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14A2FF87-7B63-4743-9428-BEFF9456D9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５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2" i="3" l="1"/>
  <c r="X32" i="3"/>
  <c r="W32" i="3"/>
  <c r="V32" i="3"/>
  <c r="U32" i="3"/>
  <c r="T32" i="3"/>
  <c r="S32" i="3"/>
  <c r="R32" i="3"/>
  <c r="Q32" i="3"/>
  <c r="P32" i="3"/>
  <c r="Y16" i="3"/>
  <c r="Y12" i="3" s="1"/>
  <c r="X16" i="3"/>
  <c r="X12" i="3" s="1"/>
  <c r="W16" i="3"/>
  <c r="W12" i="3" s="1"/>
  <c r="V16" i="3"/>
  <c r="U16" i="3"/>
  <c r="T16" i="3"/>
  <c r="T12" i="3" s="1"/>
  <c r="S16" i="3"/>
  <c r="S12" i="3" s="1"/>
  <c r="R16" i="3"/>
  <c r="R12" i="3" s="1"/>
  <c r="Q16" i="3"/>
  <c r="Q12" i="3" s="1"/>
  <c r="P16" i="3"/>
  <c r="P12" i="3" s="1"/>
  <c r="M32" i="3"/>
  <c r="N32" i="3"/>
  <c r="N16" i="3"/>
  <c r="N12" i="3" s="1"/>
  <c r="M16" i="3"/>
  <c r="J32" i="3"/>
  <c r="J12" i="3" s="1"/>
  <c r="K32" i="3"/>
  <c r="I32" i="3"/>
  <c r="I16" i="3"/>
  <c r="I12" i="3" s="1"/>
  <c r="H32" i="3"/>
  <c r="H16" i="3"/>
  <c r="G32" i="3"/>
  <c r="G16" i="3"/>
  <c r="G12" i="3" s="1"/>
  <c r="F32" i="3"/>
  <c r="F16" i="3"/>
  <c r="F12" i="3" s="1"/>
  <c r="E32" i="3"/>
  <c r="E16" i="3"/>
  <c r="E12" i="3" s="1"/>
  <c r="C32" i="3"/>
  <c r="C16" i="3"/>
  <c r="C12" i="3" l="1"/>
  <c r="H12" i="3"/>
  <c r="M12" i="3"/>
  <c r="U12" i="3"/>
  <c r="V12" i="3"/>
</calcChain>
</file>

<file path=xl/sharedStrings.xml><?xml version="1.0" encoding="utf-8"?>
<sst xmlns="http://schemas.openxmlformats.org/spreadsheetml/2006/main" count="92" uniqueCount="68">
  <si>
    <t>(単位：校・学級・人)</t>
    <rPh sb="1" eb="3">
      <t>タンイ</t>
    </rPh>
    <rPh sb="4" eb="5">
      <t>コウ</t>
    </rPh>
    <rPh sb="6" eb="8">
      <t>ガッキュウ</t>
    </rPh>
    <rPh sb="9" eb="10">
      <t>ニン</t>
    </rPh>
    <phoneticPr fontId="4"/>
  </si>
  <si>
    <t>特別支援学級
(再掲)</t>
    <rPh sb="0" eb="2">
      <t>トクベツ</t>
    </rPh>
    <rPh sb="2" eb="4">
      <t>シエン</t>
    </rPh>
    <rPh sb="4" eb="6">
      <t>ガッキュウ</t>
    </rPh>
    <phoneticPr fontId="3"/>
  </si>
  <si>
    <t>北</t>
    <rPh sb="0" eb="1">
      <t>キタ</t>
    </rPh>
    <phoneticPr fontId="4"/>
  </si>
  <si>
    <t>住之江</t>
    <rPh sb="0" eb="3">
      <t>スミノエ</t>
    </rPh>
    <phoneticPr fontId="4"/>
  </si>
  <si>
    <t>旭</t>
    <rPh sb="0" eb="1">
      <t>アサヒ</t>
    </rPh>
    <phoneticPr fontId="3"/>
  </si>
  <si>
    <t>北</t>
    <phoneticPr fontId="4"/>
  </si>
  <si>
    <t>西</t>
    <phoneticPr fontId="4"/>
  </si>
  <si>
    <t>港</t>
    <phoneticPr fontId="4"/>
  </si>
  <si>
    <t>旭</t>
    <phoneticPr fontId="4"/>
  </si>
  <si>
    <t>都島</t>
  </si>
  <si>
    <t>福島</t>
  </si>
  <si>
    <t>此花</t>
  </si>
  <si>
    <t>中央</t>
  </si>
  <si>
    <t>大正</t>
  </si>
  <si>
    <t>天王寺</t>
  </si>
  <si>
    <t>浪速</t>
  </si>
  <si>
    <t>西淀川</t>
  </si>
  <si>
    <t>淀川</t>
  </si>
  <si>
    <t>東淀川</t>
  </si>
  <si>
    <t>東成</t>
  </si>
  <si>
    <t>生野</t>
  </si>
  <si>
    <t>城東</t>
  </si>
  <si>
    <t>鶴見</t>
  </si>
  <si>
    <t>阿倍野</t>
  </si>
  <si>
    <t>住之江</t>
  </si>
  <si>
    <t>住吉</t>
  </si>
  <si>
    <t>東住吉</t>
  </si>
  <si>
    <t>平野</t>
  </si>
  <si>
    <t>西成</t>
  </si>
  <si>
    <t>天王寺</t>
    <phoneticPr fontId="4"/>
  </si>
  <si>
    <t>中央</t>
    <phoneticPr fontId="4"/>
  </si>
  <si>
    <t>東淀川</t>
    <phoneticPr fontId="4"/>
  </si>
  <si>
    <t>生野</t>
    <phoneticPr fontId="4"/>
  </si>
  <si>
    <t>城東</t>
    <phoneticPr fontId="4"/>
  </si>
  <si>
    <t>阿倍野</t>
    <phoneticPr fontId="4"/>
  </si>
  <si>
    <t>国立</t>
    <phoneticPr fontId="3"/>
  </si>
  <si>
    <t>私立</t>
    <phoneticPr fontId="3"/>
  </si>
  <si>
    <t>学校数</t>
    <phoneticPr fontId="3"/>
  </si>
  <si>
    <t>本校</t>
    <phoneticPr fontId="3"/>
  </si>
  <si>
    <t>分校</t>
    <phoneticPr fontId="3"/>
  </si>
  <si>
    <t>学級数</t>
    <phoneticPr fontId="3"/>
  </si>
  <si>
    <t>教員数</t>
    <phoneticPr fontId="3"/>
  </si>
  <si>
    <t>総数</t>
    <phoneticPr fontId="3"/>
  </si>
  <si>
    <t>男</t>
    <phoneticPr fontId="3"/>
  </si>
  <si>
    <t>女</t>
    <phoneticPr fontId="3"/>
  </si>
  <si>
    <t>職員数
(本務者)</t>
    <phoneticPr fontId="3"/>
  </si>
  <si>
    <t>生徒数</t>
    <phoneticPr fontId="3"/>
  </si>
  <si>
    <t>1学年</t>
    <phoneticPr fontId="3"/>
  </si>
  <si>
    <t>2学年</t>
    <phoneticPr fontId="3"/>
  </si>
  <si>
    <t>3学年</t>
    <phoneticPr fontId="3"/>
  </si>
  <si>
    <t>(別掲)郊外</t>
    <phoneticPr fontId="3"/>
  </si>
  <si>
    <t>令和元年</t>
    <rPh sb="0" eb="4">
      <t>レイワガンネン</t>
    </rPh>
    <phoneticPr fontId="3"/>
  </si>
  <si>
    <t>注：郊外校は市立計にも総数にも含まれていない。</t>
    <rPh sb="0" eb="1">
      <t>チュウ</t>
    </rPh>
    <rPh sb="2" eb="4">
      <t>コウガイ</t>
    </rPh>
    <rPh sb="4" eb="5">
      <t>コウ</t>
    </rPh>
    <rPh sb="6" eb="8">
      <t>シリツ</t>
    </rPh>
    <rPh sb="8" eb="9">
      <t>ケイ</t>
    </rPh>
    <rPh sb="11" eb="13">
      <t>ソウスウ</t>
    </rPh>
    <rPh sb="15" eb="16">
      <t>フク</t>
    </rPh>
    <phoneticPr fontId="4"/>
  </si>
  <si>
    <t>総数</t>
    <rPh sb="0" eb="2">
      <t>ソウスウ</t>
    </rPh>
    <phoneticPr fontId="3"/>
  </si>
  <si>
    <t>外国人
生徒数
（再掲）</t>
    <rPh sb="0" eb="2">
      <t>ガイコク</t>
    </rPh>
    <rPh sb="2" eb="3">
      <t>ジン</t>
    </rPh>
    <rPh sb="4" eb="7">
      <t>セイトスウ</t>
    </rPh>
    <rPh sb="9" eb="11">
      <t>サイケイ</t>
    </rPh>
    <phoneticPr fontId="3"/>
  </si>
  <si>
    <t>うち本務者</t>
    <phoneticPr fontId="3"/>
  </si>
  <si>
    <t>うち兼務者</t>
    <phoneticPr fontId="3"/>
  </si>
  <si>
    <t>第５表　大阪市における中学校の概況</t>
    <rPh sb="0" eb="1">
      <t>ダイ</t>
    </rPh>
    <rPh sb="2" eb="3">
      <t>ヒョウ</t>
    </rPh>
    <phoneticPr fontId="4"/>
  </si>
  <si>
    <t>資料：大阪市計画調整局</t>
    <rPh sb="0" eb="2">
      <t>シリョウ</t>
    </rPh>
    <rPh sb="3" eb="6">
      <t>オオサカシ</t>
    </rPh>
    <rPh sb="6" eb="8">
      <t>ケイカク</t>
    </rPh>
    <rPh sb="8" eb="11">
      <t>チョウセイキョク</t>
    </rPh>
    <phoneticPr fontId="3"/>
  </si>
  <si>
    <t>年度 ・ 区分</t>
    <phoneticPr fontId="4"/>
  </si>
  <si>
    <t>平成30年</t>
    <rPh sb="0" eb="2">
      <t>ヘイセイ</t>
    </rPh>
    <rPh sb="4" eb="5">
      <t>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</si>
  <si>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</si>
  <si>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</si>
  <si>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</si>
  <si>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市立</t>
    <rPh sb="0" eb="1">
      <t>シ</t>
    </rPh>
    <phoneticPr fontId="3"/>
  </si>
  <si>
    <t>府立</t>
    <rPh sb="0" eb="2">
      <t>フリツ</t>
    </rPh>
    <phoneticPr fontId="3"/>
  </si>
  <si>
    <t>此花</t>
    <rPh sb="0" eb="2">
      <t>コノハナ</t>
    </rPh>
    <phoneticPr fontId="4"/>
  </si>
  <si>
    <t>住之江</t>
    <rPh sb="0" eb="3">
      <t>スミノエ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</si>
</sst>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;&quot;△ &quot;#,##0"/>
    <numFmt numFmtId="177" formatCode="#,##0.0;&quot;△ &quot;#,##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56">
    <xf numFmtId="0" fontId="0" fillId="0" borderId="0" xfId="0"/>
    <xf numFmtId="176" fontId="5" fillId="0" borderId="0" xfId="1" applyNumberFormat="1" applyFont="1" applyFill="1" applyAlignment="1">
      <alignment vertical="center"/>
    </xf>
    <xf numFmtId="176" fontId="5" fillId="0" borderId="2" xfId="1" quotePrefix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176" fontId="5" fillId="0" borderId="0" xfId="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177" fontId="5" fillId="0" borderId="0" xfId="1" applyNumberFormat="1" applyFont="1" applyFill="1" applyAlignment="1">
      <alignment vertical="center"/>
    </xf>
    <xf numFmtId="176" fontId="5" fillId="0" borderId="16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centerContinuous" vertical="center"/>
    </xf>
    <xf numFmtId="176" fontId="5" fillId="0" borderId="8" xfId="1" quotePrefix="1" applyNumberFormat="1" applyFont="1" applyFill="1" applyBorder="1" applyAlignment="1">
      <alignment horizontal="centerContinuous" vertical="center"/>
    </xf>
    <xf numFmtId="176" fontId="5" fillId="0" borderId="9" xfId="1" quotePrefix="1" applyNumberFormat="1" applyFont="1" applyFill="1" applyBorder="1" applyAlignment="1">
      <alignment horizontal="centerContinuous" vertical="center"/>
    </xf>
    <xf numFmtId="41" fontId="5" fillId="0" borderId="17" xfId="1" applyNumberFormat="1" applyFont="1" applyFill="1" applyBorder="1" applyAlignment="1">
      <alignment vertical="center"/>
    </xf>
    <xf numFmtId="41" fontId="5" fillId="0" borderId="2" xfId="1" applyNumberFormat="1" applyFont="1" applyFill="1" applyBorder="1" applyAlignment="1">
      <alignment vertical="center"/>
    </xf>
    <xf numFmtId="41" fontId="5" fillId="0" borderId="3" xfId="1" applyNumberFormat="1" applyFont="1" applyFill="1" applyBorder="1" applyAlignment="1">
      <alignment vertical="center"/>
    </xf>
    <xf numFmtId="41" fontId="5" fillId="0" borderId="1" xfId="1" applyNumberFormat="1" applyFont="1" applyFill="1" applyBorder="1" applyAlignment="1">
      <alignment vertical="center"/>
    </xf>
    <xf numFmtId="41" fontId="5" fillId="0" borderId="17" xfId="0" applyNumberFormat="1" applyFont="1" applyFill="1" applyBorder="1" applyAlignment="1">
      <alignment vertical="center"/>
    </xf>
    <xf numFmtId="41" fontId="5" fillId="0" borderId="2" xfId="0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3" xfId="0" applyNumberFormat="1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41" fontId="5" fillId="0" borderId="17" xfId="1" quotePrefix="1" applyNumberFormat="1" applyFont="1" applyFill="1" applyBorder="1" applyAlignment="1">
      <alignment vertical="center"/>
    </xf>
    <xf numFmtId="41" fontId="5" fillId="0" borderId="2" xfId="1" quotePrefix="1" applyNumberFormat="1" applyFont="1" applyFill="1" applyBorder="1" applyAlignment="1">
      <alignment vertical="center"/>
    </xf>
    <xf numFmtId="41" fontId="5" fillId="0" borderId="3" xfId="1" quotePrefix="1" applyNumberFormat="1" applyFont="1" applyFill="1" applyBorder="1" applyAlignment="1">
      <alignment vertical="center"/>
    </xf>
    <xf numFmtId="41" fontId="5" fillId="0" borderId="18" xfId="1" applyNumberFormat="1" applyFont="1" applyFill="1" applyBorder="1" applyAlignment="1">
      <alignment vertical="center"/>
    </xf>
    <xf numFmtId="41" fontId="5" fillId="0" borderId="11" xfId="1" applyNumberFormat="1" applyFont="1" applyFill="1" applyBorder="1" applyAlignment="1">
      <alignment vertical="center"/>
    </xf>
    <xf numFmtId="41" fontId="5" fillId="0" borderId="4" xfId="0" applyNumberFormat="1" applyFont="1" applyFill="1" applyBorder="1" applyAlignment="1">
      <alignment vertical="center"/>
    </xf>
    <xf numFmtId="41" fontId="5" fillId="0" borderId="11" xfId="0" applyNumberFormat="1" applyFont="1" applyFill="1" applyBorder="1" applyAlignment="1">
      <alignment vertical="center"/>
    </xf>
    <xf numFmtId="41" fontId="5" fillId="0" borderId="6" xfId="1" applyNumberFormat="1" applyFont="1" applyFill="1" applyBorder="1" applyAlignment="1">
      <alignment vertical="center"/>
    </xf>
    <xf numFmtId="41" fontId="5" fillId="0" borderId="1" xfId="1" quotePrefix="1" applyNumberFormat="1" applyFont="1" applyFill="1" applyBorder="1" applyAlignment="1">
      <alignment vertical="center"/>
    </xf>
    <xf numFmtId="41" fontId="5" fillId="0" borderId="0" xfId="1" quotePrefix="1" applyNumberFormat="1" applyFont="1" applyFill="1" applyBorder="1" applyAlignment="1">
      <alignment vertical="center"/>
    </xf>
    <xf numFmtId="41" fontId="5" fillId="0" borderId="5" xfId="1" applyNumberFormat="1" applyFont="1" applyFill="1" applyBorder="1" applyAlignment="1">
      <alignment vertical="center"/>
    </xf>
    <xf numFmtId="41" fontId="5" fillId="0" borderId="18" xfId="0" applyNumberFormat="1" applyFont="1" applyFill="1" applyBorder="1" applyAlignment="1">
      <alignment vertical="center"/>
    </xf>
    <xf numFmtId="41" fontId="5" fillId="0" borderId="5" xfId="0" applyNumberFormat="1" applyFont="1" applyFill="1" applyBorder="1" applyAlignment="1">
      <alignment vertical="center"/>
    </xf>
    <xf numFmtId="41" fontId="5" fillId="0" borderId="19" xfId="1" applyNumberFormat="1" applyFont="1" applyFill="1" applyBorder="1" applyAlignment="1">
      <alignment vertical="center"/>
    </xf>
    <xf numFmtId="176" fontId="6" fillId="0" borderId="14" xfId="1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5" fillId="0" borderId="14" xfId="1" applyNumberFormat="1" applyFont="1" applyFill="1" applyBorder="1" applyAlignment="1">
      <alignment horizontal="center" vertical="center"/>
    </xf>
    <xf numFmtId="176" fontId="5" fillId="0" borderId="15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0" borderId="14" xfId="1" applyNumberFormat="1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_Sheet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1"/>
  <sheetViews>
    <sheetView tabSelected="1" view="pageBreakPreview" zoomScaleNormal="100" zoomScaleSheetLayoutView="100" workbookViewId="0">
      <pane xSplit="2" topLeftCell="C1" activePane="topRight" state="frozen"/>
      <selection pane="topRight" activeCell="H24" sqref="H24"/>
    </sheetView>
  </sheetViews>
  <sheetFormatPr defaultColWidth="6.25" defaultRowHeight="15" customHeight="1" x14ac:dyDescent="0.15"/>
  <cols>
    <col min="1" max="1" width="3.125" style="1" customWidth="1"/>
    <col min="2" max="2" width="7.5" style="1" customWidth="1"/>
    <col min="3" max="4" width="5.625" style="1" customWidth="1"/>
    <col min="5" max="7" width="6.625" style="1" customWidth="1"/>
    <col min="8" max="9" width="5.625" style="1" customWidth="1"/>
    <col min="10" max="10" width="6.625" style="1" customWidth="1"/>
    <col min="11" max="12" width="5.625" style="1" customWidth="1"/>
    <col min="13" max="15" width="5.125" style="1" customWidth="1"/>
    <col min="16" max="24" width="7.125" style="1" customWidth="1"/>
    <col min="25" max="27" width="7.5" style="1" customWidth="1"/>
    <col min="28" max="28" width="6.25" style="3" customWidth="1"/>
    <col min="29" max="16384" width="6.25" style="1"/>
  </cols>
  <sheetData>
    <row r="1" spans="1:27" ht="15" customHeight="1" x14ac:dyDescent="0.15">
      <c r="A1" s="9" t="s">
        <v>57</v>
      </c>
    </row>
    <row r="2" spans="1:27" ht="15" customHeight="1" x14ac:dyDescent="0.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6"/>
      <c r="Z2" s="6"/>
      <c r="AA2" s="6"/>
    </row>
    <row r="3" spans="1:27" ht="22.5" customHeight="1" x14ac:dyDescent="0.15">
      <c r="A3" s="47" t="s">
        <v>59</v>
      </c>
      <c r="B3" s="48"/>
      <c r="C3" s="52" t="s">
        <v>37</v>
      </c>
      <c r="D3" s="48"/>
      <c r="E3" s="53" t="s">
        <v>40</v>
      </c>
      <c r="F3" s="14" t="s">
        <v>41</v>
      </c>
      <c r="G3" s="14"/>
      <c r="H3" s="15"/>
      <c r="I3" s="15"/>
      <c r="J3" s="15"/>
      <c r="K3" s="15"/>
      <c r="L3" s="16"/>
      <c r="M3" s="55" t="s">
        <v>45</v>
      </c>
      <c r="N3" s="42"/>
      <c r="O3" s="48"/>
      <c r="P3" s="14" t="s">
        <v>46</v>
      </c>
      <c r="Q3" s="15"/>
      <c r="R3" s="15"/>
      <c r="S3" s="15"/>
      <c r="T3" s="15"/>
      <c r="U3" s="15"/>
      <c r="V3" s="15"/>
      <c r="W3" s="15"/>
      <c r="X3" s="16"/>
      <c r="Y3" s="55" t="s">
        <v>54</v>
      </c>
      <c r="Z3" s="41" t="s">
        <v>1</v>
      </c>
      <c r="AA3" s="42"/>
    </row>
    <row r="4" spans="1:27" ht="22.5" customHeight="1" x14ac:dyDescent="0.15">
      <c r="A4" s="49"/>
      <c r="B4" s="50"/>
      <c r="C4" s="43"/>
      <c r="D4" s="51"/>
      <c r="E4" s="54"/>
      <c r="F4" s="45" t="s">
        <v>53</v>
      </c>
      <c r="G4" s="14" t="s">
        <v>55</v>
      </c>
      <c r="H4" s="15"/>
      <c r="I4" s="16"/>
      <c r="J4" s="14" t="s">
        <v>56</v>
      </c>
      <c r="K4" s="15"/>
      <c r="L4" s="16"/>
      <c r="M4" s="43"/>
      <c r="N4" s="44"/>
      <c r="O4" s="51"/>
      <c r="P4" s="14" t="s">
        <v>42</v>
      </c>
      <c r="Q4" s="15"/>
      <c r="R4" s="16"/>
      <c r="S4" s="14" t="s">
        <v>47</v>
      </c>
      <c r="T4" s="16"/>
      <c r="U4" s="14" t="s">
        <v>48</v>
      </c>
      <c r="V4" s="16"/>
      <c r="W4" s="14" t="s">
        <v>49</v>
      </c>
      <c r="X4" s="16"/>
      <c r="Y4" s="43"/>
      <c r="Z4" s="43"/>
      <c r="AA4" s="44"/>
    </row>
    <row r="5" spans="1:27" ht="15" customHeight="1" x14ac:dyDescent="0.15">
      <c r="A5" s="44"/>
      <c r="B5" s="51"/>
      <c r="C5" s="10" t="s">
        <v>38</v>
      </c>
      <c r="D5" s="11" t="s">
        <v>39</v>
      </c>
      <c r="E5" s="43"/>
      <c r="F5" s="46"/>
      <c r="G5" s="12" t="s">
        <v>42</v>
      </c>
      <c r="H5" s="10" t="s">
        <v>43</v>
      </c>
      <c r="I5" s="11" t="s">
        <v>44</v>
      </c>
      <c r="J5" s="12" t="s">
        <v>42</v>
      </c>
      <c r="K5" s="10" t="s">
        <v>43</v>
      </c>
      <c r="L5" s="11" t="s">
        <v>44</v>
      </c>
      <c r="M5" s="12" t="s">
        <v>42</v>
      </c>
      <c r="N5" s="10" t="s">
        <v>43</v>
      </c>
      <c r="O5" s="11" t="s">
        <v>44</v>
      </c>
      <c r="P5" s="12" t="s">
        <v>42</v>
      </c>
      <c r="Q5" s="10" t="s">
        <v>43</v>
      </c>
      <c r="R5" s="11" t="s">
        <v>44</v>
      </c>
      <c r="S5" s="10" t="s">
        <v>43</v>
      </c>
      <c r="T5" s="11" t="s">
        <v>44</v>
      </c>
      <c r="U5" s="10" t="s">
        <v>43</v>
      </c>
      <c r="V5" s="11" t="s">
        <v>44</v>
      </c>
      <c r="W5" s="10" t="s">
        <v>43</v>
      </c>
      <c r="X5" s="11" t="s">
        <v>44</v>
      </c>
      <c r="Y5" s="13" t="s">
        <v>53</v>
      </c>
      <c r="Z5" s="12" t="s">
        <v>40</v>
      </c>
      <c r="AA5" s="13" t="s">
        <v>46</v>
      </c>
    </row>
    <row r="6" spans="1:27" ht="15" customHeight="1" x14ac:dyDescent="0.15">
      <c r="A6" s="3" t="s">
        <v>60</v>
      </c>
      <c r="B6" s="2"/>
      <c r="C6" s="17">
        <v>155</v>
      </c>
      <c r="D6" s="18">
        <v>0</v>
      </c>
      <c r="E6" s="20">
        <v>2181</v>
      </c>
      <c r="F6" s="19">
        <v>5401</v>
      </c>
      <c r="G6" s="19">
        <v>4640</v>
      </c>
      <c r="H6" s="17">
        <v>2500</v>
      </c>
      <c r="I6" s="18">
        <v>2140</v>
      </c>
      <c r="J6" s="19">
        <v>761</v>
      </c>
      <c r="K6" s="17">
        <v>388</v>
      </c>
      <c r="L6" s="18">
        <v>373</v>
      </c>
      <c r="M6" s="19">
        <v>513</v>
      </c>
      <c r="N6" s="17">
        <v>333</v>
      </c>
      <c r="O6" s="18">
        <v>180</v>
      </c>
      <c r="P6" s="19">
        <v>60494</v>
      </c>
      <c r="Q6" s="17">
        <v>30734</v>
      </c>
      <c r="R6" s="18">
        <v>29760</v>
      </c>
      <c r="S6" s="17">
        <v>9964</v>
      </c>
      <c r="T6" s="18">
        <v>9654</v>
      </c>
      <c r="U6" s="17">
        <v>10311</v>
      </c>
      <c r="V6" s="18">
        <v>9898</v>
      </c>
      <c r="W6" s="17">
        <v>10459</v>
      </c>
      <c r="X6" s="18">
        <v>10208</v>
      </c>
      <c r="Y6" s="20">
        <v>1058</v>
      </c>
      <c r="Z6" s="19">
        <v>491</v>
      </c>
      <c r="AA6" s="20">
        <v>2112</v>
      </c>
    </row>
    <row r="7" spans="1:27" ht="15" customHeight="1" x14ac:dyDescent="0.15">
      <c r="A7" s="3" t="s">
        <v>51</v>
      </c>
      <c r="B7" s="2"/>
      <c r="C7" s="17">
        <v>155</v>
      </c>
      <c r="D7" s="18">
        <v>0</v>
      </c>
      <c r="E7" s="20">
        <v>2229</v>
      </c>
      <c r="F7" s="19">
        <v>5453</v>
      </c>
      <c r="G7" s="19">
        <v>4746</v>
      </c>
      <c r="H7" s="17">
        <v>2566</v>
      </c>
      <c r="I7" s="18">
        <v>2180</v>
      </c>
      <c r="J7" s="19">
        <v>707</v>
      </c>
      <c r="K7" s="17">
        <v>367</v>
      </c>
      <c r="L7" s="18">
        <v>340</v>
      </c>
      <c r="M7" s="19">
        <v>492</v>
      </c>
      <c r="N7" s="17">
        <v>320</v>
      </c>
      <c r="O7" s="18">
        <v>172</v>
      </c>
      <c r="P7" s="19">
        <v>60148</v>
      </c>
      <c r="Q7" s="17">
        <v>30686</v>
      </c>
      <c r="R7" s="18">
        <v>29462</v>
      </c>
      <c r="S7" s="17">
        <v>10438</v>
      </c>
      <c r="T7" s="18">
        <v>9932</v>
      </c>
      <c r="U7" s="17">
        <v>9947</v>
      </c>
      <c r="V7" s="18">
        <v>9634</v>
      </c>
      <c r="W7" s="17">
        <v>10301</v>
      </c>
      <c r="X7" s="18">
        <v>9896</v>
      </c>
      <c r="Y7" s="20">
        <v>1053</v>
      </c>
      <c r="Z7" s="19">
        <v>548</v>
      </c>
      <c r="AA7" s="20">
        <v>2380</v>
      </c>
    </row>
    <row r="8" spans="1:27" ht="15" customHeight="1" x14ac:dyDescent="0.15">
      <c r="A8" s="3" t="s">
        <v>61</v>
      </c>
      <c r="B8" s="2"/>
      <c r="C8" s="17">
        <v>155</v>
      </c>
      <c r="D8" s="18">
        <v>0</v>
      </c>
      <c r="E8" s="20">
        <v>2291</v>
      </c>
      <c r="F8" s="19">
        <v>5531</v>
      </c>
      <c r="G8" s="18">
        <v>4865</v>
      </c>
      <c r="H8" s="21">
        <v>2634</v>
      </c>
      <c r="I8" s="22">
        <v>2231</v>
      </c>
      <c r="J8" s="19">
        <v>666</v>
      </c>
      <c r="K8" s="17">
        <v>333</v>
      </c>
      <c r="L8" s="18">
        <v>333</v>
      </c>
      <c r="M8" s="19">
        <v>495</v>
      </c>
      <c r="N8" s="17">
        <v>314</v>
      </c>
      <c r="O8" s="18">
        <v>181</v>
      </c>
      <c r="P8" s="19">
        <v>60736</v>
      </c>
      <c r="Q8" s="17">
        <v>30851</v>
      </c>
      <c r="R8" s="18">
        <v>29885</v>
      </c>
      <c r="S8" s="17">
        <v>10470</v>
      </c>
      <c r="T8" s="18">
        <v>10286</v>
      </c>
      <c r="U8" s="17">
        <v>10424</v>
      </c>
      <c r="V8" s="18">
        <v>9958</v>
      </c>
      <c r="W8" s="17">
        <v>9957</v>
      </c>
      <c r="X8" s="18">
        <v>9641</v>
      </c>
      <c r="Y8" s="20">
        <v>1051</v>
      </c>
      <c r="Z8" s="19">
        <v>603</v>
      </c>
      <c r="AA8" s="23">
        <v>2670</v>
      </c>
    </row>
    <row r="9" spans="1:27" ht="15" customHeight="1" x14ac:dyDescent="0.15">
      <c r="A9" s="3" t="s">
        <v>62</v>
      </c>
      <c r="B9" s="2"/>
      <c r="C9" s="17">
        <v>154</v>
      </c>
      <c r="D9" s="18">
        <v>0</v>
      </c>
      <c r="E9" s="20">
        <v>2353</v>
      </c>
      <c r="F9" s="19">
        <v>5707</v>
      </c>
      <c r="G9" s="19">
        <v>4978</v>
      </c>
      <c r="H9" s="17">
        <v>2706</v>
      </c>
      <c r="I9" s="18">
        <v>2272</v>
      </c>
      <c r="J9" s="19">
        <v>729</v>
      </c>
      <c r="K9" s="17">
        <v>368</v>
      </c>
      <c r="L9" s="18">
        <v>361</v>
      </c>
      <c r="M9" s="19">
        <v>492</v>
      </c>
      <c r="N9" s="17">
        <v>311</v>
      </c>
      <c r="O9" s="18">
        <v>181</v>
      </c>
      <c r="P9" s="19">
        <v>61689</v>
      </c>
      <c r="Q9" s="17">
        <v>31374</v>
      </c>
      <c r="R9" s="18">
        <v>30315</v>
      </c>
      <c r="S9" s="17">
        <v>10528</v>
      </c>
      <c r="T9" s="18">
        <v>10069</v>
      </c>
      <c r="U9" s="17">
        <v>10452</v>
      </c>
      <c r="V9" s="18">
        <v>10294</v>
      </c>
      <c r="W9" s="17">
        <v>10394</v>
      </c>
      <c r="X9" s="18">
        <v>9952</v>
      </c>
      <c r="Y9" s="20">
        <v>1070</v>
      </c>
      <c r="Z9" s="19">
        <v>651</v>
      </c>
      <c r="AA9" s="20">
        <v>3011</v>
      </c>
    </row>
    <row r="10" spans="1:27" ht="15" customHeight="1" x14ac:dyDescent="0.15">
      <c r="A10" s="3" t="s">
        <v>63</v>
      </c>
      <c r="B10" s="2"/>
      <c r="C10" s="17">
        <v>153</v>
      </c>
      <c r="D10" s="18">
        <v>0</v>
      </c>
      <c r="E10" s="20">
        <v>2387</v>
      </c>
      <c r="F10" s="20">
        <v>5399</v>
      </c>
      <c r="G10" s="19">
        <v>4677</v>
      </c>
      <c r="H10" s="17">
        <v>2480</v>
      </c>
      <c r="I10" s="18">
        <v>2197</v>
      </c>
      <c r="J10" s="19">
        <v>722</v>
      </c>
      <c r="K10" s="17">
        <v>333</v>
      </c>
      <c r="L10" s="18">
        <v>389</v>
      </c>
      <c r="M10" s="19">
        <v>470</v>
      </c>
      <c r="N10" s="17">
        <v>284</v>
      </c>
      <c r="O10" s="18">
        <v>186</v>
      </c>
      <c r="P10" s="19">
        <v>61426</v>
      </c>
      <c r="Q10" s="17">
        <v>31112</v>
      </c>
      <c r="R10" s="18">
        <v>30314</v>
      </c>
      <c r="S10" s="17">
        <v>10227</v>
      </c>
      <c r="T10" s="18">
        <v>10052</v>
      </c>
      <c r="U10" s="17">
        <v>10469</v>
      </c>
      <c r="V10" s="18">
        <v>10014</v>
      </c>
      <c r="W10" s="17">
        <v>10416</v>
      </c>
      <c r="X10" s="18">
        <v>10248</v>
      </c>
      <c r="Y10" s="20">
        <v>1121</v>
      </c>
      <c r="Z10" s="19">
        <v>695</v>
      </c>
      <c r="AA10" s="20">
        <v>3370</v>
      </c>
    </row>
    <row r="11" spans="1:27" ht="6" customHeight="1" x14ac:dyDescent="0.15">
      <c r="A11" s="3"/>
      <c r="B11" s="2"/>
      <c r="C11" s="17"/>
      <c r="D11" s="18"/>
      <c r="E11" s="20"/>
      <c r="F11" s="20"/>
      <c r="G11" s="19"/>
      <c r="H11" s="17"/>
      <c r="I11" s="18"/>
      <c r="J11" s="19"/>
      <c r="K11" s="17"/>
      <c r="L11" s="18"/>
      <c r="M11" s="19"/>
      <c r="N11" s="17"/>
      <c r="O11" s="18"/>
      <c r="P11" s="19"/>
      <c r="Q11" s="17"/>
      <c r="R11" s="18"/>
      <c r="S11" s="17"/>
      <c r="T11" s="18"/>
      <c r="U11" s="17"/>
      <c r="V11" s="18"/>
      <c r="W11" s="17"/>
      <c r="X11" s="18"/>
      <c r="Y11" s="20"/>
      <c r="Z11" s="19"/>
      <c r="AA11" s="20"/>
    </row>
    <row r="12" spans="1:27" ht="15" customHeight="1" x14ac:dyDescent="0.15">
      <c r="A12" s="3" t="s">
        <v>64</v>
      </c>
      <c r="B12" s="2"/>
      <c r="C12" s="20">
        <f>SUM(C13:C36)</f>
        <v>125</v>
      </c>
      <c r="D12" s="40">
        <v>0</v>
      </c>
      <c r="E12" s="17">
        <f t="shared" ref="E12:Y12" si="0">SUM(E13:E36)</f>
        <v>2090</v>
      </c>
      <c r="F12" s="17">
        <f t="shared" si="0"/>
        <v>4164</v>
      </c>
      <c r="G12" s="17">
        <f t="shared" si="0"/>
        <v>4042</v>
      </c>
      <c r="H12" s="20">
        <f t="shared" si="0"/>
        <v>2080</v>
      </c>
      <c r="I12" s="40">
        <f t="shared" si="0"/>
        <v>1962</v>
      </c>
      <c r="J12" s="17">
        <f t="shared" si="0"/>
        <v>122</v>
      </c>
      <c r="K12" s="20">
        <v>51</v>
      </c>
      <c r="L12" s="40">
        <v>71</v>
      </c>
      <c r="M12" s="17">
        <f t="shared" si="0"/>
        <v>387</v>
      </c>
      <c r="N12" s="20">
        <f t="shared" si="0"/>
        <v>245</v>
      </c>
      <c r="O12" s="40">
        <v>142</v>
      </c>
      <c r="P12" s="17">
        <f t="shared" si="0"/>
        <v>51054</v>
      </c>
      <c r="Q12" s="20">
        <f t="shared" si="0"/>
        <v>26368</v>
      </c>
      <c r="R12" s="40">
        <f t="shared" si="0"/>
        <v>24686</v>
      </c>
      <c r="S12" s="20">
        <f t="shared" si="0"/>
        <v>8660</v>
      </c>
      <c r="T12" s="40">
        <f t="shared" si="0"/>
        <v>8201</v>
      </c>
      <c r="U12" s="20">
        <f t="shared" si="0"/>
        <v>8866</v>
      </c>
      <c r="V12" s="40">
        <f t="shared" si="0"/>
        <v>8149</v>
      </c>
      <c r="W12" s="20">
        <f t="shared" si="0"/>
        <v>8842</v>
      </c>
      <c r="X12" s="40">
        <f t="shared" si="0"/>
        <v>8336</v>
      </c>
      <c r="Y12" s="20">
        <f t="shared" si="0"/>
        <v>953</v>
      </c>
      <c r="Z12" s="19">
        <v>695</v>
      </c>
      <c r="AA12" s="17">
        <v>3370</v>
      </c>
    </row>
    <row r="13" spans="1:27" ht="15" customHeight="1" x14ac:dyDescent="0.15">
      <c r="A13" s="3">
        <v>1</v>
      </c>
      <c r="B13" s="4" t="s">
        <v>5</v>
      </c>
      <c r="C13" s="21">
        <v>5</v>
      </c>
      <c r="D13" s="18">
        <v>0</v>
      </c>
      <c r="E13" s="24">
        <v>73</v>
      </c>
      <c r="F13" s="26">
        <v>153</v>
      </c>
      <c r="G13" s="25">
        <v>149</v>
      </c>
      <c r="H13" s="21">
        <v>77</v>
      </c>
      <c r="I13" s="22">
        <v>72</v>
      </c>
      <c r="J13" s="24">
        <v>4</v>
      </c>
      <c r="K13" s="21">
        <v>2</v>
      </c>
      <c r="L13" s="22">
        <v>2</v>
      </c>
      <c r="M13" s="24">
        <v>12</v>
      </c>
      <c r="N13" s="21">
        <v>6</v>
      </c>
      <c r="O13" s="22">
        <v>6</v>
      </c>
      <c r="P13" s="26">
        <v>1593</v>
      </c>
      <c r="Q13" s="21">
        <v>799</v>
      </c>
      <c r="R13" s="22">
        <v>794</v>
      </c>
      <c r="S13" s="21">
        <v>253</v>
      </c>
      <c r="T13" s="22">
        <v>267</v>
      </c>
      <c r="U13" s="21">
        <v>259</v>
      </c>
      <c r="V13" s="24">
        <v>266</v>
      </c>
      <c r="W13" s="21">
        <v>287</v>
      </c>
      <c r="X13" s="22">
        <v>261</v>
      </c>
      <c r="Y13" s="24">
        <v>37</v>
      </c>
      <c r="Z13" s="26">
        <v>26</v>
      </c>
      <c r="AA13" s="26">
        <v>125</v>
      </c>
    </row>
    <row r="14" spans="1:27" ht="15" customHeight="1" x14ac:dyDescent="0.15">
      <c r="A14" s="3">
        <v>2</v>
      </c>
      <c r="B14" s="4" t="s">
        <v>9</v>
      </c>
      <c r="C14" s="21">
        <v>5</v>
      </c>
      <c r="D14" s="18">
        <v>0</v>
      </c>
      <c r="E14" s="24">
        <v>85</v>
      </c>
      <c r="F14" s="26">
        <v>165</v>
      </c>
      <c r="G14" s="25">
        <v>163</v>
      </c>
      <c r="H14" s="21">
        <v>76</v>
      </c>
      <c r="I14" s="22">
        <v>87</v>
      </c>
      <c r="J14" s="24">
        <v>2</v>
      </c>
      <c r="K14" s="21">
        <v>1</v>
      </c>
      <c r="L14" s="22">
        <v>1</v>
      </c>
      <c r="M14" s="24">
        <v>12</v>
      </c>
      <c r="N14" s="21">
        <v>8</v>
      </c>
      <c r="O14" s="22">
        <v>4</v>
      </c>
      <c r="P14" s="26">
        <v>2095</v>
      </c>
      <c r="Q14" s="21">
        <v>1073</v>
      </c>
      <c r="R14" s="22">
        <v>1022</v>
      </c>
      <c r="S14" s="21">
        <v>357</v>
      </c>
      <c r="T14" s="22">
        <v>330</v>
      </c>
      <c r="U14" s="21">
        <v>351</v>
      </c>
      <c r="V14" s="24">
        <v>345</v>
      </c>
      <c r="W14" s="21">
        <v>365</v>
      </c>
      <c r="X14" s="22">
        <v>347</v>
      </c>
      <c r="Y14" s="24">
        <v>17</v>
      </c>
      <c r="Z14" s="26">
        <v>28</v>
      </c>
      <c r="AA14" s="26">
        <v>125</v>
      </c>
    </row>
    <row r="15" spans="1:27" ht="15" customHeight="1" x14ac:dyDescent="0.15">
      <c r="A15" s="3">
        <v>3</v>
      </c>
      <c r="B15" s="4" t="s">
        <v>10</v>
      </c>
      <c r="C15" s="21">
        <v>3</v>
      </c>
      <c r="D15" s="18">
        <v>0</v>
      </c>
      <c r="E15" s="24">
        <v>51</v>
      </c>
      <c r="F15" s="26">
        <v>97</v>
      </c>
      <c r="G15" s="25">
        <v>93</v>
      </c>
      <c r="H15" s="21">
        <v>48</v>
      </c>
      <c r="I15" s="22">
        <v>45</v>
      </c>
      <c r="J15" s="24">
        <v>4</v>
      </c>
      <c r="K15" s="27">
        <v>3</v>
      </c>
      <c r="L15" s="22">
        <v>1</v>
      </c>
      <c r="M15" s="24">
        <v>7</v>
      </c>
      <c r="N15" s="21">
        <v>4</v>
      </c>
      <c r="O15" s="22">
        <v>3</v>
      </c>
      <c r="P15" s="26">
        <v>1369</v>
      </c>
      <c r="Q15" s="21">
        <v>707</v>
      </c>
      <c r="R15" s="22">
        <v>662</v>
      </c>
      <c r="S15" s="21">
        <v>230</v>
      </c>
      <c r="T15" s="22">
        <v>208</v>
      </c>
      <c r="U15" s="21">
        <v>231</v>
      </c>
      <c r="V15" s="24">
        <v>236</v>
      </c>
      <c r="W15" s="21">
        <v>246</v>
      </c>
      <c r="X15" s="22">
        <v>218</v>
      </c>
      <c r="Y15" s="24">
        <v>10</v>
      </c>
      <c r="Z15" s="26">
        <v>13</v>
      </c>
      <c r="AA15" s="26">
        <v>57</v>
      </c>
    </row>
    <row r="16" spans="1:27" ht="15" customHeight="1" x14ac:dyDescent="0.15">
      <c r="A16" s="3">
        <v>4</v>
      </c>
      <c r="B16" s="4" t="s">
        <v>11</v>
      </c>
      <c r="C16" s="21">
        <f>4-1</f>
        <v>3</v>
      </c>
      <c r="D16" s="18">
        <v>0</v>
      </c>
      <c r="E16" s="24">
        <f>57-6</f>
        <v>51</v>
      </c>
      <c r="F16" s="26">
        <f>114-14</f>
        <v>100</v>
      </c>
      <c r="G16" s="25">
        <f>113-14</f>
        <v>99</v>
      </c>
      <c r="H16" s="21">
        <f>69-9</f>
        <v>60</v>
      </c>
      <c r="I16" s="22">
        <f>44-5</f>
        <v>39</v>
      </c>
      <c r="J16" s="24">
        <v>1</v>
      </c>
      <c r="K16" s="21">
        <v>1</v>
      </c>
      <c r="L16" s="28">
        <v>0</v>
      </c>
      <c r="M16" s="24">
        <f>8-1</f>
        <v>7</v>
      </c>
      <c r="N16" s="21">
        <f>7-1</f>
        <v>6</v>
      </c>
      <c r="O16" s="22">
        <v>1</v>
      </c>
      <c r="P16" s="26">
        <f>1576-239</f>
        <v>1337</v>
      </c>
      <c r="Q16" s="21">
        <f>802-89</f>
        <v>713</v>
      </c>
      <c r="R16" s="22">
        <f>774-150</f>
        <v>624</v>
      </c>
      <c r="S16" s="21">
        <f>279-30</f>
        <v>249</v>
      </c>
      <c r="T16" s="22">
        <f>267-50</f>
        <v>217</v>
      </c>
      <c r="U16" s="21">
        <f>269-31</f>
        <v>238</v>
      </c>
      <c r="V16" s="24">
        <f>252-49</f>
        <v>203</v>
      </c>
      <c r="W16" s="21">
        <f>254-28</f>
        <v>226</v>
      </c>
      <c r="X16" s="22">
        <f>255-51</f>
        <v>204</v>
      </c>
      <c r="Y16" s="24">
        <f>15-2</f>
        <v>13</v>
      </c>
      <c r="Z16" s="26">
        <v>15</v>
      </c>
      <c r="AA16" s="26">
        <v>70</v>
      </c>
    </row>
    <row r="17" spans="1:27" ht="15" customHeight="1" x14ac:dyDescent="0.15">
      <c r="A17" s="3">
        <v>5</v>
      </c>
      <c r="B17" s="4" t="s">
        <v>12</v>
      </c>
      <c r="C17" s="21">
        <v>3</v>
      </c>
      <c r="D17" s="18">
        <v>0</v>
      </c>
      <c r="E17" s="24">
        <v>48</v>
      </c>
      <c r="F17" s="26">
        <v>93</v>
      </c>
      <c r="G17" s="25">
        <v>89</v>
      </c>
      <c r="H17" s="21">
        <v>49</v>
      </c>
      <c r="I17" s="22">
        <v>40</v>
      </c>
      <c r="J17" s="24">
        <v>4</v>
      </c>
      <c r="K17" s="21">
        <v>1</v>
      </c>
      <c r="L17" s="22">
        <v>3</v>
      </c>
      <c r="M17" s="24">
        <v>12</v>
      </c>
      <c r="N17" s="21">
        <v>5</v>
      </c>
      <c r="O17" s="22">
        <v>7</v>
      </c>
      <c r="P17" s="26">
        <v>1185</v>
      </c>
      <c r="Q17" s="21">
        <v>608</v>
      </c>
      <c r="R17" s="22">
        <v>577</v>
      </c>
      <c r="S17" s="21">
        <v>197</v>
      </c>
      <c r="T17" s="22">
        <v>199</v>
      </c>
      <c r="U17" s="21">
        <v>207</v>
      </c>
      <c r="V17" s="24">
        <v>194</v>
      </c>
      <c r="W17" s="21">
        <v>204</v>
      </c>
      <c r="X17" s="22">
        <v>184</v>
      </c>
      <c r="Y17" s="24">
        <v>57</v>
      </c>
      <c r="Z17" s="26">
        <v>15</v>
      </c>
      <c r="AA17" s="26">
        <v>66</v>
      </c>
    </row>
    <row r="18" spans="1:27" ht="15" customHeight="1" x14ac:dyDescent="0.15">
      <c r="A18" s="3">
        <v>6</v>
      </c>
      <c r="B18" s="4" t="s">
        <v>6</v>
      </c>
      <c r="C18" s="21">
        <v>3</v>
      </c>
      <c r="D18" s="18">
        <v>0</v>
      </c>
      <c r="E18" s="24">
        <v>62</v>
      </c>
      <c r="F18" s="26">
        <v>119</v>
      </c>
      <c r="G18" s="25">
        <v>116</v>
      </c>
      <c r="H18" s="21">
        <v>56</v>
      </c>
      <c r="I18" s="22">
        <v>60</v>
      </c>
      <c r="J18" s="24">
        <v>3</v>
      </c>
      <c r="K18" s="21">
        <v>1</v>
      </c>
      <c r="L18" s="22">
        <v>2</v>
      </c>
      <c r="M18" s="24">
        <v>11</v>
      </c>
      <c r="N18" s="21">
        <v>6</v>
      </c>
      <c r="O18" s="22">
        <v>5</v>
      </c>
      <c r="P18" s="26">
        <v>1661</v>
      </c>
      <c r="Q18" s="21">
        <v>875</v>
      </c>
      <c r="R18" s="22">
        <v>786</v>
      </c>
      <c r="S18" s="21">
        <v>303</v>
      </c>
      <c r="T18" s="22">
        <v>245</v>
      </c>
      <c r="U18" s="21">
        <v>313</v>
      </c>
      <c r="V18" s="24">
        <v>258</v>
      </c>
      <c r="W18" s="21">
        <v>259</v>
      </c>
      <c r="X18" s="22">
        <v>283</v>
      </c>
      <c r="Y18" s="24">
        <v>38</v>
      </c>
      <c r="Z18" s="26">
        <v>20</v>
      </c>
      <c r="AA18" s="26">
        <v>105</v>
      </c>
    </row>
    <row r="19" spans="1:27" ht="15" customHeight="1" x14ac:dyDescent="0.15">
      <c r="A19" s="3">
        <v>7</v>
      </c>
      <c r="B19" s="4" t="s">
        <v>7</v>
      </c>
      <c r="C19" s="21">
        <v>5</v>
      </c>
      <c r="D19" s="18">
        <v>0</v>
      </c>
      <c r="E19" s="24">
        <v>72</v>
      </c>
      <c r="F19" s="26">
        <v>145</v>
      </c>
      <c r="G19" s="25">
        <v>138</v>
      </c>
      <c r="H19" s="21">
        <v>73</v>
      </c>
      <c r="I19" s="22">
        <v>65</v>
      </c>
      <c r="J19" s="24">
        <v>7</v>
      </c>
      <c r="K19" s="27">
        <v>1</v>
      </c>
      <c r="L19" s="22">
        <v>6</v>
      </c>
      <c r="M19" s="24">
        <v>15</v>
      </c>
      <c r="N19" s="21">
        <v>13</v>
      </c>
      <c r="O19" s="22">
        <v>2</v>
      </c>
      <c r="P19" s="26">
        <v>1625</v>
      </c>
      <c r="Q19" s="21">
        <v>816</v>
      </c>
      <c r="R19" s="22">
        <v>809</v>
      </c>
      <c r="S19" s="21">
        <v>272</v>
      </c>
      <c r="T19" s="22">
        <v>275</v>
      </c>
      <c r="U19" s="21">
        <v>266</v>
      </c>
      <c r="V19" s="24">
        <v>272</v>
      </c>
      <c r="W19" s="21">
        <v>278</v>
      </c>
      <c r="X19" s="22">
        <v>262</v>
      </c>
      <c r="Y19" s="24">
        <v>25</v>
      </c>
      <c r="Z19" s="26">
        <v>26</v>
      </c>
      <c r="AA19" s="26">
        <v>118</v>
      </c>
    </row>
    <row r="20" spans="1:27" ht="15" customHeight="1" x14ac:dyDescent="0.15">
      <c r="A20" s="3">
        <v>8</v>
      </c>
      <c r="B20" s="4" t="s">
        <v>13</v>
      </c>
      <c r="C20" s="21">
        <v>4</v>
      </c>
      <c r="D20" s="18">
        <v>0</v>
      </c>
      <c r="E20" s="24">
        <v>56</v>
      </c>
      <c r="F20" s="26">
        <v>119</v>
      </c>
      <c r="G20" s="25">
        <v>119</v>
      </c>
      <c r="H20" s="21">
        <v>59</v>
      </c>
      <c r="I20" s="22">
        <v>60</v>
      </c>
      <c r="J20" s="24">
        <v>0</v>
      </c>
      <c r="K20" s="21">
        <v>0</v>
      </c>
      <c r="L20" s="28">
        <v>0</v>
      </c>
      <c r="M20" s="24">
        <v>12</v>
      </c>
      <c r="N20" s="21">
        <v>7</v>
      </c>
      <c r="O20" s="22">
        <v>5</v>
      </c>
      <c r="P20" s="26">
        <v>1295</v>
      </c>
      <c r="Q20" s="21">
        <v>638</v>
      </c>
      <c r="R20" s="22">
        <v>657</v>
      </c>
      <c r="S20" s="21">
        <v>230</v>
      </c>
      <c r="T20" s="22">
        <v>205</v>
      </c>
      <c r="U20" s="21">
        <v>187</v>
      </c>
      <c r="V20" s="24">
        <v>218</v>
      </c>
      <c r="W20" s="21">
        <v>221</v>
      </c>
      <c r="X20" s="22">
        <v>234</v>
      </c>
      <c r="Y20" s="24">
        <v>11</v>
      </c>
      <c r="Z20" s="26">
        <v>20</v>
      </c>
      <c r="AA20" s="26">
        <v>96</v>
      </c>
    </row>
    <row r="21" spans="1:27" ht="15" customHeight="1" x14ac:dyDescent="0.15">
      <c r="A21" s="3">
        <v>9</v>
      </c>
      <c r="B21" s="4" t="s">
        <v>14</v>
      </c>
      <c r="C21" s="21">
        <v>3</v>
      </c>
      <c r="D21" s="18">
        <v>0</v>
      </c>
      <c r="E21" s="24">
        <v>50</v>
      </c>
      <c r="F21" s="26">
        <v>108</v>
      </c>
      <c r="G21" s="25">
        <v>105</v>
      </c>
      <c r="H21" s="21">
        <v>54</v>
      </c>
      <c r="I21" s="22">
        <v>51</v>
      </c>
      <c r="J21" s="24">
        <v>3</v>
      </c>
      <c r="K21" s="21">
        <v>0</v>
      </c>
      <c r="L21" s="22">
        <v>3</v>
      </c>
      <c r="M21" s="24">
        <v>8</v>
      </c>
      <c r="N21" s="21">
        <v>4</v>
      </c>
      <c r="O21" s="22">
        <v>4</v>
      </c>
      <c r="P21" s="26">
        <v>1435</v>
      </c>
      <c r="Q21" s="21">
        <v>697</v>
      </c>
      <c r="R21" s="22">
        <v>738</v>
      </c>
      <c r="S21" s="21">
        <v>213</v>
      </c>
      <c r="T21" s="22">
        <v>254</v>
      </c>
      <c r="U21" s="21">
        <v>254</v>
      </c>
      <c r="V21" s="24">
        <v>242</v>
      </c>
      <c r="W21" s="21">
        <v>230</v>
      </c>
      <c r="X21" s="22">
        <v>242</v>
      </c>
      <c r="Y21" s="24">
        <v>62</v>
      </c>
      <c r="Z21" s="26">
        <v>11</v>
      </c>
      <c r="AA21" s="26">
        <v>50</v>
      </c>
    </row>
    <row r="22" spans="1:27" ht="15" customHeight="1" x14ac:dyDescent="0.15">
      <c r="A22" s="3">
        <v>10</v>
      </c>
      <c r="B22" s="4" t="s">
        <v>15</v>
      </c>
      <c r="C22" s="21">
        <v>3</v>
      </c>
      <c r="D22" s="18">
        <v>0</v>
      </c>
      <c r="E22" s="24">
        <v>28</v>
      </c>
      <c r="F22" s="26">
        <v>79</v>
      </c>
      <c r="G22" s="25">
        <v>71</v>
      </c>
      <c r="H22" s="21">
        <v>39</v>
      </c>
      <c r="I22" s="22">
        <v>32</v>
      </c>
      <c r="J22" s="24">
        <v>8</v>
      </c>
      <c r="K22" s="27">
        <v>2</v>
      </c>
      <c r="L22" s="22">
        <v>6</v>
      </c>
      <c r="M22" s="24">
        <v>8</v>
      </c>
      <c r="N22" s="21">
        <v>4</v>
      </c>
      <c r="O22" s="22">
        <v>4</v>
      </c>
      <c r="P22" s="26">
        <v>589</v>
      </c>
      <c r="Q22" s="21">
        <v>304</v>
      </c>
      <c r="R22" s="22">
        <v>285</v>
      </c>
      <c r="S22" s="21">
        <v>91</v>
      </c>
      <c r="T22" s="22">
        <v>95</v>
      </c>
      <c r="U22" s="21">
        <v>113</v>
      </c>
      <c r="V22" s="24">
        <v>97</v>
      </c>
      <c r="W22" s="21">
        <v>100</v>
      </c>
      <c r="X22" s="22">
        <v>93</v>
      </c>
      <c r="Y22" s="24">
        <v>49</v>
      </c>
      <c r="Z22" s="26">
        <v>10</v>
      </c>
      <c r="AA22" s="26">
        <v>55</v>
      </c>
    </row>
    <row r="23" spans="1:27" ht="15" customHeight="1" x14ac:dyDescent="0.15">
      <c r="A23" s="3">
        <v>11</v>
      </c>
      <c r="B23" s="4" t="s">
        <v>16</v>
      </c>
      <c r="C23" s="21">
        <v>4</v>
      </c>
      <c r="D23" s="18">
        <v>0</v>
      </c>
      <c r="E23" s="24">
        <v>83</v>
      </c>
      <c r="F23" s="26">
        <v>159</v>
      </c>
      <c r="G23" s="25">
        <v>156</v>
      </c>
      <c r="H23" s="21">
        <v>83</v>
      </c>
      <c r="I23" s="22">
        <v>73</v>
      </c>
      <c r="J23" s="24">
        <v>3</v>
      </c>
      <c r="K23" s="27">
        <v>2</v>
      </c>
      <c r="L23" s="22">
        <v>1</v>
      </c>
      <c r="M23" s="24">
        <v>11</v>
      </c>
      <c r="N23" s="21">
        <v>8</v>
      </c>
      <c r="O23" s="22">
        <v>3</v>
      </c>
      <c r="P23" s="26">
        <v>2138</v>
      </c>
      <c r="Q23" s="21">
        <v>1099</v>
      </c>
      <c r="R23" s="22">
        <v>1039</v>
      </c>
      <c r="S23" s="21">
        <v>360</v>
      </c>
      <c r="T23" s="22">
        <v>333</v>
      </c>
      <c r="U23" s="21">
        <v>373</v>
      </c>
      <c r="V23" s="24">
        <v>348</v>
      </c>
      <c r="W23" s="21">
        <v>366</v>
      </c>
      <c r="X23" s="22">
        <v>358</v>
      </c>
      <c r="Y23" s="24">
        <v>55</v>
      </c>
      <c r="Z23" s="26">
        <v>27</v>
      </c>
      <c r="AA23" s="26">
        <v>125</v>
      </c>
    </row>
    <row r="24" spans="1:27" ht="15" customHeight="1" x14ac:dyDescent="0.15">
      <c r="A24" s="3">
        <v>12</v>
      </c>
      <c r="B24" s="4" t="s">
        <v>17</v>
      </c>
      <c r="C24" s="21">
        <v>6</v>
      </c>
      <c r="D24" s="18">
        <v>0</v>
      </c>
      <c r="E24" s="24">
        <v>128</v>
      </c>
      <c r="F24" s="26">
        <v>226</v>
      </c>
      <c r="G24" s="25">
        <v>224</v>
      </c>
      <c r="H24" s="21">
        <v>114</v>
      </c>
      <c r="I24" s="22">
        <v>110</v>
      </c>
      <c r="J24" s="24">
        <v>2</v>
      </c>
      <c r="K24" s="21">
        <v>2</v>
      </c>
      <c r="L24" s="22">
        <v>0</v>
      </c>
      <c r="M24" s="24">
        <v>18</v>
      </c>
      <c r="N24" s="21">
        <v>10</v>
      </c>
      <c r="O24" s="22">
        <v>8</v>
      </c>
      <c r="P24" s="26">
        <v>3210</v>
      </c>
      <c r="Q24" s="21">
        <v>1719</v>
      </c>
      <c r="R24" s="22">
        <v>1491</v>
      </c>
      <c r="S24" s="21">
        <v>566</v>
      </c>
      <c r="T24" s="22">
        <v>476</v>
      </c>
      <c r="U24" s="21">
        <v>555</v>
      </c>
      <c r="V24" s="24">
        <v>494</v>
      </c>
      <c r="W24" s="21">
        <v>598</v>
      </c>
      <c r="X24" s="22">
        <v>521</v>
      </c>
      <c r="Y24" s="24">
        <v>39</v>
      </c>
      <c r="Z24" s="26">
        <v>45</v>
      </c>
      <c r="AA24" s="26">
        <v>220</v>
      </c>
    </row>
    <row r="25" spans="1:27" ht="15" customHeight="1" x14ac:dyDescent="0.15">
      <c r="A25" s="3">
        <v>13</v>
      </c>
      <c r="B25" s="4" t="s">
        <v>18</v>
      </c>
      <c r="C25" s="21">
        <v>8</v>
      </c>
      <c r="D25" s="18">
        <v>0</v>
      </c>
      <c r="E25" s="24">
        <v>141</v>
      </c>
      <c r="F25" s="26">
        <v>268</v>
      </c>
      <c r="G25" s="25">
        <v>263</v>
      </c>
      <c r="H25" s="21">
        <v>136</v>
      </c>
      <c r="I25" s="22">
        <v>127</v>
      </c>
      <c r="J25" s="24">
        <v>5</v>
      </c>
      <c r="K25" s="21">
        <v>2</v>
      </c>
      <c r="L25" s="22">
        <v>3</v>
      </c>
      <c r="M25" s="24">
        <v>25</v>
      </c>
      <c r="N25" s="21">
        <v>14</v>
      </c>
      <c r="O25" s="22">
        <v>11</v>
      </c>
      <c r="P25" s="26">
        <v>3321</v>
      </c>
      <c r="Q25" s="21">
        <v>1704</v>
      </c>
      <c r="R25" s="22">
        <v>1617</v>
      </c>
      <c r="S25" s="21">
        <v>525</v>
      </c>
      <c r="T25" s="22">
        <v>567</v>
      </c>
      <c r="U25" s="21">
        <v>570</v>
      </c>
      <c r="V25" s="24">
        <v>545</v>
      </c>
      <c r="W25" s="21">
        <v>609</v>
      </c>
      <c r="X25" s="22">
        <v>505</v>
      </c>
      <c r="Y25" s="24">
        <v>46</v>
      </c>
      <c r="Z25" s="26">
        <v>48</v>
      </c>
      <c r="AA25" s="26">
        <v>248</v>
      </c>
    </row>
    <row r="26" spans="1:27" ht="15" customHeight="1" x14ac:dyDescent="0.15">
      <c r="A26" s="3">
        <v>14</v>
      </c>
      <c r="B26" s="4" t="s">
        <v>19</v>
      </c>
      <c r="C26" s="21">
        <v>4</v>
      </c>
      <c r="D26" s="18">
        <v>0</v>
      </c>
      <c r="E26" s="24">
        <v>62</v>
      </c>
      <c r="F26" s="26">
        <v>120</v>
      </c>
      <c r="G26" s="25">
        <v>115</v>
      </c>
      <c r="H26" s="21">
        <v>57</v>
      </c>
      <c r="I26" s="22">
        <v>58</v>
      </c>
      <c r="J26" s="24">
        <v>5</v>
      </c>
      <c r="K26" s="21">
        <v>2</v>
      </c>
      <c r="L26" s="22">
        <v>3</v>
      </c>
      <c r="M26" s="24">
        <v>11</v>
      </c>
      <c r="N26" s="21">
        <v>6</v>
      </c>
      <c r="O26" s="22">
        <v>5</v>
      </c>
      <c r="P26" s="26">
        <v>1550</v>
      </c>
      <c r="Q26" s="21">
        <v>827</v>
      </c>
      <c r="R26" s="22">
        <v>723</v>
      </c>
      <c r="S26" s="21">
        <v>298</v>
      </c>
      <c r="T26" s="22">
        <v>251</v>
      </c>
      <c r="U26" s="21">
        <v>259</v>
      </c>
      <c r="V26" s="24">
        <v>210</v>
      </c>
      <c r="W26" s="21">
        <v>270</v>
      </c>
      <c r="X26" s="22">
        <v>262</v>
      </c>
      <c r="Y26" s="24">
        <v>39</v>
      </c>
      <c r="Z26" s="26">
        <v>19</v>
      </c>
      <c r="AA26" s="26">
        <v>88</v>
      </c>
    </row>
    <row r="27" spans="1:27" ht="15" customHeight="1" x14ac:dyDescent="0.15">
      <c r="A27" s="3">
        <v>15</v>
      </c>
      <c r="B27" s="4" t="s">
        <v>20</v>
      </c>
      <c r="C27" s="21">
        <v>7</v>
      </c>
      <c r="D27" s="18">
        <v>0</v>
      </c>
      <c r="E27" s="24">
        <v>79</v>
      </c>
      <c r="F27" s="26">
        <v>224</v>
      </c>
      <c r="G27" s="25">
        <v>182</v>
      </c>
      <c r="H27" s="21">
        <v>92</v>
      </c>
      <c r="I27" s="22">
        <v>90</v>
      </c>
      <c r="J27" s="24">
        <v>42</v>
      </c>
      <c r="K27" s="21">
        <v>18</v>
      </c>
      <c r="L27" s="22">
        <v>24</v>
      </c>
      <c r="M27" s="24">
        <v>19</v>
      </c>
      <c r="N27" s="21">
        <v>15</v>
      </c>
      <c r="O27" s="22">
        <v>4</v>
      </c>
      <c r="P27" s="26">
        <v>1779</v>
      </c>
      <c r="Q27" s="21">
        <v>939</v>
      </c>
      <c r="R27" s="22">
        <v>840</v>
      </c>
      <c r="S27" s="21">
        <v>328</v>
      </c>
      <c r="T27" s="22">
        <v>265</v>
      </c>
      <c r="U27" s="21">
        <v>305</v>
      </c>
      <c r="V27" s="24">
        <v>272</v>
      </c>
      <c r="W27" s="21">
        <v>306</v>
      </c>
      <c r="X27" s="22">
        <v>303</v>
      </c>
      <c r="Y27" s="24">
        <v>154</v>
      </c>
      <c r="Z27" s="26">
        <v>25</v>
      </c>
      <c r="AA27" s="26">
        <v>119</v>
      </c>
    </row>
    <row r="28" spans="1:27" ht="15" customHeight="1" x14ac:dyDescent="0.15">
      <c r="A28" s="3">
        <v>16</v>
      </c>
      <c r="B28" s="4" t="s">
        <v>8</v>
      </c>
      <c r="C28" s="21">
        <v>4</v>
      </c>
      <c r="D28" s="18">
        <v>0</v>
      </c>
      <c r="E28" s="24">
        <v>71</v>
      </c>
      <c r="F28" s="26">
        <v>140</v>
      </c>
      <c r="G28" s="25">
        <v>140</v>
      </c>
      <c r="H28" s="21">
        <v>71</v>
      </c>
      <c r="I28" s="22">
        <v>69</v>
      </c>
      <c r="J28" s="24">
        <v>0</v>
      </c>
      <c r="K28" s="21">
        <v>0</v>
      </c>
      <c r="L28" s="22">
        <v>0</v>
      </c>
      <c r="M28" s="24">
        <v>10</v>
      </c>
      <c r="N28" s="21">
        <v>6</v>
      </c>
      <c r="O28" s="22">
        <v>4</v>
      </c>
      <c r="P28" s="26">
        <v>1738</v>
      </c>
      <c r="Q28" s="21">
        <v>908</v>
      </c>
      <c r="R28" s="22">
        <v>830</v>
      </c>
      <c r="S28" s="21">
        <v>266</v>
      </c>
      <c r="T28" s="22">
        <v>285</v>
      </c>
      <c r="U28" s="21">
        <v>318</v>
      </c>
      <c r="V28" s="24">
        <v>267</v>
      </c>
      <c r="W28" s="21">
        <v>324</v>
      </c>
      <c r="X28" s="22">
        <v>278</v>
      </c>
      <c r="Y28" s="24">
        <v>8</v>
      </c>
      <c r="Z28" s="26">
        <v>24</v>
      </c>
      <c r="AA28" s="26">
        <v>119</v>
      </c>
    </row>
    <row r="29" spans="1:27" ht="15" customHeight="1" x14ac:dyDescent="0.15">
      <c r="A29" s="3">
        <v>17</v>
      </c>
      <c r="B29" s="4" t="s">
        <v>21</v>
      </c>
      <c r="C29" s="21">
        <v>6</v>
      </c>
      <c r="D29" s="18">
        <v>0</v>
      </c>
      <c r="E29" s="24">
        <v>139</v>
      </c>
      <c r="F29" s="26">
        <v>256</v>
      </c>
      <c r="G29" s="25">
        <v>254</v>
      </c>
      <c r="H29" s="21">
        <v>120</v>
      </c>
      <c r="I29" s="22">
        <v>134</v>
      </c>
      <c r="J29" s="24">
        <v>2</v>
      </c>
      <c r="K29" s="21">
        <v>2</v>
      </c>
      <c r="L29" s="22">
        <v>0</v>
      </c>
      <c r="M29" s="24">
        <v>23</v>
      </c>
      <c r="N29" s="21">
        <v>13</v>
      </c>
      <c r="O29" s="22">
        <v>10</v>
      </c>
      <c r="P29" s="26">
        <v>3803</v>
      </c>
      <c r="Q29" s="21">
        <v>1962</v>
      </c>
      <c r="R29" s="22">
        <v>1841</v>
      </c>
      <c r="S29" s="21">
        <v>671</v>
      </c>
      <c r="T29" s="22">
        <v>627</v>
      </c>
      <c r="U29" s="21">
        <v>660</v>
      </c>
      <c r="V29" s="24">
        <v>568</v>
      </c>
      <c r="W29" s="21">
        <v>631</v>
      </c>
      <c r="X29" s="22">
        <v>646</v>
      </c>
      <c r="Y29" s="24">
        <v>30</v>
      </c>
      <c r="Z29" s="26">
        <v>39</v>
      </c>
      <c r="AA29" s="26">
        <v>198</v>
      </c>
    </row>
    <row r="30" spans="1:27" ht="15" customHeight="1" x14ac:dyDescent="0.15">
      <c r="A30" s="3">
        <v>18</v>
      </c>
      <c r="B30" s="4" t="s">
        <v>22</v>
      </c>
      <c r="C30" s="21">
        <v>5</v>
      </c>
      <c r="D30" s="18">
        <v>0</v>
      </c>
      <c r="E30" s="24">
        <v>119</v>
      </c>
      <c r="F30" s="26">
        <v>212</v>
      </c>
      <c r="G30" s="25">
        <v>207</v>
      </c>
      <c r="H30" s="21">
        <v>96</v>
      </c>
      <c r="I30" s="22">
        <v>111</v>
      </c>
      <c r="J30" s="24">
        <v>5</v>
      </c>
      <c r="K30" s="21">
        <v>0</v>
      </c>
      <c r="L30" s="22">
        <v>5</v>
      </c>
      <c r="M30" s="24">
        <v>16</v>
      </c>
      <c r="N30" s="21">
        <v>13</v>
      </c>
      <c r="O30" s="22">
        <v>3</v>
      </c>
      <c r="P30" s="26">
        <v>3174</v>
      </c>
      <c r="Q30" s="21">
        <v>1634</v>
      </c>
      <c r="R30" s="22">
        <v>1540</v>
      </c>
      <c r="S30" s="21">
        <v>543</v>
      </c>
      <c r="T30" s="22">
        <v>518</v>
      </c>
      <c r="U30" s="21">
        <v>551</v>
      </c>
      <c r="V30" s="24">
        <v>509</v>
      </c>
      <c r="W30" s="21">
        <v>540</v>
      </c>
      <c r="X30" s="22">
        <v>513</v>
      </c>
      <c r="Y30" s="24">
        <v>12</v>
      </c>
      <c r="Z30" s="26">
        <v>35</v>
      </c>
      <c r="AA30" s="26">
        <v>166</v>
      </c>
    </row>
    <row r="31" spans="1:27" ht="15" customHeight="1" x14ac:dyDescent="0.15">
      <c r="A31" s="3">
        <v>19</v>
      </c>
      <c r="B31" s="4" t="s">
        <v>23</v>
      </c>
      <c r="C31" s="21">
        <v>5</v>
      </c>
      <c r="D31" s="18">
        <v>0</v>
      </c>
      <c r="E31" s="24">
        <v>89</v>
      </c>
      <c r="F31" s="26">
        <v>166</v>
      </c>
      <c r="G31" s="25">
        <v>163</v>
      </c>
      <c r="H31" s="21">
        <v>81</v>
      </c>
      <c r="I31" s="22">
        <v>82</v>
      </c>
      <c r="J31" s="24">
        <v>3</v>
      </c>
      <c r="K31" s="21">
        <v>1</v>
      </c>
      <c r="L31" s="22">
        <v>2</v>
      </c>
      <c r="M31" s="24">
        <v>17</v>
      </c>
      <c r="N31" s="21">
        <v>7</v>
      </c>
      <c r="O31" s="22">
        <v>10</v>
      </c>
      <c r="P31" s="26">
        <v>2281</v>
      </c>
      <c r="Q31" s="21">
        <v>1175</v>
      </c>
      <c r="R31" s="22">
        <v>1106</v>
      </c>
      <c r="S31" s="21">
        <v>425</v>
      </c>
      <c r="T31" s="22">
        <v>379</v>
      </c>
      <c r="U31" s="21">
        <v>362</v>
      </c>
      <c r="V31" s="24">
        <v>356</v>
      </c>
      <c r="W31" s="21">
        <v>388</v>
      </c>
      <c r="X31" s="22">
        <v>371</v>
      </c>
      <c r="Y31" s="24">
        <v>26</v>
      </c>
      <c r="Z31" s="26">
        <v>28</v>
      </c>
      <c r="AA31" s="26">
        <v>134</v>
      </c>
    </row>
    <row r="32" spans="1:27" ht="15" customHeight="1" x14ac:dyDescent="0.15">
      <c r="A32" s="3">
        <v>20</v>
      </c>
      <c r="B32" s="4" t="s">
        <v>24</v>
      </c>
      <c r="C32" s="21">
        <f>8-1</f>
        <v>7</v>
      </c>
      <c r="D32" s="18">
        <v>0</v>
      </c>
      <c r="E32" s="24">
        <f>110-6</f>
        <v>104</v>
      </c>
      <c r="F32" s="26">
        <f>229-17</f>
        <v>212</v>
      </c>
      <c r="G32" s="25">
        <f>226-16</f>
        <v>210</v>
      </c>
      <c r="H32" s="21">
        <f>126-10</f>
        <v>116</v>
      </c>
      <c r="I32" s="22">
        <f>100-6</f>
        <v>94</v>
      </c>
      <c r="J32" s="24">
        <f>3-1</f>
        <v>2</v>
      </c>
      <c r="K32" s="21">
        <f>3-1</f>
        <v>2</v>
      </c>
      <c r="L32" s="22">
        <v>0</v>
      </c>
      <c r="M32" s="24">
        <f>27-2</f>
        <v>25</v>
      </c>
      <c r="N32" s="21">
        <f>19-2</f>
        <v>17</v>
      </c>
      <c r="O32" s="22">
        <v>8</v>
      </c>
      <c r="P32" s="26">
        <f>2778-240</f>
        <v>2538</v>
      </c>
      <c r="Q32" s="21">
        <f>1365-61</f>
        <v>1304</v>
      </c>
      <c r="R32" s="22">
        <f>1413-179</f>
        <v>1234</v>
      </c>
      <c r="S32" s="21">
        <f>416-21</f>
        <v>395</v>
      </c>
      <c r="T32" s="22">
        <f>456-59</f>
        <v>397</v>
      </c>
      <c r="U32" s="21">
        <f>484-18</f>
        <v>466</v>
      </c>
      <c r="V32" s="24">
        <f>488-62</f>
        <v>426</v>
      </c>
      <c r="W32" s="21">
        <f>465-22</f>
        <v>443</v>
      </c>
      <c r="X32" s="22">
        <f>469-58</f>
        <v>411</v>
      </c>
      <c r="Y32" s="24">
        <f>31-7</f>
        <v>24</v>
      </c>
      <c r="Z32" s="26">
        <v>33</v>
      </c>
      <c r="AA32" s="26">
        <v>156</v>
      </c>
    </row>
    <row r="33" spans="1:27" ht="15" customHeight="1" x14ac:dyDescent="0.15">
      <c r="A33" s="3">
        <v>21</v>
      </c>
      <c r="B33" s="4" t="s">
        <v>25</v>
      </c>
      <c r="C33" s="21">
        <v>8</v>
      </c>
      <c r="D33" s="18">
        <v>0</v>
      </c>
      <c r="E33" s="24">
        <v>132</v>
      </c>
      <c r="F33" s="26">
        <v>256</v>
      </c>
      <c r="G33" s="25">
        <v>254</v>
      </c>
      <c r="H33" s="21">
        <v>123</v>
      </c>
      <c r="I33" s="22">
        <v>131</v>
      </c>
      <c r="J33" s="24">
        <v>2</v>
      </c>
      <c r="K33" s="21">
        <v>1</v>
      </c>
      <c r="L33" s="22">
        <v>1</v>
      </c>
      <c r="M33" s="24">
        <v>25</v>
      </c>
      <c r="N33" s="21">
        <v>13</v>
      </c>
      <c r="O33" s="22">
        <v>12</v>
      </c>
      <c r="P33" s="26">
        <v>3146</v>
      </c>
      <c r="Q33" s="21">
        <v>1598</v>
      </c>
      <c r="R33" s="22">
        <v>1548</v>
      </c>
      <c r="S33" s="21">
        <v>527</v>
      </c>
      <c r="T33" s="22">
        <v>503</v>
      </c>
      <c r="U33" s="21">
        <v>514</v>
      </c>
      <c r="V33" s="24">
        <v>532</v>
      </c>
      <c r="W33" s="21">
        <v>557</v>
      </c>
      <c r="X33" s="22">
        <v>513</v>
      </c>
      <c r="Y33" s="24">
        <v>37</v>
      </c>
      <c r="Z33" s="26">
        <v>47</v>
      </c>
      <c r="AA33" s="26">
        <v>232</v>
      </c>
    </row>
    <row r="34" spans="1:27" ht="15" customHeight="1" x14ac:dyDescent="0.15">
      <c r="A34" s="3">
        <v>22</v>
      </c>
      <c r="B34" s="4" t="s">
        <v>26</v>
      </c>
      <c r="C34" s="21">
        <v>7</v>
      </c>
      <c r="D34" s="18">
        <v>0</v>
      </c>
      <c r="E34" s="24">
        <v>115</v>
      </c>
      <c r="F34" s="26">
        <v>225</v>
      </c>
      <c r="G34" s="25">
        <v>218</v>
      </c>
      <c r="H34" s="21">
        <v>116</v>
      </c>
      <c r="I34" s="22">
        <v>102</v>
      </c>
      <c r="J34" s="24">
        <v>7</v>
      </c>
      <c r="K34" s="21">
        <v>3</v>
      </c>
      <c r="L34" s="22">
        <v>4</v>
      </c>
      <c r="M34" s="24">
        <v>23</v>
      </c>
      <c r="N34" s="21">
        <v>19</v>
      </c>
      <c r="O34" s="22">
        <v>4</v>
      </c>
      <c r="P34" s="26">
        <v>2559</v>
      </c>
      <c r="Q34" s="21">
        <v>1298</v>
      </c>
      <c r="R34" s="22">
        <v>1261</v>
      </c>
      <c r="S34" s="21">
        <v>416</v>
      </c>
      <c r="T34" s="22">
        <v>420</v>
      </c>
      <c r="U34" s="21">
        <v>457</v>
      </c>
      <c r="V34" s="24">
        <v>415</v>
      </c>
      <c r="W34" s="21">
        <v>425</v>
      </c>
      <c r="X34" s="22">
        <v>426</v>
      </c>
      <c r="Y34" s="24">
        <v>25</v>
      </c>
      <c r="Z34" s="26">
        <v>46</v>
      </c>
      <c r="AA34" s="26">
        <v>235</v>
      </c>
    </row>
    <row r="35" spans="1:27" ht="15" customHeight="1" x14ac:dyDescent="0.15">
      <c r="A35" s="3">
        <v>23</v>
      </c>
      <c r="B35" s="4" t="s">
        <v>27</v>
      </c>
      <c r="C35" s="21">
        <v>11</v>
      </c>
      <c r="D35" s="18">
        <v>0</v>
      </c>
      <c r="E35" s="24">
        <v>181</v>
      </c>
      <c r="F35" s="26">
        <v>361</v>
      </c>
      <c r="G35" s="25">
        <v>356</v>
      </c>
      <c r="H35" s="21">
        <v>199</v>
      </c>
      <c r="I35" s="22">
        <v>157</v>
      </c>
      <c r="J35" s="24">
        <v>5</v>
      </c>
      <c r="K35" s="21">
        <v>2</v>
      </c>
      <c r="L35" s="22">
        <v>3</v>
      </c>
      <c r="M35" s="24">
        <v>43</v>
      </c>
      <c r="N35" s="21">
        <v>30</v>
      </c>
      <c r="O35" s="22">
        <v>13</v>
      </c>
      <c r="P35" s="26">
        <v>4202</v>
      </c>
      <c r="Q35" s="21">
        <v>2217</v>
      </c>
      <c r="R35" s="22">
        <v>1985</v>
      </c>
      <c r="S35" s="21">
        <v>719</v>
      </c>
      <c r="T35" s="22">
        <v>650</v>
      </c>
      <c r="U35" s="21">
        <v>783</v>
      </c>
      <c r="V35" s="24">
        <v>640</v>
      </c>
      <c r="W35" s="21">
        <v>715</v>
      </c>
      <c r="X35" s="22">
        <v>695</v>
      </c>
      <c r="Y35" s="24">
        <v>96</v>
      </c>
      <c r="Z35" s="26">
        <v>65</v>
      </c>
      <c r="AA35" s="26">
        <v>334</v>
      </c>
    </row>
    <row r="36" spans="1:27" ht="15" customHeight="1" x14ac:dyDescent="0.15">
      <c r="A36" s="3">
        <v>24</v>
      </c>
      <c r="B36" s="4" t="s">
        <v>28</v>
      </c>
      <c r="C36" s="21">
        <v>6</v>
      </c>
      <c r="D36" s="18">
        <v>0</v>
      </c>
      <c r="E36" s="24">
        <v>71</v>
      </c>
      <c r="F36" s="26">
        <v>161</v>
      </c>
      <c r="G36" s="25">
        <v>158</v>
      </c>
      <c r="H36" s="21">
        <v>85</v>
      </c>
      <c r="I36" s="22">
        <v>73</v>
      </c>
      <c r="J36" s="24">
        <v>3</v>
      </c>
      <c r="K36" s="21">
        <v>2</v>
      </c>
      <c r="L36" s="22">
        <v>1</v>
      </c>
      <c r="M36" s="24">
        <v>17</v>
      </c>
      <c r="N36" s="21">
        <v>11</v>
      </c>
      <c r="O36" s="22">
        <v>6</v>
      </c>
      <c r="P36" s="26">
        <v>1431</v>
      </c>
      <c r="Q36" s="21">
        <v>754</v>
      </c>
      <c r="R36" s="22">
        <v>677</v>
      </c>
      <c r="S36" s="21">
        <v>226</v>
      </c>
      <c r="T36" s="22">
        <v>235</v>
      </c>
      <c r="U36" s="21">
        <v>274</v>
      </c>
      <c r="V36" s="24">
        <v>236</v>
      </c>
      <c r="W36" s="21">
        <v>254</v>
      </c>
      <c r="X36" s="22">
        <v>206</v>
      </c>
      <c r="Y36" s="24">
        <v>43</v>
      </c>
      <c r="Z36" s="26">
        <v>30</v>
      </c>
      <c r="AA36" s="26">
        <v>129</v>
      </c>
    </row>
    <row r="37" spans="1:27" ht="15" customHeight="1" x14ac:dyDescent="0.15">
      <c r="A37" s="3" t="s">
        <v>50</v>
      </c>
      <c r="B37" s="2"/>
      <c r="C37" s="21">
        <v>2</v>
      </c>
      <c r="D37" s="18">
        <v>1</v>
      </c>
      <c r="E37" s="24">
        <v>17</v>
      </c>
      <c r="F37" s="26">
        <v>45</v>
      </c>
      <c r="G37" s="25">
        <v>39</v>
      </c>
      <c r="H37" s="21">
        <v>25</v>
      </c>
      <c r="I37" s="22">
        <v>14</v>
      </c>
      <c r="J37" s="24">
        <v>6</v>
      </c>
      <c r="K37" s="27">
        <v>3</v>
      </c>
      <c r="L37" s="22">
        <v>3</v>
      </c>
      <c r="M37" s="24">
        <v>3</v>
      </c>
      <c r="N37" s="21">
        <v>3</v>
      </c>
      <c r="O37" s="22">
        <v>0</v>
      </c>
      <c r="P37" s="26">
        <v>76</v>
      </c>
      <c r="Q37" s="21">
        <v>50</v>
      </c>
      <c r="R37" s="22">
        <v>26</v>
      </c>
      <c r="S37" s="21">
        <v>9</v>
      </c>
      <c r="T37" s="22">
        <v>6</v>
      </c>
      <c r="U37" s="21">
        <v>21</v>
      </c>
      <c r="V37" s="24">
        <v>8</v>
      </c>
      <c r="W37" s="21">
        <v>20</v>
      </c>
      <c r="X37" s="22">
        <v>12</v>
      </c>
      <c r="Y37" s="24">
        <v>1</v>
      </c>
      <c r="Z37" s="26">
        <v>8</v>
      </c>
      <c r="AA37" s="26">
        <v>29</v>
      </c>
    </row>
    <row r="38" spans="1:27" ht="6" customHeight="1" x14ac:dyDescent="0.15">
      <c r="A38" s="3"/>
      <c r="B38" s="2"/>
      <c r="C38" s="17"/>
      <c r="D38" s="18"/>
      <c r="E38" s="20"/>
      <c r="F38" s="20"/>
      <c r="G38" s="19"/>
      <c r="H38" s="17"/>
      <c r="I38" s="18"/>
      <c r="J38" s="19"/>
      <c r="K38" s="17"/>
      <c r="L38" s="18"/>
      <c r="M38" s="19"/>
      <c r="N38" s="17"/>
      <c r="O38" s="18"/>
      <c r="P38" s="19"/>
      <c r="Q38" s="17"/>
      <c r="R38" s="18"/>
      <c r="S38" s="17"/>
      <c r="T38" s="18"/>
      <c r="U38" s="17"/>
      <c r="V38" s="18"/>
      <c r="W38" s="17"/>
      <c r="X38" s="18"/>
      <c r="Y38" s="20"/>
      <c r="Z38" s="19"/>
      <c r="AA38" s="20"/>
    </row>
    <row r="39" spans="1:27" ht="15" customHeight="1" x14ac:dyDescent="0.15">
      <c r="A39" s="3" t="s">
        <v>65</v>
      </c>
      <c r="B39" s="2"/>
      <c r="C39" s="17">
        <v>2</v>
      </c>
      <c r="D39" s="18">
        <v>0</v>
      </c>
      <c r="E39" s="20">
        <v>12</v>
      </c>
      <c r="F39" s="20">
        <v>31</v>
      </c>
      <c r="G39" s="19">
        <v>30</v>
      </c>
      <c r="H39" s="17">
        <v>19</v>
      </c>
      <c r="I39" s="18">
        <v>11</v>
      </c>
      <c r="J39" s="19">
        <v>1</v>
      </c>
      <c r="K39" s="17">
        <v>1</v>
      </c>
      <c r="L39" s="18">
        <v>0</v>
      </c>
      <c r="M39" s="19">
        <v>3</v>
      </c>
      <c r="N39" s="17">
        <v>3</v>
      </c>
      <c r="O39" s="18">
        <v>0</v>
      </c>
      <c r="P39" s="19">
        <v>479</v>
      </c>
      <c r="Q39" s="17">
        <v>150</v>
      </c>
      <c r="R39" s="18">
        <v>329</v>
      </c>
      <c r="S39" s="17">
        <v>51</v>
      </c>
      <c r="T39" s="18">
        <v>109</v>
      </c>
      <c r="U39" s="17">
        <v>49</v>
      </c>
      <c r="V39" s="18">
        <v>111</v>
      </c>
      <c r="W39" s="17">
        <v>50</v>
      </c>
      <c r="X39" s="18">
        <v>109</v>
      </c>
      <c r="Y39" s="20">
        <v>9</v>
      </c>
      <c r="Z39" s="19">
        <v>0</v>
      </c>
      <c r="AA39" s="20">
        <v>0</v>
      </c>
    </row>
    <row r="40" spans="1:27" ht="15" customHeight="1" x14ac:dyDescent="0.15">
      <c r="A40" s="3">
        <v>1</v>
      </c>
      <c r="B40" s="4" t="s">
        <v>66</v>
      </c>
      <c r="C40" s="21">
        <v>1</v>
      </c>
      <c r="D40" s="18">
        <v>0</v>
      </c>
      <c r="E40" s="24">
        <v>6</v>
      </c>
      <c r="F40" s="26">
        <v>14</v>
      </c>
      <c r="G40" s="25">
        <v>14</v>
      </c>
      <c r="H40" s="21">
        <v>9</v>
      </c>
      <c r="I40" s="22">
        <v>5</v>
      </c>
      <c r="J40" s="24">
        <v>0</v>
      </c>
      <c r="K40" s="21">
        <v>0</v>
      </c>
      <c r="L40" s="22">
        <v>0</v>
      </c>
      <c r="M40" s="24">
        <v>1</v>
      </c>
      <c r="N40" s="21">
        <v>1</v>
      </c>
      <c r="O40" s="22">
        <v>0</v>
      </c>
      <c r="P40" s="26">
        <v>239</v>
      </c>
      <c r="Q40" s="21">
        <v>89</v>
      </c>
      <c r="R40" s="22">
        <v>150</v>
      </c>
      <c r="S40" s="21">
        <v>30</v>
      </c>
      <c r="T40" s="22">
        <v>50</v>
      </c>
      <c r="U40" s="21">
        <v>31</v>
      </c>
      <c r="V40" s="24">
        <v>49</v>
      </c>
      <c r="W40" s="21">
        <v>28</v>
      </c>
      <c r="X40" s="22">
        <v>51</v>
      </c>
      <c r="Y40" s="24">
        <v>2</v>
      </c>
      <c r="Z40" s="26">
        <v>0</v>
      </c>
      <c r="AA40" s="26">
        <v>0</v>
      </c>
    </row>
    <row r="41" spans="1:27" ht="15" customHeight="1" x14ac:dyDescent="0.15">
      <c r="A41" s="3">
        <v>2</v>
      </c>
      <c r="B41" s="4" t="s">
        <v>67</v>
      </c>
      <c r="C41" s="21">
        <v>1</v>
      </c>
      <c r="D41" s="18">
        <v>0</v>
      </c>
      <c r="E41" s="24">
        <v>6</v>
      </c>
      <c r="F41" s="26">
        <v>17</v>
      </c>
      <c r="G41" s="25">
        <v>16</v>
      </c>
      <c r="H41" s="21">
        <v>10</v>
      </c>
      <c r="I41" s="22">
        <v>6</v>
      </c>
      <c r="J41" s="24">
        <v>1</v>
      </c>
      <c r="K41" s="21">
        <v>1</v>
      </c>
      <c r="L41" s="22">
        <v>0</v>
      </c>
      <c r="M41" s="24">
        <v>2</v>
      </c>
      <c r="N41" s="21">
        <v>2</v>
      </c>
      <c r="O41" s="22">
        <v>0</v>
      </c>
      <c r="P41" s="26">
        <v>240</v>
      </c>
      <c r="Q41" s="21">
        <v>61</v>
      </c>
      <c r="R41" s="22">
        <v>179</v>
      </c>
      <c r="S41" s="21">
        <v>21</v>
      </c>
      <c r="T41" s="22">
        <v>59</v>
      </c>
      <c r="U41" s="21">
        <v>18</v>
      </c>
      <c r="V41" s="24">
        <v>62</v>
      </c>
      <c r="W41" s="21">
        <v>22</v>
      </c>
      <c r="X41" s="22">
        <v>58</v>
      </c>
      <c r="Y41" s="24">
        <v>7</v>
      </c>
      <c r="Z41" s="26">
        <v>0</v>
      </c>
      <c r="AA41" s="26">
        <v>0</v>
      </c>
    </row>
    <row r="42" spans="1:27" ht="6" customHeight="1" x14ac:dyDescent="0.15">
      <c r="A42" s="3"/>
      <c r="B42" s="2"/>
      <c r="C42" s="21"/>
      <c r="D42" s="28"/>
      <c r="E42" s="24"/>
      <c r="F42" s="26"/>
      <c r="G42" s="25"/>
      <c r="H42" s="21"/>
      <c r="I42" s="22"/>
      <c r="J42" s="24"/>
      <c r="K42" s="27"/>
      <c r="L42" s="22"/>
      <c r="M42" s="24"/>
      <c r="N42" s="21"/>
      <c r="O42" s="22"/>
      <c r="P42" s="26"/>
      <c r="Q42" s="21"/>
      <c r="R42" s="22"/>
      <c r="S42" s="21"/>
      <c r="T42" s="22"/>
      <c r="U42" s="21"/>
      <c r="V42" s="24"/>
      <c r="W42" s="21"/>
      <c r="X42" s="22"/>
      <c r="Y42" s="24"/>
      <c r="Z42" s="26"/>
      <c r="AA42" s="26"/>
    </row>
    <row r="43" spans="1:27" ht="15" customHeight="1" x14ac:dyDescent="0.15">
      <c r="A43" s="3" t="s">
        <v>35</v>
      </c>
      <c r="B43" s="2"/>
      <c r="C43" s="17">
        <v>2</v>
      </c>
      <c r="D43" s="18">
        <v>0</v>
      </c>
      <c r="E43" s="35">
        <v>21</v>
      </c>
      <c r="F43" s="35">
        <v>66</v>
      </c>
      <c r="G43" s="29">
        <v>41</v>
      </c>
      <c r="H43" s="27">
        <v>25</v>
      </c>
      <c r="I43" s="28">
        <v>16</v>
      </c>
      <c r="J43" s="29">
        <v>25</v>
      </c>
      <c r="K43" s="27">
        <v>12</v>
      </c>
      <c r="L43" s="28">
        <v>13</v>
      </c>
      <c r="M43" s="29">
        <v>0</v>
      </c>
      <c r="N43" s="17">
        <v>0</v>
      </c>
      <c r="O43" s="28">
        <v>0</v>
      </c>
      <c r="P43" s="29">
        <v>755</v>
      </c>
      <c r="Q43" s="27">
        <v>356</v>
      </c>
      <c r="R43" s="28">
        <v>399</v>
      </c>
      <c r="S43" s="27">
        <v>120</v>
      </c>
      <c r="T43" s="28">
        <v>132</v>
      </c>
      <c r="U43" s="27">
        <v>120</v>
      </c>
      <c r="V43" s="28">
        <v>132</v>
      </c>
      <c r="W43" s="27">
        <v>116</v>
      </c>
      <c r="X43" s="28">
        <v>135</v>
      </c>
      <c r="Y43" s="20">
        <v>0</v>
      </c>
      <c r="Z43" s="19">
        <v>0</v>
      </c>
      <c r="AA43" s="20">
        <v>0</v>
      </c>
    </row>
    <row r="44" spans="1:27" ht="15" customHeight="1" x14ac:dyDescent="0.15">
      <c r="A44" s="3">
        <v>1</v>
      </c>
      <c r="B44" s="4" t="s">
        <v>29</v>
      </c>
      <c r="C44" s="17">
        <v>1</v>
      </c>
      <c r="D44" s="18">
        <v>0</v>
      </c>
      <c r="E44" s="20">
        <v>12</v>
      </c>
      <c r="F44" s="20">
        <v>31</v>
      </c>
      <c r="G44" s="19">
        <v>22</v>
      </c>
      <c r="H44" s="17">
        <v>13</v>
      </c>
      <c r="I44" s="18">
        <v>9</v>
      </c>
      <c r="J44" s="19">
        <v>9</v>
      </c>
      <c r="K44" s="17">
        <v>5</v>
      </c>
      <c r="L44" s="18">
        <v>4</v>
      </c>
      <c r="M44" s="19">
        <v>0</v>
      </c>
      <c r="N44" s="17">
        <v>0</v>
      </c>
      <c r="O44" s="18">
        <v>0</v>
      </c>
      <c r="P44" s="26">
        <v>432</v>
      </c>
      <c r="Q44" s="21">
        <v>216</v>
      </c>
      <c r="R44" s="22">
        <v>216</v>
      </c>
      <c r="S44" s="17">
        <v>72</v>
      </c>
      <c r="T44" s="18">
        <v>72</v>
      </c>
      <c r="U44" s="17">
        <v>72</v>
      </c>
      <c r="V44" s="18">
        <v>72</v>
      </c>
      <c r="W44" s="17">
        <v>72</v>
      </c>
      <c r="X44" s="18">
        <v>72</v>
      </c>
      <c r="Y44" s="20">
        <v>0</v>
      </c>
      <c r="Z44" s="19">
        <v>0</v>
      </c>
      <c r="AA44" s="20">
        <v>0</v>
      </c>
    </row>
    <row r="45" spans="1:27" ht="15" customHeight="1" x14ac:dyDescent="0.15">
      <c r="A45" s="3">
        <v>2</v>
      </c>
      <c r="B45" s="4" t="s">
        <v>27</v>
      </c>
      <c r="C45" s="17">
        <v>1</v>
      </c>
      <c r="D45" s="18">
        <v>0</v>
      </c>
      <c r="E45" s="20">
        <v>9</v>
      </c>
      <c r="F45" s="20">
        <v>35</v>
      </c>
      <c r="G45" s="19">
        <v>19</v>
      </c>
      <c r="H45" s="17">
        <v>12</v>
      </c>
      <c r="I45" s="18">
        <v>7</v>
      </c>
      <c r="J45" s="19">
        <v>16</v>
      </c>
      <c r="K45" s="17">
        <v>7</v>
      </c>
      <c r="L45" s="18">
        <v>9</v>
      </c>
      <c r="M45" s="19">
        <v>0</v>
      </c>
      <c r="N45" s="17">
        <v>0</v>
      </c>
      <c r="O45" s="18">
        <v>0</v>
      </c>
      <c r="P45" s="26">
        <v>323</v>
      </c>
      <c r="Q45" s="21">
        <v>140</v>
      </c>
      <c r="R45" s="22">
        <v>183</v>
      </c>
      <c r="S45" s="17">
        <v>48</v>
      </c>
      <c r="T45" s="18">
        <v>60</v>
      </c>
      <c r="U45" s="17">
        <v>48</v>
      </c>
      <c r="V45" s="18">
        <v>60</v>
      </c>
      <c r="W45" s="17">
        <v>44</v>
      </c>
      <c r="X45" s="18">
        <v>63</v>
      </c>
      <c r="Y45" s="20">
        <v>0</v>
      </c>
      <c r="Z45" s="19">
        <v>0</v>
      </c>
      <c r="AA45" s="20">
        <v>0</v>
      </c>
    </row>
    <row r="46" spans="1:27" ht="6" customHeight="1" x14ac:dyDescent="0.15">
      <c r="A46" s="3"/>
      <c r="B46" s="4"/>
      <c r="C46" s="17"/>
      <c r="D46" s="18"/>
      <c r="E46" s="20"/>
      <c r="F46" s="20"/>
      <c r="G46" s="19"/>
      <c r="H46" s="17"/>
      <c r="I46" s="18"/>
      <c r="J46" s="19"/>
      <c r="K46" s="17"/>
      <c r="L46" s="18"/>
      <c r="M46" s="19"/>
      <c r="N46" s="17"/>
      <c r="O46" s="18"/>
      <c r="P46" s="26"/>
      <c r="Q46" s="21"/>
      <c r="R46" s="22"/>
      <c r="S46" s="17"/>
      <c r="T46" s="18"/>
      <c r="U46" s="17"/>
      <c r="V46" s="18"/>
      <c r="W46" s="17"/>
      <c r="X46" s="18"/>
      <c r="Y46" s="20"/>
      <c r="Z46" s="19"/>
      <c r="AA46" s="20"/>
    </row>
    <row r="47" spans="1:27" ht="15" customHeight="1" x14ac:dyDescent="0.15">
      <c r="A47" s="3" t="s">
        <v>36</v>
      </c>
      <c r="B47" s="2"/>
      <c r="C47" s="17">
        <v>24</v>
      </c>
      <c r="D47" s="18">
        <v>0</v>
      </c>
      <c r="E47" s="35">
        <v>264</v>
      </c>
      <c r="F47" s="35">
        <v>1138</v>
      </c>
      <c r="G47" s="29">
        <v>564</v>
      </c>
      <c r="H47" s="27">
        <v>356</v>
      </c>
      <c r="I47" s="28">
        <v>208</v>
      </c>
      <c r="J47" s="29">
        <v>574</v>
      </c>
      <c r="K47" s="27">
        <v>269</v>
      </c>
      <c r="L47" s="28">
        <v>305</v>
      </c>
      <c r="M47" s="29">
        <v>80</v>
      </c>
      <c r="N47" s="27">
        <v>36</v>
      </c>
      <c r="O47" s="28">
        <v>44</v>
      </c>
      <c r="P47" s="29">
        <v>9138</v>
      </c>
      <c r="Q47" s="27">
        <v>4238</v>
      </c>
      <c r="R47" s="28">
        <v>4900</v>
      </c>
      <c r="S47" s="27">
        <v>1396</v>
      </c>
      <c r="T47" s="28">
        <v>1610</v>
      </c>
      <c r="U47" s="27">
        <v>1434</v>
      </c>
      <c r="V47" s="28">
        <v>1622</v>
      </c>
      <c r="W47" s="27">
        <v>1408</v>
      </c>
      <c r="X47" s="28">
        <v>1668</v>
      </c>
      <c r="Y47" s="20">
        <v>159</v>
      </c>
      <c r="Z47" s="19">
        <v>0</v>
      </c>
      <c r="AA47" s="20">
        <v>0</v>
      </c>
    </row>
    <row r="48" spans="1:27" ht="15" customHeight="1" x14ac:dyDescent="0.15">
      <c r="A48" s="3">
        <v>1</v>
      </c>
      <c r="B48" s="4" t="s">
        <v>2</v>
      </c>
      <c r="C48" s="17">
        <v>1</v>
      </c>
      <c r="D48" s="18">
        <v>0</v>
      </c>
      <c r="E48" s="20">
        <v>4</v>
      </c>
      <c r="F48" s="20">
        <v>36</v>
      </c>
      <c r="G48" s="25">
        <v>13</v>
      </c>
      <c r="H48" s="21">
        <v>5</v>
      </c>
      <c r="I48" s="22">
        <v>8</v>
      </c>
      <c r="J48" s="20">
        <v>23</v>
      </c>
      <c r="K48" s="17">
        <v>9</v>
      </c>
      <c r="L48" s="18">
        <v>14</v>
      </c>
      <c r="M48" s="19">
        <v>2</v>
      </c>
      <c r="N48" s="27">
        <v>0</v>
      </c>
      <c r="O48" s="18">
        <v>2</v>
      </c>
      <c r="P48" s="19">
        <v>89</v>
      </c>
      <c r="Q48" s="17">
        <v>0</v>
      </c>
      <c r="R48" s="23">
        <v>89</v>
      </c>
      <c r="S48" s="17">
        <v>0</v>
      </c>
      <c r="T48" s="23">
        <v>19</v>
      </c>
      <c r="U48" s="17">
        <v>0</v>
      </c>
      <c r="V48" s="23">
        <v>28</v>
      </c>
      <c r="W48" s="17">
        <v>0</v>
      </c>
      <c r="X48" s="18">
        <v>42</v>
      </c>
      <c r="Y48" s="20">
        <v>0</v>
      </c>
      <c r="Z48" s="19">
        <v>0</v>
      </c>
      <c r="AA48" s="20">
        <v>0</v>
      </c>
    </row>
    <row r="49" spans="1:27" ht="15" customHeight="1" x14ac:dyDescent="0.15">
      <c r="A49" s="3">
        <v>2</v>
      </c>
      <c r="B49" s="4" t="s">
        <v>11</v>
      </c>
      <c r="C49" s="17">
        <v>1</v>
      </c>
      <c r="D49" s="18">
        <v>0</v>
      </c>
      <c r="E49" s="20">
        <v>3</v>
      </c>
      <c r="F49" s="20">
        <v>24</v>
      </c>
      <c r="G49" s="25">
        <v>7</v>
      </c>
      <c r="H49" s="21">
        <v>6</v>
      </c>
      <c r="I49" s="22">
        <v>1</v>
      </c>
      <c r="J49" s="20">
        <v>17</v>
      </c>
      <c r="K49" s="17">
        <v>11</v>
      </c>
      <c r="L49" s="18">
        <v>6</v>
      </c>
      <c r="M49" s="19">
        <v>1</v>
      </c>
      <c r="N49" s="17">
        <v>1</v>
      </c>
      <c r="O49" s="18">
        <v>0</v>
      </c>
      <c r="P49" s="26">
        <v>75</v>
      </c>
      <c r="Q49" s="21">
        <v>43</v>
      </c>
      <c r="R49" s="24">
        <v>32</v>
      </c>
      <c r="S49" s="21">
        <v>12</v>
      </c>
      <c r="T49" s="24">
        <v>6</v>
      </c>
      <c r="U49" s="27">
        <v>19</v>
      </c>
      <c r="V49" s="24">
        <v>10</v>
      </c>
      <c r="W49" s="21">
        <v>12</v>
      </c>
      <c r="X49" s="18">
        <v>16</v>
      </c>
      <c r="Y49" s="20">
        <v>0</v>
      </c>
      <c r="Z49" s="19">
        <v>0</v>
      </c>
      <c r="AA49" s="20">
        <v>0</v>
      </c>
    </row>
    <row r="50" spans="1:27" ht="15" customHeight="1" x14ac:dyDescent="0.15">
      <c r="A50" s="3">
        <v>3</v>
      </c>
      <c r="B50" s="4" t="s">
        <v>30</v>
      </c>
      <c r="C50" s="17">
        <v>4</v>
      </c>
      <c r="D50" s="18">
        <v>0</v>
      </c>
      <c r="E50" s="20">
        <v>32</v>
      </c>
      <c r="F50" s="20">
        <v>150</v>
      </c>
      <c r="G50" s="25">
        <v>70</v>
      </c>
      <c r="H50" s="21">
        <v>34</v>
      </c>
      <c r="I50" s="22">
        <v>36</v>
      </c>
      <c r="J50" s="25">
        <v>80</v>
      </c>
      <c r="K50" s="21">
        <v>32</v>
      </c>
      <c r="L50" s="22">
        <v>48</v>
      </c>
      <c r="M50" s="19">
        <v>17</v>
      </c>
      <c r="N50" s="17">
        <v>8</v>
      </c>
      <c r="O50" s="18">
        <v>9</v>
      </c>
      <c r="P50" s="26">
        <v>972</v>
      </c>
      <c r="Q50" s="21">
        <v>194</v>
      </c>
      <c r="R50" s="24">
        <v>778</v>
      </c>
      <c r="S50" s="21">
        <v>67</v>
      </c>
      <c r="T50" s="24">
        <v>253</v>
      </c>
      <c r="U50" s="21">
        <v>61</v>
      </c>
      <c r="V50" s="24">
        <v>254</v>
      </c>
      <c r="W50" s="21">
        <v>66</v>
      </c>
      <c r="X50" s="22">
        <v>271</v>
      </c>
      <c r="Y50" s="20">
        <v>14</v>
      </c>
      <c r="Z50" s="19">
        <v>0</v>
      </c>
      <c r="AA50" s="20">
        <v>0</v>
      </c>
    </row>
    <row r="51" spans="1:27" ht="15" customHeight="1" x14ac:dyDescent="0.15">
      <c r="A51" s="3">
        <v>4</v>
      </c>
      <c r="B51" s="4" t="s">
        <v>29</v>
      </c>
      <c r="C51" s="17">
        <v>5</v>
      </c>
      <c r="D51" s="18">
        <v>0</v>
      </c>
      <c r="E51" s="20">
        <v>94</v>
      </c>
      <c r="F51" s="20">
        <v>308</v>
      </c>
      <c r="G51" s="25">
        <v>190</v>
      </c>
      <c r="H51" s="21">
        <v>150</v>
      </c>
      <c r="I51" s="22">
        <v>40</v>
      </c>
      <c r="J51" s="25">
        <v>118</v>
      </c>
      <c r="K51" s="21">
        <v>60</v>
      </c>
      <c r="L51" s="22">
        <v>58</v>
      </c>
      <c r="M51" s="19">
        <v>28</v>
      </c>
      <c r="N51" s="17">
        <v>16</v>
      </c>
      <c r="O51" s="18">
        <v>12</v>
      </c>
      <c r="P51" s="26">
        <v>3585</v>
      </c>
      <c r="Q51" s="21">
        <v>2520</v>
      </c>
      <c r="R51" s="24">
        <v>1065</v>
      </c>
      <c r="S51" s="21">
        <v>820</v>
      </c>
      <c r="T51" s="24">
        <v>311</v>
      </c>
      <c r="U51" s="21">
        <v>834</v>
      </c>
      <c r="V51" s="24">
        <v>362</v>
      </c>
      <c r="W51" s="21">
        <v>866</v>
      </c>
      <c r="X51" s="22">
        <v>392</v>
      </c>
      <c r="Y51" s="20">
        <v>5</v>
      </c>
      <c r="Z51" s="19">
        <v>0</v>
      </c>
      <c r="AA51" s="20">
        <v>0</v>
      </c>
    </row>
    <row r="52" spans="1:27" ht="15" customHeight="1" x14ac:dyDescent="0.15">
      <c r="A52" s="3">
        <v>5</v>
      </c>
      <c r="B52" s="4" t="s">
        <v>31</v>
      </c>
      <c r="C52" s="17">
        <v>1</v>
      </c>
      <c r="D52" s="18">
        <v>0</v>
      </c>
      <c r="E52" s="35">
        <v>9</v>
      </c>
      <c r="F52" s="35">
        <v>83</v>
      </c>
      <c r="G52" s="25">
        <v>18</v>
      </c>
      <c r="H52" s="21">
        <v>11</v>
      </c>
      <c r="I52" s="22">
        <v>7</v>
      </c>
      <c r="J52" s="25">
        <v>65</v>
      </c>
      <c r="K52" s="21">
        <v>46</v>
      </c>
      <c r="L52" s="22">
        <v>19</v>
      </c>
      <c r="M52" s="19">
        <v>6</v>
      </c>
      <c r="N52" s="27">
        <v>2</v>
      </c>
      <c r="O52" s="28">
        <v>4</v>
      </c>
      <c r="P52" s="26">
        <v>357</v>
      </c>
      <c r="Q52" s="21">
        <v>208</v>
      </c>
      <c r="R52" s="24">
        <v>149</v>
      </c>
      <c r="S52" s="21">
        <v>61</v>
      </c>
      <c r="T52" s="24">
        <v>55</v>
      </c>
      <c r="U52" s="27">
        <v>81</v>
      </c>
      <c r="V52" s="36">
        <v>50</v>
      </c>
      <c r="W52" s="27">
        <v>66</v>
      </c>
      <c r="X52" s="28">
        <v>44</v>
      </c>
      <c r="Y52" s="20">
        <v>0</v>
      </c>
      <c r="Z52" s="19">
        <v>0</v>
      </c>
      <c r="AA52" s="20">
        <v>0</v>
      </c>
    </row>
    <row r="53" spans="1:27" ht="15" customHeight="1" x14ac:dyDescent="0.15">
      <c r="A53" s="3">
        <v>6</v>
      </c>
      <c r="B53" s="4" t="s">
        <v>32</v>
      </c>
      <c r="C53" s="17">
        <v>1</v>
      </c>
      <c r="D53" s="18">
        <v>0</v>
      </c>
      <c r="E53" s="20">
        <v>9</v>
      </c>
      <c r="F53" s="20">
        <v>55</v>
      </c>
      <c r="G53" s="25">
        <v>17</v>
      </c>
      <c r="H53" s="21">
        <v>6</v>
      </c>
      <c r="I53" s="22">
        <v>11</v>
      </c>
      <c r="J53" s="25">
        <v>38</v>
      </c>
      <c r="K53" s="21">
        <v>16</v>
      </c>
      <c r="L53" s="22">
        <v>22</v>
      </c>
      <c r="M53" s="19">
        <v>4</v>
      </c>
      <c r="N53" s="17">
        <v>1</v>
      </c>
      <c r="O53" s="18">
        <v>3</v>
      </c>
      <c r="P53" s="26">
        <v>227</v>
      </c>
      <c r="Q53" s="17">
        <v>0</v>
      </c>
      <c r="R53" s="24">
        <v>227</v>
      </c>
      <c r="S53" s="17">
        <v>0</v>
      </c>
      <c r="T53" s="23">
        <v>76</v>
      </c>
      <c r="U53" s="17">
        <v>0</v>
      </c>
      <c r="V53" s="23">
        <v>84</v>
      </c>
      <c r="W53" s="17">
        <v>0</v>
      </c>
      <c r="X53" s="18">
        <v>67</v>
      </c>
      <c r="Y53" s="20">
        <v>0</v>
      </c>
      <c r="Z53" s="19">
        <v>0</v>
      </c>
      <c r="AA53" s="20">
        <v>0</v>
      </c>
    </row>
    <row r="54" spans="1:27" ht="15" customHeight="1" x14ac:dyDescent="0.15">
      <c r="A54" s="3">
        <v>7</v>
      </c>
      <c r="B54" s="4" t="s">
        <v>4</v>
      </c>
      <c r="C54" s="17">
        <v>1</v>
      </c>
      <c r="D54" s="18">
        <v>0</v>
      </c>
      <c r="E54" s="20">
        <v>12</v>
      </c>
      <c r="F54" s="20">
        <v>47</v>
      </c>
      <c r="G54" s="25">
        <v>27</v>
      </c>
      <c r="H54" s="21">
        <v>18</v>
      </c>
      <c r="I54" s="22">
        <v>9</v>
      </c>
      <c r="J54" s="25">
        <v>20</v>
      </c>
      <c r="K54" s="21">
        <v>16</v>
      </c>
      <c r="L54" s="22">
        <v>4</v>
      </c>
      <c r="M54" s="19">
        <v>4</v>
      </c>
      <c r="N54" s="17">
        <v>3</v>
      </c>
      <c r="O54" s="18">
        <v>1</v>
      </c>
      <c r="P54" s="26">
        <v>419</v>
      </c>
      <c r="Q54" s="17">
        <v>254</v>
      </c>
      <c r="R54" s="24">
        <v>165</v>
      </c>
      <c r="S54" s="27">
        <v>84</v>
      </c>
      <c r="T54" s="23">
        <v>64</v>
      </c>
      <c r="U54" s="27">
        <v>97</v>
      </c>
      <c r="V54" s="23">
        <v>40</v>
      </c>
      <c r="W54" s="27">
        <v>73</v>
      </c>
      <c r="X54" s="18">
        <v>61</v>
      </c>
      <c r="Y54" s="20">
        <v>5</v>
      </c>
      <c r="Z54" s="19">
        <v>0</v>
      </c>
      <c r="AA54" s="20">
        <v>0</v>
      </c>
    </row>
    <row r="55" spans="1:27" ht="15" customHeight="1" x14ac:dyDescent="0.15">
      <c r="A55" s="3">
        <v>8</v>
      </c>
      <c r="B55" s="4" t="s">
        <v>33</v>
      </c>
      <c r="C55" s="17">
        <v>2</v>
      </c>
      <c r="D55" s="18">
        <v>0</v>
      </c>
      <c r="E55" s="20">
        <v>25</v>
      </c>
      <c r="F55" s="20">
        <v>78</v>
      </c>
      <c r="G55" s="25">
        <v>57</v>
      </c>
      <c r="H55" s="21">
        <v>34</v>
      </c>
      <c r="I55" s="22">
        <v>23</v>
      </c>
      <c r="J55" s="25">
        <v>21</v>
      </c>
      <c r="K55" s="21">
        <v>10</v>
      </c>
      <c r="L55" s="22">
        <v>11</v>
      </c>
      <c r="M55" s="19">
        <v>4</v>
      </c>
      <c r="N55" s="17">
        <v>2</v>
      </c>
      <c r="O55" s="18">
        <v>2</v>
      </c>
      <c r="P55" s="26">
        <v>850</v>
      </c>
      <c r="Q55" s="21">
        <v>429</v>
      </c>
      <c r="R55" s="24">
        <v>421</v>
      </c>
      <c r="S55" s="21">
        <v>160</v>
      </c>
      <c r="T55" s="24">
        <v>171</v>
      </c>
      <c r="U55" s="21">
        <v>141</v>
      </c>
      <c r="V55" s="24">
        <v>141</v>
      </c>
      <c r="W55" s="21">
        <v>128</v>
      </c>
      <c r="X55" s="22">
        <v>109</v>
      </c>
      <c r="Y55" s="20">
        <v>19</v>
      </c>
      <c r="Z55" s="19">
        <v>0</v>
      </c>
      <c r="AA55" s="20">
        <v>0</v>
      </c>
    </row>
    <row r="56" spans="1:27" ht="15" customHeight="1" x14ac:dyDescent="0.15">
      <c r="A56" s="3">
        <v>9</v>
      </c>
      <c r="B56" s="4" t="s">
        <v>34</v>
      </c>
      <c r="C56" s="17">
        <v>2</v>
      </c>
      <c r="D56" s="18">
        <v>0</v>
      </c>
      <c r="E56" s="20">
        <v>25</v>
      </c>
      <c r="F56" s="20">
        <v>122</v>
      </c>
      <c r="G56" s="25">
        <v>58</v>
      </c>
      <c r="H56" s="21">
        <v>34</v>
      </c>
      <c r="I56" s="22">
        <v>24</v>
      </c>
      <c r="J56" s="25">
        <v>64</v>
      </c>
      <c r="K56" s="21">
        <v>20</v>
      </c>
      <c r="L56" s="22">
        <v>44</v>
      </c>
      <c r="M56" s="19">
        <v>6</v>
      </c>
      <c r="N56" s="27">
        <v>1</v>
      </c>
      <c r="O56" s="18">
        <v>5</v>
      </c>
      <c r="P56" s="26">
        <v>921</v>
      </c>
      <c r="Q56" s="21">
        <v>158</v>
      </c>
      <c r="R56" s="24">
        <v>763</v>
      </c>
      <c r="S56" s="21">
        <v>47</v>
      </c>
      <c r="T56" s="24">
        <v>257</v>
      </c>
      <c r="U56" s="21">
        <v>51</v>
      </c>
      <c r="V56" s="24">
        <v>238</v>
      </c>
      <c r="W56" s="21">
        <v>60</v>
      </c>
      <c r="X56" s="22">
        <v>268</v>
      </c>
      <c r="Y56" s="20">
        <v>7</v>
      </c>
      <c r="Z56" s="19">
        <v>0</v>
      </c>
      <c r="AA56" s="20">
        <v>0</v>
      </c>
    </row>
    <row r="57" spans="1:27" ht="15" customHeight="1" x14ac:dyDescent="0.15">
      <c r="A57" s="3">
        <v>10</v>
      </c>
      <c r="B57" s="4" t="s">
        <v>3</v>
      </c>
      <c r="C57" s="17">
        <v>1</v>
      </c>
      <c r="D57" s="18">
        <v>0</v>
      </c>
      <c r="E57" s="20">
        <v>3</v>
      </c>
      <c r="F57" s="20">
        <v>31</v>
      </c>
      <c r="G57" s="25">
        <v>7</v>
      </c>
      <c r="H57" s="21">
        <v>4</v>
      </c>
      <c r="I57" s="22">
        <v>3</v>
      </c>
      <c r="J57" s="25">
        <v>24</v>
      </c>
      <c r="K57" s="21">
        <v>9</v>
      </c>
      <c r="L57" s="22">
        <v>15</v>
      </c>
      <c r="M57" s="19">
        <v>3</v>
      </c>
      <c r="N57" s="17">
        <v>0</v>
      </c>
      <c r="O57" s="18">
        <v>3</v>
      </c>
      <c r="P57" s="26">
        <v>64</v>
      </c>
      <c r="Q57" s="21">
        <v>28</v>
      </c>
      <c r="R57" s="24">
        <v>36</v>
      </c>
      <c r="S57" s="21">
        <v>12</v>
      </c>
      <c r="T57" s="24">
        <v>11</v>
      </c>
      <c r="U57" s="21">
        <v>8</v>
      </c>
      <c r="V57" s="24">
        <v>15</v>
      </c>
      <c r="W57" s="21">
        <v>8</v>
      </c>
      <c r="X57" s="22">
        <v>10</v>
      </c>
      <c r="Y57" s="20">
        <v>43</v>
      </c>
      <c r="Z57" s="19">
        <v>0</v>
      </c>
      <c r="AA57" s="20">
        <v>0</v>
      </c>
    </row>
    <row r="58" spans="1:27" ht="15" customHeight="1" x14ac:dyDescent="0.15">
      <c r="A58" s="3">
        <v>11</v>
      </c>
      <c r="B58" s="4" t="s">
        <v>25</v>
      </c>
      <c r="C58" s="17">
        <v>4</v>
      </c>
      <c r="D58" s="18">
        <v>0</v>
      </c>
      <c r="E58" s="20">
        <v>45</v>
      </c>
      <c r="F58" s="20">
        <v>176</v>
      </c>
      <c r="G58" s="25">
        <v>93</v>
      </c>
      <c r="H58" s="21">
        <v>49</v>
      </c>
      <c r="I58" s="22">
        <v>44</v>
      </c>
      <c r="J58" s="25">
        <v>83</v>
      </c>
      <c r="K58" s="21">
        <v>32</v>
      </c>
      <c r="L58" s="22">
        <v>51</v>
      </c>
      <c r="M58" s="19">
        <v>5</v>
      </c>
      <c r="N58" s="17">
        <v>2</v>
      </c>
      <c r="O58" s="28">
        <v>3</v>
      </c>
      <c r="P58" s="26">
        <v>1495</v>
      </c>
      <c r="Q58" s="21">
        <v>404</v>
      </c>
      <c r="R58" s="24">
        <v>1091</v>
      </c>
      <c r="S58" s="21">
        <v>133</v>
      </c>
      <c r="T58" s="24">
        <v>361</v>
      </c>
      <c r="U58" s="21">
        <v>142</v>
      </c>
      <c r="V58" s="24">
        <v>374</v>
      </c>
      <c r="W58" s="21">
        <v>129</v>
      </c>
      <c r="X58" s="22">
        <v>356</v>
      </c>
      <c r="Y58" s="20">
        <v>66</v>
      </c>
      <c r="Z58" s="19">
        <v>0</v>
      </c>
      <c r="AA58" s="20">
        <v>0</v>
      </c>
    </row>
    <row r="59" spans="1:27" ht="15" customHeight="1" x14ac:dyDescent="0.15">
      <c r="A59" s="5">
        <v>12</v>
      </c>
      <c r="B59" s="8" t="s">
        <v>26</v>
      </c>
      <c r="C59" s="30">
        <v>1</v>
      </c>
      <c r="D59" s="37">
        <v>0</v>
      </c>
      <c r="E59" s="34">
        <v>3</v>
      </c>
      <c r="F59" s="34">
        <v>28</v>
      </c>
      <c r="G59" s="33">
        <v>7</v>
      </c>
      <c r="H59" s="38">
        <v>5</v>
      </c>
      <c r="I59" s="39">
        <v>2</v>
      </c>
      <c r="J59" s="33">
        <v>21</v>
      </c>
      <c r="K59" s="38">
        <v>8</v>
      </c>
      <c r="L59" s="39">
        <v>13</v>
      </c>
      <c r="M59" s="31">
        <v>0</v>
      </c>
      <c r="N59" s="30">
        <v>0</v>
      </c>
      <c r="O59" s="37">
        <v>0</v>
      </c>
      <c r="P59" s="33">
        <v>84</v>
      </c>
      <c r="Q59" s="30">
        <v>0</v>
      </c>
      <c r="R59" s="32">
        <v>84</v>
      </c>
      <c r="S59" s="30">
        <v>0</v>
      </c>
      <c r="T59" s="32">
        <v>26</v>
      </c>
      <c r="U59" s="30">
        <v>0</v>
      </c>
      <c r="V59" s="32">
        <v>26</v>
      </c>
      <c r="W59" s="30">
        <v>0</v>
      </c>
      <c r="X59" s="39">
        <v>32</v>
      </c>
      <c r="Y59" s="34">
        <v>0</v>
      </c>
      <c r="Z59" s="31">
        <v>0</v>
      </c>
      <c r="AA59" s="34">
        <v>0</v>
      </c>
    </row>
    <row r="60" spans="1:27" ht="15" customHeight="1" x14ac:dyDescent="0.15">
      <c r="A60" s="3" t="s">
        <v>58</v>
      </c>
      <c r="B60" s="3"/>
      <c r="C60" s="3"/>
      <c r="D60" s="3"/>
      <c r="E60" s="3"/>
      <c r="F60" s="3"/>
      <c r="G60" s="7"/>
      <c r="H60" s="7"/>
      <c r="I60" s="7"/>
      <c r="J60" s="7"/>
      <c r="K60" s="7"/>
      <c r="L60" s="7"/>
      <c r="M60" s="3"/>
      <c r="N60" s="3"/>
      <c r="O60" s="3"/>
      <c r="P60" s="7"/>
      <c r="Q60" s="3"/>
      <c r="R60" s="7"/>
      <c r="S60" s="3"/>
      <c r="T60" s="7"/>
      <c r="U60" s="3"/>
      <c r="V60" s="7"/>
      <c r="W60" s="3"/>
      <c r="X60" s="7"/>
      <c r="Y60" s="3"/>
      <c r="Z60" s="3"/>
      <c r="AA60" s="3"/>
    </row>
    <row r="61" spans="1:27" s="3" customFormat="1" ht="15" customHeight="1" x14ac:dyDescent="0.15">
      <c r="A61" s="3" t="s">
        <v>52</v>
      </c>
    </row>
  </sheetData>
  <mergeCells count="7">
    <mergeCell ref="Z3:AA4"/>
    <mergeCell ref="F4:F5"/>
    <mergeCell ref="A3:B5"/>
    <mergeCell ref="C3:D4"/>
    <mergeCell ref="E3:E5"/>
    <mergeCell ref="M3:O4"/>
    <mergeCell ref="Y3:Y4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2024-01-25T08:17:14Z</dcterms:modified>
</cp:coreProperties>
</file>