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8AEC5424-7BC2-4DC0-9497-43743E44091D}" xr6:coauthVersionLast="47" xr6:coauthVersionMax="47" xr10:uidLastSave="{00000000-0000-0000-0000-000000000000}"/>
  <bookViews>
    <workbookView xWindow="-120" yWindow="-120" windowWidth="20730" windowHeight="11040" xr2:uid="{DEA23E20-03A2-441B-9E3A-1934752FB409}"/>
  </bookViews>
  <sheets>
    <sheet name="目次" sheetId="1" r:id="rId1"/>
    <sheet name="第14表_中学卒後" sheetId="10" r:id="rId2"/>
    <sheet name="第15表_高校卒後" sheetId="4" r:id="rId3"/>
    <sheet name="第16表_短大卒後" sheetId="6" r:id="rId4"/>
    <sheet name="第17表_大学卒後  " sheetId="8" r:id="rId5"/>
  </sheets>
  <definedNames>
    <definedName name="_xlnm._FilterDatabase" localSheetId="2" hidden="1">第15表_高校卒後!$M$77:$O$96</definedName>
    <definedName name="_xlnm._FilterDatabase" localSheetId="3" hidden="1">第16表_短大卒後!$I$1:$I$67</definedName>
    <definedName name="_xlnm.Print_Area" localSheetId="1">第14表_中学卒後!$B$1:$P$48</definedName>
    <definedName name="_xlnm.Print_Area" localSheetId="2">第15表_高校卒後!$B$1:$T$74</definedName>
    <definedName name="_xlnm.Print_Area" localSheetId="3">第16表_短大卒後!$B$1:$W$64</definedName>
    <definedName name="_xlnm.Print_Area" localSheetId="4">'第17表_大学卒後  '!$B$1:$AG$66</definedName>
    <definedName name="_xlnm.Print_Area" localSheetId="0">目次!$A$1:$E$7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4" l="1"/>
  <c r="Q53" i="4"/>
  <c r="S53" i="4"/>
  <c r="T53" i="4"/>
  <c r="P23" i="10"/>
  <c r="P21" i="10" s="1"/>
  <c r="O23" i="10"/>
  <c r="O21" i="10" s="1"/>
  <c r="N23" i="10"/>
  <c r="N21" i="10" s="1"/>
  <c r="M23" i="10"/>
  <c r="M21" i="10" s="1"/>
  <c r="L23" i="10"/>
  <c r="L21" i="10" s="1"/>
  <c r="K23" i="10"/>
  <c r="K21" i="10" s="1"/>
  <c r="J23" i="10"/>
  <c r="J21" i="10" s="1"/>
  <c r="I23" i="10"/>
  <c r="I21" i="10" s="1"/>
  <c r="G21" i="10" l="1"/>
  <c r="H21" i="10"/>
  <c r="F21" i="10" s="1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9" i="6"/>
  <c r="U10" i="6"/>
  <c r="U12" i="6"/>
  <c r="U14" i="6"/>
  <c r="U15" i="6"/>
  <c r="U16" i="6"/>
  <c r="U17" i="6"/>
  <c r="U18" i="6"/>
  <c r="U19" i="6"/>
  <c r="U20" i="6"/>
  <c r="U21" i="6"/>
  <c r="U22" i="6"/>
  <c r="H45" i="10" l="1"/>
  <c r="G45" i="10"/>
  <c r="F45" i="10" s="1"/>
  <c r="H44" i="10"/>
  <c r="G44" i="10"/>
  <c r="H43" i="10"/>
  <c r="G43" i="10"/>
  <c r="H42" i="10"/>
  <c r="G42" i="10"/>
  <c r="P41" i="10"/>
  <c r="O41" i="10"/>
  <c r="N41" i="10"/>
  <c r="M41" i="10"/>
  <c r="L41" i="10"/>
  <c r="K41" i="10"/>
  <c r="J41" i="10"/>
  <c r="I41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P33" i="10"/>
  <c r="O33" i="10"/>
  <c r="N33" i="10"/>
  <c r="M33" i="10"/>
  <c r="L33" i="10"/>
  <c r="K33" i="10"/>
  <c r="J33" i="10"/>
  <c r="I33" i="10"/>
  <c r="P31" i="10"/>
  <c r="O31" i="10"/>
  <c r="N31" i="10"/>
  <c r="M31" i="10"/>
  <c r="L31" i="10"/>
  <c r="K31" i="10"/>
  <c r="J31" i="10"/>
  <c r="I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0" i="10"/>
  <c r="G20" i="10"/>
  <c r="H19" i="10"/>
  <c r="G19" i="10"/>
  <c r="H18" i="10"/>
  <c r="G18" i="10"/>
  <c r="P17" i="10"/>
  <c r="O17" i="10"/>
  <c r="N17" i="10"/>
  <c r="M17" i="10"/>
  <c r="L17" i="10"/>
  <c r="K17" i="10"/>
  <c r="J17" i="10"/>
  <c r="I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P6" i="10"/>
  <c r="O6" i="10"/>
  <c r="N6" i="10"/>
  <c r="M6" i="10"/>
  <c r="L6" i="10"/>
  <c r="L5" i="10" s="1"/>
  <c r="K6" i="10"/>
  <c r="J6" i="10"/>
  <c r="I6" i="10"/>
  <c r="F43" i="10" l="1"/>
  <c r="F42" i="10"/>
  <c r="F37" i="10"/>
  <c r="F36" i="10"/>
  <c r="F28" i="10"/>
  <c r="F20" i="10"/>
  <c r="K5" i="10"/>
  <c r="O5" i="10"/>
  <c r="F15" i="10"/>
  <c r="F11" i="10"/>
  <c r="F44" i="10"/>
  <c r="F34" i="10"/>
  <c r="F27" i="10"/>
  <c r="F25" i="10"/>
  <c r="F23" i="10"/>
  <c r="P5" i="10"/>
  <c r="F16" i="10"/>
  <c r="F19" i="10"/>
  <c r="G17" i="10"/>
  <c r="G33" i="10"/>
  <c r="F12" i="10"/>
  <c r="F18" i="10"/>
  <c r="M5" i="10"/>
  <c r="J5" i="10"/>
  <c r="N5" i="10"/>
  <c r="F24" i="10"/>
  <c r="F26" i="10"/>
  <c r="H31" i="10"/>
  <c r="H33" i="10"/>
  <c r="F38" i="10"/>
  <c r="F39" i="10"/>
  <c r="F10" i="10"/>
  <c r="H17" i="10"/>
  <c r="F22" i="10"/>
  <c r="F30" i="10"/>
  <c r="G41" i="10"/>
  <c r="F29" i="10"/>
  <c r="G31" i="10"/>
  <c r="F35" i="10"/>
  <c r="H41" i="10"/>
  <c r="F8" i="10"/>
  <c r="F9" i="10"/>
  <c r="H6" i="10"/>
  <c r="F14" i="10"/>
  <c r="F13" i="10"/>
  <c r="F7" i="10"/>
  <c r="G6" i="10"/>
  <c r="I5" i="10"/>
  <c r="AC65" i="8"/>
  <c r="AB65" i="8"/>
  <c r="AA65" i="8" s="1"/>
  <c r="H65" i="8"/>
  <c r="G65" i="8"/>
  <c r="AC64" i="8"/>
  <c r="AB64" i="8"/>
  <c r="AA64" i="8" s="1"/>
  <c r="H64" i="8"/>
  <c r="G64" i="8"/>
  <c r="F64" i="8" s="1"/>
  <c r="AC63" i="8"/>
  <c r="AB63" i="8"/>
  <c r="AA63" i="8" s="1"/>
  <c r="H63" i="8"/>
  <c r="G63" i="8"/>
  <c r="AC62" i="8"/>
  <c r="AB62" i="8"/>
  <c r="AA62" i="8" s="1"/>
  <c r="H62" i="8"/>
  <c r="G62" i="8"/>
  <c r="F62" i="8" s="1"/>
  <c r="AC61" i="8"/>
  <c r="AB61" i="8"/>
  <c r="H61" i="8"/>
  <c r="G61" i="8"/>
  <c r="AC60" i="8"/>
  <c r="AB60" i="8"/>
  <c r="H60" i="8"/>
  <c r="G60" i="8"/>
  <c r="AC59" i="8"/>
  <c r="AB59" i="8"/>
  <c r="H59" i="8"/>
  <c r="G59" i="8"/>
  <c r="F59" i="8" s="1"/>
  <c r="AC58" i="8"/>
  <c r="AB58" i="8"/>
  <c r="H58" i="8"/>
  <c r="G58" i="8"/>
  <c r="F58" i="8" s="1"/>
  <c r="AC57" i="8"/>
  <c r="AB57" i="8"/>
  <c r="AA57" i="8" s="1"/>
  <c r="H57" i="8"/>
  <c r="G57" i="8"/>
  <c r="AC56" i="8"/>
  <c r="AB56" i="8"/>
  <c r="AA56" i="8" s="1"/>
  <c r="H56" i="8"/>
  <c r="G56" i="8"/>
  <c r="F56" i="8" s="1"/>
  <c r="AC55" i="8"/>
  <c r="AB55" i="8"/>
  <c r="AA55" i="8" s="1"/>
  <c r="H55" i="8"/>
  <c r="G55" i="8"/>
  <c r="AC54" i="8"/>
  <c r="AB54" i="8"/>
  <c r="AA54" i="8" s="1"/>
  <c r="H54" i="8"/>
  <c r="G54" i="8"/>
  <c r="F54" i="8" s="1"/>
  <c r="AC53" i="8"/>
  <c r="AB53" i="8"/>
  <c r="H53" i="8"/>
  <c r="G53" i="8"/>
  <c r="AC52" i="8"/>
  <c r="AB52" i="8"/>
  <c r="H52" i="8"/>
  <c r="G52" i="8"/>
  <c r="F52" i="8" s="1"/>
  <c r="AC51" i="8"/>
  <c r="AB51" i="8"/>
  <c r="AA51" i="8" s="1"/>
  <c r="H51" i="8"/>
  <c r="G51" i="8"/>
  <c r="AC50" i="8"/>
  <c r="AB50" i="8"/>
  <c r="AA50" i="8" s="1"/>
  <c r="H50" i="8"/>
  <c r="G50" i="8"/>
  <c r="AC49" i="8"/>
  <c r="AB49" i="8"/>
  <c r="AA49" i="8" s="1"/>
  <c r="H49" i="8"/>
  <c r="G49" i="8"/>
  <c r="AC48" i="8"/>
  <c r="AB48" i="8"/>
  <c r="AA48" i="8" s="1"/>
  <c r="H48" i="8"/>
  <c r="G48" i="8"/>
  <c r="AC47" i="8"/>
  <c r="AB47" i="8"/>
  <c r="AA47" i="8" s="1"/>
  <c r="H47" i="8"/>
  <c r="G47" i="8"/>
  <c r="AG46" i="8"/>
  <c r="AF46" i="8"/>
  <c r="AE46" i="8"/>
  <c r="AD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AC44" i="8"/>
  <c r="AB44" i="8"/>
  <c r="H44" i="8"/>
  <c r="G44" i="8"/>
  <c r="F44" i="8" s="1"/>
  <c r="AC43" i="8"/>
  <c r="AB43" i="8"/>
  <c r="H43" i="8"/>
  <c r="G43" i="8"/>
  <c r="F43" i="8" s="1"/>
  <c r="AC42" i="8"/>
  <c r="AB42" i="8"/>
  <c r="H42" i="8"/>
  <c r="G42" i="8"/>
  <c r="F42" i="8" s="1"/>
  <c r="AC41" i="8"/>
  <c r="AB41" i="8"/>
  <c r="H41" i="8"/>
  <c r="G41" i="8"/>
  <c r="AC40" i="8"/>
  <c r="AB40" i="8"/>
  <c r="H40" i="8"/>
  <c r="G40" i="8"/>
  <c r="F40" i="8" s="1"/>
  <c r="AC39" i="8"/>
  <c r="AB39" i="8"/>
  <c r="AA39" i="8" s="1"/>
  <c r="H39" i="8"/>
  <c r="G39" i="8"/>
  <c r="AC38" i="8"/>
  <c r="AB38" i="8"/>
  <c r="AA38" i="8" s="1"/>
  <c r="H38" i="8"/>
  <c r="G38" i="8"/>
  <c r="AC37" i="8"/>
  <c r="AB37" i="8"/>
  <c r="AA37" i="8" s="1"/>
  <c r="H37" i="8"/>
  <c r="G37" i="8"/>
  <c r="AC36" i="8"/>
  <c r="AB36" i="8"/>
  <c r="AA36" i="8" s="1"/>
  <c r="H36" i="8"/>
  <c r="G36" i="8"/>
  <c r="F36" i="8" s="1"/>
  <c r="AC35" i="8"/>
  <c r="AB35" i="8"/>
  <c r="AA35" i="8" s="1"/>
  <c r="H35" i="8"/>
  <c r="G35" i="8"/>
  <c r="AC34" i="8"/>
  <c r="AB34" i="8"/>
  <c r="AA34" i="8" s="1"/>
  <c r="H34" i="8"/>
  <c r="G34" i="8"/>
  <c r="F34" i="8" s="1"/>
  <c r="AC33" i="8"/>
  <c r="AB33" i="8"/>
  <c r="H33" i="8"/>
  <c r="G33" i="8"/>
  <c r="AC32" i="8"/>
  <c r="AB32" i="8"/>
  <c r="H32" i="8"/>
  <c r="G32" i="8"/>
  <c r="F32" i="8" s="1"/>
  <c r="AC31" i="8"/>
  <c r="AB31" i="8"/>
  <c r="AA31" i="8" s="1"/>
  <c r="H31" i="8"/>
  <c r="G31" i="8"/>
  <c r="AC30" i="8"/>
  <c r="AB30" i="8"/>
  <c r="AA30" i="8" s="1"/>
  <c r="H30" i="8"/>
  <c r="G30" i="8"/>
  <c r="AC29" i="8"/>
  <c r="AB29" i="8"/>
  <c r="AA29" i="8" s="1"/>
  <c r="H29" i="8"/>
  <c r="G29" i="8"/>
  <c r="AG28" i="8"/>
  <c r="AG27" i="8" s="1"/>
  <c r="AF28" i="8"/>
  <c r="AB28" i="8" s="1"/>
  <c r="AE28" i="8"/>
  <c r="AD28" i="8"/>
  <c r="Z28" i="8"/>
  <c r="Z27" i="8" s="1"/>
  <c r="Y28" i="8"/>
  <c r="Y27" i="8" s="1"/>
  <c r="X28" i="8"/>
  <c r="X27" i="8" s="1"/>
  <c r="W28" i="8"/>
  <c r="V28" i="8"/>
  <c r="V27" i="8" s="1"/>
  <c r="U28" i="8"/>
  <c r="U27" i="8" s="1"/>
  <c r="T28" i="8"/>
  <c r="T27" i="8" s="1"/>
  <c r="S28" i="8"/>
  <c r="R28" i="8"/>
  <c r="R27" i="8" s="1"/>
  <c r="Q28" i="8"/>
  <c r="Q27" i="8" s="1"/>
  <c r="P28" i="8"/>
  <c r="P27" i="8" s="1"/>
  <c r="O28" i="8"/>
  <c r="N28" i="8"/>
  <c r="N27" i="8" s="1"/>
  <c r="M28" i="8"/>
  <c r="M27" i="8" s="1"/>
  <c r="L28" i="8"/>
  <c r="K28" i="8"/>
  <c r="J28" i="8"/>
  <c r="J27" i="8" s="1"/>
  <c r="I28" i="8"/>
  <c r="I27" i="8" s="1"/>
  <c r="G27" i="8" s="1"/>
  <c r="AD27" i="8"/>
  <c r="W27" i="8"/>
  <c r="S27" i="8"/>
  <c r="O27" i="8"/>
  <c r="K27" i="8"/>
  <c r="AG25" i="8"/>
  <c r="AF25" i="8"/>
  <c r="AE25" i="8"/>
  <c r="AD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AC24" i="8"/>
  <c r="AB24" i="8"/>
  <c r="H24" i="8"/>
  <c r="G24" i="8"/>
  <c r="F24" i="8" s="1"/>
  <c r="AC23" i="8"/>
  <c r="AB23" i="8"/>
  <c r="H23" i="8"/>
  <c r="G23" i="8"/>
  <c r="AC22" i="8"/>
  <c r="AB22" i="8"/>
  <c r="H22" i="8"/>
  <c r="G22" i="8"/>
  <c r="AC21" i="8"/>
  <c r="AB21" i="8"/>
  <c r="H21" i="8"/>
  <c r="G21" i="8"/>
  <c r="AC20" i="8"/>
  <c r="AB20" i="8"/>
  <c r="H20" i="8"/>
  <c r="G20" i="8"/>
  <c r="AC19" i="8"/>
  <c r="AB19" i="8"/>
  <c r="H19" i="8"/>
  <c r="G19" i="8"/>
  <c r="AC18" i="8"/>
  <c r="AB18" i="8"/>
  <c r="H18" i="8"/>
  <c r="G18" i="8"/>
  <c r="AC17" i="8"/>
  <c r="AB17" i="8"/>
  <c r="H17" i="8"/>
  <c r="G17" i="8"/>
  <c r="AC16" i="8"/>
  <c r="AB16" i="8"/>
  <c r="H16" i="8"/>
  <c r="G16" i="8"/>
  <c r="AC15" i="8"/>
  <c r="AB15" i="8"/>
  <c r="H15" i="8"/>
  <c r="G15" i="8"/>
  <c r="AG14" i="8"/>
  <c r="AG12" i="8" s="1"/>
  <c r="AF14" i="8"/>
  <c r="AF12" i="8" s="1"/>
  <c r="AE14" i="8"/>
  <c r="AD14" i="8"/>
  <c r="Z14" i="8"/>
  <c r="Z12" i="8" s="1"/>
  <c r="Y14" i="8"/>
  <c r="Y12" i="8" s="1"/>
  <c r="X14" i="8"/>
  <c r="X12" i="8" s="1"/>
  <c r="W14" i="8"/>
  <c r="W12" i="8" s="1"/>
  <c r="V14" i="8"/>
  <c r="V12" i="8" s="1"/>
  <c r="U14" i="8"/>
  <c r="U12" i="8" s="1"/>
  <c r="T14" i="8"/>
  <c r="T12" i="8" s="1"/>
  <c r="S14" i="8"/>
  <c r="S12" i="8" s="1"/>
  <c r="R14" i="8"/>
  <c r="Q14" i="8"/>
  <c r="Q12" i="8" s="1"/>
  <c r="P14" i="8"/>
  <c r="P12" i="8" s="1"/>
  <c r="O14" i="8"/>
  <c r="O12" i="8" s="1"/>
  <c r="N14" i="8"/>
  <c r="N12" i="8" s="1"/>
  <c r="M14" i="8"/>
  <c r="M12" i="8" s="1"/>
  <c r="L14" i="8"/>
  <c r="L12" i="8" s="1"/>
  <c r="K14" i="8"/>
  <c r="K12" i="8" s="1"/>
  <c r="J14" i="8"/>
  <c r="I14" i="8"/>
  <c r="AC13" i="8"/>
  <c r="AB13" i="8"/>
  <c r="H13" i="8"/>
  <c r="G13" i="8"/>
  <c r="R12" i="8"/>
  <c r="AC11" i="8"/>
  <c r="AB11" i="8"/>
  <c r="H11" i="8"/>
  <c r="G11" i="8"/>
  <c r="AC10" i="8"/>
  <c r="AB10" i="8"/>
  <c r="H10" i="8"/>
  <c r="G10" i="8"/>
  <c r="F10" i="8" s="1"/>
  <c r="AC9" i="8"/>
  <c r="AB9" i="8"/>
  <c r="H9" i="8"/>
  <c r="G9" i="8"/>
  <c r="AG8" i="8"/>
  <c r="AF8" i="8"/>
  <c r="AE8" i="8"/>
  <c r="AD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G8" i="8" l="1"/>
  <c r="AB8" i="8"/>
  <c r="AA10" i="8"/>
  <c r="AA11" i="8"/>
  <c r="H14" i="8"/>
  <c r="N7" i="8"/>
  <c r="AB46" i="8"/>
  <c r="H8" i="8"/>
  <c r="AB14" i="8"/>
  <c r="F15" i="8"/>
  <c r="F18" i="8"/>
  <c r="F22" i="8"/>
  <c r="F23" i="8"/>
  <c r="H25" i="8"/>
  <c r="F60" i="8"/>
  <c r="F9" i="8"/>
  <c r="AC14" i="8"/>
  <c r="AA14" i="8" s="1"/>
  <c r="F16" i="8"/>
  <c r="AB25" i="8"/>
  <c r="F38" i="8"/>
  <c r="F39" i="8"/>
  <c r="AA42" i="8"/>
  <c r="AA44" i="8"/>
  <c r="F48" i="8"/>
  <c r="F50" i="8"/>
  <c r="F51" i="8"/>
  <c r="G14" i="8"/>
  <c r="F14" i="8" s="1"/>
  <c r="Q7" i="8"/>
  <c r="Y7" i="8"/>
  <c r="AA15" i="8"/>
  <c r="AA18" i="8"/>
  <c r="AA19" i="8"/>
  <c r="AA20" i="8"/>
  <c r="AA21" i="8"/>
  <c r="AA22" i="8"/>
  <c r="F41" i="8"/>
  <c r="F53" i="8"/>
  <c r="F17" i="10"/>
  <c r="H5" i="10"/>
  <c r="F33" i="10"/>
  <c r="F31" i="10"/>
  <c r="G5" i="10"/>
  <c r="F41" i="10"/>
  <c r="F6" i="10"/>
  <c r="AA41" i="8"/>
  <c r="AC28" i="8"/>
  <c r="AA28" i="8" s="1"/>
  <c r="AD12" i="8"/>
  <c r="AD7" i="8" s="1"/>
  <c r="AB12" i="8"/>
  <c r="AA13" i="8"/>
  <c r="G46" i="8"/>
  <c r="F61" i="8"/>
  <c r="F30" i="8"/>
  <c r="F31" i="8"/>
  <c r="G28" i="8"/>
  <c r="H28" i="8"/>
  <c r="F33" i="8"/>
  <c r="J12" i="8"/>
  <c r="H12" i="8" s="1"/>
  <c r="F17" i="8"/>
  <c r="G25" i="8"/>
  <c r="F25" i="8" s="1"/>
  <c r="F13" i="8"/>
  <c r="U7" i="8"/>
  <c r="M7" i="8"/>
  <c r="V7" i="8"/>
  <c r="L7" i="8"/>
  <c r="P7" i="8"/>
  <c r="T7" i="8"/>
  <c r="X7" i="8"/>
  <c r="AA8" i="8"/>
  <c r="F20" i="8"/>
  <c r="AA43" i="8"/>
  <c r="AG7" i="8"/>
  <c r="L27" i="8"/>
  <c r="H27" i="8" s="1"/>
  <c r="F27" i="8" s="1"/>
  <c r="AC8" i="8"/>
  <c r="F11" i="8"/>
  <c r="I12" i="8"/>
  <c r="G12" i="8" s="1"/>
  <c r="AF7" i="8"/>
  <c r="F19" i="8"/>
  <c r="AA23" i="8"/>
  <c r="AC25" i="8"/>
  <c r="AF27" i="8"/>
  <c r="AB27" i="8" s="1"/>
  <c r="F35" i="8"/>
  <c r="F47" i="8"/>
  <c r="F55" i="8"/>
  <c r="AA58" i="8"/>
  <c r="AA59" i="8"/>
  <c r="F63" i="8"/>
  <c r="AA25" i="8"/>
  <c r="AE27" i="8"/>
  <c r="AC27" i="8" s="1"/>
  <c r="AA9" i="8"/>
  <c r="R7" i="8"/>
  <c r="Z7" i="8"/>
  <c r="K7" i="8"/>
  <c r="O7" i="8"/>
  <c r="S7" i="8"/>
  <c r="W7" i="8"/>
  <c r="AA16" i="8"/>
  <c r="AA17" i="8"/>
  <c r="F21" i="8"/>
  <c r="AA24" i="8"/>
  <c r="F29" i="8"/>
  <c r="AA32" i="8"/>
  <c r="AA33" i="8"/>
  <c r="F37" i="8"/>
  <c r="AA40" i="8"/>
  <c r="H46" i="8"/>
  <c r="F46" i="8" s="1"/>
  <c r="AC46" i="8"/>
  <c r="AA46" i="8" s="1"/>
  <c r="F49" i="8"/>
  <c r="AA52" i="8"/>
  <c r="AA53" i="8"/>
  <c r="F57" i="8"/>
  <c r="AA60" i="8"/>
  <c r="AA61" i="8"/>
  <c r="F65" i="8"/>
  <c r="AE12" i="8"/>
  <c r="J7" i="8"/>
  <c r="F8" i="8" l="1"/>
  <c r="F12" i="8"/>
  <c r="F28" i="8"/>
  <c r="F5" i="10"/>
  <c r="AA27" i="8"/>
  <c r="I7" i="8"/>
  <c r="G7" i="8" s="1"/>
  <c r="AB7" i="8"/>
  <c r="H7" i="8"/>
  <c r="AC12" i="8"/>
  <c r="AA12" i="8" s="1"/>
  <c r="AE7" i="8"/>
  <c r="AC7" i="8" s="1"/>
  <c r="AA7" i="8" l="1"/>
  <c r="F7" i="8"/>
  <c r="U63" i="6"/>
  <c r="H63" i="6"/>
  <c r="F63" i="6" s="1"/>
  <c r="G63" i="6"/>
  <c r="U62" i="6"/>
  <c r="H62" i="6"/>
  <c r="G62" i="6"/>
  <c r="U61" i="6"/>
  <c r="H61" i="6"/>
  <c r="G61" i="6"/>
  <c r="U60" i="6"/>
  <c r="H60" i="6"/>
  <c r="G60" i="6"/>
  <c r="U59" i="6"/>
  <c r="H59" i="6"/>
  <c r="F59" i="6" s="1"/>
  <c r="G59" i="6"/>
  <c r="U58" i="6"/>
  <c r="H58" i="6"/>
  <c r="G58" i="6"/>
  <c r="U57" i="6"/>
  <c r="H57" i="6"/>
  <c r="G57" i="6"/>
  <c r="U56" i="6"/>
  <c r="H56" i="6"/>
  <c r="G56" i="6"/>
  <c r="U55" i="6"/>
  <c r="H55" i="6"/>
  <c r="F55" i="6" s="1"/>
  <c r="G55" i="6"/>
  <c r="U54" i="6"/>
  <c r="H54" i="6"/>
  <c r="G54" i="6"/>
  <c r="U53" i="6"/>
  <c r="H53" i="6"/>
  <c r="G53" i="6"/>
  <c r="U52" i="6"/>
  <c r="H52" i="6"/>
  <c r="G52" i="6"/>
  <c r="U51" i="6"/>
  <c r="H51" i="6"/>
  <c r="F51" i="6" s="1"/>
  <c r="G51" i="6"/>
  <c r="U50" i="6"/>
  <c r="H50" i="6"/>
  <c r="G50" i="6"/>
  <c r="U49" i="6"/>
  <c r="H49" i="6"/>
  <c r="G49" i="6"/>
  <c r="U48" i="6"/>
  <c r="H48" i="6"/>
  <c r="G48" i="6"/>
  <c r="U47" i="6"/>
  <c r="H47" i="6"/>
  <c r="F47" i="6" s="1"/>
  <c r="G47" i="6"/>
  <c r="U46" i="6"/>
  <c r="H46" i="6"/>
  <c r="G46" i="6"/>
  <c r="U45" i="6"/>
  <c r="H45" i="6"/>
  <c r="G45" i="6"/>
  <c r="W44" i="6"/>
  <c r="V44" i="6"/>
  <c r="T44" i="6"/>
  <c r="S44" i="6"/>
  <c r="R44" i="6"/>
  <c r="Q44" i="6"/>
  <c r="P44" i="6"/>
  <c r="O44" i="6"/>
  <c r="N44" i="6"/>
  <c r="M44" i="6"/>
  <c r="L44" i="6"/>
  <c r="K44" i="6"/>
  <c r="J44" i="6"/>
  <c r="H44" i="6" s="1"/>
  <c r="I44" i="6"/>
  <c r="H42" i="6"/>
  <c r="G42" i="6"/>
  <c r="H41" i="6"/>
  <c r="G41" i="6"/>
  <c r="H40" i="6"/>
  <c r="G40" i="6"/>
  <c r="F40" i="6" s="1"/>
  <c r="H39" i="6"/>
  <c r="G39" i="6"/>
  <c r="H38" i="6"/>
  <c r="G38" i="6"/>
  <c r="H37" i="6"/>
  <c r="G37" i="6"/>
  <c r="H36" i="6"/>
  <c r="G36" i="6"/>
  <c r="F36" i="6" s="1"/>
  <c r="H35" i="6"/>
  <c r="G35" i="6"/>
  <c r="H34" i="6"/>
  <c r="G34" i="6"/>
  <c r="H33" i="6"/>
  <c r="G33" i="6"/>
  <c r="H32" i="6"/>
  <c r="G32" i="6"/>
  <c r="F32" i="6" s="1"/>
  <c r="H31" i="6"/>
  <c r="G31" i="6"/>
  <c r="H30" i="6"/>
  <c r="G30" i="6"/>
  <c r="H29" i="6"/>
  <c r="G29" i="6"/>
  <c r="H28" i="6"/>
  <c r="G28" i="6"/>
  <c r="F28" i="6" s="1"/>
  <c r="H27" i="6"/>
  <c r="G27" i="6"/>
  <c r="W26" i="6"/>
  <c r="W25" i="6" s="1"/>
  <c r="V26" i="6"/>
  <c r="U26" i="6" s="1"/>
  <c r="T26" i="6"/>
  <c r="S26" i="6"/>
  <c r="S25" i="6" s="1"/>
  <c r="R26" i="6"/>
  <c r="R25" i="6" s="1"/>
  <c r="Q26" i="6"/>
  <c r="Q25" i="6" s="1"/>
  <c r="P26" i="6"/>
  <c r="P25" i="6" s="1"/>
  <c r="O26" i="6"/>
  <c r="O25" i="6" s="1"/>
  <c r="N26" i="6"/>
  <c r="N25" i="6" s="1"/>
  <c r="M26" i="6"/>
  <c r="M25" i="6" s="1"/>
  <c r="L26" i="6"/>
  <c r="L25" i="6" s="1"/>
  <c r="K26" i="6"/>
  <c r="K25" i="6" s="1"/>
  <c r="J26" i="6"/>
  <c r="I26" i="6"/>
  <c r="G26" i="6" s="1"/>
  <c r="T25" i="6"/>
  <c r="W23" i="6"/>
  <c r="V23" i="6"/>
  <c r="U23" i="6" s="1"/>
  <c r="T23" i="6"/>
  <c r="S23" i="6"/>
  <c r="R23" i="6"/>
  <c r="Q23" i="6"/>
  <c r="P23" i="6"/>
  <c r="O23" i="6"/>
  <c r="N23" i="6"/>
  <c r="M23" i="6"/>
  <c r="L23" i="6"/>
  <c r="K23" i="6"/>
  <c r="J23" i="6"/>
  <c r="I23" i="6"/>
  <c r="H22" i="6"/>
  <c r="G22" i="6"/>
  <c r="F22" i="6" s="1"/>
  <c r="H21" i="6"/>
  <c r="G21" i="6"/>
  <c r="H20" i="6"/>
  <c r="G20" i="6"/>
  <c r="F20" i="6" s="1"/>
  <c r="H19" i="6"/>
  <c r="G19" i="6"/>
  <c r="H18" i="6"/>
  <c r="G18" i="6"/>
  <c r="F18" i="6" s="1"/>
  <c r="H17" i="6"/>
  <c r="G17" i="6"/>
  <c r="H16" i="6"/>
  <c r="G16" i="6"/>
  <c r="F16" i="6" s="1"/>
  <c r="H15" i="6"/>
  <c r="G15" i="6"/>
  <c r="H14" i="6"/>
  <c r="G14" i="6"/>
  <c r="W13" i="6"/>
  <c r="W11" i="6" s="1"/>
  <c r="V13" i="6"/>
  <c r="T13" i="6"/>
  <c r="T11" i="6" s="1"/>
  <c r="S13" i="6"/>
  <c r="S11" i="6" s="1"/>
  <c r="R13" i="6"/>
  <c r="Q13" i="6"/>
  <c r="Q11" i="6" s="1"/>
  <c r="P13" i="6"/>
  <c r="P11" i="6" s="1"/>
  <c r="O13" i="6"/>
  <c r="O11" i="6" s="1"/>
  <c r="O7" i="6" s="1"/>
  <c r="N13" i="6"/>
  <c r="N11" i="6" s="1"/>
  <c r="M13" i="6"/>
  <c r="M11" i="6" s="1"/>
  <c r="L13" i="6"/>
  <c r="L11" i="6" s="1"/>
  <c r="K13" i="6"/>
  <c r="K11" i="6" s="1"/>
  <c r="J13" i="6"/>
  <c r="J11" i="6" s="1"/>
  <c r="I13" i="6"/>
  <c r="H12" i="6"/>
  <c r="G12" i="6"/>
  <c r="R11" i="6"/>
  <c r="H10" i="6"/>
  <c r="G10" i="6"/>
  <c r="F10" i="6" s="1"/>
  <c r="H9" i="6"/>
  <c r="F9" i="6" s="1"/>
  <c r="G9" i="6"/>
  <c r="W8" i="6"/>
  <c r="V8" i="6"/>
  <c r="U8" i="6" s="1"/>
  <c r="T8" i="6"/>
  <c r="S8" i="6"/>
  <c r="R8" i="6"/>
  <c r="Q8" i="6"/>
  <c r="P8" i="6"/>
  <c r="O8" i="6"/>
  <c r="N8" i="6"/>
  <c r="M8" i="6"/>
  <c r="L8" i="6"/>
  <c r="K8" i="6"/>
  <c r="J8" i="6"/>
  <c r="J7" i="6" s="1"/>
  <c r="I8" i="6"/>
  <c r="G8" i="6" s="1"/>
  <c r="V11" i="6" l="1"/>
  <c r="U11" i="6" s="1"/>
  <c r="U13" i="6"/>
  <c r="R7" i="6"/>
  <c r="W7" i="6"/>
  <c r="K7" i="6"/>
  <c r="S7" i="6"/>
  <c r="H26" i="6"/>
  <c r="F26" i="6" s="1"/>
  <c r="H8" i="6"/>
  <c r="F8" i="6" s="1"/>
  <c r="F27" i="6"/>
  <c r="F29" i="6"/>
  <c r="F31" i="6"/>
  <c r="F33" i="6"/>
  <c r="F35" i="6"/>
  <c r="F37" i="6"/>
  <c r="F39" i="6"/>
  <c r="F41" i="6"/>
  <c r="U44" i="6"/>
  <c r="F50" i="6"/>
  <c r="F62" i="6"/>
  <c r="F45" i="6"/>
  <c r="F49" i="6"/>
  <c r="F53" i="6"/>
  <c r="F57" i="6"/>
  <c r="F61" i="6"/>
  <c r="F46" i="6"/>
  <c r="F54" i="6"/>
  <c r="F58" i="6"/>
  <c r="F48" i="6"/>
  <c r="F52" i="6"/>
  <c r="F56" i="6"/>
  <c r="F60" i="6"/>
  <c r="G13" i="6"/>
  <c r="H23" i="6"/>
  <c r="H13" i="6"/>
  <c r="F15" i="6"/>
  <c r="F17" i="6"/>
  <c r="F19" i="6"/>
  <c r="F21" i="6"/>
  <c r="F12" i="6"/>
  <c r="F23" i="6" s="1"/>
  <c r="N7" i="6"/>
  <c r="V7" i="6"/>
  <c r="M7" i="6"/>
  <c r="I25" i="6"/>
  <c r="G25" i="6" s="1"/>
  <c r="G23" i="6"/>
  <c r="Q7" i="6"/>
  <c r="F14" i="6"/>
  <c r="F30" i="6"/>
  <c r="F34" i="6"/>
  <c r="F38" i="6"/>
  <c r="F42" i="6"/>
  <c r="G44" i="6"/>
  <c r="F44" i="6" s="1"/>
  <c r="L7" i="6"/>
  <c r="P7" i="6"/>
  <c r="T7" i="6"/>
  <c r="H11" i="6"/>
  <c r="U7" i="6"/>
  <c r="J25" i="6"/>
  <c r="H25" i="6" s="1"/>
  <c r="V25" i="6"/>
  <c r="U25" i="6" s="1"/>
  <c r="I11" i="6"/>
  <c r="G11" i="6" s="1"/>
  <c r="F11" i="6" s="1"/>
  <c r="F13" i="6" l="1"/>
  <c r="H7" i="6"/>
  <c r="F25" i="6"/>
  <c r="I7" i="6"/>
  <c r="G7" i="6" s="1"/>
  <c r="F7" i="6" s="1"/>
  <c r="R73" i="4" l="1"/>
  <c r="K73" i="4"/>
  <c r="H73" i="4" s="1"/>
  <c r="J73" i="4"/>
  <c r="G73" i="4" s="1"/>
  <c r="R72" i="4"/>
  <c r="K72" i="4"/>
  <c r="H72" i="4" s="1"/>
  <c r="J72" i="4"/>
  <c r="G72" i="4" s="1"/>
  <c r="R71" i="4"/>
  <c r="K71" i="4"/>
  <c r="J71" i="4"/>
  <c r="G71" i="4" s="1"/>
  <c r="R70" i="4"/>
  <c r="K70" i="4"/>
  <c r="H70" i="4" s="1"/>
  <c r="J70" i="4"/>
  <c r="R69" i="4"/>
  <c r="K69" i="4"/>
  <c r="H69" i="4" s="1"/>
  <c r="J69" i="4"/>
  <c r="G69" i="4" s="1"/>
  <c r="R68" i="4"/>
  <c r="K68" i="4"/>
  <c r="H68" i="4" s="1"/>
  <c r="J68" i="4"/>
  <c r="I68" i="4" s="1"/>
  <c r="R67" i="4"/>
  <c r="K67" i="4"/>
  <c r="H67" i="4" s="1"/>
  <c r="J67" i="4"/>
  <c r="R66" i="4"/>
  <c r="K66" i="4"/>
  <c r="H66" i="4" s="1"/>
  <c r="J66" i="4"/>
  <c r="R65" i="4"/>
  <c r="K65" i="4"/>
  <c r="H65" i="4" s="1"/>
  <c r="J65" i="4"/>
  <c r="G65" i="4" s="1"/>
  <c r="R64" i="4"/>
  <c r="K64" i="4"/>
  <c r="H64" i="4" s="1"/>
  <c r="J64" i="4"/>
  <c r="G64" i="4" s="1"/>
  <c r="R63" i="4"/>
  <c r="K63" i="4"/>
  <c r="H63" i="4" s="1"/>
  <c r="J63" i="4"/>
  <c r="G63" i="4" s="1"/>
  <c r="R62" i="4"/>
  <c r="K62" i="4"/>
  <c r="H62" i="4" s="1"/>
  <c r="J62" i="4"/>
  <c r="R61" i="4"/>
  <c r="K61" i="4"/>
  <c r="H61" i="4" s="1"/>
  <c r="J61" i="4"/>
  <c r="G61" i="4" s="1"/>
  <c r="R60" i="4"/>
  <c r="K60" i="4"/>
  <c r="H60" i="4" s="1"/>
  <c r="J60" i="4"/>
  <c r="I60" i="4" s="1"/>
  <c r="R59" i="4"/>
  <c r="K59" i="4"/>
  <c r="H59" i="4" s="1"/>
  <c r="J59" i="4"/>
  <c r="G59" i="4" s="1"/>
  <c r="R58" i="4"/>
  <c r="K58" i="4"/>
  <c r="H58" i="4" s="1"/>
  <c r="J58" i="4"/>
  <c r="R57" i="4"/>
  <c r="K57" i="4"/>
  <c r="H57" i="4" s="1"/>
  <c r="J57" i="4"/>
  <c r="G57" i="4" s="1"/>
  <c r="R56" i="4"/>
  <c r="K56" i="4"/>
  <c r="H56" i="4" s="1"/>
  <c r="J56" i="4"/>
  <c r="G56" i="4" s="1"/>
  <c r="R55" i="4"/>
  <c r="K55" i="4"/>
  <c r="H55" i="4" s="1"/>
  <c r="J55" i="4"/>
  <c r="G55" i="4" s="1"/>
  <c r="R54" i="4"/>
  <c r="K54" i="4"/>
  <c r="H54" i="4" s="1"/>
  <c r="J54" i="4"/>
  <c r="O53" i="4"/>
  <c r="N53" i="4"/>
  <c r="M53" i="4"/>
  <c r="L53" i="4"/>
  <c r="R51" i="4"/>
  <c r="K51" i="4"/>
  <c r="H51" i="4" s="1"/>
  <c r="J51" i="4"/>
  <c r="G51" i="4" s="1"/>
  <c r="R50" i="4"/>
  <c r="K50" i="4"/>
  <c r="H50" i="4" s="1"/>
  <c r="J50" i="4"/>
  <c r="G50" i="4" s="1"/>
  <c r="R49" i="4"/>
  <c r="K49" i="4"/>
  <c r="H49" i="4" s="1"/>
  <c r="J49" i="4"/>
  <c r="R48" i="4"/>
  <c r="K48" i="4"/>
  <c r="H48" i="4" s="1"/>
  <c r="J48" i="4"/>
  <c r="G48" i="4" s="1"/>
  <c r="R47" i="4"/>
  <c r="K47" i="4"/>
  <c r="H47" i="4" s="1"/>
  <c r="J47" i="4"/>
  <c r="G47" i="4" s="1"/>
  <c r="R46" i="4"/>
  <c r="K46" i="4"/>
  <c r="H46" i="4" s="1"/>
  <c r="J46" i="4"/>
  <c r="G46" i="4" s="1"/>
  <c r="R45" i="4"/>
  <c r="K45" i="4"/>
  <c r="H45" i="4" s="1"/>
  <c r="J45" i="4"/>
  <c r="R44" i="4"/>
  <c r="K44" i="4"/>
  <c r="H44" i="4" s="1"/>
  <c r="J44" i="4"/>
  <c r="G44" i="4" s="1"/>
  <c r="R43" i="4"/>
  <c r="K43" i="4"/>
  <c r="H43" i="4" s="1"/>
  <c r="J43" i="4"/>
  <c r="G43" i="4" s="1"/>
  <c r="T42" i="4"/>
  <c r="T35" i="4" s="1"/>
  <c r="S42" i="4"/>
  <c r="Q42" i="4"/>
  <c r="Q35" i="4" s="1"/>
  <c r="P42" i="4"/>
  <c r="P35" i="4" s="1"/>
  <c r="O42" i="4"/>
  <c r="O35" i="4" s="1"/>
  <c r="N42" i="4"/>
  <c r="N35" i="4" s="1"/>
  <c r="M42" i="4"/>
  <c r="M35" i="4" s="1"/>
  <c r="L42" i="4"/>
  <c r="L35" i="4" s="1"/>
  <c r="R41" i="4"/>
  <c r="K41" i="4"/>
  <c r="H41" i="4" s="1"/>
  <c r="J41" i="4"/>
  <c r="R40" i="4"/>
  <c r="K40" i="4"/>
  <c r="H40" i="4" s="1"/>
  <c r="J40" i="4"/>
  <c r="G40" i="4" s="1"/>
  <c r="R39" i="4"/>
  <c r="K39" i="4"/>
  <c r="J39" i="4"/>
  <c r="G39" i="4" s="1"/>
  <c r="R38" i="4"/>
  <c r="K38" i="4"/>
  <c r="H38" i="4" s="1"/>
  <c r="J38" i="4"/>
  <c r="R37" i="4"/>
  <c r="K37" i="4"/>
  <c r="H37" i="4" s="1"/>
  <c r="J37" i="4"/>
  <c r="R36" i="4"/>
  <c r="K36" i="4"/>
  <c r="J36" i="4"/>
  <c r="G36" i="4" s="1"/>
  <c r="R33" i="4"/>
  <c r="K33" i="4"/>
  <c r="J33" i="4"/>
  <c r="G33" i="4" s="1"/>
  <c r="R32" i="4"/>
  <c r="K32" i="4"/>
  <c r="H32" i="4" s="1"/>
  <c r="J32" i="4"/>
  <c r="T31" i="4"/>
  <c r="S31" i="4"/>
  <c r="Q31" i="4"/>
  <c r="P31" i="4"/>
  <c r="O31" i="4"/>
  <c r="N31" i="4"/>
  <c r="M31" i="4"/>
  <c r="L31" i="4"/>
  <c r="T30" i="4"/>
  <c r="S30" i="4"/>
  <c r="Q30" i="4"/>
  <c r="P30" i="4"/>
  <c r="O30" i="4"/>
  <c r="N30" i="4"/>
  <c r="M30" i="4"/>
  <c r="L30" i="4"/>
  <c r="R29" i="4"/>
  <c r="K29" i="4"/>
  <c r="H29" i="4" s="1"/>
  <c r="J29" i="4"/>
  <c r="G29" i="4" s="1"/>
  <c r="R28" i="4"/>
  <c r="K28" i="4"/>
  <c r="H28" i="4" s="1"/>
  <c r="J28" i="4"/>
  <c r="R27" i="4"/>
  <c r="K27" i="4"/>
  <c r="J27" i="4"/>
  <c r="G27" i="4" s="1"/>
  <c r="R26" i="4"/>
  <c r="K26" i="4"/>
  <c r="H26" i="4" s="1"/>
  <c r="J26" i="4"/>
  <c r="G26" i="4" s="1"/>
  <c r="R25" i="4"/>
  <c r="K25" i="4"/>
  <c r="H25" i="4" s="1"/>
  <c r="J25" i="4"/>
  <c r="R24" i="4"/>
  <c r="K24" i="4"/>
  <c r="H24" i="4" s="1"/>
  <c r="J24" i="4"/>
  <c r="R23" i="4"/>
  <c r="K23" i="4"/>
  <c r="H23" i="4" s="1"/>
  <c r="J23" i="4"/>
  <c r="G23" i="4" s="1"/>
  <c r="T22" i="4"/>
  <c r="S22" i="4"/>
  <c r="S20" i="4" s="1"/>
  <c r="Q22" i="4"/>
  <c r="Q20" i="4" s="1"/>
  <c r="P22" i="4"/>
  <c r="P20" i="4" s="1"/>
  <c r="O22" i="4"/>
  <c r="O20" i="4" s="1"/>
  <c r="N22" i="4"/>
  <c r="N20" i="4" s="1"/>
  <c r="M22" i="4"/>
  <c r="L22" i="4"/>
  <c r="R21" i="4"/>
  <c r="K21" i="4"/>
  <c r="H21" i="4" s="1"/>
  <c r="J21" i="4"/>
  <c r="G21" i="4" s="1"/>
  <c r="R19" i="4"/>
  <c r="K19" i="4"/>
  <c r="H19" i="4" s="1"/>
  <c r="J19" i="4"/>
  <c r="G19" i="4" s="1"/>
  <c r="R18" i="4"/>
  <c r="K18" i="4"/>
  <c r="H18" i="4" s="1"/>
  <c r="J18" i="4"/>
  <c r="G18" i="4" s="1"/>
  <c r="R17" i="4"/>
  <c r="K17" i="4"/>
  <c r="J17" i="4"/>
  <c r="G17" i="4" s="1"/>
  <c r="T16" i="4"/>
  <c r="S16" i="4"/>
  <c r="R16" i="4" s="1"/>
  <c r="Q16" i="4"/>
  <c r="P16" i="4"/>
  <c r="O16" i="4"/>
  <c r="N16" i="4"/>
  <c r="M16" i="4"/>
  <c r="L16" i="4"/>
  <c r="R15" i="4"/>
  <c r="K15" i="4"/>
  <c r="H15" i="4" s="1"/>
  <c r="J15" i="4"/>
  <c r="G15" i="4" s="1"/>
  <c r="R14" i="4"/>
  <c r="K14" i="4"/>
  <c r="H14" i="4" s="1"/>
  <c r="J14" i="4"/>
  <c r="G14" i="4" s="1"/>
  <c r="R13" i="4"/>
  <c r="K13" i="4"/>
  <c r="H13" i="4" s="1"/>
  <c r="J13" i="4"/>
  <c r="G13" i="4" s="1"/>
  <c r="R12" i="4"/>
  <c r="K12" i="4"/>
  <c r="H12" i="4" s="1"/>
  <c r="J12" i="4"/>
  <c r="R11" i="4"/>
  <c r="K11" i="4"/>
  <c r="H11" i="4" s="1"/>
  <c r="J11" i="4"/>
  <c r="G11" i="4" s="1"/>
  <c r="R10" i="4"/>
  <c r="K10" i="4"/>
  <c r="H10" i="4" s="1"/>
  <c r="J10" i="4"/>
  <c r="T9" i="4"/>
  <c r="S9" i="4"/>
  <c r="Q9" i="4"/>
  <c r="P9" i="4"/>
  <c r="O9" i="4"/>
  <c r="N9" i="4"/>
  <c r="M9" i="4"/>
  <c r="L9" i="4"/>
  <c r="J53" i="4" l="1"/>
  <c r="G53" i="4" s="1"/>
  <c r="I67" i="4"/>
  <c r="I38" i="4"/>
  <c r="F51" i="4"/>
  <c r="R31" i="4"/>
  <c r="I29" i="4"/>
  <c r="I28" i="4"/>
  <c r="R22" i="4"/>
  <c r="I24" i="4"/>
  <c r="K9" i="4"/>
  <c r="H9" i="4" s="1"/>
  <c r="J9" i="4"/>
  <c r="G9" i="4" s="1"/>
  <c r="I10" i="4"/>
  <c r="G10" i="4"/>
  <c r="F10" i="4" s="1"/>
  <c r="I33" i="4"/>
  <c r="J31" i="4"/>
  <c r="G31" i="4" s="1"/>
  <c r="I25" i="4"/>
  <c r="K22" i="4"/>
  <c r="H22" i="4" s="1"/>
  <c r="F21" i="4"/>
  <c r="I21" i="4"/>
  <c r="F23" i="4"/>
  <c r="I23" i="4"/>
  <c r="F15" i="4"/>
  <c r="I27" i="4"/>
  <c r="I26" i="4"/>
  <c r="J22" i="4"/>
  <c r="G22" i="4" s="1"/>
  <c r="J30" i="4"/>
  <c r="G30" i="4" s="1"/>
  <c r="I36" i="4"/>
  <c r="I37" i="4"/>
  <c r="I51" i="4"/>
  <c r="F55" i="4"/>
  <c r="I54" i="4"/>
  <c r="I55" i="4"/>
  <c r="I56" i="4"/>
  <c r="F61" i="4"/>
  <c r="F65" i="4"/>
  <c r="F64" i="4"/>
  <c r="G68" i="4"/>
  <c r="F68" i="4" s="1"/>
  <c r="I64" i="4"/>
  <c r="I65" i="4"/>
  <c r="I66" i="4"/>
  <c r="I71" i="4"/>
  <c r="R42" i="4"/>
  <c r="H36" i="4"/>
  <c r="F36" i="4" s="1"/>
  <c r="K35" i="4"/>
  <c r="H35" i="4" s="1"/>
  <c r="G38" i="4"/>
  <c r="F38" i="4" s="1"/>
  <c r="F43" i="4"/>
  <c r="F46" i="4"/>
  <c r="I43" i="4"/>
  <c r="I44" i="4"/>
  <c r="I45" i="4"/>
  <c r="I46" i="4"/>
  <c r="I47" i="4"/>
  <c r="I39" i="4"/>
  <c r="J16" i="4"/>
  <c r="F18" i="4"/>
  <c r="K16" i="4"/>
  <c r="H16" i="4" s="1"/>
  <c r="I19" i="4"/>
  <c r="P8" i="4"/>
  <c r="I17" i="4"/>
  <c r="N8" i="4"/>
  <c r="I18" i="4"/>
  <c r="F11" i="4"/>
  <c r="F14" i="4"/>
  <c r="F48" i="4"/>
  <c r="F56" i="4"/>
  <c r="F73" i="4"/>
  <c r="H27" i="4"/>
  <c r="F27" i="4" s="1"/>
  <c r="H39" i="4"/>
  <c r="F39" i="4" s="1"/>
  <c r="G60" i="4"/>
  <c r="F60" i="4" s="1"/>
  <c r="F19" i="4"/>
  <c r="K30" i="4"/>
  <c r="H30" i="4" s="1"/>
  <c r="J35" i="4"/>
  <c r="K42" i="4"/>
  <c r="H42" i="4" s="1"/>
  <c r="K53" i="4"/>
  <c r="H53" i="4" s="1"/>
  <c r="I57" i="4"/>
  <c r="I58" i="4"/>
  <c r="I59" i="4"/>
  <c r="I69" i="4"/>
  <c r="I70" i="4"/>
  <c r="I72" i="4"/>
  <c r="F40" i="4"/>
  <c r="F47" i="4"/>
  <c r="Q8" i="4"/>
  <c r="R53" i="4"/>
  <c r="O8" i="4"/>
  <c r="I11" i="4"/>
  <c r="I13" i="4"/>
  <c r="I14" i="4"/>
  <c r="I15" i="4"/>
  <c r="G25" i="4"/>
  <c r="F25" i="4" s="1"/>
  <c r="F26" i="4"/>
  <c r="R30" i="4"/>
  <c r="K31" i="4"/>
  <c r="H31" i="4" s="1"/>
  <c r="I32" i="4"/>
  <c r="R35" i="4"/>
  <c r="I40" i="4"/>
  <c r="I41" i="4"/>
  <c r="J42" i="4"/>
  <c r="G42" i="4" s="1"/>
  <c r="I48" i="4"/>
  <c r="I49" i="4"/>
  <c r="I50" i="4"/>
  <c r="F57" i="4"/>
  <c r="I61" i="4"/>
  <c r="I62" i="4"/>
  <c r="I63" i="4"/>
  <c r="G67" i="4"/>
  <c r="F67" i="4" s="1"/>
  <c r="F69" i="4"/>
  <c r="F72" i="4"/>
  <c r="I73" i="4"/>
  <c r="R9" i="4"/>
  <c r="S8" i="4"/>
  <c r="F29" i="4"/>
  <c r="F59" i="4"/>
  <c r="I12" i="4"/>
  <c r="G12" i="4"/>
  <c r="F12" i="4" s="1"/>
  <c r="F13" i="4"/>
  <c r="F44" i="4"/>
  <c r="F50" i="4"/>
  <c r="F63" i="4"/>
  <c r="G16" i="4"/>
  <c r="H17" i="4"/>
  <c r="F17" i="4" s="1"/>
  <c r="G24" i="4"/>
  <c r="F24" i="4" s="1"/>
  <c r="G28" i="4"/>
  <c r="F28" i="4" s="1"/>
  <c r="G32" i="4"/>
  <c r="F32" i="4" s="1"/>
  <c r="H33" i="4"/>
  <c r="F33" i="4" s="1"/>
  <c r="G37" i="4"/>
  <c r="F37" i="4" s="1"/>
  <c r="G41" i="4"/>
  <c r="F41" i="4" s="1"/>
  <c r="G45" i="4"/>
  <c r="F45" i="4" s="1"/>
  <c r="G49" i="4"/>
  <c r="F49" i="4" s="1"/>
  <c r="G54" i="4"/>
  <c r="F54" i="4" s="1"/>
  <c r="G58" i="4"/>
  <c r="F58" i="4" s="1"/>
  <c r="G62" i="4"/>
  <c r="F62" i="4" s="1"/>
  <c r="G66" i="4"/>
  <c r="F66" i="4" s="1"/>
  <c r="G70" i="4"/>
  <c r="F70" i="4" s="1"/>
  <c r="H71" i="4"/>
  <c r="F71" i="4" s="1"/>
  <c r="L20" i="4"/>
  <c r="J20" i="4" s="1"/>
  <c r="T20" i="4"/>
  <c r="R20" i="4" s="1"/>
  <c r="M20" i="4"/>
  <c r="S35" i="4"/>
  <c r="F22" i="4" l="1"/>
  <c r="I9" i="4"/>
  <c r="F9" i="4"/>
  <c r="I31" i="4"/>
  <c r="F31" i="4"/>
  <c r="I22" i="4"/>
  <c r="I30" i="4"/>
  <c r="F53" i="4"/>
  <c r="I35" i="4"/>
  <c r="G35" i="4"/>
  <c r="F35" i="4" s="1"/>
  <c r="F42" i="4"/>
  <c r="F16" i="4"/>
  <c r="I16" i="4"/>
  <c r="I53" i="4"/>
  <c r="F30" i="4"/>
  <c r="I42" i="4"/>
  <c r="G20" i="4"/>
  <c r="T8" i="4"/>
  <c r="R8" i="4" s="1"/>
  <c r="L8" i="4"/>
  <c r="J8" i="4" s="1"/>
  <c r="M8" i="4"/>
  <c r="K8" i="4" s="1"/>
  <c r="K20" i="4"/>
  <c r="H20" i="4" s="1"/>
  <c r="H8" i="4" l="1"/>
  <c r="I8" i="4"/>
  <c r="G8" i="4"/>
  <c r="F20" i="4"/>
  <c r="I20" i="4"/>
  <c r="F8" i="4" l="1"/>
</calcChain>
</file>

<file path=xl/sharedStrings.xml><?xml version="1.0" encoding="utf-8"?>
<sst xmlns="http://schemas.openxmlformats.org/spreadsheetml/2006/main" count="441" uniqueCount="217">
  <si>
    <t>第14表　大阪市における中学校卒業者の卒業後の状況</t>
    <rPh sb="0" eb="1">
      <t>ダイ</t>
    </rPh>
    <rPh sb="3" eb="4">
      <t>ヒョウ</t>
    </rPh>
    <phoneticPr fontId="4"/>
  </si>
  <si>
    <t>(単位：人)</t>
    <rPh sb="1" eb="3">
      <t>タンイ</t>
    </rPh>
    <rPh sb="4" eb="5">
      <t>ニン</t>
    </rPh>
    <phoneticPr fontId="4"/>
  </si>
  <si>
    <t>区分</t>
    <rPh sb="0" eb="1">
      <t>ブン</t>
    </rPh>
    <phoneticPr fontId="5"/>
  </si>
  <si>
    <t>総数</t>
    <phoneticPr fontId="5"/>
  </si>
  <si>
    <t>公立</t>
    <rPh sb="0" eb="2">
      <t>コウリツ</t>
    </rPh>
    <phoneticPr fontId="5"/>
  </si>
  <si>
    <t>国立</t>
    <phoneticPr fontId="5"/>
  </si>
  <si>
    <t>私立</t>
    <phoneticPr fontId="5"/>
  </si>
  <si>
    <t>公立(郊外)</t>
    <rPh sb="0" eb="2">
      <t>コウリツ</t>
    </rPh>
    <phoneticPr fontId="4"/>
  </si>
  <si>
    <t>男</t>
    <phoneticPr fontId="5"/>
  </si>
  <si>
    <t>女</t>
    <phoneticPr fontId="5"/>
  </si>
  <si>
    <t>卒業者総数</t>
  </si>
  <si>
    <t>高等学校等進学者（ａ）</t>
    <rPh sb="0" eb="2">
      <t>コウトウ</t>
    </rPh>
    <rPh sb="2" eb="4">
      <t>ガッコウ</t>
    </rPh>
    <rPh sb="4" eb="5">
      <t>トウ</t>
    </rPh>
    <phoneticPr fontId="4"/>
  </si>
  <si>
    <t>高等学校本科全日制</t>
    <rPh sb="6" eb="9">
      <t>ゼンニチセイ</t>
    </rPh>
    <phoneticPr fontId="5"/>
  </si>
  <si>
    <t>高等学校本科定時制</t>
    <rPh sb="6" eb="9">
      <t>テイジセイ</t>
    </rPh>
    <phoneticPr fontId="5"/>
  </si>
  <si>
    <t>高等学校本科通信制</t>
    <rPh sb="6" eb="9">
      <t>ツウシンセイ</t>
    </rPh>
    <phoneticPr fontId="5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</si>
  <si>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5">
      <t>ゼンニチセイ</t>
    </rPh>
    <phoneticPr fontId="5"/>
  </si>
  <si>
    <t>高等学校別科</t>
  </si>
  <si>
    <t>中等教育学校後期課程別科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1">
      <t>ベツ</t>
    </rPh>
    <rPh sb="11" eb="12">
      <t>カ</t>
    </rPh>
    <phoneticPr fontId="5"/>
  </si>
  <si>
    <t>高等専門学校</t>
    <phoneticPr fontId="5"/>
  </si>
  <si>
    <t>特別支援学校高等部本科</t>
    <rPh sb="0" eb="2">
      <t>トクベツ</t>
    </rPh>
    <rPh sb="2" eb="4">
      <t>シエン</t>
    </rPh>
    <phoneticPr fontId="5"/>
  </si>
  <si>
    <t>特別支援学校高等部別科</t>
    <rPh sb="0" eb="2">
      <t>トクベツ</t>
    </rPh>
    <rPh sb="2" eb="4">
      <t>シエン</t>
    </rPh>
    <phoneticPr fontId="5"/>
  </si>
  <si>
    <t>専修学校高等課程進学者（ｂ）</t>
    <rPh sb="8" eb="11">
      <t>シンガクシャ</t>
    </rPh>
    <phoneticPr fontId="5"/>
  </si>
  <si>
    <t>専修学校一般課程等入学者（ｃ）</t>
    <phoneticPr fontId="5"/>
  </si>
  <si>
    <t>専修学校一般課程</t>
    <phoneticPr fontId="5"/>
  </si>
  <si>
    <t>各種学校</t>
    <phoneticPr fontId="5"/>
  </si>
  <si>
    <t>公共職業能力開発施設等入学者（ｄ）</t>
    <rPh sb="0" eb="1">
      <t>コウキョウ</t>
    </rPh>
    <rPh sb="1" eb="3">
      <t>ショクギョウ</t>
    </rPh>
    <rPh sb="3" eb="5">
      <t>ノウリョク</t>
    </rPh>
    <rPh sb="5" eb="7">
      <t>カイハツ</t>
    </rPh>
    <rPh sb="7" eb="9">
      <t>シセツ</t>
    </rPh>
    <rPh sb="9" eb="10">
      <t>トウ</t>
    </rPh>
    <rPh sb="11" eb="14">
      <t>ニュウガクシャ</t>
    </rPh>
    <phoneticPr fontId="4"/>
  </si>
  <si>
    <t>就職者等（上記（ａ）,（ｂ）,（ｃ）及び（ｄ）を除く）</t>
    <rPh sb="3" eb="4">
      <t>ナド</t>
    </rPh>
    <phoneticPr fontId="5"/>
  </si>
  <si>
    <t>自営業主等（ｅ）</t>
    <rPh sb="0" eb="2">
      <t>ジエイギョウ</t>
    </rPh>
    <rPh sb="2" eb="3">
      <t>シュ</t>
    </rPh>
    <rPh sb="3" eb="4">
      <t>トウ</t>
    </rPh>
    <phoneticPr fontId="5"/>
  </si>
  <si>
    <t>常用労働者</t>
    <rPh sb="0" eb="2">
      <t>ジョウヨウ</t>
    </rPh>
    <rPh sb="2" eb="5">
      <t>ロウドウシャ</t>
    </rPh>
    <phoneticPr fontId="5"/>
  </si>
  <si>
    <t>無期雇用労働者（ｆ）</t>
    <rPh sb="0" eb="2">
      <t>ムキ</t>
    </rPh>
    <rPh sb="2" eb="4">
      <t>コヨウ</t>
    </rPh>
    <rPh sb="4" eb="7">
      <t>ロウドウシャ</t>
    </rPh>
    <phoneticPr fontId="5"/>
  </si>
  <si>
    <t>有期雇用労働者(雇用契約期間が一か月以上の者)（ｇ）</t>
    <rPh sb="0" eb="2">
      <t>ユウキ</t>
    </rPh>
    <rPh sb="2" eb="4">
      <t>コヨウ</t>
    </rPh>
    <rPh sb="4" eb="7">
      <t>ロウドウシャ</t>
    </rPh>
    <rPh sb="8" eb="10">
      <t>コヨウ</t>
    </rPh>
    <rPh sb="10" eb="12">
      <t>ケイヤク</t>
    </rPh>
    <rPh sb="12" eb="14">
      <t>キカン</t>
    </rPh>
    <rPh sb="15" eb="16">
      <t>イチ</t>
    </rPh>
    <rPh sb="17" eb="20">
      <t>ゲツイジョウ</t>
    </rPh>
    <rPh sb="21" eb="22">
      <t>モノ</t>
    </rPh>
    <phoneticPr fontId="5"/>
  </si>
  <si>
    <t>臨時労働者</t>
    <rPh sb="0" eb="2">
      <t>リンジ</t>
    </rPh>
    <rPh sb="2" eb="5">
      <t>ロウドウシャ</t>
    </rPh>
    <phoneticPr fontId="5"/>
  </si>
  <si>
    <t>上記以外の者</t>
    <rPh sb="0" eb="2">
      <t>ジョウキ</t>
    </rPh>
    <rPh sb="2" eb="4">
      <t>イガイ</t>
    </rPh>
    <rPh sb="5" eb="6">
      <t>モノ</t>
    </rPh>
    <phoneticPr fontId="4"/>
  </si>
  <si>
    <t>死亡･不詳の者</t>
    <rPh sb="3" eb="4">
      <t>ツマビ</t>
    </rPh>
    <phoneticPr fontId="5"/>
  </si>
  <si>
    <t>上記（a）,（ｂ）,（ｃ）及び（ｄ）のうち就職している者（再掲）（ｈ）</t>
    <rPh sb="29" eb="31">
      <t>サイケイ</t>
    </rPh>
    <phoneticPr fontId="5"/>
  </si>
  <si>
    <t>上記（ｇ）のうち雇用契約期間が一年以上、かつフルタイム勤務相当の者（再掲）（ｉ）</t>
    <rPh sb="0" eb="2">
      <t>ジョウキ</t>
    </rPh>
    <phoneticPr fontId="5"/>
  </si>
  <si>
    <t>就職者総数（（ｅ）+（ｆ）+（ｈ）+（ｉ））</t>
    <rPh sb="0" eb="2">
      <t>シュウショク</t>
    </rPh>
    <rPh sb="2" eb="3">
      <t>シャ</t>
    </rPh>
    <rPh sb="3" eb="5">
      <t>ソウスウ</t>
    </rPh>
    <phoneticPr fontId="5"/>
  </si>
  <si>
    <t>入学志願者総数</t>
    <phoneticPr fontId="5"/>
  </si>
  <si>
    <t>高等学校本科全日制</t>
    <phoneticPr fontId="5"/>
  </si>
  <si>
    <t>高等学校本科定時制</t>
    <rPh sb="6" eb="8">
      <t>テイジ</t>
    </rPh>
    <phoneticPr fontId="5"/>
  </si>
  <si>
    <t>中等教育学校後期課程本科全日制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3">
      <t>ゼン</t>
    </rPh>
    <rPh sb="13" eb="14">
      <t>ニチ</t>
    </rPh>
    <rPh sb="14" eb="15">
      <t>セイ</t>
    </rPh>
    <phoneticPr fontId="5"/>
  </si>
  <si>
    <t>中等教育学校後期課程本科定時制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rPh sb="12" eb="14">
      <t>テイジ</t>
    </rPh>
    <rPh sb="14" eb="15">
      <t>セイ</t>
    </rPh>
    <phoneticPr fontId="5"/>
  </si>
  <si>
    <t>産業別就職者総数</t>
    <rPh sb="0" eb="2">
      <t>サンギョウ</t>
    </rPh>
    <rPh sb="2" eb="3">
      <t>ベツ</t>
    </rPh>
    <rPh sb="6" eb="8">
      <t>ソウスウ</t>
    </rPh>
    <phoneticPr fontId="4"/>
  </si>
  <si>
    <t>第1次産業</t>
  </si>
  <si>
    <t>第2次産業</t>
  </si>
  <si>
    <t>第3次産業</t>
  </si>
  <si>
    <t>上記以外･不詳</t>
    <rPh sb="6" eb="7">
      <t>ツマビ</t>
    </rPh>
    <phoneticPr fontId="5"/>
  </si>
  <si>
    <t>資料：大阪市計画調整局</t>
    <rPh sb="0" eb="2">
      <t>シリョウ</t>
    </rPh>
    <rPh sb="3" eb="5">
      <t>オオサカ</t>
    </rPh>
    <rPh sb="5" eb="6">
      <t>シ</t>
    </rPh>
    <rPh sb="6" eb="8">
      <t>ケイカク</t>
    </rPh>
    <rPh sb="8" eb="11">
      <t>チョウセイキョク</t>
    </rPh>
    <phoneticPr fontId="5"/>
  </si>
  <si>
    <t>　　（a）,（ｂ）,（ｃ）及び（ｄ）は進学・入学し、かつ就職したものを含む。</t>
    <rPh sb="19" eb="21">
      <t>シンガク</t>
    </rPh>
    <rPh sb="22" eb="24">
      <t>ニュウガク</t>
    </rPh>
    <rPh sb="28" eb="30">
      <t>シュウショク</t>
    </rPh>
    <rPh sb="35" eb="36">
      <t>フク</t>
    </rPh>
    <phoneticPr fontId="5"/>
  </si>
  <si>
    <t>第15表　大阪市における高等学校卒業者の卒業後の状況</t>
    <rPh sb="0" eb="1">
      <t>ダイ</t>
    </rPh>
    <rPh sb="3" eb="4">
      <t>ヒョウ</t>
    </rPh>
    <phoneticPr fontId="4"/>
  </si>
  <si>
    <t>(単位：人)</t>
    <rPh sb="1" eb="3">
      <t>タンイ</t>
    </rPh>
    <rPh sb="4" eb="5">
      <t>ヒト</t>
    </rPh>
    <phoneticPr fontId="4"/>
  </si>
  <si>
    <t>区分</t>
    <phoneticPr fontId="5"/>
  </si>
  <si>
    <t>総教</t>
    <phoneticPr fontId="5"/>
  </si>
  <si>
    <t>課程別</t>
    <rPh sb="0" eb="1">
      <t>ホド</t>
    </rPh>
    <rPh sb="1" eb="2">
      <t>ベツ</t>
    </rPh>
    <phoneticPr fontId="4"/>
  </si>
  <si>
    <t>全日制</t>
    <rPh sb="1" eb="2">
      <t>セイド</t>
    </rPh>
    <phoneticPr fontId="4"/>
  </si>
  <si>
    <t>定時制</t>
    <rPh sb="0" eb="3">
      <t>テイジセイ</t>
    </rPh>
    <phoneticPr fontId="4"/>
  </si>
  <si>
    <t>総数</t>
    <rPh sb="0" eb="1">
      <t>ソウスウ</t>
    </rPh>
    <phoneticPr fontId="5"/>
  </si>
  <si>
    <t>設置者別</t>
    <phoneticPr fontId="5"/>
  </si>
  <si>
    <t>公立</t>
  </si>
  <si>
    <t>男</t>
  </si>
  <si>
    <t>女</t>
  </si>
  <si>
    <t>卒業者総数</t>
    <rPh sb="2" eb="3">
      <t>シャ</t>
    </rPh>
    <rPh sb="3" eb="4">
      <t>ソウ</t>
    </rPh>
    <phoneticPr fontId="4"/>
  </si>
  <si>
    <t>大学等進学者（ａ）</t>
    <rPh sb="0" eb="2">
      <t>ダイガク</t>
    </rPh>
    <rPh sb="2" eb="3">
      <t>トウ</t>
    </rPh>
    <phoneticPr fontId="5"/>
  </si>
  <si>
    <t>大学学部</t>
    <phoneticPr fontId="5"/>
  </si>
  <si>
    <t>短期大学本科</t>
    <phoneticPr fontId="5"/>
  </si>
  <si>
    <t>大学・短期大学の通信教育部及び放送大学</t>
    <rPh sb="13" eb="14">
      <t>オヨ</t>
    </rPh>
    <rPh sb="15" eb="17">
      <t>ホウソウ</t>
    </rPh>
    <rPh sb="17" eb="19">
      <t>ダイガク</t>
    </rPh>
    <phoneticPr fontId="5"/>
  </si>
  <si>
    <t>短大別科・高等学校専攻科</t>
    <phoneticPr fontId="5"/>
  </si>
  <si>
    <t>特別支援学校高等部専攻科</t>
    <rPh sb="0" eb="2">
      <t>トクベツ</t>
    </rPh>
    <rPh sb="2" eb="4">
      <t>シエン</t>
    </rPh>
    <phoneticPr fontId="5"/>
  </si>
  <si>
    <t>専修学校専門課程進学者（ｂ）</t>
    <rPh sb="8" eb="11">
      <t>シンガクシャ</t>
    </rPh>
    <phoneticPr fontId="5"/>
  </si>
  <si>
    <t>専修学校一般課程等入学者（ｃ）</t>
    <rPh sb="4" eb="6">
      <t>イッパン</t>
    </rPh>
    <rPh sb="6" eb="8">
      <t>カテイ</t>
    </rPh>
    <rPh sb="9" eb="10">
      <t>イ</t>
    </rPh>
    <phoneticPr fontId="4"/>
  </si>
  <si>
    <t>専修学校一般課程</t>
    <rPh sb="4" eb="6">
      <t>イッパン</t>
    </rPh>
    <rPh sb="6" eb="8">
      <t>カテイ</t>
    </rPh>
    <phoneticPr fontId="5"/>
  </si>
  <si>
    <t>公共職業能力開発施設等入学者（ｄ）</t>
    <phoneticPr fontId="5"/>
  </si>
  <si>
    <t>不詳・死亡の者</t>
    <rPh sb="0" eb="2">
      <t>フショウ</t>
    </rPh>
    <rPh sb="3" eb="5">
      <t>シボウ</t>
    </rPh>
    <phoneticPr fontId="5"/>
  </si>
  <si>
    <t>入学志願者</t>
  </si>
  <si>
    <t>就職者の職業別内訳</t>
    <rPh sb="0" eb="3">
      <t>シュウショクシャ</t>
    </rPh>
    <rPh sb="4" eb="6">
      <t>ショクギョウ</t>
    </rPh>
    <rPh sb="6" eb="7">
      <t>ベツ</t>
    </rPh>
    <rPh sb="7" eb="9">
      <t>ウチワケ</t>
    </rPh>
    <phoneticPr fontId="5"/>
  </si>
  <si>
    <t>専門的･技術的職業従事者</t>
    <phoneticPr fontId="5"/>
  </si>
  <si>
    <t>事務従事者</t>
    <phoneticPr fontId="5"/>
  </si>
  <si>
    <t>販売従事者</t>
    <phoneticPr fontId="5"/>
  </si>
  <si>
    <t>サービス職業従事者</t>
    <phoneticPr fontId="5"/>
  </si>
  <si>
    <t>保安職業従事者</t>
    <phoneticPr fontId="5"/>
  </si>
  <si>
    <t>農林漁業従事者</t>
    <rPh sb="4" eb="6">
      <t>ジュウジ</t>
    </rPh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</si>
  <si>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5"/>
  </si>
  <si>
    <t>製造・加工従事者</t>
    <rPh sb="0" eb="2">
      <t>セイゾウ</t>
    </rPh>
    <rPh sb="3" eb="5">
      <t>カコウ</t>
    </rPh>
    <rPh sb="5" eb="8">
      <t>ジュウジシャ</t>
    </rPh>
    <phoneticPr fontId="7"/>
  </si>
  <si>
    <t>機械組立従事者</t>
    <rPh sb="0" eb="2">
      <t>キカイ</t>
    </rPh>
    <rPh sb="2" eb="4">
      <t>クミタテ</t>
    </rPh>
    <rPh sb="4" eb="7">
      <t>ジュウジシャ</t>
    </rPh>
    <phoneticPr fontId="7"/>
  </si>
  <si>
    <t>整備修理従事者</t>
    <rPh sb="0" eb="2">
      <t>セイビ</t>
    </rPh>
    <rPh sb="2" eb="4">
      <t>シュウリ</t>
    </rPh>
    <rPh sb="4" eb="7">
      <t>ジュウジシャ</t>
    </rPh>
    <phoneticPr fontId="7"/>
  </si>
  <si>
    <t>検査従事者</t>
    <rPh sb="0" eb="2">
      <t>ケンサ</t>
    </rPh>
    <rPh sb="2" eb="5">
      <t>ジュウジシャ</t>
    </rPh>
    <phoneticPr fontId="7"/>
  </si>
  <si>
    <t>その他</t>
    <rPh sb="2" eb="3">
      <t>タ</t>
    </rPh>
    <phoneticPr fontId="7"/>
  </si>
  <si>
    <t>輸送･機械運転従事者</t>
    <rPh sb="0" eb="2">
      <t>ユソウ</t>
    </rPh>
    <rPh sb="3" eb="5">
      <t>キカイ</t>
    </rPh>
    <rPh sb="5" eb="7">
      <t>ウンテン</t>
    </rPh>
    <phoneticPr fontId="5"/>
  </si>
  <si>
    <t>建設・採掘従事者</t>
    <rPh sb="0" eb="2">
      <t>ケンセツ</t>
    </rPh>
    <rPh sb="3" eb="5">
      <t>サイクツ</t>
    </rPh>
    <rPh sb="5" eb="8">
      <t>ジュウジシャ</t>
    </rPh>
    <phoneticPr fontId="5"/>
  </si>
  <si>
    <t>運搬・清掃等従事者</t>
    <rPh sb="0" eb="2">
      <t>ウンパン</t>
    </rPh>
    <rPh sb="3" eb="5">
      <t>セイソウ</t>
    </rPh>
    <rPh sb="5" eb="6">
      <t>ナド</t>
    </rPh>
    <rPh sb="6" eb="9">
      <t>ジュウジシャ</t>
    </rPh>
    <phoneticPr fontId="5"/>
  </si>
  <si>
    <t>上記以外の者</t>
    <rPh sb="4" eb="5">
      <t>モノ</t>
    </rPh>
    <phoneticPr fontId="5"/>
  </si>
  <si>
    <t>就職者の産業別内訳</t>
    <rPh sb="0" eb="3">
      <t>シュウショクシャ</t>
    </rPh>
    <rPh sb="4" eb="6">
      <t>サンギョウ</t>
    </rPh>
    <rPh sb="6" eb="7">
      <t>ベツ</t>
    </rPh>
    <rPh sb="7" eb="9">
      <t>ウチワケ</t>
    </rPh>
    <phoneticPr fontId="5"/>
  </si>
  <si>
    <t>Ａ</t>
    <phoneticPr fontId="5"/>
  </si>
  <si>
    <t>農業,林業</t>
    <rPh sb="3" eb="5">
      <t>リンギョウ</t>
    </rPh>
    <phoneticPr fontId="5"/>
  </si>
  <si>
    <t>Ｂ</t>
    <phoneticPr fontId="5"/>
  </si>
  <si>
    <t>漁業</t>
    <phoneticPr fontId="5"/>
  </si>
  <si>
    <t>Ｃ</t>
    <phoneticPr fontId="5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</si>
  <si>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</si>
  <si>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Ｄ</t>
    <phoneticPr fontId="5"/>
  </si>
  <si>
    <t>建設業</t>
    <phoneticPr fontId="5"/>
  </si>
  <si>
    <t>Ｅ</t>
    <phoneticPr fontId="5"/>
  </si>
  <si>
    <t>製造業</t>
    <phoneticPr fontId="5"/>
  </si>
  <si>
    <t>Ｆ</t>
    <phoneticPr fontId="5"/>
  </si>
  <si>
    <t>電気・ガス・熱供給・水道業</t>
    <phoneticPr fontId="5"/>
  </si>
  <si>
    <t>Ｇ</t>
    <phoneticPr fontId="5"/>
  </si>
  <si>
    <t>情報通信業</t>
    <rPh sb="0" eb="2">
      <t>ジョウホウ</t>
    </rPh>
    <rPh sb="2" eb="4">
      <t>ツウシン</t>
    </rPh>
    <rPh sb="4" eb="5">
      <t>ギョウ</t>
    </rPh>
    <phoneticPr fontId="5"/>
  </si>
  <si>
    <t>Ｈ</t>
    <phoneticPr fontId="5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</si>
  <si>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5"/>
  </si>
  <si>
    <t>Ｉ</t>
    <phoneticPr fontId="5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</si>
  <si>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</si>
  <si>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Ｊ</t>
    <phoneticPr fontId="5"/>
  </si>
  <si>
    <t>金融業,保険業</t>
    <rPh sb="0" eb="3">
      <t>キンユウギョウ</t>
    </rPh>
    <rPh sb="4" eb="7">
      <t>ホケンギョウ</t>
    </rPh>
    <phoneticPr fontId="5"/>
  </si>
  <si>
    <t>Ｋ</t>
    <phoneticPr fontId="5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</si>
  <si>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</si>
  <si>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Ｌ</t>
    <phoneticPr fontId="5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</si>
  <si>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</si>
  <si>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Ｍ</t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</si>
  <si>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</si>
  <si>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Ｎ</t>
    <phoneticPr fontId="5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</si>
  <si>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</si>
  <si>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Ｏ</t>
    <phoneticPr fontId="5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</si>
  <si>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</si>
  <si>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Ｐ</t>
    <phoneticPr fontId="5"/>
  </si>
  <si>
    <t>医療,福祉</t>
    <rPh sb="0" eb="2">
      <t>イリョウ</t>
    </rPh>
    <rPh sb="3" eb="5">
      <t>フクシ</t>
    </rPh>
    <phoneticPr fontId="5"/>
  </si>
  <si>
    <t>Ｑ</t>
    <phoneticPr fontId="5"/>
  </si>
  <si>
    <t>複合サービス事業</t>
    <rPh sb="0" eb="2">
      <t>フクゴウ</t>
    </rPh>
    <rPh sb="6" eb="8">
      <t>ジギョウ</t>
    </rPh>
    <phoneticPr fontId="5"/>
  </si>
  <si>
    <t>Ｒ</t>
    <phoneticPr fontId="5"/>
  </si>
  <si>
    <t>サービス業（他に分類されないもの）</t>
    <rPh sb="6" eb="7">
      <t>タ</t>
    </rPh>
    <rPh sb="8" eb="10">
      <t>ブンルイ</t>
    </rPh>
    <phoneticPr fontId="5"/>
  </si>
  <si>
    <t>Ｓ</t>
    <phoneticPr fontId="5"/>
  </si>
  <si>
    <t>公務（他に分類されるものを除く）</t>
    <rPh sb="3" eb="4">
      <t>タ</t>
    </rPh>
    <rPh sb="5" eb="7">
      <t>ブンルイ</t>
    </rPh>
    <rPh sb="13" eb="14">
      <t>ノゾ</t>
    </rPh>
    <phoneticPr fontId="5"/>
  </si>
  <si>
    <t>T</t>
    <phoneticPr fontId="5"/>
  </si>
  <si>
    <t>上記以外の者</t>
    <rPh sb="5" eb="6">
      <t>モノ</t>
    </rPh>
    <phoneticPr fontId="5"/>
  </si>
  <si>
    <t>昼間</t>
    <phoneticPr fontId="4"/>
  </si>
  <si>
    <t>(第1部)</t>
    <phoneticPr fontId="5"/>
  </si>
  <si>
    <t>夜間</t>
    <phoneticPr fontId="5"/>
  </si>
  <si>
    <t>(第2部)</t>
    <phoneticPr fontId="5"/>
  </si>
  <si>
    <t>関係学科</t>
    <phoneticPr fontId="5"/>
  </si>
  <si>
    <t>人文科学</t>
    <phoneticPr fontId="5"/>
  </si>
  <si>
    <t>社会科学</t>
    <phoneticPr fontId="5"/>
  </si>
  <si>
    <t>保健</t>
    <rPh sb="0" eb="1">
      <t>タモツ</t>
    </rPh>
    <rPh sb="1" eb="2">
      <t>ケン</t>
    </rPh>
    <phoneticPr fontId="5"/>
  </si>
  <si>
    <t>家政</t>
    <phoneticPr fontId="5"/>
  </si>
  <si>
    <t>教育</t>
    <phoneticPr fontId="5"/>
  </si>
  <si>
    <t>その他</t>
    <rPh sb="2" eb="3">
      <t>タ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</si>
  <si>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</si>
  <si>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</si>
  <si>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卒業者総数</t>
    <rPh sb="1" eb="2">
      <t>シャ</t>
    </rPh>
    <phoneticPr fontId="4"/>
  </si>
  <si>
    <t>進学者（就職進学者を含む）（ａ）</t>
    <phoneticPr fontId="5"/>
  </si>
  <si>
    <t>大学学部・短期大学本科</t>
    <rPh sb="0" eb="2">
      <t>ダイガク</t>
    </rPh>
    <rPh sb="2" eb="4">
      <t>ガクブ</t>
    </rPh>
    <rPh sb="5" eb="9">
      <t>タンキダイガク</t>
    </rPh>
    <rPh sb="9" eb="11">
      <t>ホンカ</t>
    </rPh>
    <phoneticPr fontId="4"/>
  </si>
  <si>
    <t>専攻科・別科</t>
    <rPh sb="4" eb="5">
      <t>ベツ</t>
    </rPh>
    <rPh sb="5" eb="6">
      <t>カ</t>
    </rPh>
    <phoneticPr fontId="4"/>
  </si>
  <si>
    <t>就職者等（上記（ａ）を除く）</t>
    <rPh sb="3" eb="4">
      <t>トウ</t>
    </rPh>
    <phoneticPr fontId="5"/>
  </si>
  <si>
    <t>自営業主等（ｂ）</t>
    <rPh sb="0" eb="3">
      <t>ジエイギョウ</t>
    </rPh>
    <rPh sb="3" eb="4">
      <t>シュ</t>
    </rPh>
    <rPh sb="4" eb="5">
      <t>トウ</t>
    </rPh>
    <phoneticPr fontId="5"/>
  </si>
  <si>
    <t>無期雇用労働者（ｃ）</t>
    <rPh sb="0" eb="6">
      <t>ムキコヨウロウドウシャ</t>
    </rPh>
    <phoneticPr fontId="5"/>
  </si>
  <si>
    <t>有期雇用労働者（雇用契約期間が一か月以上の者）（ｄ）</t>
    <rPh sb="0" eb="7">
      <t>ユウキコヨウロウドウシャ</t>
    </rPh>
    <rPh sb="8" eb="14">
      <t>コヨウケイヤクキカン</t>
    </rPh>
    <rPh sb="15" eb="16">
      <t>イチ</t>
    </rPh>
    <rPh sb="17" eb="18">
      <t>ゲツ</t>
    </rPh>
    <rPh sb="18" eb="20">
      <t>イジョウ</t>
    </rPh>
    <rPh sb="21" eb="22">
      <t>モノ</t>
    </rPh>
    <phoneticPr fontId="5"/>
  </si>
  <si>
    <t>臨時労働者</t>
    <rPh sb="0" eb="5">
      <t>リンジロウドウシャ</t>
    </rPh>
    <phoneticPr fontId="5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</si>
  <si>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5"/>
  </si>
  <si>
    <t>死亡・不詳の者</t>
    <phoneticPr fontId="5"/>
  </si>
  <si>
    <t>（再掲）上記（ａ）のうち就職している者　自営業主等・無期雇用労働者（ｅ）</t>
    <rPh sb="4" eb="6">
      <t>ジョウキ</t>
    </rPh>
    <phoneticPr fontId="5"/>
  </si>
  <si>
    <t>（再掲）上記（ａ）のうち雇用契約期間が一年以上、かつフルタイム勤務相当の者（f）</t>
    <rPh sb="4" eb="6">
      <t>ジョウキ</t>
    </rPh>
    <phoneticPr fontId="5"/>
  </si>
  <si>
    <t>（再掲）上記（ｄ）のうち雇用契約期間が一年以上、かつフルタイム勤務相当の者（g）</t>
    <rPh sb="3" eb="4">
      <t>ジョウキ</t>
    </rPh>
    <rPh sb="10" eb="12">
      <t>コヨウ</t>
    </rPh>
    <rPh sb="12" eb="14">
      <t>ケイヤク</t>
    </rPh>
    <rPh sb="14" eb="16">
      <t>キカン</t>
    </rPh>
    <rPh sb="17" eb="21">
      <t>イチネンイジョウ</t>
    </rPh>
    <rPh sb="29" eb="31">
      <t>キンム</t>
    </rPh>
    <rPh sb="31" eb="33">
      <t>ソウトウ</t>
    </rPh>
    <rPh sb="34" eb="35">
      <t>モノ</t>
    </rPh>
    <phoneticPr fontId="5"/>
  </si>
  <si>
    <t>（再掲）就職者総数（（ｂ）＋（ｃ）＋（ｅ）＋（ｆ）＋（g））</t>
    <rPh sb="7" eb="9">
      <t>ソウスウ</t>
    </rPh>
    <phoneticPr fontId="5"/>
  </si>
  <si>
    <t>就職者総数の職業別内訳</t>
    <rPh sb="0" eb="3">
      <t>シュウショクシャ</t>
    </rPh>
    <rPh sb="3" eb="5">
      <t>ソウスウ</t>
    </rPh>
    <rPh sb="9" eb="11">
      <t>ウチワケ</t>
    </rPh>
    <phoneticPr fontId="5"/>
  </si>
  <si>
    <t>技術者</t>
    <phoneticPr fontId="4"/>
  </si>
  <si>
    <t>教員</t>
    <phoneticPr fontId="4"/>
  </si>
  <si>
    <t>保健・医療従事者</t>
    <phoneticPr fontId="4"/>
  </si>
  <si>
    <t>美術・写真・デザイナー・音楽等</t>
    <rPh sb="0" eb="2">
      <t>ビジュツ</t>
    </rPh>
    <rPh sb="3" eb="5">
      <t>シャシン</t>
    </rPh>
    <rPh sb="12" eb="14">
      <t>オンガクカ</t>
    </rPh>
    <rPh sb="14" eb="15">
      <t>トウ</t>
    </rPh>
    <phoneticPr fontId="4"/>
  </si>
  <si>
    <t>その他</t>
    <phoneticPr fontId="4"/>
  </si>
  <si>
    <t>Ｂ</t>
    <phoneticPr fontId="4"/>
  </si>
  <si>
    <t>管理的職業従事者</t>
    <phoneticPr fontId="4"/>
  </si>
  <si>
    <t>事務従事者</t>
    <phoneticPr fontId="4"/>
  </si>
  <si>
    <t>販売従事者</t>
  </si>
  <si>
    <t>サービス職業従事者</t>
  </si>
  <si>
    <t>保安職業従事者</t>
  </si>
  <si>
    <t>輸送・機械運転従事者</t>
    <phoneticPr fontId="5"/>
  </si>
  <si>
    <t>運搬・清掃等従事者</t>
    <phoneticPr fontId="5"/>
  </si>
  <si>
    <t>建設・採掘従事者</t>
    <phoneticPr fontId="5"/>
  </si>
  <si>
    <t>生産工程従事者</t>
  </si>
  <si>
    <t>上記以外の者</t>
    <rPh sb="5" eb="6">
      <t>モノ</t>
    </rPh>
    <phoneticPr fontId="4"/>
  </si>
  <si>
    <t>就職者総数の産業別内訳</t>
    <rPh sb="0" eb="3">
      <t>シュウショクシャ</t>
    </rPh>
    <rPh sb="3" eb="5">
      <t>ソウスウ</t>
    </rPh>
    <rPh sb="9" eb="11">
      <t>ウチワケ</t>
    </rPh>
    <phoneticPr fontId="5"/>
  </si>
  <si>
    <t>農林,漁業</t>
    <rPh sb="0" eb="2">
      <t>ノウリン</t>
    </rPh>
    <rPh sb="3" eb="5">
      <t>ギョギョウ</t>
    </rPh>
    <phoneticPr fontId="5"/>
  </si>
  <si>
    <t>建設業</t>
    <rPh sb="0" eb="2">
      <t>ケンセツ</t>
    </rPh>
    <rPh sb="2" eb="3">
      <t>ギョウ</t>
    </rPh>
    <phoneticPr fontId="5"/>
  </si>
  <si>
    <t>製造業</t>
    <rPh sb="0" eb="3">
      <t>セイゾウギョウ</t>
    </rPh>
    <phoneticPr fontId="5"/>
  </si>
  <si>
    <t>電気・ガス･熱供給･水道業</t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</si>
  <si>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</si>
  <si>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</si>
  <si>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サービス業（他に分類されないもの）</t>
    <rPh sb="4" eb="5">
      <t>ギョウ</t>
    </rPh>
    <rPh sb="6" eb="7">
      <t>タ</t>
    </rPh>
    <rPh sb="8" eb="10">
      <t>ブンルイ</t>
    </rPh>
    <phoneticPr fontId="5"/>
  </si>
  <si>
    <t>上記以外の者</t>
    <rPh sb="0" eb="2">
      <t>ジョウキ</t>
    </rPh>
    <rPh sb="2" eb="4">
      <t>イガイ</t>
    </rPh>
    <rPh sb="5" eb="6">
      <t>モノ</t>
    </rPh>
    <phoneticPr fontId="5"/>
  </si>
  <si>
    <t>昼間(第1部)</t>
    <rPh sb="2" eb="3">
      <t>ダイ</t>
    </rPh>
    <rPh sb="4" eb="5">
      <t>ブ</t>
    </rPh>
    <phoneticPr fontId="4"/>
  </si>
  <si>
    <t>夜間(第2部)</t>
    <phoneticPr fontId="5"/>
  </si>
  <si>
    <t>関係学科別</t>
    <rPh sb="2" eb="3">
      <t>ガク</t>
    </rPh>
    <rPh sb="3" eb="4">
      <t>カ</t>
    </rPh>
    <rPh sb="4" eb="5">
      <t>ベツ</t>
    </rPh>
    <phoneticPr fontId="4"/>
  </si>
  <si>
    <t>関係学科別</t>
    <rPh sb="0" eb="1">
      <t>カンケイ</t>
    </rPh>
    <rPh sb="1" eb="3">
      <t>ガッカ</t>
    </rPh>
    <rPh sb="3" eb="4">
      <t>ベツ</t>
    </rPh>
    <phoneticPr fontId="5"/>
  </si>
  <si>
    <t>理学</t>
    <phoneticPr fontId="4"/>
  </si>
  <si>
    <t>工学</t>
    <phoneticPr fontId="4"/>
  </si>
  <si>
    <t>保健</t>
    <phoneticPr fontId="4"/>
  </si>
  <si>
    <t>家政</t>
    <phoneticPr fontId="4"/>
  </si>
  <si>
    <t>教育</t>
    <rPh sb="0" eb="2">
      <t>キョウイク</t>
    </rPh>
    <phoneticPr fontId="5"/>
  </si>
  <si>
    <t>芸術</t>
    <rPh sb="0" eb="2">
      <t>ゲイジュツ</t>
    </rPh>
    <phoneticPr fontId="5"/>
  </si>
  <si>
    <t>社会科学</t>
    <rPh sb="0" eb="2">
      <t>シャカイ</t>
    </rPh>
    <rPh sb="2" eb="4">
      <t>カガク</t>
    </rPh>
    <phoneticPr fontId="4"/>
  </si>
  <si>
    <t>進学者（就職進学者も含む（ａ）</t>
    <phoneticPr fontId="5"/>
  </si>
  <si>
    <t>大学院研究科</t>
    <rPh sb="5" eb="6">
      <t>カ</t>
    </rPh>
    <phoneticPr fontId="4"/>
  </si>
  <si>
    <t>専攻科・別科</t>
    <rPh sb="4" eb="6">
      <t>ベッカ</t>
    </rPh>
    <phoneticPr fontId="4"/>
  </si>
  <si>
    <t>臨床研修医</t>
    <phoneticPr fontId="4"/>
  </si>
  <si>
    <t>上記以外の者</t>
    <rPh sb="0" eb="1">
      <t>ジョウキ</t>
    </rPh>
    <rPh sb="1" eb="3">
      <t>イガイ</t>
    </rPh>
    <rPh sb="4" eb="5">
      <t>モノ</t>
    </rPh>
    <phoneticPr fontId="4"/>
  </si>
  <si>
    <t>研究者・技術者</t>
    <rPh sb="0" eb="3">
      <t>ケンキュウシャ</t>
    </rPh>
    <phoneticPr fontId="4"/>
  </si>
  <si>
    <t>美術写真デザイナー音楽舞台</t>
  </si>
  <si>
    <t>目次へ</t>
  </si>
  <si>
    <t>第17表大阪市における大学卒業者の卒業後の状況（令和６年３月31日卒業者）</t>
    <rPh sb="0" eb="1">
      <t>ダイ</t>
    </rPh>
    <rPh sb="3" eb="4">
      <t>ヒョウ</t>
    </rPh>
    <rPh sb="29" eb="30">
      <t>ガツ</t>
    </rPh>
    <rPh sb="32" eb="33">
      <t>ニチ</t>
    </rPh>
    <rPh sb="33" eb="35">
      <t>ソツギョウ</t>
    </rPh>
    <rPh sb="35" eb="36">
      <t>モノ</t>
    </rPh>
    <phoneticPr fontId="4"/>
  </si>
  <si>
    <t>第16表大阪市における短期大学卒業者の卒業後の状況（令和６年３月31日卒業者）</t>
    <rPh sb="0" eb="1">
      <t>ダイ</t>
    </rPh>
    <rPh sb="3" eb="4">
      <t>ヒョウ</t>
    </rPh>
    <rPh sb="23" eb="25">
      <t>ジョウキョウ</t>
    </rPh>
    <rPh sb="31" eb="32">
      <t>ガツ</t>
    </rPh>
    <rPh sb="34" eb="35">
      <t>ニチ</t>
    </rPh>
    <rPh sb="35" eb="38">
      <t>ソツギョウシャ</t>
    </rPh>
    <phoneticPr fontId="4"/>
  </si>
  <si>
    <t>Ⅱ　卒業後の状況調査</t>
    <rPh sb="2" eb="5">
      <t>ソツギョウゴ</t>
    </rPh>
    <rPh sb="6" eb="10">
      <t>ジョウキョウチョウサ</t>
    </rPh>
    <phoneticPr fontId="1"/>
  </si>
  <si>
    <t>第14表</t>
  </si>
  <si>
    <t>第15表</t>
  </si>
  <si>
    <t>第16表</t>
  </si>
  <si>
    <t>第17表</t>
  </si>
  <si>
    <t>中学校卒業者の卒業後</t>
    <rPh sb="0" eb="3">
      <t>チュウガッコウ</t>
    </rPh>
    <rPh sb="3" eb="6">
      <t>ソツギョウシャ</t>
    </rPh>
    <rPh sb="7" eb="10">
      <t>ソツギョウゴ</t>
    </rPh>
    <phoneticPr fontId="1"/>
  </si>
  <si>
    <t>高等学校卒業者の卒業後</t>
    <rPh sb="0" eb="4">
      <t>コウトウガッコウ</t>
    </rPh>
    <rPh sb="4" eb="7">
      <t>ソツギョウシャ</t>
    </rPh>
    <rPh sb="8" eb="11">
      <t>ソツギョウゴ</t>
    </rPh>
    <phoneticPr fontId="1"/>
  </si>
  <si>
    <t>短期大学卒業者の卒業後</t>
    <rPh sb="0" eb="4">
      <t>タンキダイガク</t>
    </rPh>
    <rPh sb="4" eb="7">
      <t>ソツギョウシャ</t>
    </rPh>
    <rPh sb="8" eb="11">
      <t>ソツギョウゴ</t>
    </rPh>
    <phoneticPr fontId="1"/>
  </si>
  <si>
    <t>大学卒業者の卒業後</t>
    <rPh sb="0" eb="2">
      <t>ダイガク</t>
    </rPh>
    <rPh sb="2" eb="5">
      <t>ソツギョウシャ</t>
    </rPh>
    <rPh sb="6" eb="9">
      <t>ソツギョウゴ</t>
    </rPh>
    <phoneticPr fontId="1"/>
  </si>
  <si>
    <t>　注：郊外校は総数に含まれていない。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</si>
</sst>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.000;&quot;△ &quot;#,##0.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41" fontId="6" fillId="0" borderId="12" xfId="2" applyNumberFormat="1" applyFont="1" applyFill="1" applyBorder="1" applyAlignment="1">
      <alignment vertical="center"/>
    </xf>
    <xf numFmtId="41" fontId="6" fillId="0" borderId="13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6" fillId="0" borderId="11" xfId="2" applyNumberFormat="1" applyFont="1" applyFill="1" applyBorder="1" applyAlignment="1">
      <alignment vertical="center"/>
    </xf>
    <xf numFmtId="41" fontId="6" fillId="0" borderId="10" xfId="2" applyNumberFormat="1" applyFont="1" applyFill="1" applyBorder="1" applyAlignment="1">
      <alignment vertical="center"/>
    </xf>
    <xf numFmtId="41" fontId="6" fillId="0" borderId="2" xfId="2" applyNumberFormat="1" applyFont="1" applyFill="1" applyBorder="1" applyAlignment="1">
      <alignment vertical="center"/>
    </xf>
    <xf numFmtId="41" fontId="6" fillId="0" borderId="22" xfId="2" applyNumberFormat="1" applyFont="1" applyFill="1" applyBorder="1" applyAlignment="1">
      <alignment vertical="center"/>
    </xf>
    <xf numFmtId="41" fontId="6" fillId="0" borderId="1" xfId="2" applyNumberFormat="1" applyFont="1" applyFill="1" applyBorder="1" applyAlignment="1">
      <alignment vertical="center"/>
    </xf>
    <xf numFmtId="41" fontId="6" fillId="0" borderId="9" xfId="2" applyNumberFormat="1" applyFont="1" applyFill="1" applyBorder="1" applyAlignment="1">
      <alignment vertical="center"/>
    </xf>
    <xf numFmtId="41" fontId="6" fillId="0" borderId="19" xfId="2" applyNumberFormat="1" applyFont="1" applyFill="1" applyBorder="1" applyAlignment="1">
      <alignment vertical="center"/>
    </xf>
    <xf numFmtId="41" fontId="6" fillId="0" borderId="14" xfId="2" applyNumberFormat="1" applyFont="1" applyFill="1" applyBorder="1" applyAlignment="1">
      <alignment vertical="center"/>
    </xf>
    <xf numFmtId="41" fontId="6" fillId="0" borderId="15" xfId="2" applyNumberFormat="1" applyFont="1" applyFill="1" applyBorder="1" applyAlignment="1">
      <alignment vertical="center"/>
    </xf>
    <xf numFmtId="41" fontId="6" fillId="0" borderId="8" xfId="2" applyNumberFormat="1" applyFont="1" applyFill="1" applyBorder="1" applyAlignment="1">
      <alignment vertical="center"/>
    </xf>
    <xf numFmtId="41" fontId="6" fillId="0" borderId="21" xfId="2" applyNumberFormat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41" fontId="8" fillId="0" borderId="31" xfId="2" applyNumberFormat="1" applyFont="1" applyFill="1" applyBorder="1" applyAlignment="1">
      <alignment vertical="center"/>
    </xf>
    <xf numFmtId="41" fontId="8" fillId="0" borderId="10" xfId="2" applyNumberFormat="1" applyFont="1" applyFill="1" applyBorder="1" applyAlignment="1">
      <alignment vertical="center"/>
    </xf>
    <xf numFmtId="41" fontId="8" fillId="0" borderId="2" xfId="2" applyNumberFormat="1" applyFont="1" applyFill="1" applyBorder="1" applyAlignment="1">
      <alignment vertical="center"/>
    </xf>
    <xf numFmtId="41" fontId="8" fillId="0" borderId="32" xfId="2" applyNumberFormat="1" applyFont="1" applyFill="1" applyBorder="1" applyAlignment="1">
      <alignment vertical="center"/>
    </xf>
    <xf numFmtId="41" fontId="8" fillId="0" borderId="12" xfId="2" applyNumberFormat="1" applyFont="1" applyFill="1" applyBorder="1" applyAlignment="1">
      <alignment vertical="center"/>
    </xf>
    <xf numFmtId="41" fontId="8" fillId="0" borderId="13" xfId="2" applyNumberFormat="1" applyFont="1" applyFill="1" applyBorder="1" applyAlignment="1">
      <alignment vertical="center"/>
    </xf>
    <xf numFmtId="41" fontId="8" fillId="0" borderId="12" xfId="2" quotePrefix="1" applyNumberFormat="1" applyFont="1" applyFill="1" applyBorder="1" applyAlignment="1">
      <alignment vertical="center"/>
    </xf>
    <xf numFmtId="41" fontId="8" fillId="0" borderId="33" xfId="2" applyNumberFormat="1" applyFont="1" applyFill="1" applyBorder="1" applyAlignment="1">
      <alignment vertical="center"/>
    </xf>
    <xf numFmtId="41" fontId="8" fillId="0" borderId="15" xfId="2" applyNumberFormat="1" applyFont="1" applyFill="1" applyBorder="1" applyAlignment="1">
      <alignment vertical="center"/>
    </xf>
    <xf numFmtId="41" fontId="8" fillId="0" borderId="8" xfId="2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vertical="center"/>
    </xf>
    <xf numFmtId="0" fontId="10" fillId="0" borderId="0" xfId="3">
      <alignment vertical="center"/>
    </xf>
    <xf numFmtId="0" fontId="0" fillId="0" borderId="0" xfId="0" applyNumberFormat="1" applyAlignment="1">
      <alignment horizontal="left" vertical="center"/>
    </xf>
    <xf numFmtId="0" fontId="11" fillId="2" borderId="1" xfId="3" applyFont="1" applyFill="1" applyBorder="1">
      <alignment vertical="center"/>
    </xf>
    <xf numFmtId="0" fontId="11" fillId="0" borderId="0" xfId="3" applyFont="1" applyFill="1" applyBorder="1">
      <alignment vertical="center"/>
    </xf>
    <xf numFmtId="0" fontId="11" fillId="2" borderId="0" xfId="3" applyFont="1" applyFill="1" applyBorder="1">
      <alignment vertical="center"/>
    </xf>
    <xf numFmtId="0" fontId="11" fillId="0" borderId="7" xfId="3" applyFont="1" applyFill="1" applyBorder="1">
      <alignment vertical="center"/>
    </xf>
    <xf numFmtId="0" fontId="12" fillId="0" borderId="0" xfId="0" applyFont="1">
      <alignment vertical="center"/>
    </xf>
    <xf numFmtId="0" fontId="13" fillId="2" borderId="3" xfId="0" applyNumberFormat="1" applyFont="1" applyFill="1" applyBorder="1" applyAlignment="1">
      <alignment horizontal="left" vertical="center"/>
    </xf>
    <xf numFmtId="0" fontId="13" fillId="2" borderId="2" xfId="0" applyFont="1" applyFill="1" applyBorder="1">
      <alignment vertical="center"/>
    </xf>
    <xf numFmtId="0" fontId="13" fillId="0" borderId="16" xfId="0" applyNumberFormat="1" applyFont="1" applyFill="1" applyBorder="1" applyAlignment="1">
      <alignment horizontal="left" vertical="center"/>
    </xf>
    <xf numFmtId="0" fontId="13" fillId="0" borderId="13" xfId="0" applyFont="1" applyFill="1" applyBorder="1">
      <alignment vertical="center"/>
    </xf>
    <xf numFmtId="0" fontId="13" fillId="2" borderId="16" xfId="0" applyNumberFormat="1" applyFont="1" applyFill="1" applyBorder="1" applyAlignment="1">
      <alignment horizontal="left" vertical="center"/>
    </xf>
    <xf numFmtId="0" fontId="13" fillId="2" borderId="13" xfId="0" applyFont="1" applyFill="1" applyBorder="1">
      <alignment vertical="center"/>
    </xf>
    <xf numFmtId="0" fontId="13" fillId="0" borderId="28" xfId="0" applyNumberFormat="1" applyFont="1" applyFill="1" applyBorder="1" applyAlignment="1">
      <alignment horizontal="left" vertical="center"/>
    </xf>
    <xf numFmtId="0" fontId="13" fillId="0" borderId="8" xfId="0" applyFont="1" applyFill="1" applyBorder="1">
      <alignment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10" fillId="0" borderId="0" xfId="3" applyFill="1">
      <alignment vertical="center"/>
    </xf>
    <xf numFmtId="176" fontId="3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top"/>
    </xf>
    <xf numFmtId="176" fontId="3" fillId="0" borderId="1" xfId="1" applyNumberFormat="1" applyFont="1" applyFill="1" applyBorder="1" applyAlignment="1">
      <alignment vertical="top"/>
    </xf>
    <xf numFmtId="0" fontId="3" fillId="0" borderId="1" xfId="1" applyFont="1" applyFill="1" applyBorder="1" applyAlignment="1">
      <alignment vertical="top"/>
    </xf>
    <xf numFmtId="0" fontId="3" fillId="0" borderId="2" xfId="1" applyFont="1" applyFill="1" applyBorder="1" applyAlignment="1">
      <alignment vertical="top"/>
    </xf>
    <xf numFmtId="176" fontId="3" fillId="0" borderId="3" xfId="1" applyNumberFormat="1" applyFont="1" applyFill="1" applyBorder="1" applyAlignment="1">
      <alignment vertical="top"/>
    </xf>
    <xf numFmtId="176" fontId="3" fillId="0" borderId="4" xfId="1" quotePrefix="1" applyNumberFormat="1" applyFont="1" applyFill="1" applyBorder="1" applyAlignment="1">
      <alignment vertical="top"/>
    </xf>
    <xf numFmtId="176" fontId="3" fillId="0" borderId="5" xfId="1" quotePrefix="1" applyNumberFormat="1" applyFont="1" applyFill="1" applyBorder="1" applyAlignment="1">
      <alignment vertical="top"/>
    </xf>
    <xf numFmtId="176" fontId="3" fillId="0" borderId="6" xfId="1" applyNumberFormat="1" applyFont="1" applyFill="1" applyBorder="1" applyAlignment="1">
      <alignment vertical="top"/>
    </xf>
    <xf numFmtId="0" fontId="3" fillId="0" borderId="7" xfId="1" applyFont="1" applyFill="1" applyBorder="1" applyAlignment="1">
      <alignment vertical="top"/>
    </xf>
    <xf numFmtId="0" fontId="3" fillId="0" borderId="8" xfId="1" applyFont="1" applyFill="1" applyBorder="1" applyAlignment="1">
      <alignment vertical="top"/>
    </xf>
    <xf numFmtId="176" fontId="3" fillId="0" borderId="9" xfId="1" applyNumberFormat="1" applyFont="1" applyFill="1" applyBorder="1" applyAlignment="1">
      <alignment vertical="top"/>
    </xf>
    <xf numFmtId="176" fontId="3" fillId="0" borderId="10" xfId="1" applyNumberFormat="1" applyFont="1" applyFill="1" applyBorder="1" applyAlignment="1">
      <alignment vertical="top"/>
    </xf>
    <xf numFmtId="176" fontId="3" fillId="0" borderId="2" xfId="1" applyNumberFormat="1" applyFont="1" applyFill="1" applyBorder="1" applyAlignment="1">
      <alignment vertical="top"/>
    </xf>
    <xf numFmtId="176" fontId="3" fillId="0" borderId="1" xfId="1" quotePrefix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176" fontId="3" fillId="0" borderId="0" xfId="1" quotePrefix="1" applyNumberFormat="1" applyFont="1" applyFill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7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176" fontId="8" fillId="0" borderId="24" xfId="1" applyNumberFormat="1" applyFont="1" applyFill="1" applyBorder="1" applyAlignment="1">
      <alignment horizontal="centerContinuous" vertical="center"/>
    </xf>
    <xf numFmtId="176" fontId="8" fillId="0" borderId="4" xfId="1" quotePrefix="1" applyNumberFormat="1" applyFont="1" applyFill="1" applyBorder="1" applyAlignment="1">
      <alignment horizontal="centerContinuous" vertical="center"/>
    </xf>
    <xf numFmtId="176" fontId="8" fillId="0" borderId="4" xfId="1" applyNumberFormat="1" applyFont="1" applyFill="1" applyBorder="1" applyAlignment="1">
      <alignment horizontal="centerContinuous" vertical="center"/>
    </xf>
    <xf numFmtId="176" fontId="8" fillId="0" borderId="3" xfId="1" applyNumberFormat="1" applyFont="1" applyFill="1" applyBorder="1" applyAlignment="1">
      <alignment horizontal="centerContinuous" vertical="center"/>
    </xf>
    <xf numFmtId="176" fontId="8" fillId="0" borderId="1" xfId="1" quotePrefix="1" applyNumberFormat="1" applyFont="1" applyFill="1" applyBorder="1" applyAlignment="1">
      <alignment horizontal="centerContinuous" vertical="center"/>
    </xf>
    <xf numFmtId="176" fontId="8" fillId="0" borderId="1" xfId="1" applyNumberFormat="1" applyFont="1" applyFill="1" applyBorder="1" applyAlignment="1">
      <alignment horizontal="centerContinuous" vertical="center"/>
    </xf>
    <xf numFmtId="176" fontId="8" fillId="0" borderId="7" xfId="1" quotePrefix="1" applyNumberFormat="1" applyFont="1" applyFill="1" applyBorder="1" applyAlignment="1">
      <alignment horizontal="centerContinuous" vertical="center"/>
    </xf>
    <xf numFmtId="176" fontId="8" fillId="0" borderId="6" xfId="1" applyNumberFormat="1" applyFont="1" applyFill="1" applyBorder="1" applyAlignment="1">
      <alignment horizontal="centerContinuous" vertical="center"/>
    </xf>
    <xf numFmtId="176" fontId="8" fillId="0" borderId="5" xfId="1" quotePrefix="1" applyNumberFormat="1" applyFont="1" applyFill="1" applyBorder="1" applyAlignment="1">
      <alignment horizontal="centerContinuous" vertical="center"/>
    </xf>
    <xf numFmtId="176" fontId="8" fillId="0" borderId="28" xfId="1" applyNumberFormat="1" applyFont="1" applyFill="1" applyBorder="1" applyAlignment="1">
      <alignment horizontal="centerContinuous" vertical="center"/>
    </xf>
    <xf numFmtId="176" fontId="8" fillId="0" borderId="30" xfId="1" applyNumberFormat="1" applyFont="1" applyFill="1" applyBorder="1" applyAlignment="1">
      <alignment horizontal="center" vertical="center"/>
    </xf>
    <xf numFmtId="176" fontId="8" fillId="0" borderId="20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vertical="center"/>
    </xf>
    <xf numFmtId="176" fontId="8" fillId="0" borderId="1" xfId="1" quotePrefix="1" applyNumberFormat="1" applyFont="1" applyFill="1" applyBorder="1" applyAlignment="1">
      <alignment vertical="center"/>
    </xf>
    <xf numFmtId="176" fontId="8" fillId="0" borderId="0" xfId="1" quotePrefix="1" applyNumberFormat="1" applyFont="1" applyFill="1" applyAlignment="1">
      <alignment vertical="center"/>
    </xf>
    <xf numFmtId="176" fontId="8" fillId="0" borderId="13" xfId="1" quotePrefix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top"/>
    </xf>
    <xf numFmtId="0" fontId="3" fillId="0" borderId="13" xfId="1" applyFont="1" applyFill="1" applyBorder="1" applyAlignment="1">
      <alignment vertical="top"/>
    </xf>
    <xf numFmtId="176" fontId="3" fillId="0" borderId="4" xfId="1" applyNumberFormat="1" applyFont="1" applyFill="1" applyBorder="1" applyAlignment="1">
      <alignment vertical="top"/>
    </xf>
    <xf numFmtId="0" fontId="3" fillId="0" borderId="16" xfId="1" applyFont="1" applyFill="1" applyBorder="1" applyAlignment="1">
      <alignment vertical="top"/>
    </xf>
    <xf numFmtId="176" fontId="3" fillId="0" borderId="14" xfId="1" applyNumberFormat="1" applyFont="1" applyFill="1" applyBorder="1" applyAlignment="1">
      <alignment vertical="top"/>
    </xf>
    <xf numFmtId="176" fontId="3" fillId="0" borderId="20" xfId="1" applyNumberFormat="1" applyFont="1" applyFill="1" applyBorder="1" applyAlignment="1">
      <alignment vertical="top"/>
    </xf>
    <xf numFmtId="176" fontId="3" fillId="0" borderId="5" xfId="1" applyNumberFormat="1" applyFont="1" applyFill="1" applyBorder="1" applyAlignment="1">
      <alignment vertical="top"/>
    </xf>
    <xf numFmtId="176" fontId="3" fillId="0" borderId="1" xfId="1" applyNumberFormat="1" applyFont="1" applyFill="1" applyBorder="1" applyAlignment="1">
      <alignment vertical="center"/>
    </xf>
    <xf numFmtId="176" fontId="3" fillId="0" borderId="2" xfId="1" quotePrefix="1" applyNumberFormat="1" applyFont="1" applyFill="1" applyBorder="1" applyAlignment="1">
      <alignment vertical="center"/>
    </xf>
    <xf numFmtId="176" fontId="3" fillId="0" borderId="13" xfId="1" quotePrefix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8" xfId="1" quotePrefix="1" applyNumberFormat="1" applyFont="1" applyFill="1" applyBorder="1" applyAlignment="1">
      <alignment vertical="center"/>
    </xf>
    <xf numFmtId="176" fontId="3" fillId="0" borderId="17" xfId="1" applyNumberFormat="1" applyFont="1" applyFill="1" applyBorder="1" applyAlignment="1">
      <alignment vertical="top"/>
    </xf>
    <xf numFmtId="176" fontId="3" fillId="0" borderId="3" xfId="1" quotePrefix="1" applyNumberFormat="1" applyFont="1" applyFill="1" applyBorder="1" applyAlignment="1">
      <alignment vertical="top"/>
    </xf>
    <xf numFmtId="176" fontId="3" fillId="0" borderId="18" xfId="1" quotePrefix="1" applyNumberFormat="1" applyFont="1" applyFill="1" applyBorder="1" applyAlignment="1">
      <alignment vertical="top"/>
    </xf>
    <xf numFmtId="0" fontId="3" fillId="0" borderId="19" xfId="1" applyFont="1" applyFill="1" applyBorder="1" applyAlignment="1">
      <alignment vertical="top"/>
    </xf>
    <xf numFmtId="0" fontId="3" fillId="0" borderId="14" xfId="1" applyFont="1" applyFill="1" applyBorder="1" applyAlignment="1">
      <alignment vertical="top"/>
    </xf>
    <xf numFmtId="176" fontId="3" fillId="0" borderId="20" xfId="1" quotePrefix="1" applyNumberFormat="1" applyFont="1" applyFill="1" applyBorder="1" applyAlignment="1">
      <alignment vertical="top"/>
    </xf>
    <xf numFmtId="0" fontId="3" fillId="0" borderId="21" xfId="1" applyFont="1" applyFill="1" applyBorder="1" applyAlignment="1">
      <alignment vertical="top"/>
    </xf>
    <xf numFmtId="41" fontId="6" fillId="0" borderId="7" xfId="2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176" fontId="3" fillId="0" borderId="4" xfId="1" applyNumberFormat="1" applyFont="1" applyFill="1" applyBorder="1" applyAlignment="1">
      <alignment vertical="top"/>
    </xf>
    <xf numFmtId="41" fontId="6" fillId="0" borderId="3" xfId="2" applyNumberFormat="1" applyFont="1" applyFill="1" applyBorder="1" applyAlignment="1">
      <alignment vertical="center"/>
    </xf>
    <xf numFmtId="41" fontId="6" fillId="0" borderId="16" xfId="2" applyNumberFormat="1" applyFont="1" applyFill="1" applyBorder="1" applyAlignment="1">
      <alignment vertical="center"/>
    </xf>
    <xf numFmtId="41" fontId="6" fillId="0" borderId="28" xfId="2" applyNumberFormat="1" applyFont="1" applyFill="1" applyBorder="1" applyAlignment="1">
      <alignment vertical="center"/>
    </xf>
    <xf numFmtId="41" fontId="8" fillId="0" borderId="3" xfId="2" applyNumberFormat="1" applyFont="1" applyFill="1" applyBorder="1" applyAlignment="1">
      <alignment vertical="center"/>
    </xf>
    <xf numFmtId="41" fontId="8" fillId="0" borderId="16" xfId="2" applyNumberFormat="1" applyFont="1" applyFill="1" applyBorder="1" applyAlignment="1">
      <alignment vertical="center"/>
    </xf>
    <xf numFmtId="41" fontId="8" fillId="0" borderId="16" xfId="2" quotePrefix="1" applyNumberFormat="1" applyFont="1" applyFill="1" applyBorder="1" applyAlignment="1">
      <alignment vertical="center"/>
    </xf>
    <xf numFmtId="41" fontId="8" fillId="0" borderId="28" xfId="2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vertical="center"/>
    </xf>
    <xf numFmtId="176" fontId="15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6" fontId="3" fillId="0" borderId="6" xfId="1" applyNumberFormat="1" applyFont="1" applyFill="1" applyBorder="1" applyAlignment="1">
      <alignment vertical="top"/>
    </xf>
    <xf numFmtId="176" fontId="3" fillId="0" borderId="4" xfId="1" applyNumberFormat="1" applyFont="1" applyFill="1" applyBorder="1" applyAlignment="1">
      <alignment vertical="top"/>
    </xf>
    <xf numFmtId="176" fontId="8" fillId="0" borderId="1" xfId="1" applyNumberFormat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2" fillId="0" borderId="29" xfId="1" applyFill="1" applyBorder="1" applyAlignment="1">
      <alignment horizontal="center" vertical="center"/>
    </xf>
    <xf numFmtId="176" fontId="8" fillId="0" borderId="26" xfId="1" applyNumberFormat="1" applyFont="1" applyFill="1" applyBorder="1" applyAlignment="1">
      <alignment horizontal="center" vertical="center"/>
    </xf>
    <xf numFmtId="0" fontId="2" fillId="0" borderId="2" xfId="1" applyFill="1" applyBorder="1" applyAlignment="1">
      <alignment horizontal="center" vertical="center"/>
    </xf>
    <xf numFmtId="0" fontId="2" fillId="0" borderId="27" xfId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</cellXfs>
  <cellStyles count="4">
    <cellStyle name="ハイパーリンク" xfId="3" builtinId="8"/>
    <cellStyle name="桁区切り 2" xfId="2" xr:uid="{5106D17C-C36A-4701-A442-5BCB8029C22A}"/>
    <cellStyle name="標準" xfId="0" builtinId="0"/>
    <cellStyle name="標準 2" xfId="1" xr:uid="{58252896-BC92-4D84-AD8E-72BBE94408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E197-E852-418C-B475-9A5124B39F3A}">
  <sheetPr codeName="Sheet1">
    <tabColor rgb="FF0070C0"/>
  </sheetPr>
  <dimension ref="A1:D6"/>
  <sheetViews>
    <sheetView tabSelected="1" view="pageBreakPreview" zoomScale="60" zoomScaleNormal="115" workbookViewId="0"/>
  </sheetViews>
  <sheetFormatPr defaultRowHeight="18.75" x14ac:dyDescent="0.4"/>
  <cols>
    <col min="2" max="2" width="3.125" style="28" bestFit="1" customWidth="1"/>
    <col min="3" max="3" width="10.375" customWidth="1"/>
    <col min="4" max="4" width="29.75" bestFit="1" customWidth="1"/>
  </cols>
  <sheetData>
    <row r="1" spans="1:4" ht="21" x14ac:dyDescent="0.4">
      <c r="A1" s="27"/>
      <c r="C1" s="33" t="s">
        <v>207</v>
      </c>
    </row>
    <row r="2" spans="1:4" ht="21" x14ac:dyDescent="0.4">
      <c r="A2" s="27"/>
      <c r="C2" s="33"/>
    </row>
    <row r="3" spans="1:4" x14ac:dyDescent="0.4">
      <c r="B3" s="34">
        <v>1</v>
      </c>
      <c r="C3" s="29" t="s">
        <v>208</v>
      </c>
      <c r="D3" s="35" t="s">
        <v>212</v>
      </c>
    </row>
    <row r="4" spans="1:4" x14ac:dyDescent="0.4">
      <c r="B4" s="36">
        <v>2</v>
      </c>
      <c r="C4" s="30" t="s">
        <v>209</v>
      </c>
      <c r="D4" s="37" t="s">
        <v>213</v>
      </c>
    </row>
    <row r="5" spans="1:4" x14ac:dyDescent="0.4">
      <c r="B5" s="38">
        <v>3</v>
      </c>
      <c r="C5" s="31" t="s">
        <v>210</v>
      </c>
      <c r="D5" s="39" t="s">
        <v>214</v>
      </c>
    </row>
    <row r="6" spans="1:4" x14ac:dyDescent="0.4">
      <c r="B6" s="40">
        <v>4</v>
      </c>
      <c r="C6" s="32" t="s">
        <v>211</v>
      </c>
      <c r="D6" s="41" t="s">
        <v>215</v>
      </c>
    </row>
  </sheetData>
  <phoneticPr fontId="1"/>
  <hyperlinks>
    <hyperlink ref="C3" location="第14表_中学卒後!A1" display="第14表" xr:uid="{F7F87092-A389-48F7-9B7A-267736D62E40}"/>
    <hyperlink ref="C4" location="第15表_高校卒後!A1" display="第15表" xr:uid="{8A26C226-D3B9-4005-9D0D-C275E5549875}"/>
    <hyperlink ref="C5" location="第16表_短大卒後!A1" display="第16表" xr:uid="{8BAF3D49-1D2C-46C5-B552-6A2199249E48}"/>
    <hyperlink ref="C6" location="'第17表_大学卒後  '!A1" display="第17表" xr:uid="{39547CA6-6FD5-45C8-ABA7-BFC38A614435}"/>
  </hyperlinks>
  <pageMargins left="0.7" right="0.7" top="0.75" bottom="0.75" header="0.3" footer="0.3"/>
  <pageSetup paperSize="9" scale="1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37F57-477D-4FD4-9906-08EAD13801F3}">
  <dimension ref="A1:P48"/>
  <sheetViews>
    <sheetView view="pageBreakPreview" topLeftCell="F1" zoomScaleNormal="80" zoomScaleSheetLayoutView="100" workbookViewId="0"/>
  </sheetViews>
  <sheetFormatPr defaultColWidth="7.5" defaultRowHeight="15" customHeight="1" x14ac:dyDescent="0.4"/>
  <cols>
    <col min="1" max="1" width="7.5" style="46"/>
    <col min="2" max="4" width="2.5" style="46" customWidth="1"/>
    <col min="5" max="5" width="53.375" style="46" customWidth="1"/>
    <col min="6" max="16" width="7.125" style="46" customWidth="1"/>
    <col min="17" max="16384" width="7.5" style="46"/>
  </cols>
  <sheetData>
    <row r="1" spans="1:16" ht="15" customHeight="1" x14ac:dyDescent="0.4">
      <c r="A1" s="45" t="s">
        <v>204</v>
      </c>
      <c r="B1" s="46" t="s">
        <v>0</v>
      </c>
      <c r="F1" s="128"/>
      <c r="G1" s="128"/>
    </row>
    <row r="2" spans="1:16" ht="15" customHeight="1" x14ac:dyDescent="0.4">
      <c r="B2" s="46" t="s">
        <v>1</v>
      </c>
    </row>
    <row r="3" spans="1:16" s="47" customFormat="1" ht="15" customHeight="1" x14ac:dyDescent="0.4">
      <c r="B3" s="48" t="s">
        <v>2</v>
      </c>
      <c r="C3" s="49"/>
      <c r="D3" s="49"/>
      <c r="E3" s="50"/>
      <c r="F3" s="51" t="s">
        <v>3</v>
      </c>
      <c r="G3" s="52"/>
      <c r="H3" s="53"/>
      <c r="I3" s="54" t="s">
        <v>4</v>
      </c>
      <c r="J3" s="53"/>
      <c r="K3" s="54" t="s">
        <v>5</v>
      </c>
      <c r="L3" s="53"/>
      <c r="M3" s="54" t="s">
        <v>6</v>
      </c>
      <c r="N3" s="53"/>
      <c r="O3" s="54" t="s">
        <v>7</v>
      </c>
      <c r="P3" s="52"/>
    </row>
    <row r="4" spans="1:16" s="47" customFormat="1" ht="15" customHeight="1" x14ac:dyDescent="0.4">
      <c r="B4" s="55"/>
      <c r="C4" s="55"/>
      <c r="D4" s="55"/>
      <c r="E4" s="56"/>
      <c r="F4" s="57"/>
      <c r="G4" s="58" t="s">
        <v>8</v>
      </c>
      <c r="H4" s="59" t="s">
        <v>9</v>
      </c>
      <c r="I4" s="58" t="s">
        <v>8</v>
      </c>
      <c r="J4" s="59" t="s">
        <v>9</v>
      </c>
      <c r="K4" s="58" t="s">
        <v>8</v>
      </c>
      <c r="L4" s="59" t="s">
        <v>9</v>
      </c>
      <c r="M4" s="58" t="s">
        <v>8</v>
      </c>
      <c r="N4" s="59" t="s">
        <v>9</v>
      </c>
      <c r="O4" s="58" t="s">
        <v>8</v>
      </c>
      <c r="P4" s="48" t="s">
        <v>9</v>
      </c>
    </row>
    <row r="5" spans="1:16" ht="15" customHeight="1" x14ac:dyDescent="0.4">
      <c r="B5" s="60" t="s">
        <v>10</v>
      </c>
      <c r="C5" s="60"/>
      <c r="D5" s="60"/>
      <c r="E5" s="60"/>
      <c r="F5" s="61">
        <f>G5+H5</f>
        <v>20525</v>
      </c>
      <c r="G5" s="62">
        <f>I5+K5+M5</f>
        <v>10482</v>
      </c>
      <c r="H5" s="63">
        <f>J5+L5+N5</f>
        <v>10043</v>
      </c>
      <c r="I5" s="62">
        <f>I6+I16+I17+I20+I21+I27+I28</f>
        <v>8972</v>
      </c>
      <c r="J5" s="63">
        <f t="shared" ref="J5:P5" si="0">J6+J16+J17+J20+J21+J27+J28</f>
        <v>8335</v>
      </c>
      <c r="K5" s="62">
        <f>K6+K16+K17+K20+K21+K27+K28</f>
        <v>117</v>
      </c>
      <c r="L5" s="63">
        <f t="shared" si="0"/>
        <v>133</v>
      </c>
      <c r="M5" s="62">
        <f t="shared" si="0"/>
        <v>1393</v>
      </c>
      <c r="N5" s="63">
        <f t="shared" si="0"/>
        <v>1575</v>
      </c>
      <c r="O5" s="62">
        <f>O6+O16+O17+O20+O21+O27+O28</f>
        <v>32</v>
      </c>
      <c r="P5" s="64">
        <f t="shared" si="0"/>
        <v>15</v>
      </c>
    </row>
    <row r="6" spans="1:16" ht="15" customHeight="1" x14ac:dyDescent="0.4">
      <c r="C6" s="65" t="s">
        <v>11</v>
      </c>
      <c r="D6" s="65"/>
      <c r="E6" s="65"/>
      <c r="F6" s="66">
        <f t="shared" ref="F6:F45" si="1">G6+H6</f>
        <v>20188</v>
      </c>
      <c r="G6" s="42">
        <f t="shared" ref="G6:H45" si="2">I6+K6+M6</f>
        <v>10291</v>
      </c>
      <c r="H6" s="43">
        <f t="shared" si="2"/>
        <v>9897</v>
      </c>
      <c r="I6" s="42">
        <f>SUM(I7:I15)</f>
        <v>8791</v>
      </c>
      <c r="J6" s="43">
        <f t="shared" ref="J6:P6" si="3">SUM(J7:J15)</f>
        <v>8199</v>
      </c>
      <c r="K6" s="42">
        <f t="shared" si="3"/>
        <v>117</v>
      </c>
      <c r="L6" s="43">
        <f t="shared" si="3"/>
        <v>133</v>
      </c>
      <c r="M6" s="42">
        <f t="shared" si="3"/>
        <v>1383</v>
      </c>
      <c r="N6" s="43">
        <f t="shared" si="3"/>
        <v>1565</v>
      </c>
      <c r="O6" s="42">
        <f>SUM(O7:O15)</f>
        <v>31</v>
      </c>
      <c r="P6" s="44">
        <f t="shared" si="3"/>
        <v>14</v>
      </c>
    </row>
    <row r="7" spans="1:16" ht="15" customHeight="1" x14ac:dyDescent="0.4">
      <c r="C7" s="46">
        <v>1</v>
      </c>
      <c r="D7" s="65" t="s">
        <v>12</v>
      </c>
      <c r="F7" s="66">
        <f>G7+H7</f>
        <v>18459</v>
      </c>
      <c r="G7" s="42">
        <f>I7+K7+M7</f>
        <v>9475</v>
      </c>
      <c r="H7" s="43">
        <f t="shared" si="2"/>
        <v>8984</v>
      </c>
      <c r="I7" s="42">
        <v>7996</v>
      </c>
      <c r="J7" s="43">
        <v>7320</v>
      </c>
      <c r="K7" s="42">
        <v>116</v>
      </c>
      <c r="L7" s="43">
        <v>132</v>
      </c>
      <c r="M7" s="42">
        <v>1363</v>
      </c>
      <c r="N7" s="43">
        <v>1532</v>
      </c>
      <c r="O7" s="42">
        <v>25</v>
      </c>
      <c r="P7" s="44">
        <v>11</v>
      </c>
    </row>
    <row r="8" spans="1:16" ht="15" customHeight="1" x14ac:dyDescent="0.4">
      <c r="C8" s="46">
        <v>2</v>
      </c>
      <c r="D8" s="65" t="s">
        <v>13</v>
      </c>
      <c r="F8" s="66">
        <f t="shared" si="1"/>
        <v>161</v>
      </c>
      <c r="G8" s="42">
        <f t="shared" si="2"/>
        <v>90</v>
      </c>
      <c r="H8" s="43">
        <f t="shared" si="2"/>
        <v>71</v>
      </c>
      <c r="I8" s="42">
        <v>89</v>
      </c>
      <c r="J8" s="43">
        <v>71</v>
      </c>
      <c r="K8" s="42">
        <v>0</v>
      </c>
      <c r="L8" s="43">
        <v>0</v>
      </c>
      <c r="M8" s="42">
        <v>1</v>
      </c>
      <c r="N8" s="43">
        <v>0</v>
      </c>
      <c r="O8" s="42">
        <v>2</v>
      </c>
      <c r="P8" s="44">
        <v>0</v>
      </c>
    </row>
    <row r="9" spans="1:16" ht="15" customHeight="1" x14ac:dyDescent="0.4">
      <c r="C9" s="46">
        <v>3</v>
      </c>
      <c r="D9" s="65" t="s">
        <v>14</v>
      </c>
      <c r="F9" s="66">
        <f t="shared" si="1"/>
        <v>1353</v>
      </c>
      <c r="G9" s="42">
        <f t="shared" si="2"/>
        <v>572</v>
      </c>
      <c r="H9" s="43">
        <f>J9+L9+N9</f>
        <v>781</v>
      </c>
      <c r="I9" s="42">
        <v>553</v>
      </c>
      <c r="J9" s="43">
        <v>748</v>
      </c>
      <c r="K9" s="42">
        <v>0</v>
      </c>
      <c r="L9" s="43">
        <v>0</v>
      </c>
      <c r="M9" s="42">
        <v>19</v>
      </c>
      <c r="N9" s="43">
        <v>33</v>
      </c>
      <c r="O9" s="42">
        <v>0</v>
      </c>
      <c r="P9" s="44">
        <v>0</v>
      </c>
    </row>
    <row r="10" spans="1:16" ht="15" customHeight="1" x14ac:dyDescent="0.4">
      <c r="C10" s="46">
        <v>4</v>
      </c>
      <c r="D10" s="46" t="s">
        <v>15</v>
      </c>
      <c r="F10" s="66">
        <f t="shared" si="1"/>
        <v>0</v>
      </c>
      <c r="G10" s="42">
        <f t="shared" si="2"/>
        <v>0</v>
      </c>
      <c r="H10" s="43">
        <f t="shared" si="2"/>
        <v>0</v>
      </c>
      <c r="I10" s="42">
        <v>0</v>
      </c>
      <c r="J10" s="43">
        <v>0</v>
      </c>
      <c r="K10" s="42">
        <v>0</v>
      </c>
      <c r="L10" s="43">
        <v>0</v>
      </c>
      <c r="M10" s="42">
        <v>0</v>
      </c>
      <c r="N10" s="43">
        <v>0</v>
      </c>
      <c r="O10" s="42">
        <v>0</v>
      </c>
      <c r="P10" s="44">
        <v>0</v>
      </c>
    </row>
    <row r="11" spans="1:16" ht="15" customHeight="1" x14ac:dyDescent="0.4">
      <c r="C11" s="46">
        <v>5</v>
      </c>
      <c r="D11" s="65" t="s">
        <v>16</v>
      </c>
      <c r="F11" s="66">
        <f t="shared" si="1"/>
        <v>0</v>
      </c>
      <c r="G11" s="42">
        <f t="shared" si="2"/>
        <v>0</v>
      </c>
      <c r="H11" s="43">
        <f t="shared" si="2"/>
        <v>0</v>
      </c>
      <c r="I11" s="42">
        <v>0</v>
      </c>
      <c r="J11" s="43">
        <v>0</v>
      </c>
      <c r="K11" s="42">
        <v>0</v>
      </c>
      <c r="L11" s="43">
        <v>0</v>
      </c>
      <c r="M11" s="42">
        <v>0</v>
      </c>
      <c r="N11" s="43">
        <v>0</v>
      </c>
      <c r="O11" s="42">
        <v>0</v>
      </c>
      <c r="P11" s="44">
        <v>0</v>
      </c>
    </row>
    <row r="12" spans="1:16" ht="15" customHeight="1" x14ac:dyDescent="0.4">
      <c r="C12" s="46">
        <v>6</v>
      </c>
      <c r="D12" s="46" t="s">
        <v>17</v>
      </c>
      <c r="F12" s="66">
        <f t="shared" si="1"/>
        <v>0</v>
      </c>
      <c r="G12" s="42">
        <f t="shared" si="2"/>
        <v>0</v>
      </c>
      <c r="H12" s="43">
        <f t="shared" si="2"/>
        <v>0</v>
      </c>
      <c r="I12" s="42">
        <v>0</v>
      </c>
      <c r="J12" s="43">
        <v>0</v>
      </c>
      <c r="K12" s="42">
        <v>0</v>
      </c>
      <c r="L12" s="43">
        <v>0</v>
      </c>
      <c r="M12" s="42">
        <v>0</v>
      </c>
      <c r="N12" s="43">
        <v>0</v>
      </c>
      <c r="O12" s="42">
        <v>0</v>
      </c>
      <c r="P12" s="44">
        <v>0</v>
      </c>
    </row>
    <row r="13" spans="1:16" ht="15" customHeight="1" x14ac:dyDescent="0.4">
      <c r="C13" s="46">
        <v>7</v>
      </c>
      <c r="D13" s="46" t="s">
        <v>18</v>
      </c>
      <c r="F13" s="66">
        <f t="shared" si="1"/>
        <v>73</v>
      </c>
      <c r="G13" s="42">
        <f t="shared" si="2"/>
        <v>63</v>
      </c>
      <c r="H13" s="43">
        <f t="shared" si="2"/>
        <v>10</v>
      </c>
      <c r="I13" s="42">
        <v>62</v>
      </c>
      <c r="J13" s="43">
        <v>9</v>
      </c>
      <c r="K13" s="42">
        <v>1</v>
      </c>
      <c r="L13" s="43">
        <v>1</v>
      </c>
      <c r="M13" s="42">
        <v>0</v>
      </c>
      <c r="N13" s="43">
        <v>0</v>
      </c>
      <c r="O13" s="42">
        <v>1</v>
      </c>
      <c r="P13" s="44">
        <v>0</v>
      </c>
    </row>
    <row r="14" spans="1:16" ht="15" customHeight="1" x14ac:dyDescent="0.4">
      <c r="C14" s="46">
        <v>8</v>
      </c>
      <c r="D14" s="46" t="s">
        <v>19</v>
      </c>
      <c r="F14" s="66">
        <f t="shared" si="1"/>
        <v>142</v>
      </c>
      <c r="G14" s="42">
        <f t="shared" si="2"/>
        <v>91</v>
      </c>
      <c r="H14" s="43">
        <f t="shared" si="2"/>
        <v>51</v>
      </c>
      <c r="I14" s="42">
        <v>91</v>
      </c>
      <c r="J14" s="43">
        <v>51</v>
      </c>
      <c r="K14" s="42">
        <v>0</v>
      </c>
      <c r="L14" s="43">
        <v>0</v>
      </c>
      <c r="M14" s="42">
        <v>0</v>
      </c>
      <c r="N14" s="43">
        <v>0</v>
      </c>
      <c r="O14" s="42">
        <v>3</v>
      </c>
      <c r="P14" s="44">
        <v>3</v>
      </c>
    </row>
    <row r="15" spans="1:16" ht="15" customHeight="1" x14ac:dyDescent="0.4">
      <c r="C15" s="46">
        <v>9</v>
      </c>
      <c r="D15" s="46" t="s">
        <v>20</v>
      </c>
      <c r="F15" s="66">
        <f t="shared" si="1"/>
        <v>0</v>
      </c>
      <c r="G15" s="42">
        <f t="shared" si="2"/>
        <v>0</v>
      </c>
      <c r="H15" s="43">
        <f t="shared" si="2"/>
        <v>0</v>
      </c>
      <c r="I15" s="42">
        <v>0</v>
      </c>
      <c r="J15" s="43">
        <v>0</v>
      </c>
      <c r="K15" s="42">
        <v>0</v>
      </c>
      <c r="L15" s="43">
        <v>0</v>
      </c>
      <c r="M15" s="42">
        <v>0</v>
      </c>
      <c r="N15" s="43">
        <v>0</v>
      </c>
      <c r="O15" s="42">
        <v>0</v>
      </c>
      <c r="P15" s="44">
        <v>0</v>
      </c>
    </row>
    <row r="16" spans="1:16" ht="15" customHeight="1" x14ac:dyDescent="0.4">
      <c r="C16" s="46" t="s">
        <v>21</v>
      </c>
      <c r="F16" s="66">
        <f t="shared" si="1"/>
        <v>102</v>
      </c>
      <c r="G16" s="42">
        <f t="shared" si="2"/>
        <v>59</v>
      </c>
      <c r="H16" s="43">
        <f t="shared" si="2"/>
        <v>43</v>
      </c>
      <c r="I16" s="42">
        <v>58</v>
      </c>
      <c r="J16" s="43">
        <v>41</v>
      </c>
      <c r="K16" s="42">
        <v>0</v>
      </c>
      <c r="L16" s="43">
        <v>0</v>
      </c>
      <c r="M16" s="42">
        <v>1</v>
      </c>
      <c r="N16" s="43">
        <v>2</v>
      </c>
      <c r="O16" s="42">
        <v>0</v>
      </c>
      <c r="P16" s="44">
        <v>0</v>
      </c>
    </row>
    <row r="17" spans="3:16" ht="15" customHeight="1" x14ac:dyDescent="0.4">
      <c r="C17" s="46" t="s">
        <v>22</v>
      </c>
      <c r="F17" s="66">
        <f t="shared" si="1"/>
        <v>29</v>
      </c>
      <c r="G17" s="42">
        <f t="shared" si="2"/>
        <v>15</v>
      </c>
      <c r="H17" s="43">
        <f t="shared" si="2"/>
        <v>14</v>
      </c>
      <c r="I17" s="42">
        <f>SUM(I18:I19)</f>
        <v>14</v>
      </c>
      <c r="J17" s="43">
        <f t="shared" ref="J17:P17" si="4">SUM(J18:J19)</f>
        <v>14</v>
      </c>
      <c r="K17" s="42">
        <f t="shared" si="4"/>
        <v>0</v>
      </c>
      <c r="L17" s="43">
        <f t="shared" si="4"/>
        <v>0</v>
      </c>
      <c r="M17" s="42">
        <f t="shared" si="4"/>
        <v>1</v>
      </c>
      <c r="N17" s="43">
        <f t="shared" si="4"/>
        <v>0</v>
      </c>
      <c r="O17" s="42">
        <f t="shared" si="4"/>
        <v>0</v>
      </c>
      <c r="P17" s="44">
        <f t="shared" si="4"/>
        <v>1</v>
      </c>
    </row>
    <row r="18" spans="3:16" ht="15" customHeight="1" x14ac:dyDescent="0.4">
      <c r="C18" s="46">
        <v>1</v>
      </c>
      <c r="D18" s="65" t="s">
        <v>23</v>
      </c>
      <c r="F18" s="66">
        <f t="shared" si="1"/>
        <v>10</v>
      </c>
      <c r="G18" s="42">
        <f t="shared" si="2"/>
        <v>7</v>
      </c>
      <c r="H18" s="43">
        <f t="shared" si="2"/>
        <v>3</v>
      </c>
      <c r="I18" s="42">
        <v>7</v>
      </c>
      <c r="J18" s="43">
        <v>3</v>
      </c>
      <c r="K18" s="42">
        <v>0</v>
      </c>
      <c r="L18" s="43">
        <v>0</v>
      </c>
      <c r="M18" s="42">
        <v>0</v>
      </c>
      <c r="N18" s="43">
        <v>0</v>
      </c>
      <c r="O18" s="42">
        <v>0</v>
      </c>
      <c r="P18" s="44">
        <v>1</v>
      </c>
    </row>
    <row r="19" spans="3:16" ht="15" customHeight="1" x14ac:dyDescent="0.4">
      <c r="C19" s="46">
        <v>2</v>
      </c>
      <c r="D19" s="46" t="s">
        <v>24</v>
      </c>
      <c r="F19" s="66">
        <f t="shared" si="1"/>
        <v>19</v>
      </c>
      <c r="G19" s="42">
        <f t="shared" si="2"/>
        <v>8</v>
      </c>
      <c r="H19" s="43">
        <f t="shared" si="2"/>
        <v>11</v>
      </c>
      <c r="I19" s="42">
        <v>7</v>
      </c>
      <c r="J19" s="43">
        <v>11</v>
      </c>
      <c r="K19" s="42">
        <v>0</v>
      </c>
      <c r="L19" s="43">
        <v>0</v>
      </c>
      <c r="M19" s="42">
        <v>1</v>
      </c>
      <c r="N19" s="43">
        <v>0</v>
      </c>
      <c r="O19" s="42">
        <v>0</v>
      </c>
      <c r="P19" s="44">
        <v>0</v>
      </c>
    </row>
    <row r="20" spans="3:16" ht="15" customHeight="1" x14ac:dyDescent="0.4">
      <c r="C20" s="46" t="s">
        <v>25</v>
      </c>
      <c r="F20" s="66">
        <f t="shared" si="1"/>
        <v>0</v>
      </c>
      <c r="G20" s="42">
        <f t="shared" si="2"/>
        <v>0</v>
      </c>
      <c r="H20" s="43">
        <f t="shared" si="2"/>
        <v>0</v>
      </c>
      <c r="I20" s="42">
        <v>0</v>
      </c>
      <c r="J20" s="43">
        <v>0</v>
      </c>
      <c r="K20" s="42">
        <v>0</v>
      </c>
      <c r="L20" s="43">
        <v>0</v>
      </c>
      <c r="M20" s="42">
        <v>0</v>
      </c>
      <c r="N20" s="43">
        <v>0</v>
      </c>
      <c r="O20" s="42">
        <v>0</v>
      </c>
      <c r="P20" s="44">
        <v>0</v>
      </c>
    </row>
    <row r="21" spans="3:16" ht="15" customHeight="1" x14ac:dyDescent="0.4">
      <c r="C21" s="46" t="s">
        <v>26</v>
      </c>
      <c r="F21" s="66">
        <f>G21+H21</f>
        <v>48</v>
      </c>
      <c r="G21" s="42">
        <f>I21+K21+M21</f>
        <v>39</v>
      </c>
      <c r="H21" s="43">
        <f t="shared" si="2"/>
        <v>9</v>
      </c>
      <c r="I21" s="42">
        <f>I22+I23+I26</f>
        <v>39</v>
      </c>
      <c r="J21" s="43">
        <f t="shared" ref="J21:P21" si="5">J22+J23+J26</f>
        <v>9</v>
      </c>
      <c r="K21" s="42">
        <f t="shared" si="5"/>
        <v>0</v>
      </c>
      <c r="L21" s="43">
        <f t="shared" si="5"/>
        <v>0</v>
      </c>
      <c r="M21" s="42">
        <f t="shared" si="5"/>
        <v>0</v>
      </c>
      <c r="N21" s="43">
        <f t="shared" si="5"/>
        <v>0</v>
      </c>
      <c r="O21" s="42">
        <f t="shared" si="5"/>
        <v>0</v>
      </c>
      <c r="P21" s="44">
        <f t="shared" si="5"/>
        <v>0</v>
      </c>
    </row>
    <row r="22" spans="3:16" ht="15" customHeight="1" x14ac:dyDescent="0.4">
      <c r="C22" s="46">
        <v>1</v>
      </c>
      <c r="D22" s="46" t="s">
        <v>27</v>
      </c>
      <c r="F22" s="66">
        <f t="shared" si="1"/>
        <v>28</v>
      </c>
      <c r="G22" s="42">
        <f t="shared" si="2"/>
        <v>24</v>
      </c>
      <c r="H22" s="43">
        <f t="shared" si="2"/>
        <v>4</v>
      </c>
      <c r="I22" s="42">
        <v>24</v>
      </c>
      <c r="J22" s="43">
        <v>4</v>
      </c>
      <c r="K22" s="42">
        <v>0</v>
      </c>
      <c r="L22" s="43">
        <v>0</v>
      </c>
      <c r="M22" s="42">
        <v>0</v>
      </c>
      <c r="N22" s="43">
        <v>0</v>
      </c>
      <c r="O22" s="42">
        <v>0</v>
      </c>
      <c r="P22" s="44">
        <v>0</v>
      </c>
    </row>
    <row r="23" spans="3:16" ht="15" customHeight="1" x14ac:dyDescent="0.4">
      <c r="C23" s="46">
        <v>2</v>
      </c>
      <c r="D23" s="46" t="s">
        <v>28</v>
      </c>
      <c r="F23" s="66">
        <f t="shared" si="1"/>
        <v>15</v>
      </c>
      <c r="G23" s="42">
        <f t="shared" si="2"/>
        <v>12</v>
      </c>
      <c r="H23" s="43">
        <f t="shared" si="2"/>
        <v>3</v>
      </c>
      <c r="I23" s="42">
        <f>SUM(I24:I25)</f>
        <v>12</v>
      </c>
      <c r="J23" s="43">
        <f t="shared" ref="J23:P23" si="6">SUM(J24:J25)</f>
        <v>3</v>
      </c>
      <c r="K23" s="42">
        <f t="shared" si="6"/>
        <v>0</v>
      </c>
      <c r="L23" s="43">
        <f t="shared" si="6"/>
        <v>0</v>
      </c>
      <c r="M23" s="42">
        <f t="shared" si="6"/>
        <v>0</v>
      </c>
      <c r="N23" s="43">
        <f t="shared" si="6"/>
        <v>0</v>
      </c>
      <c r="O23" s="42">
        <f t="shared" si="6"/>
        <v>0</v>
      </c>
      <c r="P23" s="44">
        <f t="shared" si="6"/>
        <v>0</v>
      </c>
    </row>
    <row r="24" spans="3:16" ht="15" customHeight="1" x14ac:dyDescent="0.4">
      <c r="E24" s="46" t="s">
        <v>29</v>
      </c>
      <c r="F24" s="66">
        <f t="shared" si="1"/>
        <v>14</v>
      </c>
      <c r="G24" s="42">
        <f t="shared" si="2"/>
        <v>11</v>
      </c>
      <c r="H24" s="43">
        <f t="shared" si="2"/>
        <v>3</v>
      </c>
      <c r="I24" s="42">
        <v>11</v>
      </c>
      <c r="J24" s="43">
        <v>3</v>
      </c>
      <c r="K24" s="42">
        <v>0</v>
      </c>
      <c r="L24" s="43">
        <v>0</v>
      </c>
      <c r="M24" s="42">
        <v>0</v>
      </c>
      <c r="N24" s="43">
        <v>0</v>
      </c>
      <c r="O24" s="42">
        <v>0</v>
      </c>
      <c r="P24" s="44">
        <v>0</v>
      </c>
    </row>
    <row r="25" spans="3:16" ht="15" customHeight="1" x14ac:dyDescent="0.4">
      <c r="E25" s="46" t="s">
        <v>30</v>
      </c>
      <c r="F25" s="66">
        <f t="shared" si="1"/>
        <v>1</v>
      </c>
      <c r="G25" s="42">
        <f t="shared" si="2"/>
        <v>1</v>
      </c>
      <c r="H25" s="43">
        <f t="shared" si="2"/>
        <v>0</v>
      </c>
      <c r="I25" s="42">
        <v>1</v>
      </c>
      <c r="J25" s="43">
        <v>0</v>
      </c>
      <c r="K25" s="42">
        <v>0</v>
      </c>
      <c r="L25" s="43">
        <v>0</v>
      </c>
      <c r="M25" s="42">
        <v>0</v>
      </c>
      <c r="N25" s="43">
        <v>0</v>
      </c>
      <c r="O25" s="42">
        <v>0</v>
      </c>
      <c r="P25" s="44">
        <v>0</v>
      </c>
    </row>
    <row r="26" spans="3:16" ht="15" customHeight="1" x14ac:dyDescent="0.4">
      <c r="C26" s="46">
        <v>3</v>
      </c>
      <c r="D26" s="46" t="s">
        <v>31</v>
      </c>
      <c r="F26" s="66">
        <f t="shared" si="1"/>
        <v>5</v>
      </c>
      <c r="G26" s="42">
        <f t="shared" si="2"/>
        <v>3</v>
      </c>
      <c r="H26" s="43">
        <f t="shared" si="2"/>
        <v>2</v>
      </c>
      <c r="I26" s="42">
        <v>3</v>
      </c>
      <c r="J26" s="43">
        <v>2</v>
      </c>
      <c r="K26" s="42">
        <v>0</v>
      </c>
      <c r="L26" s="43">
        <v>0</v>
      </c>
      <c r="M26" s="42">
        <v>0</v>
      </c>
      <c r="N26" s="43">
        <v>0</v>
      </c>
      <c r="O26" s="42">
        <v>0</v>
      </c>
      <c r="P26" s="44">
        <v>0</v>
      </c>
    </row>
    <row r="27" spans="3:16" ht="15" customHeight="1" x14ac:dyDescent="0.4">
      <c r="C27" s="46" t="s">
        <v>32</v>
      </c>
      <c r="F27" s="66">
        <f t="shared" si="1"/>
        <v>158</v>
      </c>
      <c r="G27" s="42">
        <f t="shared" si="2"/>
        <v>78</v>
      </c>
      <c r="H27" s="43">
        <f t="shared" si="2"/>
        <v>80</v>
      </c>
      <c r="I27" s="42">
        <v>70</v>
      </c>
      <c r="J27" s="43">
        <v>72</v>
      </c>
      <c r="K27" s="42">
        <v>0</v>
      </c>
      <c r="L27" s="43">
        <v>0</v>
      </c>
      <c r="M27" s="42">
        <v>8</v>
      </c>
      <c r="N27" s="43">
        <v>8</v>
      </c>
      <c r="O27" s="42">
        <v>1</v>
      </c>
      <c r="P27" s="44">
        <v>0</v>
      </c>
    </row>
    <row r="28" spans="3:16" ht="15" customHeight="1" x14ac:dyDescent="0.4">
      <c r="C28" s="46" t="s">
        <v>33</v>
      </c>
      <c r="F28" s="66">
        <f t="shared" si="1"/>
        <v>0</v>
      </c>
      <c r="G28" s="42">
        <f t="shared" si="2"/>
        <v>0</v>
      </c>
      <c r="H28" s="43">
        <f t="shared" si="2"/>
        <v>0</v>
      </c>
      <c r="I28" s="42">
        <v>0</v>
      </c>
      <c r="J28" s="43">
        <v>0</v>
      </c>
      <c r="K28" s="42">
        <v>0</v>
      </c>
      <c r="L28" s="43">
        <v>0</v>
      </c>
      <c r="M28" s="42">
        <v>0</v>
      </c>
      <c r="N28" s="43">
        <v>0</v>
      </c>
      <c r="O28" s="42">
        <v>0</v>
      </c>
      <c r="P28" s="44">
        <v>0</v>
      </c>
    </row>
    <row r="29" spans="3:16" ht="15" customHeight="1" x14ac:dyDescent="0.4">
      <c r="C29" s="46" t="s">
        <v>34</v>
      </c>
      <c r="F29" s="66">
        <f t="shared" si="1"/>
        <v>4</v>
      </c>
      <c r="G29" s="42">
        <f t="shared" si="2"/>
        <v>4</v>
      </c>
      <c r="H29" s="43">
        <f t="shared" si="2"/>
        <v>0</v>
      </c>
      <c r="I29" s="42">
        <v>4</v>
      </c>
      <c r="J29" s="43">
        <v>0</v>
      </c>
      <c r="K29" s="42">
        <v>0</v>
      </c>
      <c r="L29" s="43">
        <v>0</v>
      </c>
      <c r="M29" s="42">
        <v>0</v>
      </c>
      <c r="N29" s="43">
        <v>0</v>
      </c>
      <c r="O29" s="42">
        <v>0</v>
      </c>
      <c r="P29" s="44">
        <v>0</v>
      </c>
    </row>
    <row r="30" spans="3:16" ht="15" customHeight="1" x14ac:dyDescent="0.4">
      <c r="C30" s="126" t="s">
        <v>35</v>
      </c>
      <c r="F30" s="66">
        <f t="shared" si="1"/>
        <v>0</v>
      </c>
      <c r="G30" s="42">
        <f t="shared" si="2"/>
        <v>0</v>
      </c>
      <c r="H30" s="43">
        <f t="shared" si="2"/>
        <v>0</v>
      </c>
      <c r="I30" s="42">
        <v>0</v>
      </c>
      <c r="J30" s="43">
        <v>0</v>
      </c>
      <c r="K30" s="42">
        <v>0</v>
      </c>
      <c r="L30" s="43">
        <v>0</v>
      </c>
      <c r="M30" s="42">
        <v>0</v>
      </c>
      <c r="N30" s="43">
        <v>0</v>
      </c>
      <c r="O30" s="42">
        <v>0</v>
      </c>
      <c r="P30" s="44">
        <v>0</v>
      </c>
    </row>
    <row r="31" spans="3:16" ht="15" customHeight="1" x14ac:dyDescent="0.4">
      <c r="C31" s="46" t="s">
        <v>36</v>
      </c>
      <c r="F31" s="66">
        <f>G31+H31</f>
        <v>46</v>
      </c>
      <c r="G31" s="42">
        <f>I31+K31+M31</f>
        <v>39</v>
      </c>
      <c r="H31" s="43">
        <f t="shared" si="2"/>
        <v>7</v>
      </c>
      <c r="I31" s="42">
        <f t="shared" ref="I31:P31" si="7">I22+I24+I29</f>
        <v>39</v>
      </c>
      <c r="J31" s="43">
        <f t="shared" si="7"/>
        <v>7</v>
      </c>
      <c r="K31" s="42">
        <f t="shared" si="7"/>
        <v>0</v>
      </c>
      <c r="L31" s="43">
        <f t="shared" si="7"/>
        <v>0</v>
      </c>
      <c r="M31" s="42">
        <f t="shared" si="7"/>
        <v>0</v>
      </c>
      <c r="N31" s="43">
        <f t="shared" si="7"/>
        <v>0</v>
      </c>
      <c r="O31" s="42">
        <f t="shared" si="7"/>
        <v>0</v>
      </c>
      <c r="P31" s="44">
        <f t="shared" si="7"/>
        <v>0</v>
      </c>
    </row>
    <row r="32" spans="3:16" ht="5.0999999999999996" customHeight="1" x14ac:dyDescent="0.4">
      <c r="F32" s="66"/>
      <c r="G32" s="42"/>
      <c r="H32" s="43"/>
      <c r="I32" s="42"/>
      <c r="J32" s="43"/>
      <c r="K32" s="42"/>
      <c r="L32" s="43"/>
      <c r="M32" s="42"/>
      <c r="N32" s="43"/>
      <c r="O32" s="42"/>
      <c r="P32" s="44"/>
    </row>
    <row r="33" spans="2:16" ht="15" customHeight="1" x14ac:dyDescent="0.4">
      <c r="B33" s="46" t="s">
        <v>37</v>
      </c>
      <c r="E33" s="65"/>
      <c r="F33" s="66">
        <f t="shared" si="1"/>
        <v>19078</v>
      </c>
      <c r="G33" s="42">
        <f t="shared" si="2"/>
        <v>9823</v>
      </c>
      <c r="H33" s="43">
        <f t="shared" si="2"/>
        <v>9255</v>
      </c>
      <c r="I33" s="42">
        <f>SUM(I34:I39)</f>
        <v>8335</v>
      </c>
      <c r="J33" s="43">
        <f t="shared" ref="J33:P33" si="8">SUM(J34:J39)</f>
        <v>7585</v>
      </c>
      <c r="K33" s="42">
        <f t="shared" si="8"/>
        <v>117</v>
      </c>
      <c r="L33" s="43">
        <f t="shared" si="8"/>
        <v>133</v>
      </c>
      <c r="M33" s="42">
        <f t="shared" si="8"/>
        <v>1371</v>
      </c>
      <c r="N33" s="43">
        <f t="shared" si="8"/>
        <v>1537</v>
      </c>
      <c r="O33" s="42">
        <f t="shared" si="8"/>
        <v>31</v>
      </c>
      <c r="P33" s="44">
        <f t="shared" si="8"/>
        <v>14</v>
      </c>
    </row>
    <row r="34" spans="2:16" ht="15" customHeight="1" x14ac:dyDescent="0.4">
      <c r="C34" s="46" t="s">
        <v>38</v>
      </c>
      <c r="F34" s="66">
        <f t="shared" si="1"/>
        <v>18686</v>
      </c>
      <c r="G34" s="42">
        <f t="shared" si="2"/>
        <v>9573</v>
      </c>
      <c r="H34" s="43">
        <f t="shared" si="2"/>
        <v>9113</v>
      </c>
      <c r="I34" s="42">
        <v>8087</v>
      </c>
      <c r="J34" s="43">
        <v>7444</v>
      </c>
      <c r="K34" s="42">
        <v>116</v>
      </c>
      <c r="L34" s="43">
        <v>132</v>
      </c>
      <c r="M34" s="42">
        <v>1370</v>
      </c>
      <c r="N34" s="43">
        <v>1537</v>
      </c>
      <c r="O34" s="42">
        <v>25</v>
      </c>
      <c r="P34" s="44">
        <v>11</v>
      </c>
    </row>
    <row r="35" spans="2:16" ht="15" customHeight="1" x14ac:dyDescent="0.4">
      <c r="C35" s="46" t="s">
        <v>39</v>
      </c>
      <c r="F35" s="66">
        <f t="shared" si="1"/>
        <v>162</v>
      </c>
      <c r="G35" s="42">
        <f t="shared" si="2"/>
        <v>91</v>
      </c>
      <c r="H35" s="43">
        <f t="shared" si="2"/>
        <v>71</v>
      </c>
      <c r="I35" s="42">
        <v>90</v>
      </c>
      <c r="J35" s="43">
        <v>71</v>
      </c>
      <c r="K35" s="42">
        <v>0</v>
      </c>
      <c r="L35" s="43">
        <v>0</v>
      </c>
      <c r="M35" s="42">
        <v>1</v>
      </c>
      <c r="N35" s="43">
        <v>0</v>
      </c>
      <c r="O35" s="42">
        <v>2</v>
      </c>
      <c r="P35" s="44">
        <v>0</v>
      </c>
    </row>
    <row r="36" spans="2:16" ht="15" customHeight="1" x14ac:dyDescent="0.4">
      <c r="C36" s="46" t="s">
        <v>40</v>
      </c>
      <c r="F36" s="66">
        <f t="shared" si="1"/>
        <v>0</v>
      </c>
      <c r="G36" s="42">
        <f t="shared" si="2"/>
        <v>0</v>
      </c>
      <c r="H36" s="43">
        <f t="shared" si="2"/>
        <v>0</v>
      </c>
      <c r="I36" s="42">
        <v>0</v>
      </c>
      <c r="J36" s="43">
        <v>0</v>
      </c>
      <c r="K36" s="42">
        <v>0</v>
      </c>
      <c r="L36" s="43">
        <v>0</v>
      </c>
      <c r="M36" s="42">
        <v>0</v>
      </c>
      <c r="N36" s="43">
        <v>0</v>
      </c>
      <c r="O36" s="42">
        <v>0</v>
      </c>
      <c r="P36" s="44">
        <v>0</v>
      </c>
    </row>
    <row r="37" spans="2:16" ht="15" customHeight="1" x14ac:dyDescent="0.4">
      <c r="C37" s="46" t="s">
        <v>41</v>
      </c>
      <c r="F37" s="66">
        <f t="shared" si="1"/>
        <v>0</v>
      </c>
      <c r="G37" s="42">
        <f t="shared" si="2"/>
        <v>0</v>
      </c>
      <c r="H37" s="43">
        <f t="shared" si="2"/>
        <v>0</v>
      </c>
      <c r="I37" s="42">
        <v>0</v>
      </c>
      <c r="J37" s="43">
        <v>0</v>
      </c>
      <c r="K37" s="42">
        <v>0</v>
      </c>
      <c r="L37" s="43">
        <v>0</v>
      </c>
      <c r="M37" s="42">
        <v>0</v>
      </c>
      <c r="N37" s="43">
        <v>0</v>
      </c>
      <c r="O37" s="42">
        <v>0</v>
      </c>
      <c r="P37" s="44">
        <v>0</v>
      </c>
    </row>
    <row r="38" spans="2:16" ht="15" customHeight="1" x14ac:dyDescent="0.4">
      <c r="C38" s="46" t="s">
        <v>18</v>
      </c>
      <c r="F38" s="66">
        <f t="shared" si="1"/>
        <v>88</v>
      </c>
      <c r="G38" s="42">
        <f t="shared" si="2"/>
        <v>68</v>
      </c>
      <c r="H38" s="43">
        <f t="shared" si="2"/>
        <v>20</v>
      </c>
      <c r="I38" s="42">
        <v>67</v>
      </c>
      <c r="J38" s="43">
        <v>19</v>
      </c>
      <c r="K38" s="42">
        <v>1</v>
      </c>
      <c r="L38" s="43">
        <v>1</v>
      </c>
      <c r="M38" s="42">
        <v>0</v>
      </c>
      <c r="N38" s="43">
        <v>0</v>
      </c>
      <c r="O38" s="42">
        <v>1</v>
      </c>
      <c r="P38" s="44">
        <v>0</v>
      </c>
    </row>
    <row r="39" spans="2:16" ht="15" customHeight="1" x14ac:dyDescent="0.4">
      <c r="C39" s="46" t="s">
        <v>19</v>
      </c>
      <c r="F39" s="66">
        <f t="shared" si="1"/>
        <v>142</v>
      </c>
      <c r="G39" s="42">
        <f t="shared" si="2"/>
        <v>91</v>
      </c>
      <c r="H39" s="43">
        <f t="shared" si="2"/>
        <v>51</v>
      </c>
      <c r="I39" s="42">
        <v>91</v>
      </c>
      <c r="J39" s="43">
        <v>51</v>
      </c>
      <c r="K39" s="42">
        <v>0</v>
      </c>
      <c r="L39" s="43">
        <v>0</v>
      </c>
      <c r="M39" s="42">
        <v>0</v>
      </c>
      <c r="N39" s="43">
        <v>0</v>
      </c>
      <c r="O39" s="42">
        <v>3</v>
      </c>
      <c r="P39" s="44">
        <v>3</v>
      </c>
    </row>
    <row r="40" spans="2:16" ht="5.0999999999999996" customHeight="1" x14ac:dyDescent="0.4">
      <c r="F40" s="66"/>
      <c r="G40" s="42"/>
      <c r="H40" s="43"/>
      <c r="I40" s="42"/>
      <c r="J40" s="43"/>
      <c r="K40" s="42"/>
      <c r="L40" s="43"/>
      <c r="M40" s="42"/>
      <c r="N40" s="43"/>
      <c r="O40" s="42"/>
      <c r="P40" s="44"/>
    </row>
    <row r="41" spans="2:16" ht="15" customHeight="1" x14ac:dyDescent="0.4">
      <c r="B41" s="46" t="s">
        <v>42</v>
      </c>
      <c r="E41" s="65"/>
      <c r="F41" s="66">
        <f t="shared" si="1"/>
        <v>46</v>
      </c>
      <c r="G41" s="42">
        <f t="shared" si="2"/>
        <v>39</v>
      </c>
      <c r="H41" s="43">
        <f t="shared" si="2"/>
        <v>7</v>
      </c>
      <c r="I41" s="42">
        <f>SUM(I42:I45)</f>
        <v>39</v>
      </c>
      <c r="J41" s="43">
        <f t="shared" ref="J41:P41" si="9">SUM(J42:J45)</f>
        <v>7</v>
      </c>
      <c r="K41" s="1">
        <f t="shared" si="9"/>
        <v>0</v>
      </c>
      <c r="L41" s="2">
        <f t="shared" si="9"/>
        <v>0</v>
      </c>
      <c r="M41" s="1">
        <f t="shared" si="9"/>
        <v>0</v>
      </c>
      <c r="N41" s="2">
        <f t="shared" si="9"/>
        <v>0</v>
      </c>
      <c r="O41" s="1">
        <f t="shared" si="9"/>
        <v>0</v>
      </c>
      <c r="P41" s="3">
        <f t="shared" si="9"/>
        <v>0</v>
      </c>
    </row>
    <row r="42" spans="2:16" ht="15" customHeight="1" x14ac:dyDescent="0.4">
      <c r="C42" s="46" t="s">
        <v>43</v>
      </c>
      <c r="F42" s="66">
        <f t="shared" si="1"/>
        <v>0</v>
      </c>
      <c r="G42" s="42">
        <f t="shared" si="2"/>
        <v>0</v>
      </c>
      <c r="H42" s="43">
        <f t="shared" si="2"/>
        <v>0</v>
      </c>
      <c r="I42" s="42">
        <v>0</v>
      </c>
      <c r="J42" s="43">
        <v>0</v>
      </c>
      <c r="K42" s="42">
        <v>0</v>
      </c>
      <c r="L42" s="43">
        <v>0</v>
      </c>
      <c r="M42" s="42">
        <v>0</v>
      </c>
      <c r="N42" s="43">
        <v>0</v>
      </c>
      <c r="O42" s="42">
        <v>0</v>
      </c>
      <c r="P42" s="44">
        <v>0</v>
      </c>
    </row>
    <row r="43" spans="2:16" ht="15" customHeight="1" x14ac:dyDescent="0.4">
      <c r="C43" s="46" t="s">
        <v>44</v>
      </c>
      <c r="F43" s="66">
        <f t="shared" si="1"/>
        <v>11</v>
      </c>
      <c r="G43" s="42">
        <f t="shared" si="2"/>
        <v>10</v>
      </c>
      <c r="H43" s="43">
        <f t="shared" si="2"/>
        <v>1</v>
      </c>
      <c r="I43" s="42">
        <v>10</v>
      </c>
      <c r="J43" s="43">
        <v>1</v>
      </c>
      <c r="K43" s="42">
        <v>0</v>
      </c>
      <c r="L43" s="43">
        <v>0</v>
      </c>
      <c r="M43" s="42">
        <v>0</v>
      </c>
      <c r="N43" s="43">
        <v>0</v>
      </c>
      <c r="O43" s="42">
        <v>0</v>
      </c>
      <c r="P43" s="44">
        <v>0</v>
      </c>
    </row>
    <row r="44" spans="2:16" ht="15" customHeight="1" x14ac:dyDescent="0.4">
      <c r="C44" s="46" t="s">
        <v>45</v>
      </c>
      <c r="F44" s="66">
        <f t="shared" si="1"/>
        <v>28</v>
      </c>
      <c r="G44" s="42">
        <f t="shared" si="2"/>
        <v>22</v>
      </c>
      <c r="H44" s="43">
        <f t="shared" si="2"/>
        <v>6</v>
      </c>
      <c r="I44" s="42">
        <v>22</v>
      </c>
      <c r="J44" s="43">
        <v>6</v>
      </c>
      <c r="K44" s="42">
        <v>0</v>
      </c>
      <c r="L44" s="43">
        <v>0</v>
      </c>
      <c r="M44" s="42">
        <v>0</v>
      </c>
      <c r="N44" s="43">
        <v>0</v>
      </c>
      <c r="O44" s="42">
        <v>0</v>
      </c>
      <c r="P44" s="44">
        <v>0</v>
      </c>
    </row>
    <row r="45" spans="2:16" ht="15" customHeight="1" x14ac:dyDescent="0.4">
      <c r="B45" s="67"/>
      <c r="C45" s="67" t="s">
        <v>46</v>
      </c>
      <c r="D45" s="67"/>
      <c r="E45" s="67"/>
      <c r="F45" s="68">
        <f t="shared" si="1"/>
        <v>7</v>
      </c>
      <c r="G45" s="69">
        <f t="shared" si="2"/>
        <v>7</v>
      </c>
      <c r="H45" s="70">
        <f t="shared" si="2"/>
        <v>0</v>
      </c>
      <c r="I45" s="69">
        <v>7</v>
      </c>
      <c r="J45" s="70">
        <v>0</v>
      </c>
      <c r="K45" s="69">
        <v>0</v>
      </c>
      <c r="L45" s="70">
        <v>0</v>
      </c>
      <c r="M45" s="69">
        <v>0</v>
      </c>
      <c r="N45" s="70">
        <v>0</v>
      </c>
      <c r="O45" s="69">
        <v>0</v>
      </c>
      <c r="P45" s="71">
        <v>0</v>
      </c>
    </row>
    <row r="46" spans="2:16" ht="15" customHeight="1" x14ac:dyDescent="0.4">
      <c r="B46" s="46" t="s">
        <v>47</v>
      </c>
    </row>
    <row r="47" spans="2:16" ht="15" customHeight="1" x14ac:dyDescent="0.4">
      <c r="B47" s="46" t="s">
        <v>216</v>
      </c>
    </row>
    <row r="48" spans="2:16" ht="15" customHeight="1" x14ac:dyDescent="0.4">
      <c r="B48" s="46" t="s">
        <v>48</v>
      </c>
    </row>
  </sheetData>
  <phoneticPr fontId="1"/>
  <hyperlinks>
    <hyperlink ref="A1" location="目次!C3" display="目次へ" xr:uid="{E432AC1A-23BF-4FAA-9147-1416CA066E5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BC52-FDFD-49F3-9239-05305F0C433C}">
  <sheetPr codeName="Sheet4"/>
  <dimension ref="A1:T124"/>
  <sheetViews>
    <sheetView view="pageBreakPreview" topLeftCell="A16" zoomScale="70" zoomScaleNormal="70" zoomScaleSheetLayoutView="70" workbookViewId="0"/>
  </sheetViews>
  <sheetFormatPr defaultColWidth="7.5" defaultRowHeight="15" customHeight="1" x14ac:dyDescent="0.4"/>
  <cols>
    <col min="1" max="1" width="7.5" style="46"/>
    <col min="2" max="4" width="2.5" style="46" customWidth="1"/>
    <col min="5" max="5" width="53.375" style="46" customWidth="1"/>
    <col min="6" max="11" width="7.125" style="46" customWidth="1"/>
    <col min="12" max="17" width="6.625" style="46" customWidth="1"/>
    <col min="18" max="20" width="6.125" style="46" customWidth="1"/>
    <col min="21" max="21" width="7.5" style="46" customWidth="1"/>
    <col min="22" max="16384" width="7.5" style="46"/>
  </cols>
  <sheetData>
    <row r="1" spans="1:20" ht="15" customHeight="1" x14ac:dyDescent="0.4">
      <c r="A1" s="45" t="s">
        <v>204</v>
      </c>
      <c r="B1" s="46" t="s">
        <v>49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15" customHeight="1" x14ac:dyDescent="0.4">
      <c r="B2" s="46" t="s">
        <v>50</v>
      </c>
    </row>
    <row r="3" spans="1:20" s="47" customFormat="1" ht="15" customHeight="1" x14ac:dyDescent="0.4">
      <c r="B3" s="48" t="s">
        <v>51</v>
      </c>
      <c r="C3" s="49"/>
      <c r="D3" s="49"/>
      <c r="E3" s="50"/>
      <c r="F3" s="51" t="s">
        <v>52</v>
      </c>
      <c r="G3" s="49"/>
      <c r="H3" s="50"/>
      <c r="I3" s="54" t="s">
        <v>53</v>
      </c>
      <c r="J3" s="98"/>
      <c r="K3" s="52"/>
      <c r="L3" s="52"/>
      <c r="M3" s="52"/>
      <c r="N3" s="52"/>
      <c r="O3" s="52"/>
      <c r="P3" s="52"/>
      <c r="Q3" s="52"/>
      <c r="R3" s="98"/>
      <c r="S3" s="52"/>
      <c r="T3" s="52"/>
    </row>
    <row r="4" spans="1:20" s="47" customFormat="1" ht="15" customHeight="1" x14ac:dyDescent="0.4">
      <c r="B4" s="96"/>
      <c r="C4" s="96"/>
      <c r="D4" s="96"/>
      <c r="E4" s="97"/>
      <c r="F4" s="99"/>
      <c r="G4" s="96"/>
      <c r="H4" s="97"/>
      <c r="I4" s="54" t="s">
        <v>54</v>
      </c>
      <c r="J4" s="98"/>
      <c r="K4" s="52"/>
      <c r="L4" s="52"/>
      <c r="M4" s="52"/>
      <c r="N4" s="52"/>
      <c r="O4" s="52"/>
      <c r="P4" s="52"/>
      <c r="Q4" s="52"/>
      <c r="R4" s="108" t="s">
        <v>55</v>
      </c>
      <c r="S4" s="52"/>
      <c r="T4" s="52"/>
    </row>
    <row r="5" spans="1:20" s="47" customFormat="1" ht="15" customHeight="1" x14ac:dyDescent="0.4">
      <c r="B5" s="96"/>
      <c r="C5" s="96"/>
      <c r="D5" s="96"/>
      <c r="E5" s="97"/>
      <c r="F5" s="99"/>
      <c r="G5" s="96"/>
      <c r="H5" s="97"/>
      <c r="I5" s="109" t="s">
        <v>56</v>
      </c>
      <c r="J5" s="48"/>
      <c r="K5" s="50"/>
      <c r="L5" s="52" t="s">
        <v>57</v>
      </c>
      <c r="M5" s="52"/>
      <c r="N5" s="52"/>
      <c r="O5" s="52"/>
      <c r="P5" s="52"/>
      <c r="Q5" s="52"/>
      <c r="R5" s="110" t="s">
        <v>56</v>
      </c>
      <c r="S5" s="52" t="s">
        <v>57</v>
      </c>
      <c r="T5" s="52"/>
    </row>
    <row r="6" spans="1:20" s="47" customFormat="1" ht="15" customHeight="1" x14ac:dyDescent="0.4">
      <c r="B6" s="96"/>
      <c r="C6" s="96"/>
      <c r="D6" s="96"/>
      <c r="E6" s="97"/>
      <c r="F6" s="99"/>
      <c r="G6" s="55"/>
      <c r="H6" s="56"/>
      <c r="I6" s="99"/>
      <c r="J6" s="55"/>
      <c r="K6" s="56"/>
      <c r="L6" s="54" t="s">
        <v>5</v>
      </c>
      <c r="M6" s="53"/>
      <c r="N6" s="54" t="s">
        <v>58</v>
      </c>
      <c r="O6" s="53"/>
      <c r="P6" s="54" t="s">
        <v>6</v>
      </c>
      <c r="Q6" s="53"/>
      <c r="R6" s="111"/>
      <c r="S6" s="54" t="s">
        <v>58</v>
      </c>
      <c r="T6" s="52"/>
    </row>
    <row r="7" spans="1:20" s="47" customFormat="1" ht="15" customHeight="1" x14ac:dyDescent="0.4">
      <c r="B7" s="55"/>
      <c r="C7" s="55"/>
      <c r="D7" s="55"/>
      <c r="E7" s="56"/>
      <c r="F7" s="57"/>
      <c r="G7" s="58" t="s">
        <v>8</v>
      </c>
      <c r="H7" s="59" t="s">
        <v>9</v>
      </c>
      <c r="I7" s="112"/>
      <c r="J7" s="113" t="s">
        <v>59</v>
      </c>
      <c r="K7" s="53" t="s">
        <v>60</v>
      </c>
      <c r="L7" s="58" t="s">
        <v>8</v>
      </c>
      <c r="M7" s="59" t="s">
        <v>9</v>
      </c>
      <c r="N7" s="58" t="s">
        <v>8</v>
      </c>
      <c r="O7" s="59" t="s">
        <v>9</v>
      </c>
      <c r="P7" s="58" t="s">
        <v>8</v>
      </c>
      <c r="Q7" s="59" t="s">
        <v>9</v>
      </c>
      <c r="R7" s="114"/>
      <c r="S7" s="58" t="s">
        <v>8</v>
      </c>
      <c r="T7" s="48" t="s">
        <v>9</v>
      </c>
    </row>
    <row r="8" spans="1:20" ht="15" customHeight="1" x14ac:dyDescent="0.4">
      <c r="B8" s="103" t="s">
        <v>61</v>
      </c>
      <c r="C8" s="103"/>
      <c r="D8" s="103"/>
      <c r="E8" s="104"/>
      <c r="F8" s="4">
        <f>G8+H8</f>
        <v>21564</v>
      </c>
      <c r="G8" s="5">
        <f t="shared" ref="G8:H33" si="0">J8+S8</f>
        <v>10798</v>
      </c>
      <c r="H8" s="6">
        <f t="shared" si="0"/>
        <v>10766</v>
      </c>
      <c r="I8" s="5">
        <f>J8+K8</f>
        <v>21277</v>
      </c>
      <c r="J8" s="5">
        <f>L8+N8+P8</f>
        <v>10667</v>
      </c>
      <c r="K8" s="6">
        <f>M8+O8+Q8</f>
        <v>10610</v>
      </c>
      <c r="L8" s="5">
        <f t="shared" ref="L8:Q8" si="1">L9+L15+L16+L19+L20+L26+L27</f>
        <v>193</v>
      </c>
      <c r="M8" s="6">
        <f t="shared" si="1"/>
        <v>219</v>
      </c>
      <c r="N8" s="5">
        <f>N9+N15+N16+N19+N20+N26+N27</f>
        <v>4260</v>
      </c>
      <c r="O8" s="6">
        <f t="shared" si="1"/>
        <v>4797</v>
      </c>
      <c r="P8" s="5">
        <f t="shared" si="1"/>
        <v>6214</v>
      </c>
      <c r="Q8" s="6">
        <f t="shared" si="1"/>
        <v>5594</v>
      </c>
      <c r="R8" s="7">
        <f>S8+T8</f>
        <v>287</v>
      </c>
      <c r="S8" s="5">
        <f t="shared" ref="S8:T8" si="2">S9+S15+S16+S19+S20+S26+S27</f>
        <v>131</v>
      </c>
      <c r="T8" s="8">
        <f t="shared" si="2"/>
        <v>156</v>
      </c>
    </row>
    <row r="9" spans="1:20" ht="15" customHeight="1" x14ac:dyDescent="0.4">
      <c r="C9" s="46" t="s">
        <v>62</v>
      </c>
      <c r="E9" s="106"/>
      <c r="F9" s="9">
        <f t="shared" ref="F9:F72" si="3">G9+H9</f>
        <v>14556</v>
      </c>
      <c r="G9" s="1">
        <f t="shared" si="0"/>
        <v>7137</v>
      </c>
      <c r="H9" s="2">
        <f t="shared" si="0"/>
        <v>7419</v>
      </c>
      <c r="I9" s="1">
        <f>J9+K9</f>
        <v>14506</v>
      </c>
      <c r="J9" s="1">
        <f t="shared" ref="J9:K33" si="4">L9+N9+P9</f>
        <v>7118</v>
      </c>
      <c r="K9" s="2">
        <f t="shared" si="4"/>
        <v>7388</v>
      </c>
      <c r="L9" s="1">
        <f>SUM(L10:L14)</f>
        <v>135</v>
      </c>
      <c r="M9" s="2">
        <f t="shared" ref="M9:Q9" si="5">SUM(M10:M14)</f>
        <v>160</v>
      </c>
      <c r="N9" s="1">
        <f t="shared" si="5"/>
        <v>2307</v>
      </c>
      <c r="O9" s="2">
        <f t="shared" si="5"/>
        <v>2873</v>
      </c>
      <c r="P9" s="1">
        <f t="shared" si="5"/>
        <v>4676</v>
      </c>
      <c r="Q9" s="2">
        <f t="shared" si="5"/>
        <v>4355</v>
      </c>
      <c r="R9" s="10">
        <f t="shared" ref="R9:R33" si="6">S9+T9</f>
        <v>50</v>
      </c>
      <c r="S9" s="1">
        <f t="shared" ref="S9:T9" si="7">SUM(S10:S14)</f>
        <v>19</v>
      </c>
      <c r="T9" s="3">
        <f t="shared" si="7"/>
        <v>31</v>
      </c>
    </row>
    <row r="10" spans="1:20" ht="15" customHeight="1" x14ac:dyDescent="0.4">
      <c r="C10" s="46">
        <v>1</v>
      </c>
      <c r="D10" s="106" t="s">
        <v>63</v>
      </c>
      <c r="F10" s="9">
        <f t="shared" si="3"/>
        <v>13913</v>
      </c>
      <c r="G10" s="1">
        <f t="shared" si="0"/>
        <v>7048</v>
      </c>
      <c r="H10" s="2">
        <f t="shared" si="0"/>
        <v>6865</v>
      </c>
      <c r="I10" s="1">
        <f t="shared" ref="I10:I73" si="8">J10+K10</f>
        <v>13874</v>
      </c>
      <c r="J10" s="1">
        <f t="shared" si="4"/>
        <v>7031</v>
      </c>
      <c r="K10" s="2">
        <f t="shared" si="4"/>
        <v>6843</v>
      </c>
      <c r="L10" s="1">
        <v>135</v>
      </c>
      <c r="M10" s="2">
        <v>160</v>
      </c>
      <c r="N10" s="1">
        <v>2263</v>
      </c>
      <c r="O10" s="2">
        <v>2639</v>
      </c>
      <c r="P10" s="1">
        <v>4633</v>
      </c>
      <c r="Q10" s="2">
        <v>4044</v>
      </c>
      <c r="R10" s="10">
        <f t="shared" si="6"/>
        <v>39</v>
      </c>
      <c r="S10" s="1">
        <v>17</v>
      </c>
      <c r="T10" s="3">
        <v>22</v>
      </c>
    </row>
    <row r="11" spans="1:20" ht="15" customHeight="1" x14ac:dyDescent="0.4">
      <c r="C11" s="46">
        <v>2</v>
      </c>
      <c r="D11" s="106" t="s">
        <v>64</v>
      </c>
      <c r="F11" s="9">
        <f t="shared" si="3"/>
        <v>634</v>
      </c>
      <c r="G11" s="1">
        <f t="shared" si="0"/>
        <v>85</v>
      </c>
      <c r="H11" s="2">
        <f t="shared" si="0"/>
        <v>549</v>
      </c>
      <c r="I11" s="1">
        <f t="shared" si="8"/>
        <v>625</v>
      </c>
      <c r="J11" s="1">
        <f t="shared" si="4"/>
        <v>84</v>
      </c>
      <c r="K11" s="2">
        <f t="shared" si="4"/>
        <v>541</v>
      </c>
      <c r="L11" s="1">
        <v>0</v>
      </c>
      <c r="M11" s="2">
        <v>0</v>
      </c>
      <c r="N11" s="1">
        <v>42</v>
      </c>
      <c r="O11" s="2">
        <v>232</v>
      </c>
      <c r="P11" s="1">
        <v>42</v>
      </c>
      <c r="Q11" s="2">
        <v>309</v>
      </c>
      <c r="R11" s="10">
        <f t="shared" si="6"/>
        <v>9</v>
      </c>
      <c r="S11" s="1">
        <v>1</v>
      </c>
      <c r="T11" s="3">
        <v>8</v>
      </c>
    </row>
    <row r="12" spans="1:20" ht="15" customHeight="1" x14ac:dyDescent="0.4">
      <c r="C12" s="46">
        <v>3</v>
      </c>
      <c r="D12" s="106" t="s">
        <v>65</v>
      </c>
      <c r="F12" s="9">
        <f t="shared" si="3"/>
        <v>7</v>
      </c>
      <c r="G12" s="1">
        <f t="shared" si="0"/>
        <v>2</v>
      </c>
      <c r="H12" s="2">
        <f t="shared" si="0"/>
        <v>5</v>
      </c>
      <c r="I12" s="1">
        <f t="shared" si="8"/>
        <v>5</v>
      </c>
      <c r="J12" s="1">
        <f t="shared" si="4"/>
        <v>1</v>
      </c>
      <c r="K12" s="2">
        <f t="shared" si="4"/>
        <v>4</v>
      </c>
      <c r="L12" s="1">
        <v>0</v>
      </c>
      <c r="M12" s="2">
        <v>0</v>
      </c>
      <c r="N12" s="1">
        <v>0</v>
      </c>
      <c r="O12" s="2">
        <v>2</v>
      </c>
      <c r="P12" s="1">
        <v>1</v>
      </c>
      <c r="Q12" s="2">
        <v>2</v>
      </c>
      <c r="R12" s="10">
        <f t="shared" si="6"/>
        <v>2</v>
      </c>
      <c r="S12" s="1">
        <v>1</v>
      </c>
      <c r="T12" s="3">
        <v>1</v>
      </c>
    </row>
    <row r="13" spans="1:20" ht="15" customHeight="1" x14ac:dyDescent="0.4">
      <c r="C13" s="46">
        <v>4</v>
      </c>
      <c r="D13" s="106" t="s">
        <v>66</v>
      </c>
      <c r="F13" s="9">
        <f t="shared" si="3"/>
        <v>2</v>
      </c>
      <c r="G13" s="1">
        <f t="shared" si="0"/>
        <v>2</v>
      </c>
      <c r="H13" s="2">
        <f t="shared" si="0"/>
        <v>0</v>
      </c>
      <c r="I13" s="1">
        <f t="shared" si="8"/>
        <v>2</v>
      </c>
      <c r="J13" s="1">
        <f t="shared" si="4"/>
        <v>2</v>
      </c>
      <c r="K13" s="2">
        <f t="shared" si="4"/>
        <v>0</v>
      </c>
      <c r="L13" s="1">
        <v>0</v>
      </c>
      <c r="M13" s="2">
        <v>0</v>
      </c>
      <c r="N13" s="1">
        <v>2</v>
      </c>
      <c r="O13" s="2">
        <v>0</v>
      </c>
      <c r="P13" s="1">
        <v>0</v>
      </c>
      <c r="Q13" s="2">
        <v>0</v>
      </c>
      <c r="R13" s="10">
        <f t="shared" si="6"/>
        <v>0</v>
      </c>
      <c r="S13" s="1">
        <v>0</v>
      </c>
      <c r="T13" s="3">
        <v>0</v>
      </c>
    </row>
    <row r="14" spans="1:20" ht="15" customHeight="1" x14ac:dyDescent="0.4">
      <c r="C14" s="46">
        <v>5</v>
      </c>
      <c r="D14" s="106" t="s">
        <v>67</v>
      </c>
      <c r="F14" s="9">
        <f t="shared" si="3"/>
        <v>0</v>
      </c>
      <c r="G14" s="1">
        <f t="shared" si="0"/>
        <v>0</v>
      </c>
      <c r="H14" s="2">
        <f t="shared" si="0"/>
        <v>0</v>
      </c>
      <c r="I14" s="1">
        <f t="shared" si="8"/>
        <v>0</v>
      </c>
      <c r="J14" s="1">
        <f t="shared" si="4"/>
        <v>0</v>
      </c>
      <c r="K14" s="2">
        <f t="shared" si="4"/>
        <v>0</v>
      </c>
      <c r="L14" s="1">
        <v>0</v>
      </c>
      <c r="M14" s="2">
        <v>0</v>
      </c>
      <c r="N14" s="1">
        <v>0</v>
      </c>
      <c r="O14" s="2">
        <v>0</v>
      </c>
      <c r="P14" s="1">
        <v>0</v>
      </c>
      <c r="Q14" s="2">
        <v>0</v>
      </c>
      <c r="R14" s="10">
        <f t="shared" si="6"/>
        <v>0</v>
      </c>
      <c r="S14" s="1">
        <v>0</v>
      </c>
      <c r="T14" s="3">
        <v>0</v>
      </c>
    </row>
    <row r="15" spans="1:20" ht="15" customHeight="1" x14ac:dyDescent="0.4">
      <c r="C15" s="106" t="s">
        <v>68</v>
      </c>
      <c r="F15" s="9">
        <f t="shared" si="3"/>
        <v>2501</v>
      </c>
      <c r="G15" s="1">
        <f t="shared" si="0"/>
        <v>890</v>
      </c>
      <c r="H15" s="2">
        <f t="shared" si="0"/>
        <v>1611</v>
      </c>
      <c r="I15" s="1">
        <f t="shared" si="8"/>
        <v>2449</v>
      </c>
      <c r="J15" s="1">
        <f t="shared" si="4"/>
        <v>867</v>
      </c>
      <c r="K15" s="2">
        <f t="shared" si="4"/>
        <v>1582</v>
      </c>
      <c r="L15" s="1">
        <v>0</v>
      </c>
      <c r="M15" s="2">
        <v>1</v>
      </c>
      <c r="N15" s="1">
        <v>422</v>
      </c>
      <c r="O15" s="2">
        <v>918</v>
      </c>
      <c r="P15" s="1">
        <v>445</v>
      </c>
      <c r="Q15" s="2">
        <v>663</v>
      </c>
      <c r="R15" s="10">
        <f t="shared" si="6"/>
        <v>52</v>
      </c>
      <c r="S15" s="1">
        <v>23</v>
      </c>
      <c r="T15" s="3">
        <v>29</v>
      </c>
    </row>
    <row r="16" spans="1:20" ht="15" customHeight="1" x14ac:dyDescent="0.4">
      <c r="C16" s="46" t="s">
        <v>69</v>
      </c>
      <c r="E16" s="106"/>
      <c r="F16" s="9">
        <f t="shared" si="3"/>
        <v>1355</v>
      </c>
      <c r="G16" s="1">
        <f t="shared" si="0"/>
        <v>863</v>
      </c>
      <c r="H16" s="2">
        <f t="shared" si="0"/>
        <v>492</v>
      </c>
      <c r="I16" s="1">
        <f t="shared" si="8"/>
        <v>1354</v>
      </c>
      <c r="J16" s="1">
        <f t="shared" si="4"/>
        <v>862</v>
      </c>
      <c r="K16" s="2">
        <f t="shared" si="4"/>
        <v>492</v>
      </c>
      <c r="L16" s="1">
        <f t="shared" ref="L16:P16" si="9">L17+L18</f>
        <v>58</v>
      </c>
      <c r="M16" s="2">
        <f t="shared" si="9"/>
        <v>57</v>
      </c>
      <c r="N16" s="1">
        <f t="shared" si="9"/>
        <v>300</v>
      </c>
      <c r="O16" s="2">
        <f t="shared" si="9"/>
        <v>218</v>
      </c>
      <c r="P16" s="1">
        <f t="shared" si="9"/>
        <v>504</v>
      </c>
      <c r="Q16" s="2">
        <f>Q17+Q18</f>
        <v>217</v>
      </c>
      <c r="R16" s="10">
        <f t="shared" si="6"/>
        <v>1</v>
      </c>
      <c r="S16" s="1">
        <f t="shared" ref="S16:T16" si="10">S17+S18</f>
        <v>1</v>
      </c>
      <c r="T16" s="3">
        <f t="shared" si="10"/>
        <v>0</v>
      </c>
    </row>
    <row r="17" spans="2:20" ht="15" customHeight="1" x14ac:dyDescent="0.4">
      <c r="C17" s="46">
        <v>1</v>
      </c>
      <c r="D17" s="106" t="s">
        <v>70</v>
      </c>
      <c r="F17" s="9">
        <f t="shared" si="3"/>
        <v>87</v>
      </c>
      <c r="G17" s="1">
        <f t="shared" si="0"/>
        <v>52</v>
      </c>
      <c r="H17" s="2">
        <f t="shared" si="0"/>
        <v>35</v>
      </c>
      <c r="I17" s="1">
        <f t="shared" si="8"/>
        <v>87</v>
      </c>
      <c r="J17" s="1">
        <f t="shared" si="4"/>
        <v>52</v>
      </c>
      <c r="K17" s="2">
        <f t="shared" si="4"/>
        <v>35</v>
      </c>
      <c r="L17" s="1">
        <v>0</v>
      </c>
      <c r="M17" s="2">
        <v>0</v>
      </c>
      <c r="N17" s="1">
        <v>2</v>
      </c>
      <c r="O17" s="2">
        <v>4</v>
      </c>
      <c r="P17" s="1">
        <v>50</v>
      </c>
      <c r="Q17" s="2">
        <v>31</v>
      </c>
      <c r="R17" s="10">
        <f t="shared" si="6"/>
        <v>0</v>
      </c>
      <c r="S17" s="1">
        <v>0</v>
      </c>
      <c r="T17" s="3">
        <v>0</v>
      </c>
    </row>
    <row r="18" spans="2:20" ht="15" customHeight="1" x14ac:dyDescent="0.4">
      <c r="C18" s="46">
        <v>2</v>
      </c>
      <c r="D18" s="106" t="s">
        <v>24</v>
      </c>
      <c r="F18" s="9">
        <f t="shared" si="3"/>
        <v>1268</v>
      </c>
      <c r="G18" s="1">
        <f t="shared" si="0"/>
        <v>811</v>
      </c>
      <c r="H18" s="2">
        <f t="shared" si="0"/>
        <v>457</v>
      </c>
      <c r="I18" s="1">
        <f t="shared" si="8"/>
        <v>1267</v>
      </c>
      <c r="J18" s="1">
        <f t="shared" si="4"/>
        <v>810</v>
      </c>
      <c r="K18" s="2">
        <f t="shared" si="4"/>
        <v>457</v>
      </c>
      <c r="L18" s="1">
        <v>58</v>
      </c>
      <c r="M18" s="2">
        <v>57</v>
      </c>
      <c r="N18" s="1">
        <v>298</v>
      </c>
      <c r="O18" s="2">
        <v>214</v>
      </c>
      <c r="P18" s="1">
        <v>454</v>
      </c>
      <c r="Q18" s="2">
        <v>186</v>
      </c>
      <c r="R18" s="10">
        <f t="shared" si="6"/>
        <v>1</v>
      </c>
      <c r="S18" s="1">
        <v>1</v>
      </c>
      <c r="T18" s="3">
        <v>0</v>
      </c>
    </row>
    <row r="19" spans="2:20" ht="15" customHeight="1" x14ac:dyDescent="0.4">
      <c r="C19" s="46" t="s">
        <v>71</v>
      </c>
      <c r="E19" s="106"/>
      <c r="F19" s="9">
        <f t="shared" si="3"/>
        <v>21</v>
      </c>
      <c r="G19" s="1">
        <f t="shared" si="0"/>
        <v>13</v>
      </c>
      <c r="H19" s="2">
        <f t="shared" si="0"/>
        <v>8</v>
      </c>
      <c r="I19" s="1">
        <f t="shared" si="8"/>
        <v>18</v>
      </c>
      <c r="J19" s="1">
        <f t="shared" si="4"/>
        <v>11</v>
      </c>
      <c r="K19" s="2">
        <f t="shared" si="4"/>
        <v>7</v>
      </c>
      <c r="L19" s="1">
        <v>0</v>
      </c>
      <c r="M19" s="2">
        <v>0</v>
      </c>
      <c r="N19" s="1">
        <v>8</v>
      </c>
      <c r="O19" s="2">
        <v>7</v>
      </c>
      <c r="P19" s="1">
        <v>3</v>
      </c>
      <c r="Q19" s="2">
        <v>0</v>
      </c>
      <c r="R19" s="10">
        <f t="shared" si="6"/>
        <v>3</v>
      </c>
      <c r="S19" s="1">
        <v>2</v>
      </c>
      <c r="T19" s="3">
        <v>1</v>
      </c>
    </row>
    <row r="20" spans="2:20" ht="15" customHeight="1" x14ac:dyDescent="0.4">
      <c r="C20" s="46" t="s">
        <v>26</v>
      </c>
      <c r="E20" s="105"/>
      <c r="F20" s="9">
        <f t="shared" si="3"/>
        <v>2051</v>
      </c>
      <c r="G20" s="1">
        <f t="shared" si="0"/>
        <v>1301</v>
      </c>
      <c r="H20" s="2">
        <f t="shared" si="0"/>
        <v>750</v>
      </c>
      <c r="I20" s="1">
        <f t="shared" si="8"/>
        <v>1952</v>
      </c>
      <c r="J20" s="1">
        <f t="shared" si="4"/>
        <v>1249</v>
      </c>
      <c r="K20" s="2">
        <f t="shared" si="4"/>
        <v>703</v>
      </c>
      <c r="L20" s="1">
        <f t="shared" ref="L20:Q20" si="11">L21+L22+L25</f>
        <v>0</v>
      </c>
      <c r="M20" s="2">
        <f t="shared" si="11"/>
        <v>1</v>
      </c>
      <c r="N20" s="1">
        <f>N21+N22+N25</f>
        <v>1006</v>
      </c>
      <c r="O20" s="2">
        <f t="shared" si="11"/>
        <v>581</v>
      </c>
      <c r="P20" s="1">
        <f t="shared" si="11"/>
        <v>243</v>
      </c>
      <c r="Q20" s="2">
        <f t="shared" si="11"/>
        <v>121</v>
      </c>
      <c r="R20" s="10">
        <f t="shared" si="6"/>
        <v>99</v>
      </c>
      <c r="S20" s="1">
        <f t="shared" ref="S20:T20" si="12">S21+S22+S25</f>
        <v>52</v>
      </c>
      <c r="T20" s="3">
        <f t="shared" si="12"/>
        <v>47</v>
      </c>
    </row>
    <row r="21" spans="2:20" ht="15" customHeight="1" x14ac:dyDescent="0.4">
      <c r="C21" s="46">
        <v>1</v>
      </c>
      <c r="D21" s="46" t="s">
        <v>27</v>
      </c>
      <c r="F21" s="9">
        <f t="shared" si="3"/>
        <v>50</v>
      </c>
      <c r="G21" s="1">
        <f t="shared" si="0"/>
        <v>36</v>
      </c>
      <c r="H21" s="2">
        <f t="shared" si="0"/>
        <v>14</v>
      </c>
      <c r="I21" s="1">
        <f t="shared" si="8"/>
        <v>45</v>
      </c>
      <c r="J21" s="1">
        <f t="shared" si="4"/>
        <v>34</v>
      </c>
      <c r="K21" s="2">
        <f t="shared" si="4"/>
        <v>11</v>
      </c>
      <c r="L21" s="1">
        <v>0</v>
      </c>
      <c r="M21" s="2">
        <v>0</v>
      </c>
      <c r="N21" s="1">
        <v>19</v>
      </c>
      <c r="O21" s="2">
        <v>9</v>
      </c>
      <c r="P21" s="1">
        <v>15</v>
      </c>
      <c r="Q21" s="2">
        <v>2</v>
      </c>
      <c r="R21" s="10">
        <f t="shared" si="6"/>
        <v>5</v>
      </c>
      <c r="S21" s="1">
        <v>2</v>
      </c>
      <c r="T21" s="3">
        <v>3</v>
      </c>
    </row>
    <row r="22" spans="2:20" ht="15" customHeight="1" x14ac:dyDescent="0.4">
      <c r="C22" s="46">
        <v>2</v>
      </c>
      <c r="D22" s="46" t="s">
        <v>28</v>
      </c>
      <c r="F22" s="9">
        <f t="shared" si="3"/>
        <v>1919</v>
      </c>
      <c r="G22" s="1">
        <f t="shared" si="0"/>
        <v>1234</v>
      </c>
      <c r="H22" s="2">
        <f t="shared" si="0"/>
        <v>685</v>
      </c>
      <c r="I22" s="1">
        <f t="shared" si="8"/>
        <v>1830</v>
      </c>
      <c r="J22" s="1">
        <f t="shared" si="4"/>
        <v>1186</v>
      </c>
      <c r="K22" s="2">
        <f t="shared" si="4"/>
        <v>644</v>
      </c>
      <c r="L22" s="1">
        <f t="shared" ref="L22:Q22" si="13">SUM(L23:L24)</f>
        <v>0</v>
      </c>
      <c r="M22" s="2">
        <f t="shared" si="13"/>
        <v>1</v>
      </c>
      <c r="N22" s="1">
        <f t="shared" si="13"/>
        <v>967</v>
      </c>
      <c r="O22" s="2">
        <f t="shared" si="13"/>
        <v>537</v>
      </c>
      <c r="P22" s="1">
        <f t="shared" si="13"/>
        <v>219</v>
      </c>
      <c r="Q22" s="2">
        <f t="shared" si="13"/>
        <v>106</v>
      </c>
      <c r="R22" s="10">
        <f t="shared" si="6"/>
        <v>89</v>
      </c>
      <c r="S22" s="1">
        <f>SUM(S23:S24)</f>
        <v>48</v>
      </c>
      <c r="T22" s="3">
        <f>SUM(T23:T24)</f>
        <v>41</v>
      </c>
    </row>
    <row r="23" spans="2:20" ht="15" customHeight="1" x14ac:dyDescent="0.4">
      <c r="E23" s="46" t="s">
        <v>29</v>
      </c>
      <c r="F23" s="9">
        <f t="shared" si="3"/>
        <v>1894</v>
      </c>
      <c r="G23" s="1">
        <f t="shared" si="0"/>
        <v>1225</v>
      </c>
      <c r="H23" s="2">
        <f t="shared" si="0"/>
        <v>669</v>
      </c>
      <c r="I23" s="1">
        <f>J23+K23</f>
        <v>1807</v>
      </c>
      <c r="J23" s="1">
        <f t="shared" si="4"/>
        <v>1177</v>
      </c>
      <c r="K23" s="2">
        <f t="shared" si="4"/>
        <v>630</v>
      </c>
      <c r="L23" s="1">
        <v>0</v>
      </c>
      <c r="M23" s="2">
        <v>1</v>
      </c>
      <c r="N23" s="1">
        <v>962</v>
      </c>
      <c r="O23" s="2">
        <v>526</v>
      </c>
      <c r="P23" s="1">
        <v>215</v>
      </c>
      <c r="Q23" s="2">
        <v>103</v>
      </c>
      <c r="R23" s="10">
        <f t="shared" si="6"/>
        <v>87</v>
      </c>
      <c r="S23" s="1">
        <v>48</v>
      </c>
      <c r="T23" s="3">
        <v>39</v>
      </c>
    </row>
    <row r="24" spans="2:20" ht="15" customHeight="1" x14ac:dyDescent="0.4">
      <c r="E24" s="46" t="s">
        <v>30</v>
      </c>
      <c r="F24" s="9">
        <f t="shared" si="3"/>
        <v>25</v>
      </c>
      <c r="G24" s="1">
        <f t="shared" si="0"/>
        <v>9</v>
      </c>
      <c r="H24" s="2">
        <f t="shared" si="0"/>
        <v>16</v>
      </c>
      <c r="I24" s="1">
        <f t="shared" si="8"/>
        <v>23</v>
      </c>
      <c r="J24" s="1">
        <f t="shared" si="4"/>
        <v>9</v>
      </c>
      <c r="K24" s="2">
        <f t="shared" si="4"/>
        <v>14</v>
      </c>
      <c r="L24" s="1">
        <v>0</v>
      </c>
      <c r="M24" s="2">
        <v>0</v>
      </c>
      <c r="N24" s="1">
        <v>5</v>
      </c>
      <c r="O24" s="2">
        <v>11</v>
      </c>
      <c r="P24" s="1">
        <v>4</v>
      </c>
      <c r="Q24" s="2">
        <v>3</v>
      </c>
      <c r="R24" s="10">
        <f t="shared" si="6"/>
        <v>2</v>
      </c>
      <c r="S24" s="1">
        <v>0</v>
      </c>
      <c r="T24" s="3">
        <v>2</v>
      </c>
    </row>
    <row r="25" spans="2:20" ht="15" customHeight="1" x14ac:dyDescent="0.4">
      <c r="C25" s="46">
        <v>3</v>
      </c>
      <c r="D25" s="46" t="s">
        <v>31</v>
      </c>
      <c r="F25" s="9">
        <f t="shared" si="3"/>
        <v>82</v>
      </c>
      <c r="G25" s="1">
        <f t="shared" si="0"/>
        <v>31</v>
      </c>
      <c r="H25" s="2">
        <f t="shared" si="0"/>
        <v>51</v>
      </c>
      <c r="I25" s="1">
        <f t="shared" si="8"/>
        <v>77</v>
      </c>
      <c r="J25" s="1">
        <f t="shared" si="4"/>
        <v>29</v>
      </c>
      <c r="K25" s="2">
        <f t="shared" si="4"/>
        <v>48</v>
      </c>
      <c r="L25" s="1">
        <v>0</v>
      </c>
      <c r="M25" s="2">
        <v>0</v>
      </c>
      <c r="N25" s="1">
        <v>20</v>
      </c>
      <c r="O25" s="2">
        <v>35</v>
      </c>
      <c r="P25" s="1">
        <v>9</v>
      </c>
      <c r="Q25" s="2">
        <v>13</v>
      </c>
      <c r="R25" s="10">
        <f t="shared" si="6"/>
        <v>5</v>
      </c>
      <c r="S25" s="1">
        <v>2</v>
      </c>
      <c r="T25" s="3">
        <v>3</v>
      </c>
    </row>
    <row r="26" spans="2:20" ht="15" customHeight="1" x14ac:dyDescent="0.4">
      <c r="C26" s="46" t="s">
        <v>32</v>
      </c>
      <c r="E26" s="106"/>
      <c r="F26" s="9">
        <f t="shared" si="3"/>
        <v>1080</v>
      </c>
      <c r="G26" s="1">
        <f t="shared" si="0"/>
        <v>594</v>
      </c>
      <c r="H26" s="2">
        <f t="shared" si="0"/>
        <v>486</v>
      </c>
      <c r="I26" s="1">
        <f t="shared" si="8"/>
        <v>998</v>
      </c>
      <c r="J26" s="1">
        <f t="shared" si="4"/>
        <v>560</v>
      </c>
      <c r="K26" s="2">
        <f t="shared" si="4"/>
        <v>438</v>
      </c>
      <c r="L26" s="1">
        <v>0</v>
      </c>
      <c r="M26" s="2">
        <v>0</v>
      </c>
      <c r="N26" s="1">
        <v>217</v>
      </c>
      <c r="O26" s="2">
        <v>200</v>
      </c>
      <c r="P26" s="1">
        <v>343</v>
      </c>
      <c r="Q26" s="2">
        <v>238</v>
      </c>
      <c r="R26" s="10">
        <f t="shared" si="6"/>
        <v>82</v>
      </c>
      <c r="S26" s="1">
        <v>34</v>
      </c>
      <c r="T26" s="3">
        <v>48</v>
      </c>
    </row>
    <row r="27" spans="2:20" ht="15" customHeight="1" x14ac:dyDescent="0.4">
      <c r="C27" s="46" t="s">
        <v>72</v>
      </c>
      <c r="E27" s="106"/>
      <c r="F27" s="9">
        <f t="shared" si="3"/>
        <v>0</v>
      </c>
      <c r="G27" s="1">
        <f t="shared" si="0"/>
        <v>0</v>
      </c>
      <c r="H27" s="2">
        <f t="shared" si="0"/>
        <v>0</v>
      </c>
      <c r="I27" s="1">
        <f t="shared" si="8"/>
        <v>0</v>
      </c>
      <c r="J27" s="1">
        <f t="shared" si="4"/>
        <v>0</v>
      </c>
      <c r="K27" s="2">
        <f t="shared" si="4"/>
        <v>0</v>
      </c>
      <c r="L27" s="1">
        <v>0</v>
      </c>
      <c r="M27" s="2">
        <v>0</v>
      </c>
      <c r="N27" s="1">
        <v>0</v>
      </c>
      <c r="O27" s="2">
        <v>0</v>
      </c>
      <c r="P27" s="1">
        <v>0</v>
      </c>
      <c r="Q27" s="2">
        <v>0</v>
      </c>
      <c r="R27" s="10">
        <f t="shared" si="6"/>
        <v>0</v>
      </c>
      <c r="S27" s="1">
        <v>0</v>
      </c>
      <c r="T27" s="3">
        <v>0</v>
      </c>
    </row>
    <row r="28" spans="2:20" ht="15" customHeight="1" x14ac:dyDescent="0.4">
      <c r="C28" s="46" t="s">
        <v>34</v>
      </c>
      <c r="E28" s="105"/>
      <c r="F28" s="9">
        <f t="shared" si="3"/>
        <v>2</v>
      </c>
      <c r="G28" s="1">
        <f t="shared" si="0"/>
        <v>0</v>
      </c>
      <c r="H28" s="2">
        <f t="shared" si="0"/>
        <v>2</v>
      </c>
      <c r="I28" s="1">
        <f t="shared" si="8"/>
        <v>2</v>
      </c>
      <c r="J28" s="1">
        <f t="shared" si="4"/>
        <v>0</v>
      </c>
      <c r="K28" s="2">
        <f t="shared" si="4"/>
        <v>2</v>
      </c>
      <c r="L28" s="1">
        <v>0</v>
      </c>
      <c r="M28" s="2">
        <v>0</v>
      </c>
      <c r="N28" s="1">
        <v>0</v>
      </c>
      <c r="O28" s="2">
        <v>0</v>
      </c>
      <c r="P28" s="1">
        <v>0</v>
      </c>
      <c r="Q28" s="2">
        <v>2</v>
      </c>
      <c r="R28" s="10">
        <f t="shared" si="6"/>
        <v>0</v>
      </c>
      <c r="S28" s="1">
        <v>0</v>
      </c>
      <c r="T28" s="3">
        <v>0</v>
      </c>
    </row>
    <row r="29" spans="2:20" ht="15" customHeight="1" x14ac:dyDescent="0.4">
      <c r="C29" s="127" t="s">
        <v>35</v>
      </c>
      <c r="E29" s="105"/>
      <c r="F29" s="9">
        <f t="shared" si="3"/>
        <v>7</v>
      </c>
      <c r="G29" s="1">
        <f t="shared" si="0"/>
        <v>4</v>
      </c>
      <c r="H29" s="2">
        <f t="shared" si="0"/>
        <v>3</v>
      </c>
      <c r="I29" s="1">
        <f t="shared" si="8"/>
        <v>7</v>
      </c>
      <c r="J29" s="1">
        <f t="shared" si="4"/>
        <v>4</v>
      </c>
      <c r="K29" s="2">
        <f t="shared" si="4"/>
        <v>3</v>
      </c>
      <c r="L29" s="1">
        <v>0</v>
      </c>
      <c r="M29" s="2">
        <v>0</v>
      </c>
      <c r="N29" s="1">
        <v>0</v>
      </c>
      <c r="O29" s="2">
        <v>0</v>
      </c>
      <c r="P29" s="1">
        <v>4</v>
      </c>
      <c r="Q29" s="2">
        <v>3</v>
      </c>
      <c r="R29" s="10">
        <f t="shared" si="6"/>
        <v>0</v>
      </c>
      <c r="S29" s="1">
        <v>0</v>
      </c>
      <c r="T29" s="3">
        <v>0</v>
      </c>
    </row>
    <row r="30" spans="2:20" ht="15" customHeight="1" x14ac:dyDescent="0.4">
      <c r="C30" s="46" t="s">
        <v>36</v>
      </c>
      <c r="E30" s="105"/>
      <c r="F30" s="9">
        <f t="shared" si="3"/>
        <v>1953</v>
      </c>
      <c r="G30" s="1">
        <f t="shared" si="0"/>
        <v>1265</v>
      </c>
      <c r="H30" s="2">
        <f t="shared" si="0"/>
        <v>688</v>
      </c>
      <c r="I30" s="1">
        <f t="shared" si="8"/>
        <v>1861</v>
      </c>
      <c r="J30" s="1">
        <f t="shared" si="4"/>
        <v>1215</v>
      </c>
      <c r="K30" s="2">
        <f t="shared" si="4"/>
        <v>646</v>
      </c>
      <c r="L30" s="1">
        <f t="shared" ref="L30:Q30" si="14">L21+L23+L28+L29</f>
        <v>0</v>
      </c>
      <c r="M30" s="2">
        <f t="shared" si="14"/>
        <v>1</v>
      </c>
      <c r="N30" s="1">
        <f t="shared" si="14"/>
        <v>981</v>
      </c>
      <c r="O30" s="2">
        <f t="shared" si="14"/>
        <v>535</v>
      </c>
      <c r="P30" s="1">
        <f t="shared" si="14"/>
        <v>234</v>
      </c>
      <c r="Q30" s="2">
        <f t="shared" si="14"/>
        <v>110</v>
      </c>
      <c r="R30" s="10">
        <f t="shared" si="6"/>
        <v>92</v>
      </c>
      <c r="S30" s="1">
        <f t="shared" ref="S30:T30" si="15">S21+S23+S28+S29</f>
        <v>50</v>
      </c>
      <c r="T30" s="3">
        <f t="shared" si="15"/>
        <v>42</v>
      </c>
    </row>
    <row r="31" spans="2:20" ht="15" customHeight="1" x14ac:dyDescent="0.4">
      <c r="B31" s="46" t="s">
        <v>73</v>
      </c>
      <c r="E31" s="105"/>
      <c r="F31" s="9">
        <f t="shared" si="3"/>
        <v>16022</v>
      </c>
      <c r="G31" s="1">
        <f t="shared" si="0"/>
        <v>8027</v>
      </c>
      <c r="H31" s="2">
        <f t="shared" si="0"/>
        <v>7995</v>
      </c>
      <c r="I31" s="1">
        <f t="shared" si="8"/>
        <v>15972</v>
      </c>
      <c r="J31" s="1">
        <f t="shared" si="4"/>
        <v>8008</v>
      </c>
      <c r="K31" s="2">
        <f t="shared" si="4"/>
        <v>7964</v>
      </c>
      <c r="L31" s="1">
        <f t="shared" ref="L31:T31" si="16">L32+L33</f>
        <v>193</v>
      </c>
      <c r="M31" s="2">
        <f t="shared" si="16"/>
        <v>218</v>
      </c>
      <c r="N31" s="1">
        <f t="shared" si="16"/>
        <v>2688</v>
      </c>
      <c r="O31" s="2">
        <f t="shared" si="16"/>
        <v>3141</v>
      </c>
      <c r="P31" s="1">
        <f t="shared" si="16"/>
        <v>5127</v>
      </c>
      <c r="Q31" s="2">
        <f t="shared" si="16"/>
        <v>4605</v>
      </c>
      <c r="R31" s="10">
        <f t="shared" si="6"/>
        <v>50</v>
      </c>
      <c r="S31" s="1">
        <f t="shared" si="16"/>
        <v>19</v>
      </c>
      <c r="T31" s="3">
        <f t="shared" si="16"/>
        <v>31</v>
      </c>
    </row>
    <row r="32" spans="2:20" ht="15" customHeight="1" x14ac:dyDescent="0.4">
      <c r="C32" s="46">
        <v>1</v>
      </c>
      <c r="E32" s="106" t="s">
        <v>63</v>
      </c>
      <c r="F32" s="9">
        <f t="shared" si="3"/>
        <v>15371</v>
      </c>
      <c r="G32" s="1">
        <f t="shared" si="0"/>
        <v>7941</v>
      </c>
      <c r="H32" s="2">
        <f t="shared" si="0"/>
        <v>7430</v>
      </c>
      <c r="I32" s="1">
        <f t="shared" si="8"/>
        <v>15330</v>
      </c>
      <c r="J32" s="1">
        <f t="shared" si="4"/>
        <v>7923</v>
      </c>
      <c r="K32" s="2">
        <f t="shared" si="4"/>
        <v>7407</v>
      </c>
      <c r="L32" s="1">
        <v>193</v>
      </c>
      <c r="M32" s="2">
        <v>218</v>
      </c>
      <c r="N32" s="1">
        <v>2645</v>
      </c>
      <c r="O32" s="2">
        <v>2905</v>
      </c>
      <c r="P32" s="1">
        <v>5085</v>
      </c>
      <c r="Q32" s="2">
        <v>4284</v>
      </c>
      <c r="R32" s="10">
        <f t="shared" si="6"/>
        <v>41</v>
      </c>
      <c r="S32" s="1">
        <v>18</v>
      </c>
      <c r="T32" s="3">
        <v>23</v>
      </c>
    </row>
    <row r="33" spans="2:20" ht="15" customHeight="1" x14ac:dyDescent="0.4">
      <c r="C33" s="46">
        <v>2</v>
      </c>
      <c r="E33" s="106" t="s">
        <v>64</v>
      </c>
      <c r="F33" s="9">
        <f t="shared" si="3"/>
        <v>651</v>
      </c>
      <c r="G33" s="1">
        <f t="shared" si="0"/>
        <v>86</v>
      </c>
      <c r="H33" s="2">
        <f t="shared" si="0"/>
        <v>565</v>
      </c>
      <c r="I33" s="1">
        <f t="shared" si="8"/>
        <v>642</v>
      </c>
      <c r="J33" s="1">
        <f t="shared" si="4"/>
        <v>85</v>
      </c>
      <c r="K33" s="2">
        <f t="shared" si="4"/>
        <v>557</v>
      </c>
      <c r="L33" s="1">
        <v>0</v>
      </c>
      <c r="M33" s="2">
        <v>0</v>
      </c>
      <c r="N33" s="1">
        <v>43</v>
      </c>
      <c r="O33" s="2">
        <v>236</v>
      </c>
      <c r="P33" s="1">
        <v>42</v>
      </c>
      <c r="Q33" s="2">
        <v>321</v>
      </c>
      <c r="R33" s="10">
        <f t="shared" si="6"/>
        <v>9</v>
      </c>
      <c r="S33" s="1">
        <v>1</v>
      </c>
      <c r="T33" s="3">
        <v>8</v>
      </c>
    </row>
    <row r="34" spans="2:20" ht="6" customHeight="1" x14ac:dyDescent="0.4">
      <c r="E34" s="106"/>
      <c r="F34" s="9"/>
      <c r="G34" s="1"/>
      <c r="H34" s="2"/>
      <c r="I34" s="1"/>
      <c r="J34" s="1"/>
      <c r="K34" s="2"/>
      <c r="L34" s="1"/>
      <c r="M34" s="2"/>
      <c r="N34" s="1"/>
      <c r="O34" s="2"/>
      <c r="P34" s="1"/>
      <c r="Q34" s="2"/>
      <c r="R34" s="10"/>
      <c r="S34" s="1"/>
      <c r="T34" s="3"/>
    </row>
    <row r="35" spans="2:20" ht="15" customHeight="1" x14ac:dyDescent="0.4">
      <c r="B35" s="46" t="s">
        <v>74</v>
      </c>
      <c r="E35" s="105"/>
      <c r="F35" s="9">
        <f t="shared" si="3"/>
        <v>1953</v>
      </c>
      <c r="G35" s="1">
        <f t="shared" ref="G35:H51" si="17">J35+S35</f>
        <v>1265</v>
      </c>
      <c r="H35" s="2">
        <f t="shared" si="17"/>
        <v>688</v>
      </c>
      <c r="I35" s="1">
        <f t="shared" si="8"/>
        <v>1861</v>
      </c>
      <c r="J35" s="1">
        <f>L35+N35+P35</f>
        <v>1215</v>
      </c>
      <c r="K35" s="2">
        <f>M35+O35+Q35</f>
        <v>646</v>
      </c>
      <c r="L35" s="1">
        <f t="shared" ref="L35:T35" si="18">L36+L37+L38+L39+L40+L41+L42+L48+L49+L50+L51</f>
        <v>0</v>
      </c>
      <c r="M35" s="2">
        <f t="shared" si="18"/>
        <v>1</v>
      </c>
      <c r="N35" s="1">
        <f>N36+N37+N38+N39+N40+N41+N42+N48+N49+N50+N51</f>
        <v>981</v>
      </c>
      <c r="O35" s="2">
        <f t="shared" si="18"/>
        <v>535</v>
      </c>
      <c r="P35" s="1">
        <f t="shared" si="18"/>
        <v>234</v>
      </c>
      <c r="Q35" s="2">
        <f t="shared" si="18"/>
        <v>110</v>
      </c>
      <c r="R35" s="10">
        <f>SUM(R36:R42)+SUM(R48:R51)</f>
        <v>92</v>
      </c>
      <c r="S35" s="1">
        <f t="shared" si="18"/>
        <v>50</v>
      </c>
      <c r="T35" s="3">
        <f t="shared" si="18"/>
        <v>42</v>
      </c>
    </row>
    <row r="36" spans="2:20" ht="15" customHeight="1" x14ac:dyDescent="0.4">
      <c r="B36" s="46">
        <v>1</v>
      </c>
      <c r="C36" s="46" t="s">
        <v>75</v>
      </c>
      <c r="E36" s="105"/>
      <c r="F36" s="9">
        <f t="shared" si="3"/>
        <v>236</v>
      </c>
      <c r="G36" s="1">
        <f t="shared" si="17"/>
        <v>185</v>
      </c>
      <c r="H36" s="2">
        <f t="shared" si="17"/>
        <v>51</v>
      </c>
      <c r="I36" s="1">
        <f t="shared" si="8"/>
        <v>226</v>
      </c>
      <c r="J36" s="1">
        <f t="shared" ref="J36:K51" si="19">L36+N36+P36</f>
        <v>179</v>
      </c>
      <c r="K36" s="2">
        <f t="shared" si="19"/>
        <v>47</v>
      </c>
      <c r="L36" s="1">
        <v>0</v>
      </c>
      <c r="M36" s="2">
        <v>0</v>
      </c>
      <c r="N36" s="1">
        <v>166</v>
      </c>
      <c r="O36" s="2">
        <v>45</v>
      </c>
      <c r="P36" s="1">
        <v>13</v>
      </c>
      <c r="Q36" s="2">
        <v>2</v>
      </c>
      <c r="R36" s="10">
        <f>S36+T36</f>
        <v>10</v>
      </c>
      <c r="S36" s="1">
        <v>6</v>
      </c>
      <c r="T36" s="3">
        <v>4</v>
      </c>
    </row>
    <row r="37" spans="2:20" ht="15" customHeight="1" x14ac:dyDescent="0.4">
      <c r="B37" s="46">
        <v>2</v>
      </c>
      <c r="C37" s="46" t="s">
        <v>76</v>
      </c>
      <c r="E37" s="105"/>
      <c r="F37" s="9">
        <f t="shared" si="3"/>
        <v>222</v>
      </c>
      <c r="G37" s="1">
        <f t="shared" si="17"/>
        <v>43</v>
      </c>
      <c r="H37" s="2">
        <f t="shared" si="17"/>
        <v>179</v>
      </c>
      <c r="I37" s="1">
        <f t="shared" si="8"/>
        <v>212</v>
      </c>
      <c r="J37" s="1">
        <f t="shared" si="19"/>
        <v>40</v>
      </c>
      <c r="K37" s="2">
        <f t="shared" si="19"/>
        <v>172</v>
      </c>
      <c r="L37" s="1">
        <v>0</v>
      </c>
      <c r="M37" s="2">
        <v>1</v>
      </c>
      <c r="N37" s="1">
        <v>37</v>
      </c>
      <c r="O37" s="2">
        <v>149</v>
      </c>
      <c r="P37" s="1">
        <v>3</v>
      </c>
      <c r="Q37" s="2">
        <v>22</v>
      </c>
      <c r="R37" s="10">
        <f t="shared" ref="R37:R51" si="20">S37+T37</f>
        <v>10</v>
      </c>
      <c r="S37" s="1">
        <v>3</v>
      </c>
      <c r="T37" s="3">
        <v>7</v>
      </c>
    </row>
    <row r="38" spans="2:20" ht="15" customHeight="1" x14ac:dyDescent="0.4">
      <c r="B38" s="46">
        <v>3</v>
      </c>
      <c r="C38" s="46" t="s">
        <v>77</v>
      </c>
      <c r="E38" s="105"/>
      <c r="F38" s="9">
        <f t="shared" si="3"/>
        <v>174</v>
      </c>
      <c r="G38" s="1">
        <f t="shared" si="17"/>
        <v>61</v>
      </c>
      <c r="H38" s="2">
        <f t="shared" si="17"/>
        <v>113</v>
      </c>
      <c r="I38" s="1">
        <f t="shared" si="8"/>
        <v>162</v>
      </c>
      <c r="J38" s="1">
        <f t="shared" si="19"/>
        <v>54</v>
      </c>
      <c r="K38" s="2">
        <f t="shared" si="19"/>
        <v>108</v>
      </c>
      <c r="L38" s="1">
        <v>0</v>
      </c>
      <c r="M38" s="2">
        <v>0</v>
      </c>
      <c r="N38" s="1">
        <v>45</v>
      </c>
      <c r="O38" s="2">
        <v>97</v>
      </c>
      <c r="P38" s="1">
        <v>9</v>
      </c>
      <c r="Q38" s="2">
        <v>11</v>
      </c>
      <c r="R38" s="10">
        <f t="shared" si="20"/>
        <v>12</v>
      </c>
      <c r="S38" s="1">
        <v>7</v>
      </c>
      <c r="T38" s="3">
        <v>5</v>
      </c>
    </row>
    <row r="39" spans="2:20" ht="15" customHeight="1" x14ac:dyDescent="0.4">
      <c r="B39" s="46">
        <v>4</v>
      </c>
      <c r="C39" s="46" t="s">
        <v>78</v>
      </c>
      <c r="E39" s="105"/>
      <c r="F39" s="9">
        <f t="shared" si="3"/>
        <v>225</v>
      </c>
      <c r="G39" s="1">
        <f t="shared" si="17"/>
        <v>88</v>
      </c>
      <c r="H39" s="2">
        <f t="shared" si="17"/>
        <v>137</v>
      </c>
      <c r="I39" s="1">
        <f t="shared" si="8"/>
        <v>211</v>
      </c>
      <c r="J39" s="1">
        <f t="shared" si="19"/>
        <v>84</v>
      </c>
      <c r="K39" s="2">
        <f t="shared" si="19"/>
        <v>127</v>
      </c>
      <c r="L39" s="1">
        <v>0</v>
      </c>
      <c r="M39" s="2">
        <v>0</v>
      </c>
      <c r="N39" s="1">
        <v>44</v>
      </c>
      <c r="O39" s="2">
        <v>93</v>
      </c>
      <c r="P39" s="1">
        <v>40</v>
      </c>
      <c r="Q39" s="2">
        <v>34</v>
      </c>
      <c r="R39" s="10">
        <f t="shared" si="20"/>
        <v>14</v>
      </c>
      <c r="S39" s="1">
        <v>4</v>
      </c>
      <c r="T39" s="3">
        <v>10</v>
      </c>
    </row>
    <row r="40" spans="2:20" ht="15" customHeight="1" x14ac:dyDescent="0.4">
      <c r="B40" s="46">
        <v>5</v>
      </c>
      <c r="C40" s="46" t="s">
        <v>79</v>
      </c>
      <c r="E40" s="105"/>
      <c r="F40" s="9">
        <f t="shared" si="3"/>
        <v>98</v>
      </c>
      <c r="G40" s="1">
        <f t="shared" si="17"/>
        <v>82</v>
      </c>
      <c r="H40" s="2">
        <f t="shared" si="17"/>
        <v>16</v>
      </c>
      <c r="I40" s="1">
        <f t="shared" si="8"/>
        <v>94</v>
      </c>
      <c r="J40" s="1">
        <f t="shared" si="19"/>
        <v>78</v>
      </c>
      <c r="K40" s="2">
        <f t="shared" si="19"/>
        <v>16</v>
      </c>
      <c r="L40" s="1">
        <v>0</v>
      </c>
      <c r="M40" s="2">
        <v>0</v>
      </c>
      <c r="N40" s="1">
        <v>36</v>
      </c>
      <c r="O40" s="2">
        <v>11</v>
      </c>
      <c r="P40" s="1">
        <v>42</v>
      </c>
      <c r="Q40" s="2">
        <v>5</v>
      </c>
      <c r="R40" s="10">
        <f t="shared" si="20"/>
        <v>4</v>
      </c>
      <c r="S40" s="1">
        <v>4</v>
      </c>
      <c r="T40" s="3">
        <v>0</v>
      </c>
    </row>
    <row r="41" spans="2:20" ht="15" customHeight="1" x14ac:dyDescent="0.4">
      <c r="B41" s="46">
        <v>6</v>
      </c>
      <c r="C41" s="46" t="s">
        <v>80</v>
      </c>
      <c r="E41" s="105"/>
      <c r="F41" s="9">
        <f t="shared" si="3"/>
        <v>3</v>
      </c>
      <c r="G41" s="1">
        <f t="shared" si="17"/>
        <v>3</v>
      </c>
      <c r="H41" s="2">
        <f t="shared" si="17"/>
        <v>0</v>
      </c>
      <c r="I41" s="1">
        <f t="shared" si="8"/>
        <v>3</v>
      </c>
      <c r="J41" s="1">
        <f t="shared" si="19"/>
        <v>3</v>
      </c>
      <c r="K41" s="2">
        <f t="shared" si="19"/>
        <v>0</v>
      </c>
      <c r="L41" s="1">
        <v>0</v>
      </c>
      <c r="M41" s="2">
        <v>0</v>
      </c>
      <c r="N41" s="1">
        <v>2</v>
      </c>
      <c r="O41" s="2">
        <v>0</v>
      </c>
      <c r="P41" s="1">
        <v>1</v>
      </c>
      <c r="Q41" s="2">
        <v>0</v>
      </c>
      <c r="R41" s="10">
        <f t="shared" si="20"/>
        <v>0</v>
      </c>
      <c r="S41" s="1">
        <v>0</v>
      </c>
      <c r="T41" s="3">
        <v>0</v>
      </c>
    </row>
    <row r="42" spans="2:20" ht="15" customHeight="1" x14ac:dyDescent="0.4">
      <c r="B42" s="46">
        <v>7</v>
      </c>
      <c r="C42" s="46" t="s">
        <v>81</v>
      </c>
      <c r="E42" s="105"/>
      <c r="F42" s="9">
        <f t="shared" si="3"/>
        <v>565</v>
      </c>
      <c r="G42" s="1">
        <f t="shared" si="17"/>
        <v>448</v>
      </c>
      <c r="H42" s="2">
        <f t="shared" si="17"/>
        <v>117</v>
      </c>
      <c r="I42" s="1">
        <f t="shared" si="8"/>
        <v>536</v>
      </c>
      <c r="J42" s="1">
        <f t="shared" si="19"/>
        <v>431</v>
      </c>
      <c r="K42" s="2">
        <f t="shared" si="19"/>
        <v>105</v>
      </c>
      <c r="L42" s="1">
        <f t="shared" ref="L42:Q42" si="21">SUM(L43:L47)</f>
        <v>0</v>
      </c>
      <c r="M42" s="2">
        <f t="shared" si="21"/>
        <v>0</v>
      </c>
      <c r="N42" s="1">
        <f t="shared" si="21"/>
        <v>397</v>
      </c>
      <c r="O42" s="2">
        <f t="shared" si="21"/>
        <v>92</v>
      </c>
      <c r="P42" s="1">
        <f t="shared" si="21"/>
        <v>34</v>
      </c>
      <c r="Q42" s="2">
        <f t="shared" si="21"/>
        <v>13</v>
      </c>
      <c r="R42" s="10">
        <f t="shared" si="20"/>
        <v>29</v>
      </c>
      <c r="S42" s="1">
        <f>SUM(S43:S47)</f>
        <v>17</v>
      </c>
      <c r="T42" s="3">
        <f>SUM(T43:T47)</f>
        <v>12</v>
      </c>
    </row>
    <row r="43" spans="2:20" ht="15" customHeight="1" x14ac:dyDescent="0.4">
      <c r="E43" s="105" t="s">
        <v>82</v>
      </c>
      <c r="F43" s="9">
        <f t="shared" si="3"/>
        <v>365</v>
      </c>
      <c r="G43" s="1">
        <f t="shared" si="17"/>
        <v>267</v>
      </c>
      <c r="H43" s="2">
        <f t="shared" si="17"/>
        <v>98</v>
      </c>
      <c r="I43" s="1">
        <f t="shared" si="8"/>
        <v>342</v>
      </c>
      <c r="J43" s="1">
        <f t="shared" si="19"/>
        <v>255</v>
      </c>
      <c r="K43" s="2">
        <f t="shared" si="19"/>
        <v>87</v>
      </c>
      <c r="L43" s="1">
        <v>0</v>
      </c>
      <c r="M43" s="2">
        <v>0</v>
      </c>
      <c r="N43" s="1">
        <v>228</v>
      </c>
      <c r="O43" s="2">
        <v>74</v>
      </c>
      <c r="P43" s="1">
        <v>27</v>
      </c>
      <c r="Q43" s="2">
        <v>13</v>
      </c>
      <c r="R43" s="10">
        <f t="shared" si="20"/>
        <v>23</v>
      </c>
      <c r="S43" s="1">
        <v>12</v>
      </c>
      <c r="T43" s="3">
        <v>11</v>
      </c>
    </row>
    <row r="44" spans="2:20" ht="15" customHeight="1" x14ac:dyDescent="0.4">
      <c r="E44" s="105" t="s">
        <v>83</v>
      </c>
      <c r="F44" s="9">
        <f t="shared" si="3"/>
        <v>64</v>
      </c>
      <c r="G44" s="1">
        <f t="shared" si="17"/>
        <v>59</v>
      </c>
      <c r="H44" s="2">
        <f t="shared" si="17"/>
        <v>5</v>
      </c>
      <c r="I44" s="1">
        <f t="shared" si="8"/>
        <v>60</v>
      </c>
      <c r="J44" s="1">
        <f t="shared" si="19"/>
        <v>55</v>
      </c>
      <c r="K44" s="2">
        <f t="shared" si="19"/>
        <v>5</v>
      </c>
      <c r="L44" s="1">
        <v>0</v>
      </c>
      <c r="M44" s="2">
        <v>0</v>
      </c>
      <c r="N44" s="1">
        <v>54</v>
      </c>
      <c r="O44" s="2">
        <v>5</v>
      </c>
      <c r="P44" s="1">
        <v>1</v>
      </c>
      <c r="Q44" s="2">
        <v>0</v>
      </c>
      <c r="R44" s="10">
        <f t="shared" si="20"/>
        <v>4</v>
      </c>
      <c r="S44" s="1">
        <v>4</v>
      </c>
      <c r="T44" s="3">
        <v>0</v>
      </c>
    </row>
    <row r="45" spans="2:20" ht="15" customHeight="1" x14ac:dyDescent="0.4">
      <c r="E45" s="105" t="s">
        <v>84</v>
      </c>
      <c r="F45" s="9">
        <f t="shared" si="3"/>
        <v>85</v>
      </c>
      <c r="G45" s="1">
        <f t="shared" si="17"/>
        <v>82</v>
      </c>
      <c r="H45" s="2">
        <f t="shared" si="17"/>
        <v>3</v>
      </c>
      <c r="I45" s="1">
        <f t="shared" si="8"/>
        <v>84</v>
      </c>
      <c r="J45" s="1">
        <f t="shared" si="19"/>
        <v>81</v>
      </c>
      <c r="K45" s="2">
        <f t="shared" si="19"/>
        <v>3</v>
      </c>
      <c r="L45" s="1">
        <v>0</v>
      </c>
      <c r="M45" s="2">
        <v>0</v>
      </c>
      <c r="N45" s="1">
        <v>77</v>
      </c>
      <c r="O45" s="2">
        <v>3</v>
      </c>
      <c r="P45" s="1">
        <v>4</v>
      </c>
      <c r="Q45" s="2">
        <v>0</v>
      </c>
      <c r="R45" s="10">
        <f t="shared" si="20"/>
        <v>1</v>
      </c>
      <c r="S45" s="1">
        <v>1</v>
      </c>
      <c r="T45" s="3">
        <v>0</v>
      </c>
    </row>
    <row r="46" spans="2:20" ht="15" customHeight="1" x14ac:dyDescent="0.4">
      <c r="E46" s="105" t="s">
        <v>85</v>
      </c>
      <c r="F46" s="9">
        <f t="shared" si="3"/>
        <v>22</v>
      </c>
      <c r="G46" s="1">
        <f t="shared" si="17"/>
        <v>17</v>
      </c>
      <c r="H46" s="2">
        <f t="shared" si="17"/>
        <v>5</v>
      </c>
      <c r="I46" s="1">
        <f t="shared" si="8"/>
        <v>22</v>
      </c>
      <c r="J46" s="1">
        <f t="shared" si="19"/>
        <v>17</v>
      </c>
      <c r="K46" s="2">
        <f t="shared" si="19"/>
        <v>5</v>
      </c>
      <c r="L46" s="1">
        <v>0</v>
      </c>
      <c r="M46" s="2">
        <v>0</v>
      </c>
      <c r="N46" s="1">
        <v>15</v>
      </c>
      <c r="O46" s="2">
        <v>5</v>
      </c>
      <c r="P46" s="1">
        <v>2</v>
      </c>
      <c r="Q46" s="2">
        <v>0</v>
      </c>
      <c r="R46" s="10">
        <f t="shared" si="20"/>
        <v>0</v>
      </c>
      <c r="S46" s="1">
        <v>0</v>
      </c>
      <c r="T46" s="3">
        <v>0</v>
      </c>
    </row>
    <row r="47" spans="2:20" ht="15" customHeight="1" x14ac:dyDescent="0.4">
      <c r="E47" s="105" t="s">
        <v>86</v>
      </c>
      <c r="F47" s="9">
        <f t="shared" si="3"/>
        <v>29</v>
      </c>
      <c r="G47" s="1">
        <f t="shared" si="17"/>
        <v>23</v>
      </c>
      <c r="H47" s="2">
        <f t="shared" si="17"/>
        <v>6</v>
      </c>
      <c r="I47" s="1">
        <f t="shared" si="8"/>
        <v>28</v>
      </c>
      <c r="J47" s="1">
        <f t="shared" si="19"/>
        <v>23</v>
      </c>
      <c r="K47" s="2">
        <f t="shared" si="19"/>
        <v>5</v>
      </c>
      <c r="L47" s="1">
        <v>0</v>
      </c>
      <c r="M47" s="2">
        <v>0</v>
      </c>
      <c r="N47" s="1">
        <v>23</v>
      </c>
      <c r="O47" s="2">
        <v>5</v>
      </c>
      <c r="P47" s="1">
        <v>0</v>
      </c>
      <c r="Q47" s="2">
        <v>0</v>
      </c>
      <c r="R47" s="10">
        <f t="shared" si="20"/>
        <v>1</v>
      </c>
      <c r="S47" s="1">
        <v>0</v>
      </c>
      <c r="T47" s="3">
        <v>1</v>
      </c>
    </row>
    <row r="48" spans="2:20" ht="15" customHeight="1" x14ac:dyDescent="0.4">
      <c r="B48" s="46">
        <v>8</v>
      </c>
      <c r="C48" s="46" t="s">
        <v>87</v>
      </c>
      <c r="E48" s="105"/>
      <c r="F48" s="9">
        <f t="shared" si="3"/>
        <v>90</v>
      </c>
      <c r="G48" s="1">
        <f t="shared" si="17"/>
        <v>83</v>
      </c>
      <c r="H48" s="2">
        <f t="shared" si="17"/>
        <v>7</v>
      </c>
      <c r="I48" s="1">
        <f t="shared" si="8"/>
        <v>89</v>
      </c>
      <c r="J48" s="1">
        <f t="shared" si="19"/>
        <v>83</v>
      </c>
      <c r="K48" s="2">
        <f t="shared" si="19"/>
        <v>6</v>
      </c>
      <c r="L48" s="1">
        <v>0</v>
      </c>
      <c r="M48" s="2">
        <v>0</v>
      </c>
      <c r="N48" s="1">
        <v>62</v>
      </c>
      <c r="O48" s="2">
        <v>5</v>
      </c>
      <c r="P48" s="1">
        <v>21</v>
      </c>
      <c r="Q48" s="2">
        <v>1</v>
      </c>
      <c r="R48" s="10">
        <f t="shared" si="20"/>
        <v>1</v>
      </c>
      <c r="S48" s="1">
        <v>0</v>
      </c>
      <c r="T48" s="3">
        <v>1</v>
      </c>
    </row>
    <row r="49" spans="2:20" ht="15" customHeight="1" x14ac:dyDescent="0.4">
      <c r="B49" s="46">
        <v>9</v>
      </c>
      <c r="C49" s="46" t="s">
        <v>88</v>
      </c>
      <c r="E49" s="105"/>
      <c r="F49" s="9">
        <f t="shared" si="3"/>
        <v>165</v>
      </c>
      <c r="G49" s="1">
        <f t="shared" si="17"/>
        <v>157</v>
      </c>
      <c r="H49" s="2">
        <f t="shared" si="17"/>
        <v>8</v>
      </c>
      <c r="I49" s="1">
        <f t="shared" si="8"/>
        <v>158</v>
      </c>
      <c r="J49" s="1">
        <f t="shared" si="19"/>
        <v>151</v>
      </c>
      <c r="K49" s="2">
        <f t="shared" si="19"/>
        <v>7</v>
      </c>
      <c r="L49" s="1">
        <v>0</v>
      </c>
      <c r="M49" s="2">
        <v>0</v>
      </c>
      <c r="N49" s="1">
        <v>130</v>
      </c>
      <c r="O49" s="2">
        <v>7</v>
      </c>
      <c r="P49" s="1">
        <v>21</v>
      </c>
      <c r="Q49" s="2">
        <v>0</v>
      </c>
      <c r="R49" s="10">
        <f t="shared" si="20"/>
        <v>7</v>
      </c>
      <c r="S49" s="1">
        <v>6</v>
      </c>
      <c r="T49" s="3">
        <v>1</v>
      </c>
    </row>
    <row r="50" spans="2:20" ht="15" customHeight="1" x14ac:dyDescent="0.4">
      <c r="B50" s="46">
        <v>10</v>
      </c>
      <c r="C50" s="46" t="s">
        <v>89</v>
      </c>
      <c r="E50" s="105"/>
      <c r="F50" s="9">
        <f t="shared" si="3"/>
        <v>61</v>
      </c>
      <c r="G50" s="1">
        <f t="shared" si="17"/>
        <v>40</v>
      </c>
      <c r="H50" s="2">
        <f t="shared" si="17"/>
        <v>21</v>
      </c>
      <c r="I50" s="1">
        <f t="shared" si="8"/>
        <v>59</v>
      </c>
      <c r="J50" s="1">
        <f t="shared" si="19"/>
        <v>38</v>
      </c>
      <c r="K50" s="2">
        <f t="shared" si="19"/>
        <v>21</v>
      </c>
      <c r="L50" s="1">
        <v>0</v>
      </c>
      <c r="M50" s="2">
        <v>0</v>
      </c>
      <c r="N50" s="1">
        <v>36</v>
      </c>
      <c r="O50" s="2">
        <v>19</v>
      </c>
      <c r="P50" s="1">
        <v>2</v>
      </c>
      <c r="Q50" s="2">
        <v>2</v>
      </c>
      <c r="R50" s="10">
        <f t="shared" si="20"/>
        <v>2</v>
      </c>
      <c r="S50" s="1">
        <v>2</v>
      </c>
      <c r="T50" s="3">
        <v>0</v>
      </c>
    </row>
    <row r="51" spans="2:20" ht="15" customHeight="1" x14ac:dyDescent="0.4">
      <c r="B51" s="46">
        <v>11</v>
      </c>
      <c r="C51" s="46" t="s">
        <v>90</v>
      </c>
      <c r="E51" s="105"/>
      <c r="F51" s="9">
        <f t="shared" si="3"/>
        <v>114</v>
      </c>
      <c r="G51" s="1">
        <f t="shared" si="17"/>
        <v>75</v>
      </c>
      <c r="H51" s="2">
        <f t="shared" si="17"/>
        <v>39</v>
      </c>
      <c r="I51" s="1">
        <f t="shared" si="8"/>
        <v>111</v>
      </c>
      <c r="J51" s="1">
        <f t="shared" si="19"/>
        <v>74</v>
      </c>
      <c r="K51" s="2">
        <f t="shared" si="19"/>
        <v>37</v>
      </c>
      <c r="L51" s="1">
        <v>0</v>
      </c>
      <c r="M51" s="2">
        <v>0</v>
      </c>
      <c r="N51" s="1">
        <v>26</v>
      </c>
      <c r="O51" s="2">
        <v>17</v>
      </c>
      <c r="P51" s="1">
        <v>48</v>
      </c>
      <c r="Q51" s="2">
        <v>20</v>
      </c>
      <c r="R51" s="10">
        <f t="shared" si="20"/>
        <v>3</v>
      </c>
      <c r="S51" s="1">
        <v>1</v>
      </c>
      <c r="T51" s="3">
        <v>2</v>
      </c>
    </row>
    <row r="52" spans="2:20" ht="6" customHeight="1" x14ac:dyDescent="0.4">
      <c r="E52" s="105"/>
      <c r="F52" s="9"/>
      <c r="G52" s="1"/>
      <c r="H52" s="2"/>
      <c r="I52" s="1"/>
      <c r="J52" s="1"/>
      <c r="K52" s="2"/>
      <c r="L52" s="1"/>
      <c r="M52" s="2"/>
      <c r="N52" s="1"/>
      <c r="O52" s="2"/>
      <c r="P52" s="1"/>
      <c r="Q52" s="2"/>
      <c r="R52" s="10"/>
      <c r="S52" s="1"/>
      <c r="T52" s="3"/>
    </row>
    <row r="53" spans="2:20" ht="15" customHeight="1" x14ac:dyDescent="0.4">
      <c r="B53" s="46" t="s">
        <v>91</v>
      </c>
      <c r="E53" s="105"/>
      <c r="F53" s="9">
        <f t="shared" si="3"/>
        <v>1953</v>
      </c>
      <c r="G53" s="1">
        <f t="shared" ref="G53:H73" si="22">J53+S53</f>
        <v>1265</v>
      </c>
      <c r="H53" s="2">
        <f t="shared" si="22"/>
        <v>688</v>
      </c>
      <c r="I53" s="1">
        <f t="shared" si="8"/>
        <v>1861</v>
      </c>
      <c r="J53" s="1">
        <f>L53+N53+P53</f>
        <v>1215</v>
      </c>
      <c r="K53" s="2">
        <f>M53+O53+Q53</f>
        <v>646</v>
      </c>
      <c r="L53" s="1">
        <f t="shared" ref="L53:T53" si="23">SUM(L54:L73)</f>
        <v>0</v>
      </c>
      <c r="M53" s="2">
        <f t="shared" si="23"/>
        <v>1</v>
      </c>
      <c r="N53" s="1">
        <f t="shared" si="23"/>
        <v>981</v>
      </c>
      <c r="O53" s="2">
        <f t="shared" si="23"/>
        <v>535</v>
      </c>
      <c r="P53" s="1">
        <f t="shared" si="23"/>
        <v>234</v>
      </c>
      <c r="Q53" s="2">
        <f t="shared" si="23"/>
        <v>110</v>
      </c>
      <c r="R53" s="10">
        <f t="shared" si="23"/>
        <v>92</v>
      </c>
      <c r="S53" s="1">
        <f t="shared" si="23"/>
        <v>50</v>
      </c>
      <c r="T53" s="3">
        <f t="shared" si="23"/>
        <v>42</v>
      </c>
    </row>
    <row r="54" spans="2:20" ht="15" customHeight="1" x14ac:dyDescent="0.4">
      <c r="B54" s="46" t="s">
        <v>92</v>
      </c>
      <c r="C54" s="46" t="s">
        <v>93</v>
      </c>
      <c r="E54" s="105"/>
      <c r="F54" s="9">
        <f t="shared" si="3"/>
        <v>1</v>
      </c>
      <c r="G54" s="1">
        <f t="shared" si="22"/>
        <v>1</v>
      </c>
      <c r="H54" s="2">
        <f t="shared" si="22"/>
        <v>0</v>
      </c>
      <c r="I54" s="1">
        <f t="shared" si="8"/>
        <v>1</v>
      </c>
      <c r="J54" s="1">
        <f t="shared" ref="J54:K73" si="24">L54+N54+P54</f>
        <v>1</v>
      </c>
      <c r="K54" s="2">
        <f t="shared" si="24"/>
        <v>0</v>
      </c>
      <c r="L54" s="1">
        <v>0</v>
      </c>
      <c r="M54" s="2">
        <v>0</v>
      </c>
      <c r="N54" s="1">
        <v>1</v>
      </c>
      <c r="O54" s="2">
        <v>0</v>
      </c>
      <c r="P54" s="1">
        <v>0</v>
      </c>
      <c r="Q54" s="2">
        <v>0</v>
      </c>
      <c r="R54" s="10">
        <f>S54+T54</f>
        <v>0</v>
      </c>
      <c r="S54" s="1">
        <v>0</v>
      </c>
      <c r="T54" s="3">
        <v>0</v>
      </c>
    </row>
    <row r="55" spans="2:20" ht="15" customHeight="1" x14ac:dyDescent="0.4">
      <c r="B55" s="46" t="s">
        <v>94</v>
      </c>
      <c r="C55" s="46" t="s">
        <v>95</v>
      </c>
      <c r="E55" s="105"/>
      <c r="F55" s="9">
        <f t="shared" si="3"/>
        <v>1</v>
      </c>
      <c r="G55" s="1">
        <f t="shared" si="22"/>
        <v>1</v>
      </c>
      <c r="H55" s="2">
        <f t="shared" si="22"/>
        <v>0</v>
      </c>
      <c r="I55" s="1">
        <f t="shared" si="8"/>
        <v>1</v>
      </c>
      <c r="J55" s="1">
        <f t="shared" si="24"/>
        <v>1</v>
      </c>
      <c r="K55" s="2">
        <f t="shared" si="24"/>
        <v>0</v>
      </c>
      <c r="L55" s="1">
        <v>0</v>
      </c>
      <c r="M55" s="2">
        <v>0</v>
      </c>
      <c r="N55" s="1">
        <v>0</v>
      </c>
      <c r="O55" s="2">
        <v>0</v>
      </c>
      <c r="P55" s="1">
        <v>1</v>
      </c>
      <c r="Q55" s="2">
        <v>0</v>
      </c>
      <c r="R55" s="10">
        <f t="shared" ref="R55:R73" si="25">S55+T55</f>
        <v>0</v>
      </c>
      <c r="S55" s="1">
        <v>0</v>
      </c>
      <c r="T55" s="3">
        <v>0</v>
      </c>
    </row>
    <row r="56" spans="2:20" ht="15" customHeight="1" x14ac:dyDescent="0.4">
      <c r="B56" s="46" t="s">
        <v>96</v>
      </c>
      <c r="C56" s="46" t="s">
        <v>97</v>
      </c>
      <c r="E56" s="105"/>
      <c r="F56" s="9">
        <f t="shared" si="3"/>
        <v>2</v>
      </c>
      <c r="G56" s="1">
        <f t="shared" si="22"/>
        <v>2</v>
      </c>
      <c r="H56" s="2">
        <f t="shared" si="22"/>
        <v>0</v>
      </c>
      <c r="I56" s="1">
        <f t="shared" si="8"/>
        <v>1</v>
      </c>
      <c r="J56" s="1">
        <f t="shared" si="24"/>
        <v>1</v>
      </c>
      <c r="K56" s="2">
        <f t="shared" si="24"/>
        <v>0</v>
      </c>
      <c r="L56" s="1">
        <v>0</v>
      </c>
      <c r="M56" s="2">
        <v>0</v>
      </c>
      <c r="N56" s="1">
        <v>1</v>
      </c>
      <c r="O56" s="2">
        <v>0</v>
      </c>
      <c r="P56" s="1">
        <v>0</v>
      </c>
      <c r="Q56" s="2">
        <v>0</v>
      </c>
      <c r="R56" s="10">
        <f t="shared" si="25"/>
        <v>1</v>
      </c>
      <c r="S56" s="1">
        <v>1</v>
      </c>
      <c r="T56" s="3">
        <v>0</v>
      </c>
    </row>
    <row r="57" spans="2:20" ht="15" customHeight="1" x14ac:dyDescent="0.4">
      <c r="B57" s="46" t="s">
        <v>98</v>
      </c>
      <c r="C57" s="46" t="s">
        <v>99</v>
      </c>
      <c r="E57" s="105"/>
      <c r="F57" s="9">
        <f t="shared" si="3"/>
        <v>185</v>
      </c>
      <c r="G57" s="1">
        <f t="shared" si="22"/>
        <v>166</v>
      </c>
      <c r="H57" s="2">
        <f t="shared" si="22"/>
        <v>19</v>
      </c>
      <c r="I57" s="1">
        <f t="shared" si="8"/>
        <v>176</v>
      </c>
      <c r="J57" s="1">
        <f t="shared" si="24"/>
        <v>159</v>
      </c>
      <c r="K57" s="2">
        <f t="shared" si="24"/>
        <v>17</v>
      </c>
      <c r="L57" s="1">
        <v>0</v>
      </c>
      <c r="M57" s="2">
        <v>0</v>
      </c>
      <c r="N57" s="1">
        <v>137</v>
      </c>
      <c r="O57" s="2">
        <v>16</v>
      </c>
      <c r="P57" s="1">
        <v>22</v>
      </c>
      <c r="Q57" s="2">
        <v>1</v>
      </c>
      <c r="R57" s="10">
        <f t="shared" si="25"/>
        <v>9</v>
      </c>
      <c r="S57" s="1">
        <v>7</v>
      </c>
      <c r="T57" s="3">
        <v>2</v>
      </c>
    </row>
    <row r="58" spans="2:20" ht="15" customHeight="1" x14ac:dyDescent="0.4">
      <c r="B58" s="46" t="s">
        <v>100</v>
      </c>
      <c r="C58" s="46" t="s">
        <v>101</v>
      </c>
      <c r="E58" s="105"/>
      <c r="F58" s="9">
        <f t="shared" si="3"/>
        <v>616</v>
      </c>
      <c r="G58" s="1">
        <f t="shared" si="22"/>
        <v>419</v>
      </c>
      <c r="H58" s="2">
        <f t="shared" si="22"/>
        <v>197</v>
      </c>
      <c r="I58" s="1">
        <f t="shared" si="8"/>
        <v>583</v>
      </c>
      <c r="J58" s="1">
        <f t="shared" si="24"/>
        <v>400</v>
      </c>
      <c r="K58" s="2">
        <f t="shared" si="24"/>
        <v>183</v>
      </c>
      <c r="L58" s="1">
        <v>0</v>
      </c>
      <c r="M58" s="2">
        <v>0</v>
      </c>
      <c r="N58" s="1">
        <v>371</v>
      </c>
      <c r="O58" s="2">
        <v>165</v>
      </c>
      <c r="P58" s="1">
        <v>29</v>
      </c>
      <c r="Q58" s="2">
        <v>18</v>
      </c>
      <c r="R58" s="10">
        <f t="shared" si="25"/>
        <v>33</v>
      </c>
      <c r="S58" s="1">
        <v>19</v>
      </c>
      <c r="T58" s="3">
        <v>14</v>
      </c>
    </row>
    <row r="59" spans="2:20" ht="15" customHeight="1" x14ac:dyDescent="0.4">
      <c r="B59" s="46" t="s">
        <v>102</v>
      </c>
      <c r="C59" s="46" t="s">
        <v>103</v>
      </c>
      <c r="E59" s="105"/>
      <c r="F59" s="9">
        <f t="shared" si="3"/>
        <v>28</v>
      </c>
      <c r="G59" s="1">
        <f t="shared" si="22"/>
        <v>26</v>
      </c>
      <c r="H59" s="2">
        <f t="shared" si="22"/>
        <v>2</v>
      </c>
      <c r="I59" s="1">
        <f t="shared" si="8"/>
        <v>24</v>
      </c>
      <c r="J59" s="1">
        <f t="shared" si="24"/>
        <v>22</v>
      </c>
      <c r="K59" s="2">
        <f t="shared" si="24"/>
        <v>2</v>
      </c>
      <c r="L59" s="1">
        <v>0</v>
      </c>
      <c r="M59" s="2">
        <v>0</v>
      </c>
      <c r="N59" s="1">
        <v>17</v>
      </c>
      <c r="O59" s="2">
        <v>1</v>
      </c>
      <c r="P59" s="1">
        <v>5</v>
      </c>
      <c r="Q59" s="2">
        <v>1</v>
      </c>
      <c r="R59" s="10">
        <f t="shared" si="25"/>
        <v>4</v>
      </c>
      <c r="S59" s="1">
        <v>4</v>
      </c>
      <c r="T59" s="3">
        <v>0</v>
      </c>
    </row>
    <row r="60" spans="2:20" ht="15" customHeight="1" x14ac:dyDescent="0.4">
      <c r="B60" s="46" t="s">
        <v>104</v>
      </c>
      <c r="C60" s="46" t="s">
        <v>105</v>
      </c>
      <c r="E60" s="106"/>
      <c r="F60" s="9">
        <f t="shared" si="3"/>
        <v>13</v>
      </c>
      <c r="G60" s="1">
        <f t="shared" si="22"/>
        <v>12</v>
      </c>
      <c r="H60" s="2">
        <f t="shared" si="22"/>
        <v>1</v>
      </c>
      <c r="I60" s="1">
        <f t="shared" si="8"/>
        <v>12</v>
      </c>
      <c r="J60" s="1">
        <f t="shared" si="24"/>
        <v>11</v>
      </c>
      <c r="K60" s="2">
        <f t="shared" si="24"/>
        <v>1</v>
      </c>
      <c r="L60" s="1">
        <v>0</v>
      </c>
      <c r="M60" s="2">
        <v>0</v>
      </c>
      <c r="N60" s="1">
        <v>8</v>
      </c>
      <c r="O60" s="2">
        <v>1</v>
      </c>
      <c r="P60" s="1">
        <v>3</v>
      </c>
      <c r="Q60" s="2">
        <v>0</v>
      </c>
      <c r="R60" s="10">
        <f t="shared" si="25"/>
        <v>1</v>
      </c>
      <c r="S60" s="1">
        <v>1</v>
      </c>
      <c r="T60" s="3">
        <v>0</v>
      </c>
    </row>
    <row r="61" spans="2:20" ht="15" customHeight="1" x14ac:dyDescent="0.4">
      <c r="B61" s="46" t="s">
        <v>106</v>
      </c>
      <c r="C61" s="46" t="s">
        <v>107</v>
      </c>
      <c r="E61" s="105"/>
      <c r="F61" s="9">
        <f t="shared" si="3"/>
        <v>174</v>
      </c>
      <c r="G61" s="1">
        <f t="shared" si="22"/>
        <v>127</v>
      </c>
      <c r="H61" s="2">
        <f t="shared" si="22"/>
        <v>47</v>
      </c>
      <c r="I61" s="1">
        <f t="shared" si="8"/>
        <v>171</v>
      </c>
      <c r="J61" s="1">
        <f t="shared" si="24"/>
        <v>126</v>
      </c>
      <c r="K61" s="2">
        <f t="shared" si="24"/>
        <v>45</v>
      </c>
      <c r="L61" s="1">
        <v>0</v>
      </c>
      <c r="M61" s="2">
        <v>0</v>
      </c>
      <c r="N61" s="1">
        <v>104</v>
      </c>
      <c r="O61" s="2">
        <v>37</v>
      </c>
      <c r="P61" s="1">
        <v>22</v>
      </c>
      <c r="Q61" s="2">
        <v>8</v>
      </c>
      <c r="R61" s="10">
        <f t="shared" si="25"/>
        <v>3</v>
      </c>
      <c r="S61" s="1">
        <v>1</v>
      </c>
      <c r="T61" s="3">
        <v>2</v>
      </c>
    </row>
    <row r="62" spans="2:20" ht="15" customHeight="1" x14ac:dyDescent="0.4">
      <c r="B62" s="46" t="s">
        <v>108</v>
      </c>
      <c r="C62" s="46" t="s">
        <v>109</v>
      </c>
      <c r="E62" s="105"/>
      <c r="F62" s="9">
        <f t="shared" si="3"/>
        <v>193</v>
      </c>
      <c r="G62" s="1">
        <f t="shared" si="22"/>
        <v>88</v>
      </c>
      <c r="H62" s="2">
        <f t="shared" si="22"/>
        <v>105</v>
      </c>
      <c r="I62" s="1">
        <f t="shared" si="8"/>
        <v>183</v>
      </c>
      <c r="J62" s="1">
        <f t="shared" si="24"/>
        <v>83</v>
      </c>
      <c r="K62" s="2">
        <f t="shared" si="24"/>
        <v>100</v>
      </c>
      <c r="L62" s="1">
        <v>0</v>
      </c>
      <c r="M62" s="2">
        <v>0</v>
      </c>
      <c r="N62" s="1">
        <v>69</v>
      </c>
      <c r="O62" s="2">
        <v>88</v>
      </c>
      <c r="P62" s="1">
        <v>14</v>
      </c>
      <c r="Q62" s="2">
        <v>12</v>
      </c>
      <c r="R62" s="10">
        <f t="shared" si="25"/>
        <v>10</v>
      </c>
      <c r="S62" s="1">
        <v>5</v>
      </c>
      <c r="T62" s="3">
        <v>5</v>
      </c>
    </row>
    <row r="63" spans="2:20" ht="15" customHeight="1" x14ac:dyDescent="0.4">
      <c r="B63" s="46" t="s">
        <v>110</v>
      </c>
      <c r="C63" s="46" t="s">
        <v>111</v>
      </c>
      <c r="E63" s="105"/>
      <c r="F63" s="9">
        <f t="shared" si="3"/>
        <v>7</v>
      </c>
      <c r="G63" s="1">
        <f t="shared" si="22"/>
        <v>2</v>
      </c>
      <c r="H63" s="2">
        <f t="shared" si="22"/>
        <v>5</v>
      </c>
      <c r="I63" s="1">
        <f t="shared" si="8"/>
        <v>7</v>
      </c>
      <c r="J63" s="1">
        <f t="shared" si="24"/>
        <v>2</v>
      </c>
      <c r="K63" s="2">
        <f t="shared" si="24"/>
        <v>5</v>
      </c>
      <c r="L63" s="1">
        <v>0</v>
      </c>
      <c r="M63" s="2">
        <v>0</v>
      </c>
      <c r="N63" s="1">
        <v>2</v>
      </c>
      <c r="O63" s="2">
        <v>5</v>
      </c>
      <c r="P63" s="1">
        <v>0</v>
      </c>
      <c r="Q63" s="2">
        <v>0</v>
      </c>
      <c r="R63" s="10">
        <f t="shared" si="25"/>
        <v>0</v>
      </c>
      <c r="S63" s="1">
        <v>0</v>
      </c>
      <c r="T63" s="3">
        <v>0</v>
      </c>
    </row>
    <row r="64" spans="2:20" ht="15" customHeight="1" x14ac:dyDescent="0.4">
      <c r="B64" s="46" t="s">
        <v>112</v>
      </c>
      <c r="C64" s="46" t="s">
        <v>113</v>
      </c>
      <c r="E64" s="105"/>
      <c r="F64" s="9">
        <f t="shared" si="3"/>
        <v>16</v>
      </c>
      <c r="G64" s="1">
        <f t="shared" si="22"/>
        <v>10</v>
      </c>
      <c r="H64" s="2">
        <f t="shared" si="22"/>
        <v>6</v>
      </c>
      <c r="I64" s="1">
        <f t="shared" si="8"/>
        <v>14</v>
      </c>
      <c r="J64" s="1">
        <f t="shared" si="24"/>
        <v>9</v>
      </c>
      <c r="K64" s="2">
        <f t="shared" si="24"/>
        <v>5</v>
      </c>
      <c r="L64" s="1">
        <v>0</v>
      </c>
      <c r="M64" s="2">
        <v>0</v>
      </c>
      <c r="N64" s="1">
        <v>8</v>
      </c>
      <c r="O64" s="2">
        <v>5</v>
      </c>
      <c r="P64" s="1">
        <v>1</v>
      </c>
      <c r="Q64" s="2">
        <v>0</v>
      </c>
      <c r="R64" s="10">
        <f t="shared" si="25"/>
        <v>2</v>
      </c>
      <c r="S64" s="1">
        <v>1</v>
      </c>
      <c r="T64" s="3">
        <v>1</v>
      </c>
    </row>
    <row r="65" spans="2:20" ht="15" customHeight="1" x14ac:dyDescent="0.4">
      <c r="B65" s="46" t="s">
        <v>114</v>
      </c>
      <c r="C65" s="46" t="s">
        <v>115</v>
      </c>
      <c r="E65" s="105"/>
      <c r="F65" s="9">
        <f t="shared" si="3"/>
        <v>42</v>
      </c>
      <c r="G65" s="1">
        <f t="shared" si="22"/>
        <v>29</v>
      </c>
      <c r="H65" s="2">
        <f t="shared" si="22"/>
        <v>13</v>
      </c>
      <c r="I65" s="1">
        <f t="shared" si="8"/>
        <v>42</v>
      </c>
      <c r="J65" s="1">
        <f t="shared" si="24"/>
        <v>29</v>
      </c>
      <c r="K65" s="2">
        <f t="shared" si="24"/>
        <v>13</v>
      </c>
      <c r="L65" s="1">
        <v>0</v>
      </c>
      <c r="M65" s="2">
        <v>0</v>
      </c>
      <c r="N65" s="1">
        <v>28</v>
      </c>
      <c r="O65" s="2">
        <v>11</v>
      </c>
      <c r="P65" s="1">
        <v>1</v>
      </c>
      <c r="Q65" s="2">
        <v>2</v>
      </c>
      <c r="R65" s="10">
        <f t="shared" si="25"/>
        <v>0</v>
      </c>
      <c r="S65" s="1">
        <v>0</v>
      </c>
      <c r="T65" s="3">
        <v>0</v>
      </c>
    </row>
    <row r="66" spans="2:20" ht="15" customHeight="1" x14ac:dyDescent="0.4">
      <c r="B66" s="46" t="s">
        <v>116</v>
      </c>
      <c r="C66" s="46" t="s">
        <v>117</v>
      </c>
      <c r="E66" s="106"/>
      <c r="F66" s="9">
        <f t="shared" si="3"/>
        <v>124</v>
      </c>
      <c r="G66" s="1">
        <f t="shared" si="22"/>
        <v>48</v>
      </c>
      <c r="H66" s="2">
        <f t="shared" si="22"/>
        <v>76</v>
      </c>
      <c r="I66" s="1">
        <f t="shared" si="8"/>
        <v>117</v>
      </c>
      <c r="J66" s="1">
        <f t="shared" si="24"/>
        <v>44</v>
      </c>
      <c r="K66" s="2">
        <f t="shared" si="24"/>
        <v>73</v>
      </c>
      <c r="L66" s="1">
        <v>0</v>
      </c>
      <c r="M66" s="2">
        <v>0</v>
      </c>
      <c r="N66" s="1">
        <v>26</v>
      </c>
      <c r="O66" s="2">
        <v>53</v>
      </c>
      <c r="P66" s="1">
        <v>18</v>
      </c>
      <c r="Q66" s="2">
        <v>20</v>
      </c>
      <c r="R66" s="10">
        <f t="shared" si="25"/>
        <v>7</v>
      </c>
      <c r="S66" s="1">
        <v>4</v>
      </c>
      <c r="T66" s="3">
        <v>3</v>
      </c>
    </row>
    <row r="67" spans="2:20" ht="15" customHeight="1" x14ac:dyDescent="0.4">
      <c r="B67" s="46" t="s">
        <v>118</v>
      </c>
      <c r="C67" s="46" t="s">
        <v>119</v>
      </c>
      <c r="E67" s="106"/>
      <c r="F67" s="9">
        <f t="shared" si="3"/>
        <v>59</v>
      </c>
      <c r="G67" s="1">
        <f t="shared" si="22"/>
        <v>23</v>
      </c>
      <c r="H67" s="2">
        <f t="shared" si="22"/>
        <v>36</v>
      </c>
      <c r="I67" s="1">
        <f t="shared" si="8"/>
        <v>55</v>
      </c>
      <c r="J67" s="1">
        <f t="shared" si="24"/>
        <v>23</v>
      </c>
      <c r="K67" s="2">
        <f t="shared" si="24"/>
        <v>32</v>
      </c>
      <c r="L67" s="1">
        <v>0</v>
      </c>
      <c r="M67" s="2">
        <v>0</v>
      </c>
      <c r="N67" s="1">
        <v>15</v>
      </c>
      <c r="O67" s="2">
        <v>28</v>
      </c>
      <c r="P67" s="1">
        <v>8</v>
      </c>
      <c r="Q67" s="2">
        <v>4</v>
      </c>
      <c r="R67" s="10">
        <f t="shared" si="25"/>
        <v>4</v>
      </c>
      <c r="S67" s="1">
        <v>0</v>
      </c>
      <c r="T67" s="3">
        <v>4</v>
      </c>
    </row>
    <row r="68" spans="2:20" ht="15" customHeight="1" x14ac:dyDescent="0.4">
      <c r="B68" s="46" t="s">
        <v>120</v>
      </c>
      <c r="C68" s="46" t="s">
        <v>121</v>
      </c>
      <c r="E68" s="106"/>
      <c r="F68" s="9">
        <f t="shared" si="3"/>
        <v>13</v>
      </c>
      <c r="G68" s="1">
        <f t="shared" si="22"/>
        <v>2</v>
      </c>
      <c r="H68" s="2">
        <f t="shared" si="22"/>
        <v>11</v>
      </c>
      <c r="I68" s="1">
        <f t="shared" si="8"/>
        <v>13</v>
      </c>
      <c r="J68" s="1">
        <f t="shared" si="24"/>
        <v>2</v>
      </c>
      <c r="K68" s="2">
        <f t="shared" si="24"/>
        <v>11</v>
      </c>
      <c r="L68" s="1">
        <v>0</v>
      </c>
      <c r="M68" s="2">
        <v>0</v>
      </c>
      <c r="N68" s="1">
        <v>1</v>
      </c>
      <c r="O68" s="2">
        <v>8</v>
      </c>
      <c r="P68" s="1">
        <v>1</v>
      </c>
      <c r="Q68" s="2">
        <v>3</v>
      </c>
      <c r="R68" s="10">
        <f t="shared" si="25"/>
        <v>0</v>
      </c>
      <c r="S68" s="1">
        <v>0</v>
      </c>
      <c r="T68" s="3">
        <v>0</v>
      </c>
    </row>
    <row r="69" spans="2:20" ht="15" customHeight="1" x14ac:dyDescent="0.4">
      <c r="B69" s="46" t="s">
        <v>122</v>
      </c>
      <c r="C69" s="46" t="s">
        <v>123</v>
      </c>
      <c r="E69" s="106"/>
      <c r="F69" s="9">
        <f t="shared" si="3"/>
        <v>100</v>
      </c>
      <c r="G69" s="1">
        <f t="shared" si="22"/>
        <v>36</v>
      </c>
      <c r="H69" s="2">
        <f t="shared" si="22"/>
        <v>64</v>
      </c>
      <c r="I69" s="1">
        <f t="shared" si="8"/>
        <v>92</v>
      </c>
      <c r="J69" s="1">
        <f t="shared" si="24"/>
        <v>33</v>
      </c>
      <c r="K69" s="2">
        <f t="shared" si="24"/>
        <v>59</v>
      </c>
      <c r="L69" s="1">
        <v>0</v>
      </c>
      <c r="M69" s="2">
        <v>0</v>
      </c>
      <c r="N69" s="1">
        <v>14</v>
      </c>
      <c r="O69" s="2">
        <v>46</v>
      </c>
      <c r="P69" s="1">
        <v>19</v>
      </c>
      <c r="Q69" s="2">
        <v>13</v>
      </c>
      <c r="R69" s="10">
        <f t="shared" si="25"/>
        <v>8</v>
      </c>
      <c r="S69" s="1">
        <v>3</v>
      </c>
      <c r="T69" s="3">
        <v>5</v>
      </c>
    </row>
    <row r="70" spans="2:20" ht="15" customHeight="1" x14ac:dyDescent="0.4">
      <c r="B70" s="46" t="s">
        <v>124</v>
      </c>
      <c r="C70" s="46" t="s">
        <v>125</v>
      </c>
      <c r="E70" s="106"/>
      <c r="F70" s="9">
        <f t="shared" si="3"/>
        <v>18</v>
      </c>
      <c r="G70" s="1">
        <f t="shared" si="22"/>
        <v>6</v>
      </c>
      <c r="H70" s="2">
        <f t="shared" si="22"/>
        <v>12</v>
      </c>
      <c r="I70" s="1">
        <f t="shared" si="8"/>
        <v>18</v>
      </c>
      <c r="J70" s="1">
        <f t="shared" si="24"/>
        <v>6</v>
      </c>
      <c r="K70" s="2">
        <f t="shared" si="24"/>
        <v>12</v>
      </c>
      <c r="L70" s="1">
        <v>0</v>
      </c>
      <c r="M70" s="2">
        <v>0</v>
      </c>
      <c r="N70" s="1">
        <v>5</v>
      </c>
      <c r="O70" s="2">
        <v>11</v>
      </c>
      <c r="P70" s="1">
        <v>1</v>
      </c>
      <c r="Q70" s="2">
        <v>1</v>
      </c>
      <c r="R70" s="10">
        <f t="shared" si="25"/>
        <v>0</v>
      </c>
      <c r="S70" s="1">
        <v>0</v>
      </c>
      <c r="T70" s="3">
        <v>0</v>
      </c>
    </row>
    <row r="71" spans="2:20" ht="15" customHeight="1" x14ac:dyDescent="0.4">
      <c r="B71" s="46" t="s">
        <v>126</v>
      </c>
      <c r="C71" s="46" t="s">
        <v>127</v>
      </c>
      <c r="E71" s="105"/>
      <c r="F71" s="9">
        <f t="shared" si="3"/>
        <v>133</v>
      </c>
      <c r="G71" s="1">
        <f t="shared" si="22"/>
        <v>102</v>
      </c>
      <c r="H71" s="2">
        <f t="shared" si="22"/>
        <v>31</v>
      </c>
      <c r="I71" s="1">
        <f t="shared" si="8"/>
        <v>129</v>
      </c>
      <c r="J71" s="1">
        <f t="shared" si="24"/>
        <v>98</v>
      </c>
      <c r="K71" s="2">
        <f t="shared" si="24"/>
        <v>31</v>
      </c>
      <c r="L71" s="1">
        <v>0</v>
      </c>
      <c r="M71" s="2">
        <v>0</v>
      </c>
      <c r="N71" s="1">
        <v>91</v>
      </c>
      <c r="O71" s="2">
        <v>19</v>
      </c>
      <c r="P71" s="1">
        <v>7</v>
      </c>
      <c r="Q71" s="2">
        <v>12</v>
      </c>
      <c r="R71" s="10">
        <f t="shared" si="25"/>
        <v>4</v>
      </c>
      <c r="S71" s="1">
        <v>4</v>
      </c>
      <c r="T71" s="3">
        <v>0</v>
      </c>
    </row>
    <row r="72" spans="2:20" ht="15" customHeight="1" x14ac:dyDescent="0.4">
      <c r="B72" s="46" t="s">
        <v>128</v>
      </c>
      <c r="C72" s="46" t="s">
        <v>129</v>
      </c>
      <c r="E72" s="105"/>
      <c r="F72" s="9">
        <f t="shared" si="3"/>
        <v>144</v>
      </c>
      <c r="G72" s="1">
        <f t="shared" si="22"/>
        <v>112</v>
      </c>
      <c r="H72" s="2">
        <f t="shared" si="22"/>
        <v>32</v>
      </c>
      <c r="I72" s="1">
        <f t="shared" si="8"/>
        <v>143</v>
      </c>
      <c r="J72" s="1">
        <f t="shared" si="24"/>
        <v>112</v>
      </c>
      <c r="K72" s="2">
        <f t="shared" si="24"/>
        <v>31</v>
      </c>
      <c r="L72" s="1">
        <v>0</v>
      </c>
      <c r="M72" s="2">
        <v>1</v>
      </c>
      <c r="N72" s="1">
        <v>63</v>
      </c>
      <c r="O72" s="2">
        <v>21</v>
      </c>
      <c r="P72" s="1">
        <v>49</v>
      </c>
      <c r="Q72" s="2">
        <v>9</v>
      </c>
      <c r="R72" s="10">
        <f t="shared" si="25"/>
        <v>1</v>
      </c>
      <c r="S72" s="1">
        <v>0</v>
      </c>
      <c r="T72" s="3">
        <v>1</v>
      </c>
    </row>
    <row r="73" spans="2:20" ht="15" customHeight="1" x14ac:dyDescent="0.4">
      <c r="B73" s="67" t="s">
        <v>130</v>
      </c>
      <c r="C73" s="67" t="s">
        <v>131</v>
      </c>
      <c r="D73" s="67"/>
      <c r="E73" s="107"/>
      <c r="F73" s="11">
        <f t="shared" ref="F73" si="26">G73+H73</f>
        <v>84</v>
      </c>
      <c r="G73" s="12">
        <f t="shared" si="22"/>
        <v>53</v>
      </c>
      <c r="H73" s="13">
        <f t="shared" si="22"/>
        <v>31</v>
      </c>
      <c r="I73" s="12">
        <f t="shared" si="8"/>
        <v>79</v>
      </c>
      <c r="J73" s="12">
        <f t="shared" si="24"/>
        <v>53</v>
      </c>
      <c r="K73" s="13">
        <f t="shared" si="24"/>
        <v>26</v>
      </c>
      <c r="L73" s="12">
        <v>0</v>
      </c>
      <c r="M73" s="13">
        <v>0</v>
      </c>
      <c r="N73" s="12">
        <v>20</v>
      </c>
      <c r="O73" s="13">
        <v>20</v>
      </c>
      <c r="P73" s="12">
        <v>33</v>
      </c>
      <c r="Q73" s="13">
        <v>6</v>
      </c>
      <c r="R73" s="14">
        <f t="shared" si="25"/>
        <v>5</v>
      </c>
      <c r="S73" s="12">
        <v>0</v>
      </c>
      <c r="T73" s="115">
        <v>5</v>
      </c>
    </row>
    <row r="74" spans="2:20" ht="15" customHeight="1" x14ac:dyDescent="0.4">
      <c r="B74" s="46" t="s">
        <v>47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</row>
    <row r="77" spans="2:20" ht="15" customHeight="1" x14ac:dyDescent="0.4">
      <c r="M77" s="116"/>
      <c r="N77" s="116"/>
      <c r="O77" s="116"/>
      <c r="P77" s="116"/>
      <c r="Q77" s="116"/>
    </row>
    <row r="78" spans="2:20" ht="15" customHeight="1" x14ac:dyDescent="0.4">
      <c r="L78" s="116"/>
      <c r="M78" s="116"/>
      <c r="N78" s="116"/>
      <c r="O78" s="116"/>
      <c r="P78" s="116"/>
      <c r="Q78" s="116"/>
    </row>
    <row r="79" spans="2:20" ht="15" customHeight="1" x14ac:dyDescent="0.4">
      <c r="L79" s="116"/>
      <c r="M79" s="116"/>
      <c r="N79" s="116"/>
      <c r="O79" s="116"/>
      <c r="P79" s="116"/>
      <c r="Q79" s="116"/>
    </row>
    <row r="80" spans="2:20" ht="15" customHeight="1" x14ac:dyDescent="0.4">
      <c r="L80" s="116"/>
      <c r="M80" s="116"/>
      <c r="N80" s="116"/>
      <c r="O80" s="116"/>
      <c r="P80" s="116"/>
      <c r="Q80" s="116"/>
    </row>
    <row r="81" spans="12:17" ht="15" customHeight="1" x14ac:dyDescent="0.4">
      <c r="L81" s="116"/>
      <c r="M81" s="116"/>
      <c r="N81" s="116"/>
      <c r="O81" s="116"/>
      <c r="P81" s="116"/>
      <c r="Q81" s="116"/>
    </row>
    <row r="82" spans="12:17" ht="15" customHeight="1" x14ac:dyDescent="0.4">
      <c r="L82" s="116"/>
      <c r="M82" s="116"/>
      <c r="N82" s="116"/>
      <c r="O82" s="116"/>
      <c r="P82" s="116"/>
      <c r="Q82" s="116"/>
    </row>
    <row r="83" spans="12:17" ht="15" customHeight="1" x14ac:dyDescent="0.4">
      <c r="L83" s="116"/>
      <c r="M83" s="116"/>
      <c r="N83" s="116"/>
      <c r="O83" s="116"/>
      <c r="P83" s="116"/>
      <c r="Q83" s="116"/>
    </row>
    <row r="84" spans="12:17" ht="15" customHeight="1" x14ac:dyDescent="0.4">
      <c r="L84" s="116"/>
      <c r="M84" s="116"/>
      <c r="N84" s="116"/>
      <c r="O84" s="116"/>
      <c r="P84" s="116"/>
      <c r="Q84" s="116"/>
    </row>
    <row r="85" spans="12:17" ht="15" customHeight="1" x14ac:dyDescent="0.4">
      <c r="L85" s="116"/>
      <c r="M85" s="116"/>
      <c r="N85" s="116"/>
      <c r="O85" s="116"/>
      <c r="P85" s="116"/>
      <c r="Q85" s="116"/>
    </row>
    <row r="86" spans="12:17" ht="15" customHeight="1" x14ac:dyDescent="0.4">
      <c r="L86" s="116"/>
      <c r="M86" s="116"/>
      <c r="N86" s="116"/>
      <c r="O86" s="116"/>
      <c r="P86" s="116"/>
      <c r="Q86" s="116"/>
    </row>
    <row r="87" spans="12:17" ht="15" customHeight="1" x14ac:dyDescent="0.4">
      <c r="L87" s="116"/>
      <c r="M87" s="116"/>
      <c r="N87" s="116"/>
      <c r="O87" s="116"/>
      <c r="P87" s="116"/>
      <c r="Q87" s="116"/>
    </row>
    <row r="88" spans="12:17" ht="15" customHeight="1" x14ac:dyDescent="0.4">
      <c r="L88" s="116"/>
      <c r="M88" s="116"/>
      <c r="N88" s="116"/>
      <c r="O88" s="116"/>
      <c r="P88" s="116"/>
      <c r="Q88" s="116"/>
    </row>
    <row r="89" spans="12:17" ht="15" customHeight="1" x14ac:dyDescent="0.4">
      <c r="L89" s="116"/>
      <c r="M89" s="116"/>
      <c r="N89" s="116"/>
      <c r="O89" s="116"/>
      <c r="P89" s="116"/>
      <c r="Q89" s="116"/>
    </row>
    <row r="90" spans="12:17" ht="15" customHeight="1" x14ac:dyDescent="0.4">
      <c r="L90" s="116"/>
      <c r="M90" s="116"/>
      <c r="N90" s="116"/>
      <c r="O90" s="116"/>
      <c r="P90" s="116"/>
      <c r="Q90" s="116"/>
    </row>
    <row r="91" spans="12:17" ht="15" customHeight="1" x14ac:dyDescent="0.4">
      <c r="L91" s="116"/>
      <c r="M91" s="116"/>
      <c r="N91" s="116"/>
      <c r="O91" s="116"/>
      <c r="P91" s="116"/>
      <c r="Q91" s="116"/>
    </row>
    <row r="92" spans="12:17" ht="15" customHeight="1" x14ac:dyDescent="0.4">
      <c r="L92" s="116"/>
      <c r="M92" s="116"/>
      <c r="N92" s="116"/>
      <c r="O92" s="116"/>
      <c r="P92" s="116"/>
      <c r="Q92" s="116"/>
    </row>
    <row r="93" spans="12:17" ht="15" customHeight="1" x14ac:dyDescent="0.4">
      <c r="L93" s="116"/>
      <c r="M93" s="116"/>
      <c r="N93" s="116"/>
      <c r="O93" s="116"/>
      <c r="P93" s="116"/>
      <c r="Q93" s="116"/>
    </row>
    <row r="94" spans="12:17" ht="15" customHeight="1" x14ac:dyDescent="0.4">
      <c r="L94" s="116"/>
      <c r="M94" s="116"/>
      <c r="N94" s="116"/>
      <c r="O94" s="116"/>
      <c r="P94" s="116"/>
      <c r="Q94" s="116"/>
    </row>
    <row r="95" spans="12:17" ht="15" customHeight="1" x14ac:dyDescent="0.4">
      <c r="L95" s="116"/>
      <c r="M95" s="116"/>
      <c r="N95" s="116"/>
      <c r="O95" s="116"/>
      <c r="P95" s="116"/>
      <c r="Q95" s="116"/>
    </row>
    <row r="96" spans="12:17" ht="15" customHeight="1" x14ac:dyDescent="0.4">
      <c r="L96" s="116"/>
      <c r="M96" s="116"/>
      <c r="N96" s="116"/>
      <c r="O96" s="116"/>
      <c r="P96" s="116"/>
      <c r="Q96" s="116"/>
    </row>
    <row r="97" spans="2:18" ht="15" customHeight="1" x14ac:dyDescent="0.4">
      <c r="L97" s="116"/>
      <c r="M97" s="116"/>
      <c r="N97" s="116"/>
      <c r="O97" s="116"/>
      <c r="P97" s="116"/>
      <c r="Q97" s="116"/>
    </row>
    <row r="98" spans="2:18" ht="15" customHeight="1" x14ac:dyDescent="0.4">
      <c r="L98" s="116"/>
      <c r="M98" s="116"/>
      <c r="N98" s="116"/>
      <c r="O98" s="116"/>
      <c r="P98" s="116"/>
      <c r="Q98" s="116"/>
    </row>
    <row r="99" spans="2:18" ht="15" customHeight="1" x14ac:dyDescent="0.4">
      <c r="L99" s="116"/>
      <c r="M99" s="116"/>
      <c r="N99" s="116"/>
      <c r="O99" s="116"/>
      <c r="P99" s="116"/>
      <c r="Q99" s="116"/>
    </row>
    <row r="100" spans="2:18" ht="15" customHeight="1" x14ac:dyDescent="0.4">
      <c r="L100" s="116"/>
      <c r="M100" s="116"/>
      <c r="N100" s="116"/>
      <c r="O100" s="116"/>
      <c r="P100" s="116"/>
      <c r="Q100" s="116"/>
    </row>
    <row r="101" spans="2:18" ht="15" customHeight="1" x14ac:dyDescent="0.4">
      <c r="L101" s="116"/>
      <c r="M101" s="116"/>
      <c r="N101" s="116"/>
      <c r="O101" s="116"/>
      <c r="P101" s="116"/>
      <c r="Q101" s="116"/>
    </row>
    <row r="102" spans="2:18" ht="15" customHeight="1" x14ac:dyDescent="0.4">
      <c r="L102" s="116"/>
      <c r="M102" s="116"/>
      <c r="N102" s="116"/>
      <c r="O102" s="116"/>
      <c r="P102" s="116"/>
      <c r="Q102" s="116"/>
    </row>
    <row r="103" spans="2:18" ht="15" customHeight="1" x14ac:dyDescent="0.4"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R103" s="116"/>
    </row>
    <row r="104" spans="2:18" ht="15" customHeight="1" x14ac:dyDescent="0.4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R104" s="116"/>
    </row>
    <row r="105" spans="2:18" ht="15" customHeight="1" x14ac:dyDescent="0.4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R105" s="116"/>
    </row>
    <row r="106" spans="2:18" ht="15" customHeight="1" x14ac:dyDescent="0.4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R106" s="116"/>
    </row>
    <row r="107" spans="2:18" ht="15" customHeight="1" x14ac:dyDescent="0.4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R107" s="116"/>
    </row>
    <row r="108" spans="2:18" ht="15" customHeight="1" x14ac:dyDescent="0.4"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R108" s="116"/>
    </row>
    <row r="109" spans="2:18" ht="15" customHeight="1" x14ac:dyDescent="0.4"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R109" s="116"/>
    </row>
    <row r="110" spans="2:18" ht="15" customHeight="1" x14ac:dyDescent="0.4"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R110" s="116"/>
    </row>
    <row r="111" spans="2:18" ht="15" customHeight="1" x14ac:dyDescent="0.4"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R111" s="116"/>
    </row>
    <row r="112" spans="2:18" ht="15" customHeight="1" x14ac:dyDescent="0.4">
      <c r="B112" s="117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R112" s="116"/>
    </row>
    <row r="113" spans="2:18" ht="15" customHeight="1" x14ac:dyDescent="0.4"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R113" s="116"/>
    </row>
    <row r="114" spans="2:18" ht="15" customHeight="1" x14ac:dyDescent="0.4"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R114" s="116"/>
    </row>
    <row r="115" spans="2:18" ht="15" customHeight="1" x14ac:dyDescent="0.4">
      <c r="B115" s="117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R115" s="116"/>
    </row>
    <row r="116" spans="2:18" ht="15" customHeight="1" x14ac:dyDescent="0.4"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R116" s="116"/>
    </row>
    <row r="117" spans="2:18" ht="15" customHeight="1" x14ac:dyDescent="0.4"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R117" s="116"/>
    </row>
    <row r="118" spans="2:18" ht="15" customHeight="1" x14ac:dyDescent="0.4"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R118" s="116"/>
    </row>
    <row r="119" spans="2:18" ht="15" customHeight="1" x14ac:dyDescent="0.4">
      <c r="B119" s="117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R119" s="116"/>
    </row>
    <row r="120" spans="2:18" ht="15" customHeight="1" x14ac:dyDescent="0.4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R120" s="116"/>
    </row>
    <row r="121" spans="2:18" ht="15" customHeight="1" x14ac:dyDescent="0.4"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R121" s="116"/>
    </row>
    <row r="122" spans="2:18" ht="15" customHeight="1" x14ac:dyDescent="0.4"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R122" s="116"/>
    </row>
    <row r="123" spans="2:18" ht="15" customHeight="1" x14ac:dyDescent="0.4"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R123" s="116"/>
    </row>
    <row r="124" spans="2:18" ht="15" customHeight="1" x14ac:dyDescent="0.4">
      <c r="B124" s="116"/>
      <c r="C124" s="116"/>
      <c r="D124" s="116"/>
      <c r="E124" s="116"/>
      <c r="L124" s="116"/>
      <c r="M124" s="116"/>
    </row>
  </sheetData>
  <phoneticPr fontId="1"/>
  <hyperlinks>
    <hyperlink ref="A1" location="目次!C4" display="目次へ" xr:uid="{3066BCD3-B7C5-4D6A-B9E7-3B62678E489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2A7E6-899E-4D8B-9016-EF348002F16D}">
  <sheetPr codeName="Sheet6"/>
  <dimension ref="A1:W64"/>
  <sheetViews>
    <sheetView view="pageBreakPreview" zoomScale="70" zoomScaleNormal="85" zoomScaleSheetLayoutView="70" workbookViewId="0">
      <pane xSplit="5" ySplit="6" topLeftCell="F44" activePane="bottomRight" state="frozen"/>
      <selection pane="topRight"/>
      <selection pane="bottomLeft"/>
      <selection pane="bottomRight"/>
    </sheetView>
  </sheetViews>
  <sheetFormatPr defaultColWidth="7.5" defaultRowHeight="15" customHeight="1" x14ac:dyDescent="0.4"/>
  <cols>
    <col min="1" max="1" width="7.5" style="46"/>
    <col min="2" max="4" width="2.5" style="46" customWidth="1"/>
    <col min="5" max="5" width="56.125" style="46" customWidth="1"/>
    <col min="6" max="8" width="5.875" style="46" customWidth="1"/>
    <col min="9" max="20" width="5.375" style="46" customWidth="1"/>
    <col min="21" max="23" width="5.125" style="46" customWidth="1"/>
    <col min="24" max="24" width="7.5" style="46" customWidth="1"/>
    <col min="25" max="16384" width="7.5" style="46"/>
  </cols>
  <sheetData>
    <row r="1" spans="1:23" ht="15" customHeight="1" x14ac:dyDescent="0.4">
      <c r="A1" s="45" t="s">
        <v>204</v>
      </c>
      <c r="B1" s="46" t="s">
        <v>206</v>
      </c>
      <c r="E1" s="65"/>
    </row>
    <row r="2" spans="1:23" ht="15" customHeight="1" x14ac:dyDescent="0.4">
      <c r="B2" s="46" t="s">
        <v>50</v>
      </c>
    </row>
    <row r="3" spans="1:23" s="47" customFormat="1" ht="15" customHeight="1" x14ac:dyDescent="0.4">
      <c r="B3" s="48" t="s">
        <v>51</v>
      </c>
      <c r="C3" s="49"/>
      <c r="D3" s="49"/>
      <c r="E3" s="50"/>
      <c r="F3" s="54" t="s">
        <v>132</v>
      </c>
      <c r="G3" s="52" t="s">
        <v>133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4" t="s">
        <v>134</v>
      </c>
      <c r="V3" s="52" t="s">
        <v>135</v>
      </c>
      <c r="W3" s="52"/>
    </row>
    <row r="4" spans="1:23" s="47" customFormat="1" ht="15" customHeight="1" x14ac:dyDescent="0.4">
      <c r="B4" s="96"/>
      <c r="C4" s="96"/>
      <c r="D4" s="96"/>
      <c r="E4" s="97"/>
      <c r="F4" s="51" t="s">
        <v>3</v>
      </c>
      <c r="G4" s="49"/>
      <c r="H4" s="50"/>
      <c r="I4" s="54" t="s">
        <v>136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51" t="s">
        <v>3</v>
      </c>
      <c r="V4" s="49"/>
      <c r="W4" s="49"/>
    </row>
    <row r="5" spans="1:23" s="47" customFormat="1" ht="15" customHeight="1" x14ac:dyDescent="0.4">
      <c r="B5" s="96"/>
      <c r="C5" s="96"/>
      <c r="D5" s="96"/>
      <c r="E5" s="97"/>
      <c r="F5" s="99"/>
      <c r="G5" s="55"/>
      <c r="H5" s="56"/>
      <c r="I5" s="54" t="s">
        <v>137</v>
      </c>
      <c r="J5" s="53"/>
      <c r="K5" s="54" t="s">
        <v>138</v>
      </c>
      <c r="L5" s="53"/>
      <c r="M5" s="54" t="s">
        <v>139</v>
      </c>
      <c r="N5" s="53"/>
      <c r="O5" s="129" t="s">
        <v>140</v>
      </c>
      <c r="P5" s="130"/>
      <c r="Q5" s="54" t="s">
        <v>141</v>
      </c>
      <c r="R5" s="53"/>
      <c r="S5" s="54" t="s">
        <v>142</v>
      </c>
      <c r="T5" s="52"/>
      <c r="U5" s="99"/>
      <c r="V5" s="55"/>
      <c r="W5" s="55"/>
    </row>
    <row r="6" spans="1:23" s="47" customFormat="1" ht="15" customHeight="1" x14ac:dyDescent="0.4">
      <c r="B6" s="55"/>
      <c r="C6" s="55"/>
      <c r="D6" s="55"/>
      <c r="E6" s="56"/>
      <c r="F6" s="100"/>
      <c r="G6" s="101" t="s">
        <v>8</v>
      </c>
      <c r="H6" s="102" t="s">
        <v>9</v>
      </c>
      <c r="I6" s="101" t="s">
        <v>8</v>
      </c>
      <c r="J6" s="102" t="s">
        <v>9</v>
      </c>
      <c r="K6" s="101" t="s">
        <v>8</v>
      </c>
      <c r="L6" s="102" t="s">
        <v>9</v>
      </c>
      <c r="M6" s="101" t="s">
        <v>143</v>
      </c>
      <c r="N6" s="102" t="s">
        <v>144</v>
      </c>
      <c r="O6" s="101" t="s">
        <v>8</v>
      </c>
      <c r="P6" s="102" t="s">
        <v>9</v>
      </c>
      <c r="Q6" s="101" t="s">
        <v>8</v>
      </c>
      <c r="R6" s="102" t="s">
        <v>9</v>
      </c>
      <c r="S6" s="101" t="s">
        <v>8</v>
      </c>
      <c r="T6" s="98" t="s">
        <v>9</v>
      </c>
      <c r="U6" s="100"/>
      <c r="V6" s="101" t="s">
        <v>8</v>
      </c>
      <c r="W6" s="118" t="s">
        <v>9</v>
      </c>
    </row>
    <row r="7" spans="1:23" ht="15" customHeight="1" x14ac:dyDescent="0.4">
      <c r="B7" s="103" t="s">
        <v>145</v>
      </c>
      <c r="C7" s="60"/>
      <c r="D7" s="60"/>
      <c r="E7" s="104"/>
      <c r="F7" s="4">
        <f t="shared" ref="F7:F22" si="0">G7+H7</f>
        <v>1235</v>
      </c>
      <c r="G7" s="5">
        <f t="shared" ref="G7:H22" si="1">I7+K7+M7+O7+Q7+S7</f>
        <v>41</v>
      </c>
      <c r="H7" s="6">
        <f t="shared" si="1"/>
        <v>1194</v>
      </c>
      <c r="I7" s="5">
        <f t="shared" ref="I7:W7" si="2">SUM(I8+I11+I17+I18+I19)</f>
        <v>1</v>
      </c>
      <c r="J7" s="5">
        <f t="shared" si="2"/>
        <v>59</v>
      </c>
      <c r="K7" s="5">
        <f t="shared" si="2"/>
        <v>9</v>
      </c>
      <c r="L7" s="5">
        <f t="shared" si="2"/>
        <v>80</v>
      </c>
      <c r="M7" s="5">
        <f t="shared" si="2"/>
        <v>0</v>
      </c>
      <c r="N7" s="5">
        <f t="shared" si="2"/>
        <v>84</v>
      </c>
      <c r="O7" s="5">
        <f t="shared" si="2"/>
        <v>23</v>
      </c>
      <c r="P7" s="5">
        <f t="shared" si="2"/>
        <v>312</v>
      </c>
      <c r="Q7" s="5">
        <f t="shared" si="2"/>
        <v>8</v>
      </c>
      <c r="R7" s="5">
        <f t="shared" si="2"/>
        <v>548</v>
      </c>
      <c r="S7" s="5">
        <f t="shared" si="2"/>
        <v>0</v>
      </c>
      <c r="T7" s="5">
        <f t="shared" si="2"/>
        <v>111</v>
      </c>
      <c r="U7" s="5">
        <f t="shared" si="2"/>
        <v>0</v>
      </c>
      <c r="V7" s="5">
        <f t="shared" si="2"/>
        <v>0</v>
      </c>
      <c r="W7" s="119">
        <f t="shared" si="2"/>
        <v>0</v>
      </c>
    </row>
    <row r="8" spans="1:23" ht="15" customHeight="1" x14ac:dyDescent="0.4">
      <c r="C8" s="46" t="s">
        <v>146</v>
      </c>
      <c r="D8" s="65"/>
      <c r="E8" s="105"/>
      <c r="F8" s="9">
        <f t="shared" si="0"/>
        <v>39</v>
      </c>
      <c r="G8" s="1">
        <f t="shared" si="1"/>
        <v>7</v>
      </c>
      <c r="H8" s="2">
        <f t="shared" si="1"/>
        <v>32</v>
      </c>
      <c r="I8" s="1">
        <f t="shared" ref="I8:T8" si="3">SUM(I9:I10)</f>
        <v>0</v>
      </c>
      <c r="J8" s="1">
        <f t="shared" si="3"/>
        <v>2</v>
      </c>
      <c r="K8" s="1">
        <f t="shared" si="3"/>
        <v>3</v>
      </c>
      <c r="L8" s="1">
        <f t="shared" si="3"/>
        <v>3</v>
      </c>
      <c r="M8" s="1">
        <f t="shared" si="3"/>
        <v>0</v>
      </c>
      <c r="N8" s="1">
        <f t="shared" si="3"/>
        <v>0</v>
      </c>
      <c r="O8" s="1">
        <f t="shared" si="3"/>
        <v>3</v>
      </c>
      <c r="P8" s="1">
        <f t="shared" si="3"/>
        <v>17</v>
      </c>
      <c r="Q8" s="1">
        <f t="shared" si="3"/>
        <v>1</v>
      </c>
      <c r="R8" s="1">
        <f t="shared" si="3"/>
        <v>10</v>
      </c>
      <c r="S8" s="1">
        <f t="shared" si="3"/>
        <v>0</v>
      </c>
      <c r="T8" s="1">
        <f t="shared" si="3"/>
        <v>0</v>
      </c>
      <c r="U8" s="1">
        <f t="shared" ref="U8:U23" si="4">V8+W8</f>
        <v>0</v>
      </c>
      <c r="V8" s="1">
        <f>SUM(V9:V10)</f>
        <v>0</v>
      </c>
      <c r="W8" s="120">
        <f>SUM(W9:W10)</f>
        <v>0</v>
      </c>
    </row>
    <row r="9" spans="1:23" ht="15" customHeight="1" x14ac:dyDescent="0.4">
      <c r="C9" s="46">
        <v>1</v>
      </c>
      <c r="D9" s="46" t="s">
        <v>147</v>
      </c>
      <c r="E9" s="106"/>
      <c r="F9" s="9">
        <f t="shared" si="0"/>
        <v>37</v>
      </c>
      <c r="G9" s="1">
        <f t="shared" si="1"/>
        <v>7</v>
      </c>
      <c r="H9" s="2">
        <f t="shared" si="1"/>
        <v>30</v>
      </c>
      <c r="I9" s="1">
        <v>0</v>
      </c>
      <c r="J9" s="1">
        <v>2</v>
      </c>
      <c r="K9" s="1">
        <v>3</v>
      </c>
      <c r="L9" s="1">
        <v>3</v>
      </c>
      <c r="M9" s="1">
        <v>0</v>
      </c>
      <c r="N9" s="1">
        <v>0</v>
      </c>
      <c r="O9" s="1">
        <v>3</v>
      </c>
      <c r="P9" s="1">
        <v>17</v>
      </c>
      <c r="Q9" s="1">
        <v>1</v>
      </c>
      <c r="R9" s="1">
        <v>8</v>
      </c>
      <c r="S9" s="1">
        <v>0</v>
      </c>
      <c r="T9" s="1">
        <v>0</v>
      </c>
      <c r="U9" s="1">
        <f t="shared" si="4"/>
        <v>0</v>
      </c>
      <c r="V9" s="1">
        <v>0</v>
      </c>
      <c r="W9" s="120">
        <v>0</v>
      </c>
    </row>
    <row r="10" spans="1:23" ht="15" customHeight="1" x14ac:dyDescent="0.4">
      <c r="C10" s="46">
        <v>2</v>
      </c>
      <c r="D10" s="46" t="s">
        <v>148</v>
      </c>
      <c r="E10" s="106"/>
      <c r="F10" s="9">
        <f t="shared" si="0"/>
        <v>2</v>
      </c>
      <c r="G10" s="1">
        <f t="shared" si="1"/>
        <v>0</v>
      </c>
      <c r="H10" s="2">
        <f t="shared" si="1"/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2</v>
      </c>
      <c r="S10" s="1">
        <v>0</v>
      </c>
      <c r="T10" s="1">
        <v>0</v>
      </c>
      <c r="U10" s="1">
        <f t="shared" si="4"/>
        <v>0</v>
      </c>
      <c r="V10" s="1">
        <v>0</v>
      </c>
      <c r="W10" s="120">
        <v>0</v>
      </c>
    </row>
    <row r="11" spans="1:23" ht="15" customHeight="1" x14ac:dyDescent="0.4">
      <c r="C11" s="46" t="s">
        <v>149</v>
      </c>
      <c r="D11" s="65"/>
      <c r="E11" s="105"/>
      <c r="F11" s="9">
        <f t="shared" si="0"/>
        <v>1109</v>
      </c>
      <c r="G11" s="1">
        <f t="shared" si="1"/>
        <v>34</v>
      </c>
      <c r="H11" s="2">
        <f t="shared" si="1"/>
        <v>1075</v>
      </c>
      <c r="I11" s="1">
        <f t="shared" ref="I11:T11" si="5">SUM(I13+I12+I16)</f>
        <v>1</v>
      </c>
      <c r="J11" s="1">
        <f t="shared" si="5"/>
        <v>49</v>
      </c>
      <c r="K11" s="1">
        <f t="shared" si="5"/>
        <v>6</v>
      </c>
      <c r="L11" s="1">
        <f t="shared" si="5"/>
        <v>72</v>
      </c>
      <c r="M11" s="1">
        <f t="shared" si="5"/>
        <v>0</v>
      </c>
      <c r="N11" s="1">
        <f t="shared" si="5"/>
        <v>77</v>
      </c>
      <c r="O11" s="1">
        <f t="shared" si="5"/>
        <v>20</v>
      </c>
      <c r="P11" s="1">
        <f t="shared" si="5"/>
        <v>272</v>
      </c>
      <c r="Q11" s="1">
        <f t="shared" si="5"/>
        <v>7</v>
      </c>
      <c r="R11" s="1">
        <f t="shared" si="5"/>
        <v>509</v>
      </c>
      <c r="S11" s="1">
        <f t="shared" si="5"/>
        <v>0</v>
      </c>
      <c r="T11" s="1">
        <f t="shared" si="5"/>
        <v>96</v>
      </c>
      <c r="U11" s="1">
        <f t="shared" si="4"/>
        <v>0</v>
      </c>
      <c r="V11" s="1">
        <f>SUM(X12+V12+V13+V17)</f>
        <v>0</v>
      </c>
      <c r="W11" s="120">
        <f>SUM(W12+W12+W13+W17)</f>
        <v>0</v>
      </c>
    </row>
    <row r="12" spans="1:23" ht="15" customHeight="1" x14ac:dyDescent="0.4">
      <c r="C12" s="46">
        <v>1</v>
      </c>
      <c r="D12" s="65" t="s">
        <v>150</v>
      </c>
      <c r="E12" s="105"/>
      <c r="F12" s="9">
        <f t="shared" si="0"/>
        <v>0</v>
      </c>
      <c r="G12" s="1">
        <f t="shared" si="1"/>
        <v>0</v>
      </c>
      <c r="H12" s="2">
        <f t="shared" si="1"/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f t="shared" si="4"/>
        <v>0</v>
      </c>
      <c r="V12" s="1">
        <v>0</v>
      </c>
      <c r="W12" s="120">
        <v>0</v>
      </c>
    </row>
    <row r="13" spans="1:23" ht="15" customHeight="1" x14ac:dyDescent="0.4">
      <c r="C13" s="46">
        <v>2</v>
      </c>
      <c r="D13" s="65" t="s">
        <v>28</v>
      </c>
      <c r="E13" s="105"/>
      <c r="F13" s="9">
        <f t="shared" si="0"/>
        <v>1103</v>
      </c>
      <c r="G13" s="1">
        <f t="shared" si="1"/>
        <v>34</v>
      </c>
      <c r="H13" s="2">
        <f t="shared" si="1"/>
        <v>1069</v>
      </c>
      <c r="I13" s="1">
        <f t="shared" ref="I13:T13" si="6">SUM(I14:I15)</f>
        <v>1</v>
      </c>
      <c r="J13" s="1">
        <f t="shared" si="6"/>
        <v>46</v>
      </c>
      <c r="K13" s="1">
        <f t="shared" si="6"/>
        <v>6</v>
      </c>
      <c r="L13" s="1">
        <f t="shared" si="6"/>
        <v>72</v>
      </c>
      <c r="M13" s="1">
        <f t="shared" si="6"/>
        <v>0</v>
      </c>
      <c r="N13" s="1">
        <f t="shared" si="6"/>
        <v>77</v>
      </c>
      <c r="O13" s="1">
        <f t="shared" si="6"/>
        <v>20</v>
      </c>
      <c r="P13" s="1">
        <f t="shared" si="6"/>
        <v>269</v>
      </c>
      <c r="Q13" s="1">
        <f t="shared" si="6"/>
        <v>7</v>
      </c>
      <c r="R13" s="1">
        <f t="shared" si="6"/>
        <v>509</v>
      </c>
      <c r="S13" s="1">
        <f t="shared" si="6"/>
        <v>0</v>
      </c>
      <c r="T13" s="1">
        <f t="shared" si="6"/>
        <v>96</v>
      </c>
      <c r="U13" s="1">
        <f t="shared" si="4"/>
        <v>0</v>
      </c>
      <c r="V13" s="1">
        <f>SUM(V14:V15)</f>
        <v>0</v>
      </c>
      <c r="W13" s="120">
        <f>SUM(W14:W15)</f>
        <v>0</v>
      </c>
    </row>
    <row r="14" spans="1:23" ht="15" customHeight="1" x14ac:dyDescent="0.4">
      <c r="D14" s="65"/>
      <c r="E14" s="105" t="s">
        <v>151</v>
      </c>
      <c r="F14" s="9">
        <f t="shared" si="0"/>
        <v>1020</v>
      </c>
      <c r="G14" s="1">
        <f t="shared" si="1"/>
        <v>31</v>
      </c>
      <c r="H14" s="2">
        <f t="shared" si="1"/>
        <v>989</v>
      </c>
      <c r="I14" s="1">
        <v>1</v>
      </c>
      <c r="J14" s="1">
        <v>38</v>
      </c>
      <c r="K14" s="1">
        <v>5</v>
      </c>
      <c r="L14" s="1">
        <v>67</v>
      </c>
      <c r="M14" s="1">
        <v>0</v>
      </c>
      <c r="N14" s="1">
        <v>55</v>
      </c>
      <c r="O14" s="1">
        <v>18</v>
      </c>
      <c r="P14" s="1">
        <v>246</v>
      </c>
      <c r="Q14" s="1">
        <v>7</v>
      </c>
      <c r="R14" s="1">
        <v>496</v>
      </c>
      <c r="S14" s="1">
        <v>0</v>
      </c>
      <c r="T14" s="1">
        <v>87</v>
      </c>
      <c r="U14" s="1">
        <f t="shared" si="4"/>
        <v>0</v>
      </c>
      <c r="V14" s="1">
        <v>0</v>
      </c>
      <c r="W14" s="120">
        <v>0</v>
      </c>
    </row>
    <row r="15" spans="1:23" ht="15" customHeight="1" x14ac:dyDescent="0.4">
      <c r="D15" s="65"/>
      <c r="E15" s="105" t="s">
        <v>152</v>
      </c>
      <c r="F15" s="9">
        <f t="shared" si="0"/>
        <v>83</v>
      </c>
      <c r="G15" s="1">
        <f t="shared" si="1"/>
        <v>3</v>
      </c>
      <c r="H15" s="2">
        <f t="shared" si="1"/>
        <v>80</v>
      </c>
      <c r="I15" s="1">
        <v>0</v>
      </c>
      <c r="J15" s="1">
        <v>8</v>
      </c>
      <c r="K15" s="1">
        <v>1</v>
      </c>
      <c r="L15" s="1">
        <v>5</v>
      </c>
      <c r="M15" s="1">
        <v>0</v>
      </c>
      <c r="N15" s="1">
        <v>22</v>
      </c>
      <c r="O15" s="1">
        <v>2</v>
      </c>
      <c r="P15" s="1">
        <v>23</v>
      </c>
      <c r="Q15" s="1">
        <v>0</v>
      </c>
      <c r="R15" s="1">
        <v>13</v>
      </c>
      <c r="S15" s="1">
        <v>0</v>
      </c>
      <c r="T15" s="1">
        <v>9</v>
      </c>
      <c r="U15" s="1">
        <f t="shared" si="4"/>
        <v>0</v>
      </c>
      <c r="V15" s="1">
        <v>0</v>
      </c>
      <c r="W15" s="120">
        <v>0</v>
      </c>
    </row>
    <row r="16" spans="1:23" ht="15" customHeight="1" x14ac:dyDescent="0.4">
      <c r="C16" s="46">
        <v>3</v>
      </c>
      <c r="D16" s="65" t="s">
        <v>153</v>
      </c>
      <c r="E16" s="105"/>
      <c r="F16" s="9">
        <f t="shared" si="0"/>
        <v>6</v>
      </c>
      <c r="G16" s="1">
        <f t="shared" si="1"/>
        <v>0</v>
      </c>
      <c r="H16" s="2">
        <f t="shared" si="1"/>
        <v>6</v>
      </c>
      <c r="I16" s="1">
        <v>0</v>
      </c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3</v>
      </c>
      <c r="Q16" s="1">
        <v>0</v>
      </c>
      <c r="R16" s="1">
        <v>0</v>
      </c>
      <c r="S16" s="1">
        <v>0</v>
      </c>
      <c r="T16" s="1">
        <v>0</v>
      </c>
      <c r="U16" s="1">
        <f t="shared" si="4"/>
        <v>0</v>
      </c>
      <c r="V16" s="1">
        <v>0</v>
      </c>
      <c r="W16" s="120">
        <v>0</v>
      </c>
    </row>
    <row r="17" spans="2:23" ht="15" customHeight="1" x14ac:dyDescent="0.4">
      <c r="C17" s="46" t="s">
        <v>154</v>
      </c>
      <c r="E17" s="106"/>
      <c r="F17" s="9">
        <f t="shared" si="0"/>
        <v>5</v>
      </c>
      <c r="G17" s="1">
        <f t="shared" si="1"/>
        <v>0</v>
      </c>
      <c r="H17" s="2">
        <f t="shared" si="1"/>
        <v>5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</v>
      </c>
      <c r="Q17" s="1">
        <v>0</v>
      </c>
      <c r="R17" s="1">
        <v>1</v>
      </c>
      <c r="S17" s="1">
        <v>0</v>
      </c>
      <c r="T17" s="1">
        <v>2</v>
      </c>
      <c r="U17" s="1">
        <f t="shared" si="4"/>
        <v>0</v>
      </c>
      <c r="V17" s="1">
        <v>0</v>
      </c>
      <c r="W17" s="120">
        <v>0</v>
      </c>
    </row>
    <row r="18" spans="2:23" ht="15" customHeight="1" x14ac:dyDescent="0.4">
      <c r="C18" s="46" t="s">
        <v>32</v>
      </c>
      <c r="D18" s="65"/>
      <c r="E18" s="105"/>
      <c r="F18" s="9">
        <f t="shared" si="0"/>
        <v>82</v>
      </c>
      <c r="G18" s="1">
        <f t="shared" si="1"/>
        <v>0</v>
      </c>
      <c r="H18" s="2">
        <f t="shared" si="1"/>
        <v>82</v>
      </c>
      <c r="I18" s="1">
        <v>0</v>
      </c>
      <c r="J18" s="1">
        <v>8</v>
      </c>
      <c r="K18" s="1">
        <v>0</v>
      </c>
      <c r="L18" s="1">
        <v>5</v>
      </c>
      <c r="M18" s="1">
        <v>0</v>
      </c>
      <c r="N18" s="1">
        <v>7</v>
      </c>
      <c r="O18" s="1">
        <v>0</v>
      </c>
      <c r="P18" s="1">
        <v>21</v>
      </c>
      <c r="Q18" s="1">
        <v>0</v>
      </c>
      <c r="R18" s="1">
        <v>28</v>
      </c>
      <c r="S18" s="1">
        <v>0</v>
      </c>
      <c r="T18" s="1">
        <v>13</v>
      </c>
      <c r="U18" s="1">
        <f t="shared" si="4"/>
        <v>0</v>
      </c>
      <c r="V18" s="1">
        <v>0</v>
      </c>
      <c r="W18" s="120">
        <v>0</v>
      </c>
    </row>
    <row r="19" spans="2:23" ht="15" customHeight="1" x14ac:dyDescent="0.4">
      <c r="C19" s="46" t="s">
        <v>155</v>
      </c>
      <c r="D19" s="65"/>
      <c r="E19" s="105"/>
      <c r="F19" s="9">
        <f t="shared" si="0"/>
        <v>0</v>
      </c>
      <c r="G19" s="1">
        <f t="shared" si="1"/>
        <v>0</v>
      </c>
      <c r="H19" s="2">
        <f t="shared" si="1"/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f t="shared" si="4"/>
        <v>0</v>
      </c>
      <c r="V19" s="1">
        <v>0</v>
      </c>
      <c r="W19" s="120">
        <v>0</v>
      </c>
    </row>
    <row r="20" spans="2:23" ht="15" customHeight="1" x14ac:dyDescent="0.4">
      <c r="C20" s="46" t="s">
        <v>156</v>
      </c>
      <c r="E20" s="106"/>
      <c r="F20" s="9">
        <f t="shared" si="0"/>
        <v>0</v>
      </c>
      <c r="G20" s="1">
        <f t="shared" si="1"/>
        <v>0</v>
      </c>
      <c r="H20" s="2">
        <f t="shared" si="1"/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f t="shared" si="4"/>
        <v>0</v>
      </c>
      <c r="V20" s="1">
        <v>0</v>
      </c>
      <c r="W20" s="120">
        <v>0</v>
      </c>
    </row>
    <row r="21" spans="2:23" ht="15" customHeight="1" x14ac:dyDescent="0.4">
      <c r="C21" s="46" t="s">
        <v>157</v>
      </c>
      <c r="E21" s="106"/>
      <c r="F21" s="9">
        <f t="shared" si="0"/>
        <v>0</v>
      </c>
      <c r="G21" s="1">
        <f t="shared" si="1"/>
        <v>0</v>
      </c>
      <c r="H21" s="2">
        <f t="shared" si="1"/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f t="shared" si="4"/>
        <v>0</v>
      </c>
      <c r="V21" s="1">
        <v>0</v>
      </c>
      <c r="W21" s="120">
        <v>0</v>
      </c>
    </row>
    <row r="22" spans="2:23" ht="15" customHeight="1" x14ac:dyDescent="0.4">
      <c r="C22" s="65" t="s">
        <v>158</v>
      </c>
      <c r="E22" s="105"/>
      <c r="F22" s="9">
        <f t="shared" si="0"/>
        <v>57</v>
      </c>
      <c r="G22" s="1">
        <f t="shared" si="1"/>
        <v>3</v>
      </c>
      <c r="H22" s="2">
        <f t="shared" si="1"/>
        <v>54</v>
      </c>
      <c r="I22" s="1">
        <v>0</v>
      </c>
      <c r="J22" s="1">
        <v>8</v>
      </c>
      <c r="K22" s="1">
        <v>1</v>
      </c>
      <c r="L22" s="1">
        <v>5</v>
      </c>
      <c r="M22" s="1">
        <v>0</v>
      </c>
      <c r="N22" s="1">
        <v>1</v>
      </c>
      <c r="O22" s="1">
        <v>2</v>
      </c>
      <c r="P22" s="1">
        <v>23</v>
      </c>
      <c r="Q22" s="1">
        <v>0</v>
      </c>
      <c r="R22" s="1">
        <v>8</v>
      </c>
      <c r="S22" s="1">
        <v>0</v>
      </c>
      <c r="T22" s="1">
        <v>9</v>
      </c>
      <c r="U22" s="1">
        <f t="shared" si="4"/>
        <v>0</v>
      </c>
      <c r="V22" s="1">
        <v>0</v>
      </c>
      <c r="W22" s="120">
        <v>0</v>
      </c>
    </row>
    <row r="23" spans="2:23" ht="15" customHeight="1" x14ac:dyDescent="0.4">
      <c r="C23" s="46" t="s">
        <v>159</v>
      </c>
      <c r="D23" s="65"/>
      <c r="E23" s="105"/>
      <c r="F23" s="9">
        <f t="shared" ref="F23:T23" si="7">F12+F14+F20+F21+F22</f>
        <v>1077</v>
      </c>
      <c r="G23" s="1">
        <f t="shared" si="7"/>
        <v>34</v>
      </c>
      <c r="H23" s="2">
        <f t="shared" si="7"/>
        <v>1043</v>
      </c>
      <c r="I23" s="1">
        <f t="shared" si="7"/>
        <v>1</v>
      </c>
      <c r="J23" s="1">
        <f t="shared" si="7"/>
        <v>46</v>
      </c>
      <c r="K23" s="1">
        <f t="shared" si="7"/>
        <v>6</v>
      </c>
      <c r="L23" s="1">
        <f t="shared" si="7"/>
        <v>72</v>
      </c>
      <c r="M23" s="1">
        <f t="shared" si="7"/>
        <v>0</v>
      </c>
      <c r="N23" s="1">
        <f t="shared" si="7"/>
        <v>56</v>
      </c>
      <c r="O23" s="1">
        <f t="shared" si="7"/>
        <v>20</v>
      </c>
      <c r="P23" s="1">
        <f t="shared" si="7"/>
        <v>269</v>
      </c>
      <c r="Q23" s="1">
        <f t="shared" si="7"/>
        <v>7</v>
      </c>
      <c r="R23" s="1">
        <f t="shared" si="7"/>
        <v>504</v>
      </c>
      <c r="S23" s="1">
        <f t="shared" si="7"/>
        <v>0</v>
      </c>
      <c r="T23" s="1">
        <f t="shared" si="7"/>
        <v>96</v>
      </c>
      <c r="U23" s="1">
        <f t="shared" si="4"/>
        <v>0</v>
      </c>
      <c r="V23" s="1">
        <f>V12+V14+V20+V21+V22</f>
        <v>0</v>
      </c>
      <c r="W23" s="120">
        <f>W12+W14+W20+W21+W22</f>
        <v>0</v>
      </c>
    </row>
    <row r="24" spans="2:23" ht="6" customHeight="1" x14ac:dyDescent="0.4">
      <c r="D24" s="65"/>
      <c r="E24" s="105"/>
      <c r="F24" s="9"/>
      <c r="G24" s="1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20"/>
    </row>
    <row r="25" spans="2:23" ht="15" customHeight="1" x14ac:dyDescent="0.4">
      <c r="B25" s="46" t="s">
        <v>160</v>
      </c>
      <c r="D25" s="65"/>
      <c r="E25" s="105"/>
      <c r="F25" s="9">
        <f t="shared" ref="F25:F42" si="8">G25+H25</f>
        <v>1077</v>
      </c>
      <c r="G25" s="1">
        <f t="shared" ref="G25:H42" si="9">I25+K25+M25+O25+Q25+S25</f>
        <v>34</v>
      </c>
      <c r="H25" s="2">
        <f t="shared" si="9"/>
        <v>1043</v>
      </c>
      <c r="I25" s="1">
        <f t="shared" ref="I25:T25" si="10">I26+I32+I33+I34+I35+I36+I37+I38+I39+I40+I41+I42</f>
        <v>1</v>
      </c>
      <c r="J25" s="1">
        <f t="shared" si="10"/>
        <v>46</v>
      </c>
      <c r="K25" s="1">
        <f t="shared" si="10"/>
        <v>6</v>
      </c>
      <c r="L25" s="1">
        <f t="shared" si="10"/>
        <v>72</v>
      </c>
      <c r="M25" s="1">
        <f t="shared" si="10"/>
        <v>0</v>
      </c>
      <c r="N25" s="1">
        <f t="shared" si="10"/>
        <v>56</v>
      </c>
      <c r="O25" s="1">
        <f t="shared" si="10"/>
        <v>20</v>
      </c>
      <c r="P25" s="1">
        <f t="shared" si="10"/>
        <v>269</v>
      </c>
      <c r="Q25" s="1">
        <f t="shared" si="10"/>
        <v>7</v>
      </c>
      <c r="R25" s="1">
        <f t="shared" si="10"/>
        <v>504</v>
      </c>
      <c r="S25" s="1">
        <f t="shared" si="10"/>
        <v>0</v>
      </c>
      <c r="T25" s="1">
        <f t="shared" si="10"/>
        <v>96</v>
      </c>
      <c r="U25" s="1">
        <f t="shared" ref="U25:U42" si="11">V25+W25</f>
        <v>0</v>
      </c>
      <c r="V25" s="1">
        <f>V26+V32+V33+V34+V35+V36+V37+V38+V39+V40+V41+V42</f>
        <v>0</v>
      </c>
      <c r="W25" s="120">
        <f>W26+W32+W33+W34+W35+W36+W37+W38+W39+W40+W41+W42</f>
        <v>0</v>
      </c>
    </row>
    <row r="26" spans="2:23" ht="15" customHeight="1" x14ac:dyDescent="0.4">
      <c r="C26" s="46" t="s">
        <v>92</v>
      </c>
      <c r="D26" s="46" t="s">
        <v>75</v>
      </c>
      <c r="E26" s="105"/>
      <c r="F26" s="9">
        <f t="shared" si="8"/>
        <v>650</v>
      </c>
      <c r="G26" s="1">
        <f t="shared" si="9"/>
        <v>12</v>
      </c>
      <c r="H26" s="2">
        <f t="shared" si="9"/>
        <v>638</v>
      </c>
      <c r="I26" s="1">
        <f t="shared" ref="I26:T26" si="12">I27+I28+I29+I30+I31</f>
        <v>1</v>
      </c>
      <c r="J26" s="1">
        <f t="shared" si="12"/>
        <v>4</v>
      </c>
      <c r="K26" s="1">
        <f t="shared" si="12"/>
        <v>0</v>
      </c>
      <c r="L26" s="1">
        <f t="shared" si="12"/>
        <v>5</v>
      </c>
      <c r="M26" s="1">
        <f t="shared" si="12"/>
        <v>0</v>
      </c>
      <c r="N26" s="1">
        <f t="shared" si="12"/>
        <v>55</v>
      </c>
      <c r="O26" s="1">
        <f t="shared" si="12"/>
        <v>4</v>
      </c>
      <c r="P26" s="1">
        <f t="shared" si="12"/>
        <v>91</v>
      </c>
      <c r="Q26" s="1">
        <f t="shared" si="12"/>
        <v>7</v>
      </c>
      <c r="R26" s="1">
        <f t="shared" si="12"/>
        <v>483</v>
      </c>
      <c r="S26" s="1">
        <f t="shared" si="12"/>
        <v>0</v>
      </c>
      <c r="T26" s="1">
        <f t="shared" si="12"/>
        <v>0</v>
      </c>
      <c r="U26" s="1">
        <f t="shared" si="11"/>
        <v>0</v>
      </c>
      <c r="V26" s="1">
        <f>V27+V28+V29+V30+V31</f>
        <v>0</v>
      </c>
      <c r="W26" s="120">
        <f>W27+W28+W29+W30+W31</f>
        <v>0</v>
      </c>
    </row>
    <row r="27" spans="2:23" ht="15" customHeight="1" x14ac:dyDescent="0.4">
      <c r="D27" s="46">
        <v>1</v>
      </c>
      <c r="E27" s="106" t="s">
        <v>161</v>
      </c>
      <c r="F27" s="9">
        <f t="shared" si="8"/>
        <v>10</v>
      </c>
      <c r="G27" s="1">
        <f t="shared" si="9"/>
        <v>2</v>
      </c>
      <c r="H27" s="2">
        <f t="shared" si="9"/>
        <v>8</v>
      </c>
      <c r="I27" s="1">
        <v>1</v>
      </c>
      <c r="J27" s="1">
        <v>0</v>
      </c>
      <c r="K27" s="1">
        <v>0</v>
      </c>
      <c r="L27" s="1">
        <v>5</v>
      </c>
      <c r="M27" s="1">
        <v>0</v>
      </c>
      <c r="N27" s="1">
        <v>0</v>
      </c>
      <c r="O27" s="1">
        <v>1</v>
      </c>
      <c r="P27" s="1">
        <v>3</v>
      </c>
      <c r="Q27" s="1">
        <v>0</v>
      </c>
      <c r="R27" s="1">
        <v>0</v>
      </c>
      <c r="S27" s="1">
        <v>0</v>
      </c>
      <c r="T27" s="1">
        <v>0</v>
      </c>
      <c r="U27" s="1">
        <f t="shared" si="11"/>
        <v>0</v>
      </c>
      <c r="V27" s="1">
        <v>0</v>
      </c>
      <c r="W27" s="120">
        <v>0</v>
      </c>
    </row>
    <row r="28" spans="2:23" ht="15" customHeight="1" x14ac:dyDescent="0.4">
      <c r="D28" s="46">
        <v>2</v>
      </c>
      <c r="E28" s="106" t="s">
        <v>162</v>
      </c>
      <c r="F28" s="9">
        <f t="shared" si="8"/>
        <v>201</v>
      </c>
      <c r="G28" s="1">
        <f t="shared" si="9"/>
        <v>5</v>
      </c>
      <c r="H28" s="2">
        <f t="shared" si="9"/>
        <v>196</v>
      </c>
      <c r="I28" s="1">
        <v>0</v>
      </c>
      <c r="J28" s="1">
        <v>4</v>
      </c>
      <c r="K28" s="1">
        <v>0</v>
      </c>
      <c r="L28" s="1">
        <v>0</v>
      </c>
      <c r="M28" s="1">
        <v>0</v>
      </c>
      <c r="N28" s="1">
        <v>0</v>
      </c>
      <c r="O28" s="1">
        <v>1</v>
      </c>
      <c r="P28" s="1">
        <v>1</v>
      </c>
      <c r="Q28" s="1">
        <v>4</v>
      </c>
      <c r="R28" s="1">
        <v>191</v>
      </c>
      <c r="S28" s="1">
        <v>0</v>
      </c>
      <c r="T28" s="1">
        <v>0</v>
      </c>
      <c r="U28" s="1">
        <f t="shared" si="11"/>
        <v>0</v>
      </c>
      <c r="V28" s="1">
        <v>0</v>
      </c>
      <c r="W28" s="120">
        <v>0</v>
      </c>
    </row>
    <row r="29" spans="2:23" ht="15" customHeight="1" x14ac:dyDescent="0.4">
      <c r="D29" s="46">
        <v>3</v>
      </c>
      <c r="E29" s="106" t="s">
        <v>163</v>
      </c>
      <c r="F29" s="9">
        <f t="shared" si="8"/>
        <v>141</v>
      </c>
      <c r="G29" s="1">
        <f t="shared" si="9"/>
        <v>2</v>
      </c>
      <c r="H29" s="2">
        <f t="shared" si="9"/>
        <v>139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55</v>
      </c>
      <c r="O29" s="1">
        <v>2</v>
      </c>
      <c r="P29" s="1">
        <v>84</v>
      </c>
      <c r="Q29" s="1">
        <v>0</v>
      </c>
      <c r="R29" s="1">
        <v>0</v>
      </c>
      <c r="S29" s="1">
        <v>0</v>
      </c>
      <c r="T29" s="1">
        <v>0</v>
      </c>
      <c r="U29" s="1">
        <f t="shared" si="11"/>
        <v>0</v>
      </c>
      <c r="V29" s="1">
        <v>0</v>
      </c>
      <c r="W29" s="120">
        <v>0</v>
      </c>
    </row>
    <row r="30" spans="2:23" ht="15" customHeight="1" x14ac:dyDescent="0.4">
      <c r="D30" s="46">
        <v>4</v>
      </c>
      <c r="E30" s="106" t="s">
        <v>164</v>
      </c>
      <c r="F30" s="9">
        <f t="shared" si="8"/>
        <v>1</v>
      </c>
      <c r="G30" s="1">
        <f t="shared" si="9"/>
        <v>0</v>
      </c>
      <c r="H30" s="2">
        <f t="shared" si="9"/>
        <v>1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f t="shared" si="11"/>
        <v>0</v>
      </c>
      <c r="V30" s="1">
        <v>0</v>
      </c>
      <c r="W30" s="120">
        <v>0</v>
      </c>
    </row>
    <row r="31" spans="2:23" ht="15" customHeight="1" x14ac:dyDescent="0.4">
      <c r="D31" s="46">
        <v>5</v>
      </c>
      <c r="E31" s="106" t="s">
        <v>165</v>
      </c>
      <c r="F31" s="9">
        <f t="shared" si="8"/>
        <v>297</v>
      </c>
      <c r="G31" s="1">
        <f t="shared" si="9"/>
        <v>3</v>
      </c>
      <c r="H31" s="2">
        <f t="shared" si="9"/>
        <v>294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2</v>
      </c>
      <c r="Q31" s="1">
        <v>3</v>
      </c>
      <c r="R31" s="1">
        <v>292</v>
      </c>
      <c r="S31" s="1">
        <v>0</v>
      </c>
      <c r="T31" s="1">
        <v>0</v>
      </c>
      <c r="U31" s="1">
        <f t="shared" si="11"/>
        <v>0</v>
      </c>
      <c r="V31" s="1">
        <v>0</v>
      </c>
      <c r="W31" s="120">
        <v>0</v>
      </c>
    </row>
    <row r="32" spans="2:23" ht="15" customHeight="1" x14ac:dyDescent="0.4">
      <c r="C32" s="46" t="s">
        <v>166</v>
      </c>
      <c r="D32" s="46" t="s">
        <v>167</v>
      </c>
      <c r="E32" s="106"/>
      <c r="F32" s="9">
        <f t="shared" si="8"/>
        <v>0</v>
      </c>
      <c r="G32" s="1">
        <f t="shared" si="9"/>
        <v>0</v>
      </c>
      <c r="H32" s="2">
        <f t="shared" si="9"/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f t="shared" si="11"/>
        <v>0</v>
      </c>
      <c r="V32" s="1">
        <v>0</v>
      </c>
      <c r="W32" s="120">
        <v>0</v>
      </c>
    </row>
    <row r="33" spans="2:23" ht="15" customHeight="1" x14ac:dyDescent="0.4">
      <c r="C33" s="46" t="s">
        <v>96</v>
      </c>
      <c r="D33" s="46" t="s">
        <v>168</v>
      </c>
      <c r="E33" s="106"/>
      <c r="F33" s="9">
        <f t="shared" si="8"/>
        <v>90</v>
      </c>
      <c r="G33" s="1">
        <f t="shared" si="9"/>
        <v>0</v>
      </c>
      <c r="H33" s="2">
        <f t="shared" si="9"/>
        <v>90</v>
      </c>
      <c r="I33" s="1">
        <v>0</v>
      </c>
      <c r="J33" s="1">
        <v>12</v>
      </c>
      <c r="K33" s="1">
        <v>0</v>
      </c>
      <c r="L33" s="1">
        <v>27</v>
      </c>
      <c r="M33" s="1">
        <v>0</v>
      </c>
      <c r="N33" s="1">
        <v>1</v>
      </c>
      <c r="O33" s="1">
        <v>0</v>
      </c>
      <c r="P33" s="1">
        <v>30</v>
      </c>
      <c r="Q33" s="1">
        <v>0</v>
      </c>
      <c r="R33" s="1">
        <v>6</v>
      </c>
      <c r="S33" s="1">
        <v>0</v>
      </c>
      <c r="T33" s="1">
        <v>14</v>
      </c>
      <c r="U33" s="1">
        <f t="shared" si="11"/>
        <v>0</v>
      </c>
      <c r="V33" s="1">
        <v>0</v>
      </c>
      <c r="W33" s="120">
        <v>0</v>
      </c>
    </row>
    <row r="34" spans="2:23" ht="15" customHeight="1" x14ac:dyDescent="0.4">
      <c r="C34" s="46" t="s">
        <v>98</v>
      </c>
      <c r="D34" s="46" t="s">
        <v>169</v>
      </c>
      <c r="E34" s="106"/>
      <c r="F34" s="9">
        <f t="shared" si="8"/>
        <v>87</v>
      </c>
      <c r="G34" s="1">
        <f t="shared" si="9"/>
        <v>4</v>
      </c>
      <c r="H34" s="2">
        <f t="shared" si="9"/>
        <v>83</v>
      </c>
      <c r="I34" s="1">
        <v>0</v>
      </c>
      <c r="J34" s="1">
        <v>7</v>
      </c>
      <c r="K34" s="1">
        <v>2</v>
      </c>
      <c r="L34" s="1">
        <v>16</v>
      </c>
      <c r="M34" s="1">
        <v>0</v>
      </c>
      <c r="N34" s="1">
        <v>0</v>
      </c>
      <c r="O34" s="1">
        <v>2</v>
      </c>
      <c r="P34" s="1">
        <v>31</v>
      </c>
      <c r="Q34" s="1">
        <v>0</v>
      </c>
      <c r="R34" s="1">
        <v>3</v>
      </c>
      <c r="S34" s="1">
        <v>0</v>
      </c>
      <c r="T34" s="1">
        <v>26</v>
      </c>
      <c r="U34" s="1">
        <f t="shared" si="11"/>
        <v>0</v>
      </c>
      <c r="V34" s="1">
        <v>0</v>
      </c>
      <c r="W34" s="120">
        <v>0</v>
      </c>
    </row>
    <row r="35" spans="2:23" ht="15" customHeight="1" x14ac:dyDescent="0.4">
      <c r="C35" s="46" t="s">
        <v>100</v>
      </c>
      <c r="D35" s="46" t="s">
        <v>170</v>
      </c>
      <c r="E35" s="106"/>
      <c r="F35" s="9">
        <f t="shared" si="8"/>
        <v>205</v>
      </c>
      <c r="G35" s="1">
        <f t="shared" si="9"/>
        <v>15</v>
      </c>
      <c r="H35" s="2">
        <f t="shared" si="9"/>
        <v>190</v>
      </c>
      <c r="I35" s="1">
        <v>0</v>
      </c>
      <c r="J35" s="1">
        <v>21</v>
      </c>
      <c r="K35" s="1">
        <v>2</v>
      </c>
      <c r="L35" s="1">
        <v>21</v>
      </c>
      <c r="M35" s="1">
        <v>0</v>
      </c>
      <c r="N35" s="1">
        <v>0</v>
      </c>
      <c r="O35" s="1">
        <v>13</v>
      </c>
      <c r="P35" s="1">
        <v>95</v>
      </c>
      <c r="Q35" s="1">
        <v>0</v>
      </c>
      <c r="R35" s="1">
        <v>10</v>
      </c>
      <c r="S35" s="1">
        <v>0</v>
      </c>
      <c r="T35" s="1">
        <v>43</v>
      </c>
      <c r="U35" s="1">
        <f t="shared" si="11"/>
        <v>0</v>
      </c>
      <c r="V35" s="1">
        <v>0</v>
      </c>
      <c r="W35" s="120">
        <v>0</v>
      </c>
    </row>
    <row r="36" spans="2:23" ht="15" customHeight="1" x14ac:dyDescent="0.4">
      <c r="C36" s="46" t="s">
        <v>102</v>
      </c>
      <c r="D36" s="46" t="s">
        <v>171</v>
      </c>
      <c r="E36" s="106"/>
      <c r="F36" s="9">
        <f t="shared" si="8"/>
        <v>5</v>
      </c>
      <c r="G36" s="1">
        <f t="shared" si="9"/>
        <v>1</v>
      </c>
      <c r="H36" s="2">
        <f t="shared" si="9"/>
        <v>4</v>
      </c>
      <c r="I36" s="1">
        <v>0</v>
      </c>
      <c r="J36" s="1">
        <v>1</v>
      </c>
      <c r="K36" s="1">
        <v>1</v>
      </c>
      <c r="L36" s="1">
        <v>2</v>
      </c>
      <c r="M36" s="1">
        <v>0</v>
      </c>
      <c r="N36" s="1">
        <v>0</v>
      </c>
      <c r="O36" s="1">
        <v>0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f t="shared" si="11"/>
        <v>0</v>
      </c>
      <c r="V36" s="1">
        <v>0</v>
      </c>
      <c r="W36" s="120">
        <v>0</v>
      </c>
    </row>
    <row r="37" spans="2:23" ht="15" customHeight="1" x14ac:dyDescent="0.4">
      <c r="C37" s="46" t="s">
        <v>104</v>
      </c>
      <c r="D37" s="46" t="s">
        <v>80</v>
      </c>
      <c r="E37" s="106"/>
      <c r="F37" s="9">
        <f t="shared" si="8"/>
        <v>0</v>
      </c>
      <c r="G37" s="1">
        <f t="shared" si="9"/>
        <v>0</v>
      </c>
      <c r="H37" s="2">
        <f t="shared" si="9"/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f t="shared" si="11"/>
        <v>0</v>
      </c>
      <c r="V37" s="1">
        <v>0</v>
      </c>
      <c r="W37" s="120">
        <v>0</v>
      </c>
    </row>
    <row r="38" spans="2:23" ht="15" customHeight="1" x14ac:dyDescent="0.4">
      <c r="C38" s="46" t="s">
        <v>106</v>
      </c>
      <c r="D38" s="46" t="s">
        <v>172</v>
      </c>
      <c r="E38" s="106"/>
      <c r="F38" s="9">
        <f t="shared" si="8"/>
        <v>0</v>
      </c>
      <c r="G38" s="1">
        <f t="shared" si="9"/>
        <v>0</v>
      </c>
      <c r="H38" s="2">
        <f t="shared" si="9"/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f t="shared" si="11"/>
        <v>0</v>
      </c>
      <c r="V38" s="1">
        <v>0</v>
      </c>
      <c r="W38" s="120">
        <v>0</v>
      </c>
    </row>
    <row r="39" spans="2:23" ht="15" customHeight="1" x14ac:dyDescent="0.4">
      <c r="C39" s="46" t="s">
        <v>108</v>
      </c>
      <c r="D39" s="46" t="s">
        <v>173</v>
      </c>
      <c r="E39" s="106"/>
      <c r="F39" s="9">
        <f t="shared" si="8"/>
        <v>2</v>
      </c>
      <c r="G39" s="1">
        <f t="shared" si="9"/>
        <v>1</v>
      </c>
      <c r="H39" s="2">
        <f t="shared" si="9"/>
        <v>1</v>
      </c>
      <c r="I39" s="1">
        <v>0</v>
      </c>
      <c r="J39" s="1">
        <v>0</v>
      </c>
      <c r="K39" s="1">
        <v>1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f t="shared" si="11"/>
        <v>0</v>
      </c>
      <c r="V39" s="1">
        <v>0</v>
      </c>
      <c r="W39" s="120">
        <v>0</v>
      </c>
    </row>
    <row r="40" spans="2:23" ht="15" customHeight="1" x14ac:dyDescent="0.4">
      <c r="C40" s="46" t="s">
        <v>110</v>
      </c>
      <c r="D40" s="46" t="s">
        <v>174</v>
      </c>
      <c r="E40" s="106"/>
      <c r="F40" s="9">
        <f t="shared" si="8"/>
        <v>1</v>
      </c>
      <c r="G40" s="1">
        <f t="shared" si="9"/>
        <v>1</v>
      </c>
      <c r="H40" s="2">
        <f t="shared" si="9"/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f t="shared" si="11"/>
        <v>0</v>
      </c>
      <c r="V40" s="1">
        <v>0</v>
      </c>
      <c r="W40" s="120">
        <v>0</v>
      </c>
    </row>
    <row r="41" spans="2:23" ht="15" customHeight="1" x14ac:dyDescent="0.4">
      <c r="C41" s="46" t="s">
        <v>112</v>
      </c>
      <c r="D41" s="46" t="s">
        <v>175</v>
      </c>
      <c r="E41" s="106"/>
      <c r="F41" s="9">
        <f t="shared" si="8"/>
        <v>32</v>
      </c>
      <c r="G41" s="1">
        <f t="shared" si="9"/>
        <v>0</v>
      </c>
      <c r="H41" s="2">
        <f t="shared" si="9"/>
        <v>32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19</v>
      </c>
      <c r="Q41" s="1">
        <v>0</v>
      </c>
      <c r="R41" s="1">
        <v>2</v>
      </c>
      <c r="S41" s="1">
        <v>0</v>
      </c>
      <c r="T41" s="1">
        <v>10</v>
      </c>
      <c r="U41" s="1">
        <f t="shared" si="11"/>
        <v>0</v>
      </c>
      <c r="V41" s="1">
        <v>0</v>
      </c>
      <c r="W41" s="120">
        <v>0</v>
      </c>
    </row>
    <row r="42" spans="2:23" ht="15" customHeight="1" x14ac:dyDescent="0.4">
      <c r="C42" s="46" t="s">
        <v>114</v>
      </c>
      <c r="D42" s="46" t="s">
        <v>176</v>
      </c>
      <c r="E42" s="106"/>
      <c r="F42" s="9">
        <f t="shared" si="8"/>
        <v>5</v>
      </c>
      <c r="G42" s="1">
        <f t="shared" si="9"/>
        <v>0</v>
      </c>
      <c r="H42" s="2">
        <f t="shared" si="9"/>
        <v>5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2</v>
      </c>
      <c r="Q42" s="1">
        <v>0</v>
      </c>
      <c r="R42" s="1">
        <v>0</v>
      </c>
      <c r="S42" s="1">
        <v>0</v>
      </c>
      <c r="T42" s="1">
        <v>3</v>
      </c>
      <c r="U42" s="1">
        <f t="shared" si="11"/>
        <v>0</v>
      </c>
      <c r="V42" s="1">
        <v>0</v>
      </c>
      <c r="W42" s="120">
        <v>0</v>
      </c>
    </row>
    <row r="43" spans="2:23" ht="6" customHeight="1" x14ac:dyDescent="0.4">
      <c r="E43" s="106"/>
      <c r="F43" s="9"/>
      <c r="G43" s="1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20"/>
    </row>
    <row r="44" spans="2:23" ht="15" customHeight="1" x14ac:dyDescent="0.4">
      <c r="B44" s="46" t="s">
        <v>177</v>
      </c>
      <c r="D44" s="65"/>
      <c r="E44" s="105"/>
      <c r="F44" s="9">
        <f t="shared" ref="F44:F63" si="13">G44+H44</f>
        <v>1077</v>
      </c>
      <c r="G44" s="1">
        <f t="shared" ref="G44:H63" si="14">I44+K44+M44+O44+Q44+S44</f>
        <v>34</v>
      </c>
      <c r="H44" s="2">
        <f t="shared" si="14"/>
        <v>1043</v>
      </c>
      <c r="I44" s="1">
        <f t="shared" ref="I44:T44" si="15">SUM(I45:I63)</f>
        <v>1</v>
      </c>
      <c r="J44" s="1">
        <f t="shared" si="15"/>
        <v>46</v>
      </c>
      <c r="K44" s="1">
        <f t="shared" si="15"/>
        <v>6</v>
      </c>
      <c r="L44" s="1">
        <f t="shared" si="15"/>
        <v>72</v>
      </c>
      <c r="M44" s="1">
        <f t="shared" si="15"/>
        <v>0</v>
      </c>
      <c r="N44" s="1">
        <f t="shared" si="15"/>
        <v>56</v>
      </c>
      <c r="O44" s="1">
        <f t="shared" si="15"/>
        <v>20</v>
      </c>
      <c r="P44" s="1">
        <f t="shared" si="15"/>
        <v>269</v>
      </c>
      <c r="Q44" s="1">
        <f t="shared" si="15"/>
        <v>7</v>
      </c>
      <c r="R44" s="1">
        <f t="shared" si="15"/>
        <v>504</v>
      </c>
      <c r="S44" s="1">
        <f t="shared" si="15"/>
        <v>0</v>
      </c>
      <c r="T44" s="1">
        <f t="shared" si="15"/>
        <v>96</v>
      </c>
      <c r="U44" s="1">
        <f t="shared" ref="U44:U63" si="16">V44+W44</f>
        <v>0</v>
      </c>
      <c r="V44" s="1">
        <f>SUM(V45:V63)</f>
        <v>0</v>
      </c>
      <c r="W44" s="120">
        <f>SUM(W45:W63)</f>
        <v>0</v>
      </c>
    </row>
    <row r="45" spans="2:23" ht="15" customHeight="1" x14ac:dyDescent="0.4">
      <c r="C45" s="46" t="s">
        <v>92</v>
      </c>
      <c r="D45" s="46" t="s">
        <v>178</v>
      </c>
      <c r="E45" s="105"/>
      <c r="F45" s="9">
        <f t="shared" si="13"/>
        <v>2</v>
      </c>
      <c r="G45" s="1">
        <f t="shared" si="14"/>
        <v>1</v>
      </c>
      <c r="H45" s="2">
        <f t="shared" si="14"/>
        <v>1</v>
      </c>
      <c r="I45" s="1">
        <v>0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f t="shared" si="16"/>
        <v>0</v>
      </c>
      <c r="V45" s="1">
        <v>0</v>
      </c>
      <c r="W45" s="120">
        <v>0</v>
      </c>
    </row>
    <row r="46" spans="2:23" ht="15" customHeight="1" x14ac:dyDescent="0.4">
      <c r="C46" s="46" t="s">
        <v>94</v>
      </c>
      <c r="D46" s="46" t="s">
        <v>97</v>
      </c>
      <c r="E46" s="105"/>
      <c r="F46" s="9">
        <f t="shared" si="13"/>
        <v>0</v>
      </c>
      <c r="G46" s="1">
        <f t="shared" si="14"/>
        <v>0</v>
      </c>
      <c r="H46" s="2">
        <f t="shared" si="14"/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f t="shared" si="16"/>
        <v>0</v>
      </c>
      <c r="V46" s="1">
        <v>0</v>
      </c>
      <c r="W46" s="120">
        <v>0</v>
      </c>
    </row>
    <row r="47" spans="2:23" ht="15" customHeight="1" x14ac:dyDescent="0.4">
      <c r="C47" s="46" t="s">
        <v>96</v>
      </c>
      <c r="D47" s="46" t="s">
        <v>179</v>
      </c>
      <c r="E47" s="105"/>
      <c r="F47" s="9">
        <f t="shared" si="13"/>
        <v>9</v>
      </c>
      <c r="G47" s="1">
        <f t="shared" si="14"/>
        <v>4</v>
      </c>
      <c r="H47" s="2">
        <f t="shared" si="14"/>
        <v>5</v>
      </c>
      <c r="I47" s="1">
        <v>1</v>
      </c>
      <c r="J47" s="1">
        <v>1</v>
      </c>
      <c r="K47" s="1">
        <v>0</v>
      </c>
      <c r="L47" s="1">
        <v>2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2</v>
      </c>
      <c r="U47" s="1">
        <f t="shared" si="16"/>
        <v>0</v>
      </c>
      <c r="V47" s="1">
        <v>0</v>
      </c>
      <c r="W47" s="120">
        <v>0</v>
      </c>
    </row>
    <row r="48" spans="2:23" ht="15" customHeight="1" x14ac:dyDescent="0.4">
      <c r="C48" s="46" t="s">
        <v>98</v>
      </c>
      <c r="D48" s="46" t="s">
        <v>180</v>
      </c>
      <c r="E48" s="105"/>
      <c r="F48" s="9">
        <f t="shared" si="13"/>
        <v>34</v>
      </c>
      <c r="G48" s="1">
        <f t="shared" si="14"/>
        <v>0</v>
      </c>
      <c r="H48" s="2">
        <f t="shared" si="14"/>
        <v>34</v>
      </c>
      <c r="I48" s="1">
        <v>0</v>
      </c>
      <c r="J48" s="1">
        <v>2</v>
      </c>
      <c r="K48" s="1">
        <v>0</v>
      </c>
      <c r="L48" s="1">
        <v>2</v>
      </c>
      <c r="M48" s="1">
        <v>0</v>
      </c>
      <c r="N48" s="1">
        <v>0</v>
      </c>
      <c r="O48" s="1">
        <v>0</v>
      </c>
      <c r="P48" s="1">
        <v>23</v>
      </c>
      <c r="Q48" s="1">
        <v>0</v>
      </c>
      <c r="R48" s="1">
        <v>2</v>
      </c>
      <c r="S48" s="1">
        <v>0</v>
      </c>
      <c r="T48" s="1">
        <v>5</v>
      </c>
      <c r="U48" s="1">
        <f t="shared" si="16"/>
        <v>0</v>
      </c>
      <c r="V48" s="1">
        <v>0</v>
      </c>
      <c r="W48" s="120">
        <v>0</v>
      </c>
    </row>
    <row r="49" spans="2:23" ht="15" customHeight="1" x14ac:dyDescent="0.4">
      <c r="C49" s="46" t="s">
        <v>100</v>
      </c>
      <c r="D49" s="46" t="s">
        <v>181</v>
      </c>
      <c r="E49" s="105"/>
      <c r="F49" s="9">
        <f t="shared" si="13"/>
        <v>0</v>
      </c>
      <c r="G49" s="1">
        <f t="shared" si="14"/>
        <v>0</v>
      </c>
      <c r="H49" s="2">
        <f t="shared" si="14"/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f t="shared" si="16"/>
        <v>0</v>
      </c>
      <c r="V49" s="1">
        <v>0</v>
      </c>
      <c r="W49" s="120">
        <v>0</v>
      </c>
    </row>
    <row r="50" spans="2:23" ht="15" customHeight="1" x14ac:dyDescent="0.4">
      <c r="C50" s="46" t="s">
        <v>102</v>
      </c>
      <c r="D50" s="46" t="s">
        <v>182</v>
      </c>
      <c r="E50" s="105"/>
      <c r="F50" s="9">
        <f t="shared" si="13"/>
        <v>10</v>
      </c>
      <c r="G50" s="1">
        <f t="shared" si="14"/>
        <v>0</v>
      </c>
      <c r="H50" s="2">
        <f t="shared" si="14"/>
        <v>10</v>
      </c>
      <c r="I50" s="1">
        <v>0</v>
      </c>
      <c r="J50" s="1">
        <v>0</v>
      </c>
      <c r="K50" s="1">
        <v>0</v>
      </c>
      <c r="L50" s="1">
        <v>7</v>
      </c>
      <c r="M50" s="1">
        <v>0</v>
      </c>
      <c r="N50" s="1">
        <v>0</v>
      </c>
      <c r="O50" s="1">
        <v>0</v>
      </c>
      <c r="P50" s="1">
        <v>2</v>
      </c>
      <c r="Q50" s="1">
        <v>0</v>
      </c>
      <c r="R50" s="1">
        <v>0</v>
      </c>
      <c r="S50" s="1">
        <v>0</v>
      </c>
      <c r="T50" s="1">
        <v>1</v>
      </c>
      <c r="U50" s="1">
        <f t="shared" si="16"/>
        <v>0</v>
      </c>
      <c r="V50" s="1">
        <v>0</v>
      </c>
      <c r="W50" s="120">
        <v>0</v>
      </c>
    </row>
    <row r="51" spans="2:23" ht="15" customHeight="1" x14ac:dyDescent="0.4">
      <c r="C51" s="46" t="s">
        <v>104</v>
      </c>
      <c r="D51" s="46" t="s">
        <v>183</v>
      </c>
      <c r="E51" s="105"/>
      <c r="F51" s="9">
        <f t="shared" si="13"/>
        <v>16</v>
      </c>
      <c r="G51" s="1">
        <f t="shared" si="14"/>
        <v>1</v>
      </c>
      <c r="H51" s="2">
        <f t="shared" si="14"/>
        <v>15</v>
      </c>
      <c r="I51" s="1">
        <v>0</v>
      </c>
      <c r="J51" s="1">
        <v>7</v>
      </c>
      <c r="K51" s="1">
        <v>1</v>
      </c>
      <c r="L51" s="1">
        <v>5</v>
      </c>
      <c r="M51" s="1">
        <v>0</v>
      </c>
      <c r="N51" s="1">
        <v>0</v>
      </c>
      <c r="O51" s="1">
        <v>0</v>
      </c>
      <c r="P51" s="1">
        <v>1</v>
      </c>
      <c r="Q51" s="1">
        <v>0</v>
      </c>
      <c r="R51" s="1">
        <v>1</v>
      </c>
      <c r="S51" s="1">
        <v>0</v>
      </c>
      <c r="T51" s="1">
        <v>1</v>
      </c>
      <c r="U51" s="1">
        <f t="shared" si="16"/>
        <v>0</v>
      </c>
      <c r="V51" s="1">
        <v>0</v>
      </c>
      <c r="W51" s="120">
        <v>0</v>
      </c>
    </row>
    <row r="52" spans="2:23" ht="15" customHeight="1" x14ac:dyDescent="0.4">
      <c r="C52" s="46" t="s">
        <v>106</v>
      </c>
      <c r="D52" s="46" t="s">
        <v>109</v>
      </c>
      <c r="E52" s="105"/>
      <c r="F52" s="9">
        <f t="shared" si="13"/>
        <v>104</v>
      </c>
      <c r="G52" s="1">
        <f t="shared" si="14"/>
        <v>4</v>
      </c>
      <c r="H52" s="2">
        <f t="shared" si="14"/>
        <v>100</v>
      </c>
      <c r="I52" s="1">
        <v>0</v>
      </c>
      <c r="J52" s="1">
        <v>5</v>
      </c>
      <c r="K52" s="1">
        <v>2</v>
      </c>
      <c r="L52" s="1">
        <v>21</v>
      </c>
      <c r="M52" s="1">
        <v>0</v>
      </c>
      <c r="N52" s="1">
        <v>0</v>
      </c>
      <c r="O52" s="1">
        <v>2</v>
      </c>
      <c r="P52" s="1">
        <v>46</v>
      </c>
      <c r="Q52" s="1">
        <v>0</v>
      </c>
      <c r="R52" s="1">
        <v>2</v>
      </c>
      <c r="S52" s="1">
        <v>0</v>
      </c>
      <c r="T52" s="1">
        <v>26</v>
      </c>
      <c r="U52" s="1">
        <f t="shared" si="16"/>
        <v>0</v>
      </c>
      <c r="V52" s="1">
        <v>0</v>
      </c>
      <c r="W52" s="120">
        <v>0</v>
      </c>
    </row>
    <row r="53" spans="2:23" ht="15" customHeight="1" x14ac:dyDescent="0.4">
      <c r="C53" s="46" t="s">
        <v>108</v>
      </c>
      <c r="D53" s="46" t="s">
        <v>111</v>
      </c>
      <c r="E53" s="105"/>
      <c r="F53" s="9">
        <f t="shared" si="13"/>
        <v>8</v>
      </c>
      <c r="G53" s="1">
        <f t="shared" si="14"/>
        <v>0</v>
      </c>
      <c r="H53" s="2">
        <f t="shared" si="14"/>
        <v>8</v>
      </c>
      <c r="I53" s="1">
        <v>0</v>
      </c>
      <c r="J53" s="1">
        <v>0</v>
      </c>
      <c r="K53" s="1">
        <v>0</v>
      </c>
      <c r="L53" s="1">
        <v>6</v>
      </c>
      <c r="M53" s="1">
        <v>0</v>
      </c>
      <c r="N53" s="1">
        <v>0</v>
      </c>
      <c r="O53" s="1">
        <v>0</v>
      </c>
      <c r="P53" s="1">
        <v>2</v>
      </c>
      <c r="Q53" s="1">
        <v>0</v>
      </c>
      <c r="R53" s="1">
        <v>0</v>
      </c>
      <c r="S53" s="1">
        <v>0</v>
      </c>
      <c r="T53" s="1">
        <v>0</v>
      </c>
      <c r="U53" s="1">
        <f t="shared" si="16"/>
        <v>0</v>
      </c>
      <c r="V53" s="1">
        <v>0</v>
      </c>
      <c r="W53" s="120">
        <v>0</v>
      </c>
    </row>
    <row r="54" spans="2:23" ht="15" customHeight="1" x14ac:dyDescent="0.4">
      <c r="C54" s="46" t="s">
        <v>110</v>
      </c>
      <c r="D54" s="46" t="s">
        <v>113</v>
      </c>
      <c r="E54" s="105"/>
      <c r="F54" s="9">
        <f t="shared" si="13"/>
        <v>3</v>
      </c>
      <c r="G54" s="1">
        <f t="shared" si="14"/>
        <v>1</v>
      </c>
      <c r="H54" s="2">
        <f t="shared" si="14"/>
        <v>2</v>
      </c>
      <c r="I54" s="1">
        <v>0</v>
      </c>
      <c r="J54" s="1">
        <v>1</v>
      </c>
      <c r="K54" s="1">
        <v>1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1</v>
      </c>
      <c r="U54" s="1">
        <f t="shared" si="16"/>
        <v>0</v>
      </c>
      <c r="V54" s="1">
        <v>0</v>
      </c>
      <c r="W54" s="120">
        <v>0</v>
      </c>
    </row>
    <row r="55" spans="2:23" ht="15" customHeight="1" x14ac:dyDescent="0.4">
      <c r="C55" s="46" t="s">
        <v>112</v>
      </c>
      <c r="D55" s="46" t="s">
        <v>115</v>
      </c>
      <c r="E55" s="105"/>
      <c r="F55" s="9">
        <f t="shared" si="13"/>
        <v>4</v>
      </c>
      <c r="G55" s="1">
        <f t="shared" si="14"/>
        <v>0</v>
      </c>
      <c r="H55" s="2">
        <f t="shared" si="14"/>
        <v>4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4</v>
      </c>
      <c r="Q55" s="1">
        <v>0</v>
      </c>
      <c r="R55" s="1">
        <v>0</v>
      </c>
      <c r="S55" s="1">
        <v>0</v>
      </c>
      <c r="T55" s="1">
        <v>0</v>
      </c>
      <c r="U55" s="1">
        <f t="shared" si="16"/>
        <v>0</v>
      </c>
      <c r="V55" s="1">
        <v>0</v>
      </c>
      <c r="W55" s="120">
        <v>0</v>
      </c>
    </row>
    <row r="56" spans="2:23" ht="15" customHeight="1" x14ac:dyDescent="0.4">
      <c r="C56" s="46" t="s">
        <v>114</v>
      </c>
      <c r="D56" s="46" t="s">
        <v>117</v>
      </c>
      <c r="E56" s="105"/>
      <c r="F56" s="9">
        <f t="shared" si="13"/>
        <v>196</v>
      </c>
      <c r="G56" s="1">
        <f t="shared" si="14"/>
        <v>14</v>
      </c>
      <c r="H56" s="2">
        <f t="shared" si="14"/>
        <v>182</v>
      </c>
      <c r="I56" s="1">
        <v>0</v>
      </c>
      <c r="J56" s="1">
        <v>15</v>
      </c>
      <c r="K56" s="1">
        <v>1</v>
      </c>
      <c r="L56" s="1">
        <v>16</v>
      </c>
      <c r="M56" s="1">
        <v>0</v>
      </c>
      <c r="N56" s="1">
        <v>0</v>
      </c>
      <c r="O56" s="1">
        <v>13</v>
      </c>
      <c r="P56" s="1">
        <v>123</v>
      </c>
      <c r="Q56" s="1">
        <v>0</v>
      </c>
      <c r="R56" s="1">
        <v>3</v>
      </c>
      <c r="S56" s="1">
        <v>0</v>
      </c>
      <c r="T56" s="1">
        <v>25</v>
      </c>
      <c r="U56" s="1">
        <f t="shared" si="16"/>
        <v>0</v>
      </c>
      <c r="V56" s="1">
        <v>0</v>
      </c>
      <c r="W56" s="120">
        <v>0</v>
      </c>
    </row>
    <row r="57" spans="2:23" ht="15" customHeight="1" x14ac:dyDescent="0.4">
      <c r="C57" s="46" t="s">
        <v>116</v>
      </c>
      <c r="D57" s="46" t="s">
        <v>119</v>
      </c>
      <c r="E57" s="105"/>
      <c r="F57" s="9">
        <f t="shared" si="13"/>
        <v>53</v>
      </c>
      <c r="G57" s="1">
        <f t="shared" si="14"/>
        <v>0</v>
      </c>
      <c r="H57" s="2">
        <f t="shared" si="14"/>
        <v>53</v>
      </c>
      <c r="I57" s="1">
        <v>0</v>
      </c>
      <c r="J57" s="1">
        <v>6</v>
      </c>
      <c r="K57" s="1">
        <v>0</v>
      </c>
      <c r="L57" s="1">
        <v>1</v>
      </c>
      <c r="M57" s="1">
        <v>0</v>
      </c>
      <c r="N57" s="1">
        <v>0</v>
      </c>
      <c r="O57" s="1">
        <v>0</v>
      </c>
      <c r="P57" s="1">
        <v>22</v>
      </c>
      <c r="Q57" s="1">
        <v>0</v>
      </c>
      <c r="R57" s="1">
        <v>2</v>
      </c>
      <c r="S57" s="1">
        <v>0</v>
      </c>
      <c r="T57" s="1">
        <v>22</v>
      </c>
      <c r="U57" s="1">
        <f t="shared" si="16"/>
        <v>0</v>
      </c>
      <c r="V57" s="1">
        <v>0</v>
      </c>
      <c r="W57" s="120">
        <v>0</v>
      </c>
    </row>
    <row r="58" spans="2:23" ht="15" customHeight="1" x14ac:dyDescent="0.4">
      <c r="C58" s="46" t="s">
        <v>118</v>
      </c>
      <c r="D58" s="46" t="s">
        <v>121</v>
      </c>
      <c r="E58" s="105"/>
      <c r="F58" s="9">
        <f t="shared" si="13"/>
        <v>207</v>
      </c>
      <c r="G58" s="1">
        <f t="shared" si="14"/>
        <v>5</v>
      </c>
      <c r="H58" s="2">
        <f t="shared" si="14"/>
        <v>202</v>
      </c>
      <c r="I58" s="1">
        <v>0</v>
      </c>
      <c r="J58" s="1">
        <v>4</v>
      </c>
      <c r="K58" s="1">
        <v>0</v>
      </c>
      <c r="L58" s="1">
        <v>0</v>
      </c>
      <c r="M58" s="1">
        <v>0</v>
      </c>
      <c r="N58" s="1">
        <v>0</v>
      </c>
      <c r="O58" s="1">
        <v>1</v>
      </c>
      <c r="P58" s="1">
        <v>1</v>
      </c>
      <c r="Q58" s="1">
        <v>4</v>
      </c>
      <c r="R58" s="1">
        <v>196</v>
      </c>
      <c r="S58" s="1">
        <v>0</v>
      </c>
      <c r="T58" s="1">
        <v>1</v>
      </c>
      <c r="U58" s="1">
        <f t="shared" si="16"/>
        <v>0</v>
      </c>
      <c r="V58" s="1">
        <v>0</v>
      </c>
      <c r="W58" s="120">
        <v>0</v>
      </c>
    </row>
    <row r="59" spans="2:23" ht="15" customHeight="1" x14ac:dyDescent="0.4">
      <c r="C59" s="46" t="s">
        <v>120</v>
      </c>
      <c r="D59" s="46" t="s">
        <v>123</v>
      </c>
      <c r="E59" s="105"/>
      <c r="F59" s="9">
        <f t="shared" si="13"/>
        <v>384</v>
      </c>
      <c r="G59" s="1">
        <f t="shared" si="14"/>
        <v>3</v>
      </c>
      <c r="H59" s="2">
        <f t="shared" si="14"/>
        <v>381</v>
      </c>
      <c r="I59" s="1">
        <v>0</v>
      </c>
      <c r="J59" s="1">
        <v>2</v>
      </c>
      <c r="K59" s="1">
        <v>0</v>
      </c>
      <c r="L59" s="1">
        <v>1</v>
      </c>
      <c r="M59" s="1">
        <v>0</v>
      </c>
      <c r="N59" s="1">
        <v>55</v>
      </c>
      <c r="O59" s="1">
        <v>0</v>
      </c>
      <c r="P59" s="1">
        <v>29</v>
      </c>
      <c r="Q59" s="1">
        <v>3</v>
      </c>
      <c r="R59" s="1">
        <v>290</v>
      </c>
      <c r="S59" s="1">
        <v>0</v>
      </c>
      <c r="T59" s="1">
        <v>4</v>
      </c>
      <c r="U59" s="1">
        <f t="shared" si="16"/>
        <v>0</v>
      </c>
      <c r="V59" s="1">
        <v>0</v>
      </c>
      <c r="W59" s="120">
        <v>0</v>
      </c>
    </row>
    <row r="60" spans="2:23" ht="15" customHeight="1" x14ac:dyDescent="0.4">
      <c r="C60" s="46" t="s">
        <v>122</v>
      </c>
      <c r="D60" s="46" t="s">
        <v>125</v>
      </c>
      <c r="E60" s="105"/>
      <c r="F60" s="9">
        <f t="shared" si="13"/>
        <v>1</v>
      </c>
      <c r="G60" s="1">
        <f t="shared" si="14"/>
        <v>0</v>
      </c>
      <c r="H60" s="2">
        <f t="shared" si="14"/>
        <v>1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f t="shared" si="16"/>
        <v>0</v>
      </c>
      <c r="V60" s="1">
        <v>0</v>
      </c>
      <c r="W60" s="120">
        <v>0</v>
      </c>
    </row>
    <row r="61" spans="2:23" ht="15" customHeight="1" x14ac:dyDescent="0.4">
      <c r="C61" s="46" t="s">
        <v>124</v>
      </c>
      <c r="D61" s="46" t="s">
        <v>184</v>
      </c>
      <c r="E61" s="105"/>
      <c r="F61" s="9">
        <f t="shared" si="13"/>
        <v>41</v>
      </c>
      <c r="G61" s="1">
        <f t="shared" si="14"/>
        <v>1</v>
      </c>
      <c r="H61" s="2">
        <f t="shared" si="14"/>
        <v>40</v>
      </c>
      <c r="I61" s="1">
        <v>0</v>
      </c>
      <c r="J61" s="1">
        <v>3</v>
      </c>
      <c r="K61" s="1">
        <v>1</v>
      </c>
      <c r="L61" s="1">
        <v>10</v>
      </c>
      <c r="M61" s="1">
        <v>0</v>
      </c>
      <c r="N61" s="1">
        <v>1</v>
      </c>
      <c r="O61" s="1">
        <v>0</v>
      </c>
      <c r="P61" s="1">
        <v>14</v>
      </c>
      <c r="Q61" s="1">
        <v>0</v>
      </c>
      <c r="R61" s="1">
        <v>6</v>
      </c>
      <c r="S61" s="1">
        <v>0</v>
      </c>
      <c r="T61" s="1">
        <v>6</v>
      </c>
      <c r="U61" s="1">
        <f t="shared" si="16"/>
        <v>0</v>
      </c>
      <c r="V61" s="1">
        <v>0</v>
      </c>
      <c r="W61" s="120">
        <v>0</v>
      </c>
    </row>
    <row r="62" spans="2:23" ht="15" customHeight="1" x14ac:dyDescent="0.4">
      <c r="C62" s="46" t="s">
        <v>126</v>
      </c>
      <c r="D62" s="46" t="s">
        <v>129</v>
      </c>
      <c r="E62" s="105"/>
      <c r="F62" s="9">
        <f t="shared" si="13"/>
        <v>2</v>
      </c>
      <c r="G62" s="1">
        <f t="shared" si="14"/>
        <v>0</v>
      </c>
      <c r="H62" s="2">
        <f t="shared" si="14"/>
        <v>2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2</v>
      </c>
      <c r="S62" s="1">
        <v>0</v>
      </c>
      <c r="T62" s="1">
        <v>0</v>
      </c>
      <c r="U62" s="1">
        <f t="shared" si="16"/>
        <v>0</v>
      </c>
      <c r="V62" s="1">
        <v>0</v>
      </c>
      <c r="W62" s="120">
        <v>0</v>
      </c>
    </row>
    <row r="63" spans="2:23" ht="15" customHeight="1" x14ac:dyDescent="0.4">
      <c r="B63" s="67"/>
      <c r="C63" s="67" t="s">
        <v>128</v>
      </c>
      <c r="D63" s="67" t="s">
        <v>185</v>
      </c>
      <c r="E63" s="107"/>
      <c r="F63" s="9">
        <f t="shared" si="13"/>
        <v>3</v>
      </c>
      <c r="G63" s="12">
        <f t="shared" si="14"/>
        <v>0</v>
      </c>
      <c r="H63" s="2">
        <f t="shared" si="14"/>
        <v>3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1</v>
      </c>
      <c r="Q63" s="12">
        <v>0</v>
      </c>
      <c r="R63" s="12">
        <v>0</v>
      </c>
      <c r="S63" s="12">
        <v>0</v>
      </c>
      <c r="T63" s="12">
        <v>2</v>
      </c>
      <c r="U63" s="12">
        <f t="shared" si="16"/>
        <v>0</v>
      </c>
      <c r="V63" s="12">
        <v>0</v>
      </c>
      <c r="W63" s="121">
        <v>0</v>
      </c>
    </row>
    <row r="64" spans="2:23" ht="15" customHeight="1" x14ac:dyDescent="0.4">
      <c r="B64" s="46" t="s">
        <v>47</v>
      </c>
      <c r="E64" s="103"/>
      <c r="F64" s="103"/>
      <c r="G64" s="103"/>
      <c r="H64" s="103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03"/>
      <c r="V64" s="103"/>
      <c r="W64" s="103"/>
    </row>
  </sheetData>
  <mergeCells count="1">
    <mergeCell ref="O5:P5"/>
  </mergeCells>
  <phoneticPr fontId="1"/>
  <hyperlinks>
    <hyperlink ref="A1" location="目次!C5" display="目次へ" xr:uid="{259540A9-EB65-4047-9D12-709AAB41152A}"/>
  </hyperlinks>
  <printOptions horizontalCentered="1"/>
  <pageMargins left="0.51181102362204722" right="0.51181102362204722" top="0.74803149606299213" bottom="0.35433070866141736" header="0.31496062992125984" footer="0.31496062992125984"/>
  <pageSetup paperSize="9" scale="56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9B4E-E5FF-4012-B793-D95C1FFD18EE}">
  <sheetPr codeName="Sheet8"/>
  <dimension ref="A1:AG66"/>
  <sheetViews>
    <sheetView view="pageBreakPreview" zoomScaleNormal="85" zoomScaleSheetLayoutView="100" workbookViewId="0"/>
  </sheetViews>
  <sheetFormatPr defaultColWidth="7.5" defaultRowHeight="14.1" customHeight="1" x14ac:dyDescent="0.4"/>
  <cols>
    <col min="1" max="1" width="7.5" style="73"/>
    <col min="2" max="4" width="2.5" style="73" customWidth="1"/>
    <col min="5" max="5" width="50.625" style="73" customWidth="1"/>
    <col min="6" max="8" width="6.125" style="73" customWidth="1"/>
    <col min="9" max="33" width="5.625" style="73" customWidth="1"/>
    <col min="34" max="34" width="7.5" style="73" customWidth="1"/>
    <col min="35" max="16384" width="7.5" style="73"/>
  </cols>
  <sheetData>
    <row r="1" spans="1:33" ht="13.5" customHeight="1" x14ac:dyDescent="0.4">
      <c r="A1" s="45" t="s">
        <v>204</v>
      </c>
      <c r="B1" s="72" t="s">
        <v>205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ht="13.5" customHeight="1" x14ac:dyDescent="0.4">
      <c r="B2" s="72" t="s">
        <v>50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14.1" customHeight="1" x14ac:dyDescent="0.4">
      <c r="B3" s="131" t="s">
        <v>51</v>
      </c>
      <c r="C3" s="132"/>
      <c r="D3" s="132"/>
      <c r="E3" s="133"/>
      <c r="F3" s="74" t="s">
        <v>186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6"/>
      <c r="Z3" s="76"/>
      <c r="AA3" s="74" t="s">
        <v>187</v>
      </c>
      <c r="AB3" s="75"/>
      <c r="AC3" s="75"/>
      <c r="AD3" s="75"/>
      <c r="AE3" s="75"/>
      <c r="AF3" s="75"/>
      <c r="AG3" s="75"/>
    </row>
    <row r="4" spans="1:33" ht="14.1" customHeight="1" x14ac:dyDescent="0.4">
      <c r="B4" s="134"/>
      <c r="C4" s="134"/>
      <c r="D4" s="134"/>
      <c r="E4" s="135"/>
      <c r="F4" s="138" t="s">
        <v>3</v>
      </c>
      <c r="G4" s="132"/>
      <c r="H4" s="139"/>
      <c r="I4" s="77" t="s">
        <v>188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9"/>
      <c r="Z4" s="79"/>
      <c r="AA4" s="138" t="s">
        <v>3</v>
      </c>
      <c r="AB4" s="132"/>
      <c r="AC4" s="139"/>
      <c r="AD4" s="80" t="s">
        <v>189</v>
      </c>
      <c r="AE4" s="80"/>
      <c r="AF4" s="80"/>
      <c r="AG4" s="80"/>
    </row>
    <row r="5" spans="1:33" ht="14.1" customHeight="1" x14ac:dyDescent="0.4">
      <c r="B5" s="134"/>
      <c r="C5" s="134"/>
      <c r="D5" s="134"/>
      <c r="E5" s="135"/>
      <c r="F5" s="140"/>
      <c r="G5" s="136"/>
      <c r="H5" s="141"/>
      <c r="I5" s="81" t="s">
        <v>137</v>
      </c>
      <c r="J5" s="82"/>
      <c r="K5" s="81" t="s">
        <v>138</v>
      </c>
      <c r="L5" s="82"/>
      <c r="M5" s="81" t="s">
        <v>190</v>
      </c>
      <c r="N5" s="82"/>
      <c r="O5" s="81" t="s">
        <v>191</v>
      </c>
      <c r="P5" s="82"/>
      <c r="Q5" s="81" t="s">
        <v>192</v>
      </c>
      <c r="R5" s="82"/>
      <c r="S5" s="81" t="s">
        <v>193</v>
      </c>
      <c r="T5" s="82"/>
      <c r="U5" s="81" t="s">
        <v>194</v>
      </c>
      <c r="V5" s="82"/>
      <c r="W5" s="81" t="s">
        <v>195</v>
      </c>
      <c r="X5" s="82"/>
      <c r="Y5" s="81" t="s">
        <v>142</v>
      </c>
      <c r="Z5" s="75"/>
      <c r="AA5" s="140"/>
      <c r="AB5" s="136"/>
      <c r="AC5" s="141"/>
      <c r="AD5" s="81" t="s">
        <v>196</v>
      </c>
      <c r="AE5" s="76"/>
      <c r="AF5" s="83" t="s">
        <v>194</v>
      </c>
      <c r="AG5" s="80"/>
    </row>
    <row r="6" spans="1:33" ht="14.1" customHeight="1" x14ac:dyDescent="0.4">
      <c r="B6" s="136"/>
      <c r="C6" s="136"/>
      <c r="D6" s="136"/>
      <c r="E6" s="137"/>
      <c r="F6" s="84" t="s">
        <v>3</v>
      </c>
      <c r="G6" s="85" t="s">
        <v>8</v>
      </c>
      <c r="H6" s="86" t="s">
        <v>9</v>
      </c>
      <c r="I6" s="85" t="s">
        <v>8</v>
      </c>
      <c r="J6" s="86" t="s">
        <v>9</v>
      </c>
      <c r="K6" s="85" t="s">
        <v>8</v>
      </c>
      <c r="L6" s="86" t="s">
        <v>9</v>
      </c>
      <c r="M6" s="85" t="s">
        <v>8</v>
      </c>
      <c r="N6" s="86" t="s">
        <v>9</v>
      </c>
      <c r="O6" s="85" t="s">
        <v>8</v>
      </c>
      <c r="P6" s="86" t="s">
        <v>9</v>
      </c>
      <c r="Q6" s="85" t="s">
        <v>8</v>
      </c>
      <c r="R6" s="86" t="s">
        <v>9</v>
      </c>
      <c r="S6" s="85" t="s">
        <v>8</v>
      </c>
      <c r="T6" s="86" t="s">
        <v>9</v>
      </c>
      <c r="U6" s="85" t="s">
        <v>143</v>
      </c>
      <c r="V6" s="86" t="s">
        <v>144</v>
      </c>
      <c r="W6" s="85" t="s">
        <v>143</v>
      </c>
      <c r="X6" s="86" t="s">
        <v>144</v>
      </c>
      <c r="Y6" s="85" t="s">
        <v>8</v>
      </c>
      <c r="Z6" s="87" t="s">
        <v>9</v>
      </c>
      <c r="AA6" s="84" t="s">
        <v>3</v>
      </c>
      <c r="AB6" s="85" t="s">
        <v>8</v>
      </c>
      <c r="AC6" s="86" t="s">
        <v>9</v>
      </c>
      <c r="AD6" s="85" t="s">
        <v>8</v>
      </c>
      <c r="AE6" s="86" t="s">
        <v>9</v>
      </c>
      <c r="AF6" s="85" t="s">
        <v>143</v>
      </c>
      <c r="AG6" s="87" t="s">
        <v>144</v>
      </c>
    </row>
    <row r="7" spans="1:33" ht="13.5" customHeight="1" x14ac:dyDescent="0.4">
      <c r="B7" s="88" t="s">
        <v>145</v>
      </c>
      <c r="C7" s="89"/>
      <c r="D7" s="89"/>
      <c r="E7" s="89"/>
      <c r="F7" s="16">
        <f>G7+H7</f>
        <v>6468</v>
      </c>
      <c r="G7" s="17">
        <f>I7+K7+M7+O7+Q7+S7+U7+W7+Y7</f>
        <v>3959</v>
      </c>
      <c r="H7" s="18">
        <f>J7+L7+N7+P7+R7+T7+V7+X7+Z7</f>
        <v>2509</v>
      </c>
      <c r="I7" s="17">
        <f>SUM(I8+I12+I18+I19+I20+I21)</f>
        <v>88</v>
      </c>
      <c r="J7" s="17">
        <f t="shared" ref="J7:Z7" si="0">SUM(J8+J12+J18+J19+J20+J21)</f>
        <v>308</v>
      </c>
      <c r="K7" s="17">
        <f t="shared" si="0"/>
        <v>1636</v>
      </c>
      <c r="L7" s="17">
        <f t="shared" si="0"/>
        <v>668</v>
      </c>
      <c r="M7" s="17">
        <f t="shared" si="0"/>
        <v>106</v>
      </c>
      <c r="N7" s="17">
        <f t="shared" si="0"/>
        <v>38</v>
      </c>
      <c r="O7" s="17">
        <f t="shared" si="0"/>
        <v>1497</v>
      </c>
      <c r="P7" s="17">
        <f t="shared" si="0"/>
        <v>261</v>
      </c>
      <c r="Q7" s="17">
        <f t="shared" si="0"/>
        <v>329</v>
      </c>
      <c r="R7" s="17">
        <f t="shared" si="0"/>
        <v>460</v>
      </c>
      <c r="S7" s="17">
        <f t="shared" si="0"/>
        <v>24</v>
      </c>
      <c r="T7" s="17">
        <f t="shared" si="0"/>
        <v>129</v>
      </c>
      <c r="U7" s="17">
        <f t="shared" si="0"/>
        <v>104</v>
      </c>
      <c r="V7" s="17">
        <f t="shared" si="0"/>
        <v>402</v>
      </c>
      <c r="W7" s="17">
        <f t="shared" si="0"/>
        <v>57</v>
      </c>
      <c r="X7" s="17">
        <f t="shared" si="0"/>
        <v>183</v>
      </c>
      <c r="Y7" s="17">
        <f t="shared" si="0"/>
        <v>118</v>
      </c>
      <c r="Z7" s="17">
        <f t="shared" si="0"/>
        <v>60</v>
      </c>
      <c r="AA7" s="16">
        <f>AB7+AC7</f>
        <v>182</v>
      </c>
      <c r="AB7" s="17">
        <f t="shared" ref="AB7:AC25" si="1">AD7+AF7</f>
        <v>121</v>
      </c>
      <c r="AC7" s="18">
        <f t="shared" si="1"/>
        <v>61</v>
      </c>
      <c r="AD7" s="17">
        <f t="shared" ref="AD7:AG7" si="2">SUM(AD8+AD12+AD18+AD19+AD20+AD21)</f>
        <v>94</v>
      </c>
      <c r="AE7" s="17">
        <f t="shared" si="2"/>
        <v>31</v>
      </c>
      <c r="AF7" s="17">
        <f t="shared" si="2"/>
        <v>27</v>
      </c>
      <c r="AG7" s="122">
        <f t="shared" si="2"/>
        <v>30</v>
      </c>
    </row>
    <row r="8" spans="1:33" ht="13.5" customHeight="1" x14ac:dyDescent="0.4">
      <c r="B8" s="72"/>
      <c r="C8" s="72" t="s">
        <v>197</v>
      </c>
      <c r="D8" s="90"/>
      <c r="E8" s="90"/>
      <c r="F8" s="19">
        <f t="shared" ref="F8:F24" si="3">G8+H8</f>
        <v>763</v>
      </c>
      <c r="G8" s="20">
        <f t="shared" ref="G8:H65" si="4">I8+K8+M8+O8+Q8+S8+U8+W8+Y8</f>
        <v>575</v>
      </c>
      <c r="H8" s="21">
        <f t="shared" si="4"/>
        <v>188</v>
      </c>
      <c r="I8" s="20">
        <f>SUM(I9:I11)</f>
        <v>7</v>
      </c>
      <c r="J8" s="20">
        <f t="shared" ref="J8:Z8" si="5">SUM(J9:J11)</f>
        <v>18</v>
      </c>
      <c r="K8" s="20">
        <f t="shared" si="5"/>
        <v>52</v>
      </c>
      <c r="L8" s="20">
        <f t="shared" si="5"/>
        <v>25</v>
      </c>
      <c r="M8" s="20">
        <f t="shared" si="5"/>
        <v>74</v>
      </c>
      <c r="N8" s="20">
        <f t="shared" si="5"/>
        <v>25</v>
      </c>
      <c r="O8" s="20">
        <f t="shared" si="5"/>
        <v>429</v>
      </c>
      <c r="P8" s="20">
        <f t="shared" si="5"/>
        <v>70</v>
      </c>
      <c r="Q8" s="20">
        <f t="shared" si="5"/>
        <v>1</v>
      </c>
      <c r="R8" s="20">
        <f t="shared" si="5"/>
        <v>12</v>
      </c>
      <c r="S8" s="20">
        <f t="shared" si="5"/>
        <v>3</v>
      </c>
      <c r="T8" s="20">
        <f t="shared" si="5"/>
        <v>20</v>
      </c>
      <c r="U8" s="20">
        <f t="shared" si="5"/>
        <v>3</v>
      </c>
      <c r="V8" s="20">
        <f t="shared" si="5"/>
        <v>1</v>
      </c>
      <c r="W8" s="20">
        <f t="shared" si="5"/>
        <v>2</v>
      </c>
      <c r="X8" s="20">
        <f t="shared" si="5"/>
        <v>16</v>
      </c>
      <c r="Y8" s="20">
        <f t="shared" si="5"/>
        <v>4</v>
      </c>
      <c r="Z8" s="20">
        <f t="shared" si="5"/>
        <v>1</v>
      </c>
      <c r="AA8" s="19">
        <f t="shared" ref="AA8:AA25" si="6">AB8+AC8</f>
        <v>3</v>
      </c>
      <c r="AB8" s="20">
        <f t="shared" si="1"/>
        <v>2</v>
      </c>
      <c r="AC8" s="21">
        <f t="shared" si="1"/>
        <v>1</v>
      </c>
      <c r="AD8" s="20">
        <f>SUM(AD9:AD11)</f>
        <v>1</v>
      </c>
      <c r="AE8" s="20">
        <f t="shared" ref="AE8:AG8" si="7">SUM(AE9:AE11)</f>
        <v>0</v>
      </c>
      <c r="AF8" s="20">
        <f t="shared" si="7"/>
        <v>1</v>
      </c>
      <c r="AG8" s="123">
        <f t="shared" si="7"/>
        <v>1</v>
      </c>
    </row>
    <row r="9" spans="1:33" ht="13.5" customHeight="1" x14ac:dyDescent="0.4">
      <c r="B9" s="72"/>
      <c r="C9" s="72">
        <v>1</v>
      </c>
      <c r="D9" s="72" t="s">
        <v>198</v>
      </c>
      <c r="E9" s="72"/>
      <c r="F9" s="19">
        <f t="shared" si="3"/>
        <v>743</v>
      </c>
      <c r="G9" s="20">
        <f t="shared" si="4"/>
        <v>571</v>
      </c>
      <c r="H9" s="21">
        <f t="shared" si="4"/>
        <v>172</v>
      </c>
      <c r="I9" s="20">
        <v>7</v>
      </c>
      <c r="J9" s="20">
        <v>18</v>
      </c>
      <c r="K9" s="20">
        <v>51</v>
      </c>
      <c r="L9" s="20">
        <v>25</v>
      </c>
      <c r="M9" s="20">
        <v>74</v>
      </c>
      <c r="N9" s="20">
        <v>25</v>
      </c>
      <c r="O9" s="20">
        <v>428</v>
      </c>
      <c r="P9" s="20">
        <v>70</v>
      </c>
      <c r="Q9" s="20">
        <v>1</v>
      </c>
      <c r="R9" s="20">
        <v>5</v>
      </c>
      <c r="S9" s="20">
        <v>3</v>
      </c>
      <c r="T9" s="20">
        <v>19</v>
      </c>
      <c r="U9" s="20">
        <v>3</v>
      </c>
      <c r="V9" s="20">
        <v>1</v>
      </c>
      <c r="W9" s="20">
        <v>1</v>
      </c>
      <c r="X9" s="20">
        <v>8</v>
      </c>
      <c r="Y9" s="20">
        <v>3</v>
      </c>
      <c r="Z9" s="20">
        <v>1</v>
      </c>
      <c r="AA9" s="19">
        <f t="shared" si="6"/>
        <v>2</v>
      </c>
      <c r="AB9" s="20">
        <f t="shared" si="1"/>
        <v>2</v>
      </c>
      <c r="AC9" s="21">
        <f t="shared" si="1"/>
        <v>0</v>
      </c>
      <c r="AD9" s="20">
        <v>1</v>
      </c>
      <c r="AE9" s="20">
        <v>0</v>
      </c>
      <c r="AF9" s="20">
        <v>1</v>
      </c>
      <c r="AG9" s="123">
        <v>0</v>
      </c>
    </row>
    <row r="10" spans="1:33" ht="13.5" customHeight="1" x14ac:dyDescent="0.4">
      <c r="B10" s="72"/>
      <c r="C10" s="72">
        <v>2</v>
      </c>
      <c r="D10" s="72" t="s">
        <v>147</v>
      </c>
      <c r="E10" s="72"/>
      <c r="F10" s="19">
        <f t="shared" si="3"/>
        <v>3</v>
      </c>
      <c r="G10" s="20">
        <f t="shared" si="4"/>
        <v>3</v>
      </c>
      <c r="H10" s="21">
        <f t="shared" si="4"/>
        <v>0</v>
      </c>
      <c r="I10" s="20">
        <v>0</v>
      </c>
      <c r="J10" s="20">
        <v>0</v>
      </c>
      <c r="K10" s="20">
        <v>1</v>
      </c>
      <c r="L10" s="20">
        <v>0</v>
      </c>
      <c r="M10" s="20">
        <v>0</v>
      </c>
      <c r="N10" s="20">
        <v>0</v>
      </c>
      <c r="O10" s="20">
        <v>1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1</v>
      </c>
      <c r="Z10" s="20">
        <v>0</v>
      </c>
      <c r="AA10" s="19">
        <f t="shared" si="6"/>
        <v>0</v>
      </c>
      <c r="AB10" s="20">
        <f t="shared" si="1"/>
        <v>0</v>
      </c>
      <c r="AC10" s="21">
        <f t="shared" si="1"/>
        <v>0</v>
      </c>
      <c r="AD10" s="20">
        <v>0</v>
      </c>
      <c r="AE10" s="20">
        <v>0</v>
      </c>
      <c r="AF10" s="20">
        <v>0</v>
      </c>
      <c r="AG10" s="123">
        <v>0</v>
      </c>
    </row>
    <row r="11" spans="1:33" ht="13.5" customHeight="1" x14ac:dyDescent="0.4">
      <c r="B11" s="72"/>
      <c r="C11" s="72">
        <v>3</v>
      </c>
      <c r="D11" s="72" t="s">
        <v>199</v>
      </c>
      <c r="E11" s="72"/>
      <c r="F11" s="19">
        <f t="shared" si="3"/>
        <v>17</v>
      </c>
      <c r="G11" s="20">
        <f t="shared" si="4"/>
        <v>1</v>
      </c>
      <c r="H11" s="21">
        <f t="shared" si="4"/>
        <v>16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7</v>
      </c>
      <c r="S11" s="20">
        <v>0</v>
      </c>
      <c r="T11" s="20">
        <v>1</v>
      </c>
      <c r="U11" s="20">
        <v>0</v>
      </c>
      <c r="V11" s="20">
        <v>0</v>
      </c>
      <c r="W11" s="20">
        <v>1</v>
      </c>
      <c r="X11" s="20">
        <v>8</v>
      </c>
      <c r="Y11" s="20">
        <v>0</v>
      </c>
      <c r="Z11" s="20">
        <v>0</v>
      </c>
      <c r="AA11" s="19">
        <f t="shared" si="6"/>
        <v>1</v>
      </c>
      <c r="AB11" s="20">
        <f t="shared" si="1"/>
        <v>0</v>
      </c>
      <c r="AC11" s="21">
        <f t="shared" si="1"/>
        <v>1</v>
      </c>
      <c r="AD11" s="20">
        <v>0</v>
      </c>
      <c r="AE11" s="20">
        <v>0</v>
      </c>
      <c r="AF11" s="20">
        <v>0</v>
      </c>
      <c r="AG11" s="123">
        <v>1</v>
      </c>
    </row>
    <row r="12" spans="1:33" ht="13.5" customHeight="1" x14ac:dyDescent="0.4">
      <c r="B12" s="72"/>
      <c r="C12" s="72" t="s">
        <v>149</v>
      </c>
      <c r="D12" s="90"/>
      <c r="E12" s="90"/>
      <c r="F12" s="19">
        <f t="shared" si="3"/>
        <v>5265</v>
      </c>
      <c r="G12" s="20">
        <f t="shared" si="4"/>
        <v>3103</v>
      </c>
      <c r="H12" s="21">
        <f t="shared" si="4"/>
        <v>2162</v>
      </c>
      <c r="I12" s="22">
        <f>SUM(I13+I14+I17)</f>
        <v>68</v>
      </c>
      <c r="J12" s="22">
        <f t="shared" ref="J12:Z12" si="8">SUM(J13+J14+J17)</f>
        <v>265</v>
      </c>
      <c r="K12" s="22">
        <f t="shared" si="8"/>
        <v>1460</v>
      </c>
      <c r="L12" s="22">
        <f t="shared" si="8"/>
        <v>602</v>
      </c>
      <c r="M12" s="22">
        <f t="shared" si="8"/>
        <v>27</v>
      </c>
      <c r="N12" s="22">
        <f>SUM(N13+N14+N17)</f>
        <v>12</v>
      </c>
      <c r="O12" s="22">
        <f t="shared" si="8"/>
        <v>1049</v>
      </c>
      <c r="P12" s="22">
        <f t="shared" si="8"/>
        <v>185</v>
      </c>
      <c r="Q12" s="22">
        <f t="shared" si="8"/>
        <v>226</v>
      </c>
      <c r="R12" s="22">
        <f t="shared" si="8"/>
        <v>399</v>
      </c>
      <c r="S12" s="22">
        <f t="shared" si="8"/>
        <v>20</v>
      </c>
      <c r="T12" s="22">
        <f t="shared" si="8"/>
        <v>106</v>
      </c>
      <c r="U12" s="22">
        <f t="shared" si="8"/>
        <v>96</v>
      </c>
      <c r="V12" s="22">
        <f t="shared" si="8"/>
        <v>389</v>
      </c>
      <c r="W12" s="22">
        <f t="shared" si="8"/>
        <v>54</v>
      </c>
      <c r="X12" s="22">
        <f t="shared" si="8"/>
        <v>147</v>
      </c>
      <c r="Y12" s="22">
        <f t="shared" si="8"/>
        <v>103</v>
      </c>
      <c r="Z12" s="22">
        <f t="shared" si="8"/>
        <v>57</v>
      </c>
      <c r="AA12" s="19">
        <f t="shared" si="6"/>
        <v>160</v>
      </c>
      <c r="AB12" s="20">
        <f t="shared" si="1"/>
        <v>107</v>
      </c>
      <c r="AC12" s="21">
        <f t="shared" si="1"/>
        <v>53</v>
      </c>
      <c r="AD12" s="22">
        <f>SUM(AD13++AD14+AD17)</f>
        <v>81</v>
      </c>
      <c r="AE12" s="22">
        <f t="shared" ref="AE12:AG12" si="9">SUM(AE13++AE14+AE17)</f>
        <v>26</v>
      </c>
      <c r="AF12" s="22">
        <f t="shared" si="9"/>
        <v>26</v>
      </c>
      <c r="AG12" s="124">
        <f t="shared" si="9"/>
        <v>27</v>
      </c>
    </row>
    <row r="13" spans="1:33" ht="13.5" customHeight="1" x14ac:dyDescent="0.4">
      <c r="B13" s="72"/>
      <c r="C13" s="72">
        <v>1</v>
      </c>
      <c r="D13" s="90" t="s">
        <v>150</v>
      </c>
      <c r="E13" s="90"/>
      <c r="F13" s="19">
        <f t="shared" si="3"/>
        <v>22</v>
      </c>
      <c r="G13" s="20">
        <f t="shared" si="4"/>
        <v>15</v>
      </c>
      <c r="H13" s="21">
        <f t="shared" si="4"/>
        <v>7</v>
      </c>
      <c r="I13" s="22">
        <v>1</v>
      </c>
      <c r="J13" s="22">
        <v>0</v>
      </c>
      <c r="K13" s="22">
        <v>13</v>
      </c>
      <c r="L13" s="22">
        <v>5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1</v>
      </c>
      <c r="T13" s="22">
        <v>1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1</v>
      </c>
      <c r="AA13" s="19">
        <f t="shared" si="6"/>
        <v>5</v>
      </c>
      <c r="AB13" s="20">
        <f t="shared" si="1"/>
        <v>5</v>
      </c>
      <c r="AC13" s="21">
        <f t="shared" si="1"/>
        <v>0</v>
      </c>
      <c r="AD13" s="22">
        <v>4</v>
      </c>
      <c r="AE13" s="22">
        <v>0</v>
      </c>
      <c r="AF13" s="22">
        <v>1</v>
      </c>
      <c r="AG13" s="124">
        <v>0</v>
      </c>
    </row>
    <row r="14" spans="1:33" ht="13.5" customHeight="1" x14ac:dyDescent="0.4">
      <c r="B14" s="72"/>
      <c r="C14" s="72">
        <v>2</v>
      </c>
      <c r="D14" s="90" t="s">
        <v>28</v>
      </c>
      <c r="E14" s="90"/>
      <c r="F14" s="19">
        <f t="shared" si="3"/>
        <v>5182</v>
      </c>
      <c r="G14" s="20">
        <f t="shared" si="4"/>
        <v>3051</v>
      </c>
      <c r="H14" s="21">
        <f t="shared" si="4"/>
        <v>2131</v>
      </c>
      <c r="I14" s="22">
        <f>SUM(I15:I16)</f>
        <v>62</v>
      </c>
      <c r="J14" s="22">
        <f t="shared" ref="J14:Z14" si="10">SUM(J15:J16)</f>
        <v>257</v>
      </c>
      <c r="K14" s="22">
        <f t="shared" si="10"/>
        <v>1430</v>
      </c>
      <c r="L14" s="22">
        <f>SUM(L15:L16)</f>
        <v>592</v>
      </c>
      <c r="M14" s="22">
        <f t="shared" si="10"/>
        <v>27</v>
      </c>
      <c r="N14" s="22">
        <f t="shared" si="10"/>
        <v>12</v>
      </c>
      <c r="O14" s="22">
        <f t="shared" si="10"/>
        <v>1049</v>
      </c>
      <c r="P14" s="22">
        <f t="shared" si="10"/>
        <v>185</v>
      </c>
      <c r="Q14" s="22">
        <f t="shared" si="10"/>
        <v>223</v>
      </c>
      <c r="R14" s="22">
        <f t="shared" si="10"/>
        <v>398</v>
      </c>
      <c r="S14" s="22">
        <f t="shared" si="10"/>
        <v>16</v>
      </c>
      <c r="T14" s="22">
        <f t="shared" si="10"/>
        <v>102</v>
      </c>
      <c r="U14" s="22">
        <f t="shared" si="10"/>
        <v>94</v>
      </c>
      <c r="V14" s="22">
        <f t="shared" si="10"/>
        <v>389</v>
      </c>
      <c r="W14" s="22">
        <f t="shared" si="10"/>
        <v>51</v>
      </c>
      <c r="X14" s="22">
        <f t="shared" si="10"/>
        <v>142</v>
      </c>
      <c r="Y14" s="22">
        <f t="shared" si="10"/>
        <v>99</v>
      </c>
      <c r="Z14" s="22">
        <f t="shared" si="10"/>
        <v>54</v>
      </c>
      <c r="AA14" s="19">
        <f t="shared" si="6"/>
        <v>148</v>
      </c>
      <c r="AB14" s="20">
        <f t="shared" si="1"/>
        <v>98</v>
      </c>
      <c r="AC14" s="21">
        <f t="shared" si="1"/>
        <v>50</v>
      </c>
      <c r="AD14" s="22">
        <f>SUM(AD15:AD16)</f>
        <v>73</v>
      </c>
      <c r="AE14" s="22">
        <f>SUM(AE15:AE16)</f>
        <v>23</v>
      </c>
      <c r="AF14" s="22">
        <f>SUM(AF15:AF16)</f>
        <v>25</v>
      </c>
      <c r="AG14" s="124">
        <f>SUM(AG15:AG16)</f>
        <v>27</v>
      </c>
    </row>
    <row r="15" spans="1:33" ht="13.5" customHeight="1" x14ac:dyDescent="0.4">
      <c r="B15" s="72"/>
      <c r="C15" s="72"/>
      <c r="D15" s="90"/>
      <c r="E15" s="90" t="s">
        <v>151</v>
      </c>
      <c r="F15" s="19">
        <f t="shared" si="3"/>
        <v>5015</v>
      </c>
      <c r="G15" s="20">
        <f t="shared" si="4"/>
        <v>2966</v>
      </c>
      <c r="H15" s="21">
        <f t="shared" si="4"/>
        <v>2049</v>
      </c>
      <c r="I15" s="22">
        <v>57</v>
      </c>
      <c r="J15" s="22">
        <v>246</v>
      </c>
      <c r="K15" s="22">
        <v>1408</v>
      </c>
      <c r="L15" s="22">
        <v>578</v>
      </c>
      <c r="M15" s="22">
        <v>25</v>
      </c>
      <c r="N15" s="22">
        <v>12</v>
      </c>
      <c r="O15" s="22">
        <v>1039</v>
      </c>
      <c r="P15" s="22">
        <v>183</v>
      </c>
      <c r="Q15" s="22">
        <v>218</v>
      </c>
      <c r="R15" s="22">
        <v>394</v>
      </c>
      <c r="S15" s="22">
        <v>16</v>
      </c>
      <c r="T15" s="22">
        <v>102</v>
      </c>
      <c r="U15" s="22">
        <v>67</v>
      </c>
      <c r="V15" s="22">
        <v>353</v>
      </c>
      <c r="W15" s="22">
        <v>42</v>
      </c>
      <c r="X15" s="22">
        <v>128</v>
      </c>
      <c r="Y15" s="22">
        <v>94</v>
      </c>
      <c r="Z15" s="22">
        <v>53</v>
      </c>
      <c r="AA15" s="19">
        <f t="shared" si="6"/>
        <v>132</v>
      </c>
      <c r="AB15" s="20">
        <f t="shared" si="1"/>
        <v>85</v>
      </c>
      <c r="AC15" s="21">
        <f t="shared" si="1"/>
        <v>47</v>
      </c>
      <c r="AD15" s="22">
        <v>70</v>
      </c>
      <c r="AE15" s="22">
        <v>23</v>
      </c>
      <c r="AF15" s="22">
        <v>15</v>
      </c>
      <c r="AG15" s="124">
        <v>24</v>
      </c>
    </row>
    <row r="16" spans="1:33" ht="13.5" customHeight="1" x14ac:dyDescent="0.4">
      <c r="B16" s="72"/>
      <c r="C16" s="72"/>
      <c r="D16" s="90"/>
      <c r="E16" s="90" t="s">
        <v>152</v>
      </c>
      <c r="F16" s="19">
        <f t="shared" si="3"/>
        <v>167</v>
      </c>
      <c r="G16" s="20">
        <f t="shared" si="4"/>
        <v>85</v>
      </c>
      <c r="H16" s="21">
        <f t="shared" si="4"/>
        <v>82</v>
      </c>
      <c r="I16" s="22">
        <v>5</v>
      </c>
      <c r="J16" s="22">
        <v>11</v>
      </c>
      <c r="K16" s="22">
        <v>22</v>
      </c>
      <c r="L16" s="22">
        <v>14</v>
      </c>
      <c r="M16" s="22">
        <v>2</v>
      </c>
      <c r="N16" s="22">
        <v>0</v>
      </c>
      <c r="O16" s="22">
        <v>10</v>
      </c>
      <c r="P16" s="22">
        <v>2</v>
      </c>
      <c r="Q16" s="22">
        <v>5</v>
      </c>
      <c r="R16" s="22">
        <v>4</v>
      </c>
      <c r="S16" s="22">
        <v>0</v>
      </c>
      <c r="T16" s="22">
        <v>0</v>
      </c>
      <c r="U16" s="22">
        <v>27</v>
      </c>
      <c r="V16" s="22">
        <v>36</v>
      </c>
      <c r="W16" s="22">
        <v>9</v>
      </c>
      <c r="X16" s="22">
        <v>14</v>
      </c>
      <c r="Y16" s="22">
        <v>5</v>
      </c>
      <c r="Z16" s="22">
        <v>1</v>
      </c>
      <c r="AA16" s="19">
        <f t="shared" si="6"/>
        <v>16</v>
      </c>
      <c r="AB16" s="20">
        <f t="shared" si="1"/>
        <v>13</v>
      </c>
      <c r="AC16" s="21">
        <f t="shared" si="1"/>
        <v>3</v>
      </c>
      <c r="AD16" s="22">
        <v>3</v>
      </c>
      <c r="AE16" s="22">
        <v>0</v>
      </c>
      <c r="AF16" s="22">
        <v>10</v>
      </c>
      <c r="AG16" s="124">
        <v>3</v>
      </c>
    </row>
    <row r="17" spans="2:33" ht="13.5" customHeight="1" x14ac:dyDescent="0.4">
      <c r="B17" s="72"/>
      <c r="C17" s="72">
        <v>3</v>
      </c>
      <c r="D17" s="90" t="s">
        <v>153</v>
      </c>
      <c r="E17" s="90"/>
      <c r="F17" s="19">
        <f t="shared" si="3"/>
        <v>61</v>
      </c>
      <c r="G17" s="20">
        <f t="shared" si="4"/>
        <v>37</v>
      </c>
      <c r="H17" s="21">
        <f t="shared" si="4"/>
        <v>24</v>
      </c>
      <c r="I17" s="22">
        <v>5</v>
      </c>
      <c r="J17" s="22">
        <v>8</v>
      </c>
      <c r="K17" s="22">
        <v>17</v>
      </c>
      <c r="L17" s="22">
        <v>5</v>
      </c>
      <c r="M17" s="22">
        <v>0</v>
      </c>
      <c r="N17" s="22">
        <v>0</v>
      </c>
      <c r="O17" s="22">
        <v>0</v>
      </c>
      <c r="P17" s="22">
        <v>0</v>
      </c>
      <c r="Q17" s="22">
        <v>3</v>
      </c>
      <c r="R17" s="22">
        <v>1</v>
      </c>
      <c r="S17" s="22">
        <v>3</v>
      </c>
      <c r="T17" s="22">
        <v>3</v>
      </c>
      <c r="U17" s="22">
        <v>2</v>
      </c>
      <c r="V17" s="22">
        <v>0</v>
      </c>
      <c r="W17" s="22">
        <v>3</v>
      </c>
      <c r="X17" s="22">
        <v>5</v>
      </c>
      <c r="Y17" s="22">
        <v>4</v>
      </c>
      <c r="Z17" s="22">
        <v>2</v>
      </c>
      <c r="AA17" s="19">
        <f t="shared" si="6"/>
        <v>7</v>
      </c>
      <c r="AB17" s="20">
        <f t="shared" si="1"/>
        <v>4</v>
      </c>
      <c r="AC17" s="21">
        <f t="shared" si="1"/>
        <v>3</v>
      </c>
      <c r="AD17" s="22">
        <v>4</v>
      </c>
      <c r="AE17" s="22">
        <v>3</v>
      </c>
      <c r="AF17" s="22">
        <v>0</v>
      </c>
      <c r="AG17" s="124">
        <v>0</v>
      </c>
    </row>
    <row r="18" spans="2:33" ht="13.5" customHeight="1" x14ac:dyDescent="0.4">
      <c r="B18" s="72"/>
      <c r="C18" s="72" t="s">
        <v>200</v>
      </c>
      <c r="D18" s="90"/>
      <c r="E18" s="90"/>
      <c r="F18" s="19">
        <f t="shared" si="3"/>
        <v>99</v>
      </c>
      <c r="G18" s="20">
        <f t="shared" si="4"/>
        <v>79</v>
      </c>
      <c r="H18" s="21">
        <f t="shared" si="4"/>
        <v>20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79</v>
      </c>
      <c r="R18" s="20">
        <v>20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19">
        <f t="shared" si="6"/>
        <v>0</v>
      </c>
      <c r="AB18" s="20">
        <f t="shared" si="1"/>
        <v>0</v>
      </c>
      <c r="AC18" s="21">
        <f t="shared" si="1"/>
        <v>0</v>
      </c>
      <c r="AD18" s="20">
        <v>0</v>
      </c>
      <c r="AE18" s="20">
        <v>0</v>
      </c>
      <c r="AF18" s="20">
        <v>0</v>
      </c>
      <c r="AG18" s="123">
        <v>0</v>
      </c>
    </row>
    <row r="19" spans="2:33" ht="13.5" customHeight="1" x14ac:dyDescent="0.4">
      <c r="B19" s="72"/>
      <c r="C19" s="72" t="s">
        <v>154</v>
      </c>
      <c r="D19" s="72"/>
      <c r="E19" s="72"/>
      <c r="F19" s="19">
        <f t="shared" si="3"/>
        <v>29</v>
      </c>
      <c r="G19" s="20">
        <f t="shared" si="4"/>
        <v>15</v>
      </c>
      <c r="H19" s="21">
        <f t="shared" si="4"/>
        <v>14</v>
      </c>
      <c r="I19" s="20">
        <v>1</v>
      </c>
      <c r="J19" s="20">
        <v>1</v>
      </c>
      <c r="K19" s="20">
        <v>9</v>
      </c>
      <c r="L19" s="20">
        <v>7</v>
      </c>
      <c r="M19" s="20">
        <v>0</v>
      </c>
      <c r="N19" s="20">
        <v>1</v>
      </c>
      <c r="O19" s="20">
        <v>1</v>
      </c>
      <c r="P19" s="20">
        <v>0</v>
      </c>
      <c r="Q19" s="20">
        <v>1</v>
      </c>
      <c r="R19" s="20">
        <v>3</v>
      </c>
      <c r="S19" s="20">
        <v>1</v>
      </c>
      <c r="T19" s="20">
        <v>1</v>
      </c>
      <c r="U19" s="20">
        <v>1</v>
      </c>
      <c r="V19" s="20">
        <v>1</v>
      </c>
      <c r="W19" s="20">
        <v>0</v>
      </c>
      <c r="X19" s="20">
        <v>0</v>
      </c>
      <c r="Y19" s="20">
        <v>1</v>
      </c>
      <c r="Z19" s="20">
        <v>0</v>
      </c>
      <c r="AA19" s="19">
        <f t="shared" si="6"/>
        <v>1</v>
      </c>
      <c r="AB19" s="20">
        <f t="shared" si="1"/>
        <v>1</v>
      </c>
      <c r="AC19" s="21">
        <f t="shared" si="1"/>
        <v>0</v>
      </c>
      <c r="AD19" s="20">
        <v>1</v>
      </c>
      <c r="AE19" s="20">
        <v>0</v>
      </c>
      <c r="AF19" s="20">
        <v>0</v>
      </c>
      <c r="AG19" s="123">
        <v>0</v>
      </c>
    </row>
    <row r="20" spans="2:33" ht="13.5" customHeight="1" x14ac:dyDescent="0.4">
      <c r="B20" s="72"/>
      <c r="C20" s="72" t="s">
        <v>201</v>
      </c>
      <c r="D20" s="90"/>
      <c r="E20" s="90"/>
      <c r="F20" s="19">
        <f t="shared" si="3"/>
        <v>311</v>
      </c>
      <c r="G20" s="20">
        <f t="shared" si="4"/>
        <v>186</v>
      </c>
      <c r="H20" s="21">
        <f t="shared" si="4"/>
        <v>125</v>
      </c>
      <c r="I20" s="20">
        <v>12</v>
      </c>
      <c r="J20" s="20">
        <v>24</v>
      </c>
      <c r="K20" s="20">
        <v>114</v>
      </c>
      <c r="L20" s="20">
        <v>34</v>
      </c>
      <c r="M20" s="20">
        <v>5</v>
      </c>
      <c r="N20" s="20">
        <v>0</v>
      </c>
      <c r="O20" s="20">
        <v>18</v>
      </c>
      <c r="P20" s="20">
        <v>6</v>
      </c>
      <c r="Q20" s="20">
        <v>22</v>
      </c>
      <c r="R20" s="20">
        <v>26</v>
      </c>
      <c r="S20" s="20">
        <v>0</v>
      </c>
      <c r="T20" s="20">
        <v>2</v>
      </c>
      <c r="U20" s="20">
        <v>4</v>
      </c>
      <c r="V20" s="20">
        <v>11</v>
      </c>
      <c r="W20" s="20">
        <v>1</v>
      </c>
      <c r="X20" s="20">
        <v>20</v>
      </c>
      <c r="Y20" s="20">
        <v>10</v>
      </c>
      <c r="Z20" s="20">
        <v>2</v>
      </c>
      <c r="AA20" s="19">
        <f t="shared" si="6"/>
        <v>18</v>
      </c>
      <c r="AB20" s="20">
        <f t="shared" si="1"/>
        <v>11</v>
      </c>
      <c r="AC20" s="21">
        <f t="shared" si="1"/>
        <v>7</v>
      </c>
      <c r="AD20" s="20">
        <v>11</v>
      </c>
      <c r="AE20" s="20">
        <v>5</v>
      </c>
      <c r="AF20" s="20">
        <v>0</v>
      </c>
      <c r="AG20" s="123">
        <v>2</v>
      </c>
    </row>
    <row r="21" spans="2:33" ht="13.5" customHeight="1" x14ac:dyDescent="0.4">
      <c r="B21" s="72"/>
      <c r="C21" s="72" t="s">
        <v>155</v>
      </c>
      <c r="D21" s="90"/>
      <c r="E21" s="90"/>
      <c r="F21" s="19">
        <f t="shared" si="3"/>
        <v>1</v>
      </c>
      <c r="G21" s="20">
        <f t="shared" si="4"/>
        <v>1</v>
      </c>
      <c r="H21" s="21">
        <f t="shared" si="4"/>
        <v>0</v>
      </c>
      <c r="I21" s="22">
        <v>0</v>
      </c>
      <c r="J21" s="22">
        <v>0</v>
      </c>
      <c r="K21" s="22">
        <v>1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19">
        <f t="shared" si="6"/>
        <v>0</v>
      </c>
      <c r="AB21" s="20">
        <f t="shared" si="1"/>
        <v>0</v>
      </c>
      <c r="AC21" s="21">
        <f t="shared" si="1"/>
        <v>0</v>
      </c>
      <c r="AD21" s="22">
        <v>0</v>
      </c>
      <c r="AE21" s="22">
        <v>0</v>
      </c>
      <c r="AF21" s="22">
        <v>0</v>
      </c>
      <c r="AG21" s="124">
        <v>0</v>
      </c>
    </row>
    <row r="22" spans="2:33" ht="13.5" customHeight="1" x14ac:dyDescent="0.4">
      <c r="B22" s="72"/>
      <c r="C22" s="72" t="s">
        <v>156</v>
      </c>
      <c r="D22" s="90"/>
      <c r="E22" s="90"/>
      <c r="F22" s="19">
        <f t="shared" si="3"/>
        <v>0</v>
      </c>
      <c r="G22" s="20">
        <f t="shared" si="4"/>
        <v>0</v>
      </c>
      <c r="H22" s="21">
        <f t="shared" si="4"/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19">
        <f t="shared" si="6"/>
        <v>0</v>
      </c>
      <c r="AB22" s="20">
        <f t="shared" si="1"/>
        <v>0</v>
      </c>
      <c r="AC22" s="21">
        <f t="shared" si="1"/>
        <v>0</v>
      </c>
      <c r="AD22" s="20">
        <v>0</v>
      </c>
      <c r="AE22" s="20">
        <v>0</v>
      </c>
      <c r="AF22" s="20">
        <v>0</v>
      </c>
      <c r="AG22" s="123">
        <v>0</v>
      </c>
    </row>
    <row r="23" spans="2:33" ht="13.5" customHeight="1" x14ac:dyDescent="0.4">
      <c r="B23" s="72"/>
      <c r="C23" s="72" t="s">
        <v>157</v>
      </c>
      <c r="D23" s="90"/>
      <c r="E23" s="90"/>
      <c r="F23" s="19">
        <f t="shared" si="3"/>
        <v>1</v>
      </c>
      <c r="G23" s="20">
        <f t="shared" si="4"/>
        <v>0</v>
      </c>
      <c r="H23" s="21">
        <f t="shared" si="4"/>
        <v>1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1</v>
      </c>
      <c r="W23" s="20">
        <v>0</v>
      </c>
      <c r="X23" s="20">
        <v>0</v>
      </c>
      <c r="Y23" s="20">
        <v>0</v>
      </c>
      <c r="Z23" s="20">
        <v>0</v>
      </c>
      <c r="AA23" s="19">
        <f t="shared" si="6"/>
        <v>0</v>
      </c>
      <c r="AB23" s="20">
        <f t="shared" si="1"/>
        <v>0</v>
      </c>
      <c r="AC23" s="21">
        <f t="shared" si="1"/>
        <v>0</v>
      </c>
      <c r="AD23" s="20">
        <v>0</v>
      </c>
      <c r="AE23" s="20">
        <v>0</v>
      </c>
      <c r="AF23" s="20">
        <v>0</v>
      </c>
      <c r="AG23" s="123">
        <v>0</v>
      </c>
    </row>
    <row r="24" spans="2:33" ht="13.5" customHeight="1" x14ac:dyDescent="0.4">
      <c r="B24" s="72"/>
      <c r="C24" s="90" t="s">
        <v>158</v>
      </c>
      <c r="D24" s="90"/>
      <c r="E24" s="90"/>
      <c r="F24" s="19">
        <f t="shared" si="3"/>
        <v>139</v>
      </c>
      <c r="G24" s="20">
        <f t="shared" si="4"/>
        <v>64</v>
      </c>
      <c r="H24" s="21">
        <f t="shared" si="4"/>
        <v>75</v>
      </c>
      <c r="I24" s="20">
        <v>3</v>
      </c>
      <c r="J24" s="20">
        <v>9</v>
      </c>
      <c r="K24" s="20">
        <v>10</v>
      </c>
      <c r="L24" s="20">
        <v>12</v>
      </c>
      <c r="M24" s="20">
        <v>1</v>
      </c>
      <c r="N24" s="20">
        <v>0</v>
      </c>
      <c r="O24" s="20">
        <v>5</v>
      </c>
      <c r="P24" s="20">
        <v>1</v>
      </c>
      <c r="Q24" s="20">
        <v>4</v>
      </c>
      <c r="R24" s="20">
        <v>2</v>
      </c>
      <c r="S24" s="20">
        <v>0</v>
      </c>
      <c r="T24" s="20">
        <v>0</v>
      </c>
      <c r="U24" s="20">
        <v>27</v>
      </c>
      <c r="V24" s="20">
        <v>36</v>
      </c>
      <c r="W24" s="20">
        <v>9</v>
      </c>
      <c r="X24" s="20">
        <v>14</v>
      </c>
      <c r="Y24" s="20">
        <v>5</v>
      </c>
      <c r="Z24" s="20">
        <v>1</v>
      </c>
      <c r="AA24" s="19">
        <f t="shared" si="6"/>
        <v>15</v>
      </c>
      <c r="AB24" s="20">
        <f t="shared" si="1"/>
        <v>12</v>
      </c>
      <c r="AC24" s="21">
        <f t="shared" si="1"/>
        <v>3</v>
      </c>
      <c r="AD24" s="20">
        <v>2</v>
      </c>
      <c r="AE24" s="20">
        <v>0</v>
      </c>
      <c r="AF24" s="20">
        <v>10</v>
      </c>
      <c r="AG24" s="123">
        <v>3</v>
      </c>
    </row>
    <row r="25" spans="2:33" ht="13.5" customHeight="1" x14ac:dyDescent="0.4">
      <c r="B25" s="72"/>
      <c r="C25" s="72" t="s">
        <v>159</v>
      </c>
      <c r="D25" s="90"/>
      <c r="E25" s="90"/>
      <c r="F25" s="19">
        <f>G25+H25</f>
        <v>5177</v>
      </c>
      <c r="G25" s="20">
        <f t="shared" si="4"/>
        <v>3045</v>
      </c>
      <c r="H25" s="21">
        <f t="shared" si="4"/>
        <v>2132</v>
      </c>
      <c r="I25" s="20">
        <f>I13+I15+I22+I23+I24</f>
        <v>61</v>
      </c>
      <c r="J25" s="20">
        <f t="shared" ref="J25:Z25" si="11">J13+J15+J22+J23+J24</f>
        <v>255</v>
      </c>
      <c r="K25" s="20">
        <f t="shared" si="11"/>
        <v>1431</v>
      </c>
      <c r="L25" s="20">
        <f t="shared" si="11"/>
        <v>595</v>
      </c>
      <c r="M25" s="20">
        <f t="shared" si="11"/>
        <v>26</v>
      </c>
      <c r="N25" s="20">
        <f t="shared" si="11"/>
        <v>12</v>
      </c>
      <c r="O25" s="20">
        <f t="shared" si="11"/>
        <v>1044</v>
      </c>
      <c r="P25" s="20">
        <f t="shared" si="11"/>
        <v>184</v>
      </c>
      <c r="Q25" s="20">
        <f t="shared" si="11"/>
        <v>222</v>
      </c>
      <c r="R25" s="20">
        <f t="shared" si="11"/>
        <v>396</v>
      </c>
      <c r="S25" s="20">
        <f t="shared" si="11"/>
        <v>17</v>
      </c>
      <c r="T25" s="20">
        <f t="shared" si="11"/>
        <v>103</v>
      </c>
      <c r="U25" s="20">
        <f t="shared" si="11"/>
        <v>94</v>
      </c>
      <c r="V25" s="20">
        <f t="shared" si="11"/>
        <v>390</v>
      </c>
      <c r="W25" s="20">
        <f t="shared" si="11"/>
        <v>51</v>
      </c>
      <c r="X25" s="20">
        <f t="shared" si="11"/>
        <v>142</v>
      </c>
      <c r="Y25" s="20">
        <f t="shared" si="11"/>
        <v>99</v>
      </c>
      <c r="Z25" s="20">
        <f t="shared" si="11"/>
        <v>55</v>
      </c>
      <c r="AA25" s="19">
        <f t="shared" si="6"/>
        <v>152</v>
      </c>
      <c r="AB25" s="20">
        <f t="shared" si="1"/>
        <v>102</v>
      </c>
      <c r="AC25" s="21">
        <f t="shared" si="1"/>
        <v>50</v>
      </c>
      <c r="AD25" s="20">
        <f t="shared" ref="AD25:AG25" si="12">AD13+AD15+AD22+AD23+AD24</f>
        <v>76</v>
      </c>
      <c r="AE25" s="20">
        <f t="shared" si="12"/>
        <v>23</v>
      </c>
      <c r="AF25" s="20">
        <f t="shared" si="12"/>
        <v>26</v>
      </c>
      <c r="AG25" s="123">
        <f t="shared" si="12"/>
        <v>27</v>
      </c>
    </row>
    <row r="26" spans="2:33" ht="6" customHeight="1" x14ac:dyDescent="0.4">
      <c r="B26" s="72"/>
      <c r="C26" s="72"/>
      <c r="D26" s="90"/>
      <c r="E26" s="90"/>
      <c r="F26" s="19"/>
      <c r="G26" s="20"/>
      <c r="H26" s="2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9"/>
      <c r="AB26" s="20"/>
      <c r="AC26" s="21"/>
      <c r="AD26" s="20"/>
      <c r="AE26" s="20"/>
      <c r="AF26" s="20"/>
      <c r="AG26" s="123"/>
    </row>
    <row r="27" spans="2:33" ht="13.5" customHeight="1" x14ac:dyDescent="0.4">
      <c r="B27" s="72" t="s">
        <v>160</v>
      </c>
      <c r="C27" s="90"/>
      <c r="D27" s="90"/>
      <c r="E27" s="90"/>
      <c r="F27" s="19">
        <f t="shared" ref="F27:F44" si="13">G27+H27</f>
        <v>5177</v>
      </c>
      <c r="G27" s="20">
        <f t="shared" si="4"/>
        <v>3045</v>
      </c>
      <c r="H27" s="21">
        <f t="shared" si="4"/>
        <v>2132</v>
      </c>
      <c r="I27" s="20">
        <f>I28+I34+I35+I36+I37+I38+I39+I40+I41+I42+I43+I44</f>
        <v>61</v>
      </c>
      <c r="J27" s="20">
        <f>J28+J34+J35+J36+J37+J38+J39+J40+J41+J42+J43+J44</f>
        <v>255</v>
      </c>
      <c r="K27" s="20">
        <f t="shared" ref="K27:Z27" si="14">K28+K34+K35+K36+K37+K38+K39+K40+K41+K42+K43+K44</f>
        <v>1431</v>
      </c>
      <c r="L27" s="20">
        <f t="shared" si="14"/>
        <v>595</v>
      </c>
      <c r="M27" s="20">
        <f t="shared" si="14"/>
        <v>26</v>
      </c>
      <c r="N27" s="20">
        <f t="shared" si="14"/>
        <v>12</v>
      </c>
      <c r="O27" s="20">
        <f t="shared" si="14"/>
        <v>1044</v>
      </c>
      <c r="P27" s="20">
        <f t="shared" si="14"/>
        <v>184</v>
      </c>
      <c r="Q27" s="20">
        <f t="shared" si="14"/>
        <v>222</v>
      </c>
      <c r="R27" s="20">
        <f t="shared" si="14"/>
        <v>396</v>
      </c>
      <c r="S27" s="20">
        <f t="shared" si="14"/>
        <v>17</v>
      </c>
      <c r="T27" s="20">
        <f t="shared" si="14"/>
        <v>103</v>
      </c>
      <c r="U27" s="20">
        <f t="shared" si="14"/>
        <v>94</v>
      </c>
      <c r="V27" s="20">
        <f>V28+V34+V35+V36+V37+V38+V39+V40+V41+V42+V43+V44</f>
        <v>390</v>
      </c>
      <c r="W27" s="20">
        <f t="shared" si="14"/>
        <v>51</v>
      </c>
      <c r="X27" s="20">
        <f>X28+X34+X35+X36+X37+X38+X39+X40+X41+X42+X43+X44</f>
        <v>142</v>
      </c>
      <c r="Y27" s="20">
        <f t="shared" si="14"/>
        <v>99</v>
      </c>
      <c r="Z27" s="20">
        <f t="shared" si="14"/>
        <v>55</v>
      </c>
      <c r="AA27" s="19">
        <f t="shared" ref="AA27:AA44" si="15">AB27+AC27</f>
        <v>152</v>
      </c>
      <c r="AB27" s="20">
        <f t="shared" ref="AB27:AC44" si="16">AD27+AF27</f>
        <v>102</v>
      </c>
      <c r="AC27" s="21">
        <f t="shared" si="16"/>
        <v>50</v>
      </c>
      <c r="AD27" s="20">
        <f t="shared" ref="AD27:AG27" si="17">AD28+AD34+AD35+AD36+AD37+AD38+AD39+AD40+AD41+AD42+AD43+AD44</f>
        <v>76</v>
      </c>
      <c r="AE27" s="20">
        <f t="shared" si="17"/>
        <v>23</v>
      </c>
      <c r="AF27" s="20">
        <f t="shared" si="17"/>
        <v>26</v>
      </c>
      <c r="AG27" s="123">
        <f t="shared" si="17"/>
        <v>27</v>
      </c>
    </row>
    <row r="28" spans="2:33" ht="13.5" customHeight="1" x14ac:dyDescent="0.4">
      <c r="B28" s="72" t="s">
        <v>92</v>
      </c>
      <c r="C28" s="72" t="s">
        <v>75</v>
      </c>
      <c r="D28" s="91"/>
      <c r="E28" s="90"/>
      <c r="F28" s="19">
        <f t="shared" si="13"/>
        <v>2707</v>
      </c>
      <c r="G28" s="20">
        <f>I28+K28+M28+O28+Q28+S28+U28+W28+Y28</f>
        <v>1531</v>
      </c>
      <c r="H28" s="21">
        <f t="shared" si="4"/>
        <v>1176</v>
      </c>
      <c r="I28" s="20">
        <f>I29+I30+I31+I32+I33</f>
        <v>10</v>
      </c>
      <c r="J28" s="20">
        <f t="shared" ref="J28:Z28" si="18">J29+J30+J31+J32+J33</f>
        <v>33</v>
      </c>
      <c r="K28" s="20">
        <f t="shared" si="18"/>
        <v>185</v>
      </c>
      <c r="L28" s="20">
        <f t="shared" si="18"/>
        <v>92</v>
      </c>
      <c r="M28" s="20">
        <f t="shared" si="18"/>
        <v>14</v>
      </c>
      <c r="N28" s="20">
        <f t="shared" si="18"/>
        <v>7</v>
      </c>
      <c r="O28" s="20">
        <f t="shared" si="18"/>
        <v>988</v>
      </c>
      <c r="P28" s="20">
        <f t="shared" si="18"/>
        <v>162</v>
      </c>
      <c r="Q28" s="20">
        <f t="shared" si="18"/>
        <v>211</v>
      </c>
      <c r="R28" s="20">
        <f t="shared" si="18"/>
        <v>394</v>
      </c>
      <c r="S28" s="20">
        <f t="shared" si="18"/>
        <v>15</v>
      </c>
      <c r="T28" s="20">
        <f t="shared" si="18"/>
        <v>70</v>
      </c>
      <c r="U28" s="20">
        <f t="shared" si="18"/>
        <v>71</v>
      </c>
      <c r="V28" s="20">
        <f t="shared" si="18"/>
        <v>340</v>
      </c>
      <c r="W28" s="20">
        <f t="shared" si="18"/>
        <v>29</v>
      </c>
      <c r="X28" s="20">
        <f t="shared" si="18"/>
        <v>74</v>
      </c>
      <c r="Y28" s="20">
        <f t="shared" si="18"/>
        <v>8</v>
      </c>
      <c r="Z28" s="20">
        <f t="shared" si="18"/>
        <v>4</v>
      </c>
      <c r="AA28" s="19">
        <f t="shared" si="15"/>
        <v>45</v>
      </c>
      <c r="AB28" s="20">
        <f t="shared" si="16"/>
        <v>26</v>
      </c>
      <c r="AC28" s="21">
        <f t="shared" si="16"/>
        <v>19</v>
      </c>
      <c r="AD28" s="20">
        <f t="shared" ref="AD28:AF28" si="19">AD29+AD30+AD31+AD32+AD33</f>
        <v>8</v>
      </c>
      <c r="AE28" s="20">
        <f t="shared" si="19"/>
        <v>2</v>
      </c>
      <c r="AF28" s="20">
        <f t="shared" si="19"/>
        <v>18</v>
      </c>
      <c r="AG28" s="123">
        <f>AG29+AG30+AG31+AG32+AG33</f>
        <v>17</v>
      </c>
    </row>
    <row r="29" spans="2:33" ht="13.5" customHeight="1" x14ac:dyDescent="0.4">
      <c r="B29" s="72"/>
      <c r="C29" s="72">
        <v>1</v>
      </c>
      <c r="D29" s="92" t="s">
        <v>202</v>
      </c>
      <c r="E29" s="72"/>
      <c r="F29" s="19">
        <f t="shared" si="13"/>
        <v>1462</v>
      </c>
      <c r="G29" s="20">
        <f t="shared" si="4"/>
        <v>1171</v>
      </c>
      <c r="H29" s="21">
        <f t="shared" si="4"/>
        <v>291</v>
      </c>
      <c r="I29" s="20">
        <v>4</v>
      </c>
      <c r="J29" s="20">
        <v>18</v>
      </c>
      <c r="K29" s="20">
        <v>156</v>
      </c>
      <c r="L29" s="20">
        <v>63</v>
      </c>
      <c r="M29" s="20">
        <v>9</v>
      </c>
      <c r="N29" s="20">
        <v>6</v>
      </c>
      <c r="O29" s="20">
        <v>974</v>
      </c>
      <c r="P29" s="20">
        <v>150</v>
      </c>
      <c r="Q29" s="20">
        <v>5</v>
      </c>
      <c r="R29" s="20">
        <v>7</v>
      </c>
      <c r="S29" s="20">
        <v>7</v>
      </c>
      <c r="T29" s="20">
        <v>21</v>
      </c>
      <c r="U29" s="20">
        <v>3</v>
      </c>
      <c r="V29" s="20">
        <v>2</v>
      </c>
      <c r="W29" s="20">
        <v>8</v>
      </c>
      <c r="X29" s="20">
        <v>20</v>
      </c>
      <c r="Y29" s="20">
        <v>5</v>
      </c>
      <c r="Z29" s="20">
        <v>4</v>
      </c>
      <c r="AA29" s="19">
        <f t="shared" si="15"/>
        <v>10</v>
      </c>
      <c r="AB29" s="20">
        <f t="shared" si="16"/>
        <v>7</v>
      </c>
      <c r="AC29" s="21">
        <f t="shared" si="16"/>
        <v>3</v>
      </c>
      <c r="AD29" s="20">
        <v>7</v>
      </c>
      <c r="AE29" s="20">
        <v>2</v>
      </c>
      <c r="AF29" s="20">
        <v>0</v>
      </c>
      <c r="AG29" s="123">
        <v>1</v>
      </c>
    </row>
    <row r="30" spans="2:33" ht="13.5" customHeight="1" x14ac:dyDescent="0.4">
      <c r="B30" s="72"/>
      <c r="C30" s="72">
        <v>2</v>
      </c>
      <c r="D30" s="92" t="s">
        <v>162</v>
      </c>
      <c r="E30" s="72"/>
      <c r="F30" s="19">
        <f t="shared" si="13"/>
        <v>266</v>
      </c>
      <c r="G30" s="20">
        <f t="shared" si="4"/>
        <v>75</v>
      </c>
      <c r="H30" s="21">
        <f t="shared" si="4"/>
        <v>191</v>
      </c>
      <c r="I30" s="20">
        <v>5</v>
      </c>
      <c r="J30" s="20">
        <v>11</v>
      </c>
      <c r="K30" s="20">
        <v>4</v>
      </c>
      <c r="L30" s="20">
        <v>3</v>
      </c>
      <c r="M30" s="20">
        <v>4</v>
      </c>
      <c r="N30" s="20">
        <v>1</v>
      </c>
      <c r="O30" s="20">
        <v>5</v>
      </c>
      <c r="P30" s="20">
        <v>4</v>
      </c>
      <c r="Q30" s="20">
        <v>0</v>
      </c>
      <c r="R30" s="20">
        <v>0</v>
      </c>
      <c r="S30" s="20">
        <v>0</v>
      </c>
      <c r="T30" s="20">
        <v>1</v>
      </c>
      <c r="U30" s="20">
        <v>50</v>
      </c>
      <c r="V30" s="20">
        <v>162</v>
      </c>
      <c r="W30" s="20">
        <v>4</v>
      </c>
      <c r="X30" s="20">
        <v>9</v>
      </c>
      <c r="Y30" s="20">
        <v>3</v>
      </c>
      <c r="Z30" s="20">
        <v>0</v>
      </c>
      <c r="AA30" s="19">
        <f t="shared" si="15"/>
        <v>31</v>
      </c>
      <c r="AB30" s="20">
        <f t="shared" si="16"/>
        <v>17</v>
      </c>
      <c r="AC30" s="21">
        <f t="shared" si="16"/>
        <v>14</v>
      </c>
      <c r="AD30" s="20">
        <v>1</v>
      </c>
      <c r="AE30" s="20">
        <v>0</v>
      </c>
      <c r="AF30" s="20">
        <v>16</v>
      </c>
      <c r="AG30" s="123">
        <v>14</v>
      </c>
    </row>
    <row r="31" spans="2:33" ht="13.5" customHeight="1" x14ac:dyDescent="0.4">
      <c r="B31" s="72"/>
      <c r="C31" s="72">
        <v>3</v>
      </c>
      <c r="D31" s="92" t="s">
        <v>163</v>
      </c>
      <c r="E31" s="72"/>
      <c r="F31" s="19">
        <f t="shared" si="13"/>
        <v>645</v>
      </c>
      <c r="G31" s="20">
        <f t="shared" si="4"/>
        <v>212</v>
      </c>
      <c r="H31" s="21">
        <f t="shared" si="4"/>
        <v>433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204</v>
      </c>
      <c r="R31" s="20">
        <v>387</v>
      </c>
      <c r="S31" s="20">
        <v>8</v>
      </c>
      <c r="T31" s="20">
        <v>46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19">
        <f t="shared" si="15"/>
        <v>0</v>
      </c>
      <c r="AB31" s="20">
        <f t="shared" si="16"/>
        <v>0</v>
      </c>
      <c r="AC31" s="21">
        <f t="shared" si="16"/>
        <v>0</v>
      </c>
      <c r="AD31" s="20">
        <v>0</v>
      </c>
      <c r="AE31" s="20">
        <v>0</v>
      </c>
      <c r="AF31" s="20">
        <v>0</v>
      </c>
      <c r="AG31" s="123">
        <v>0</v>
      </c>
    </row>
    <row r="32" spans="2:33" ht="13.5" customHeight="1" x14ac:dyDescent="0.4">
      <c r="B32" s="72"/>
      <c r="C32" s="72">
        <v>4</v>
      </c>
      <c r="D32" s="92" t="s">
        <v>203</v>
      </c>
      <c r="E32" s="72"/>
      <c r="F32" s="19">
        <f t="shared" si="13"/>
        <v>62</v>
      </c>
      <c r="G32" s="20">
        <f t="shared" si="4"/>
        <v>19</v>
      </c>
      <c r="H32" s="21">
        <f t="shared" si="4"/>
        <v>43</v>
      </c>
      <c r="I32" s="20">
        <v>0</v>
      </c>
      <c r="J32" s="20">
        <v>0</v>
      </c>
      <c r="K32" s="20">
        <v>1</v>
      </c>
      <c r="L32" s="20">
        <v>2</v>
      </c>
      <c r="M32" s="20">
        <v>0</v>
      </c>
      <c r="N32" s="20">
        <v>0</v>
      </c>
      <c r="O32" s="20">
        <v>4</v>
      </c>
      <c r="P32" s="20">
        <v>5</v>
      </c>
      <c r="Q32" s="20">
        <v>0</v>
      </c>
      <c r="R32" s="20">
        <v>0</v>
      </c>
      <c r="S32" s="20">
        <v>0</v>
      </c>
      <c r="T32" s="20">
        <v>1</v>
      </c>
      <c r="U32" s="20">
        <v>1</v>
      </c>
      <c r="V32" s="20">
        <v>0</v>
      </c>
      <c r="W32" s="20">
        <v>13</v>
      </c>
      <c r="X32" s="20">
        <v>35</v>
      </c>
      <c r="Y32" s="20">
        <v>0</v>
      </c>
      <c r="Z32" s="20">
        <v>0</v>
      </c>
      <c r="AA32" s="19">
        <f t="shared" si="15"/>
        <v>0</v>
      </c>
      <c r="AB32" s="20">
        <f t="shared" si="16"/>
        <v>0</v>
      </c>
      <c r="AC32" s="21">
        <f t="shared" si="16"/>
        <v>0</v>
      </c>
      <c r="AD32" s="20">
        <v>0</v>
      </c>
      <c r="AE32" s="20">
        <v>0</v>
      </c>
      <c r="AF32" s="20">
        <v>0</v>
      </c>
      <c r="AG32" s="123">
        <v>0</v>
      </c>
    </row>
    <row r="33" spans="2:33" ht="13.5" customHeight="1" x14ac:dyDescent="0.4">
      <c r="B33" s="72"/>
      <c r="C33" s="72">
        <v>5</v>
      </c>
      <c r="D33" s="92" t="s">
        <v>165</v>
      </c>
      <c r="E33" s="72"/>
      <c r="F33" s="19">
        <f t="shared" si="13"/>
        <v>272</v>
      </c>
      <c r="G33" s="20">
        <f t="shared" si="4"/>
        <v>54</v>
      </c>
      <c r="H33" s="21">
        <f t="shared" si="4"/>
        <v>218</v>
      </c>
      <c r="I33" s="20">
        <v>1</v>
      </c>
      <c r="J33" s="20">
        <v>4</v>
      </c>
      <c r="K33" s="20">
        <v>24</v>
      </c>
      <c r="L33" s="20">
        <v>24</v>
      </c>
      <c r="M33" s="20">
        <v>1</v>
      </c>
      <c r="N33" s="20">
        <v>0</v>
      </c>
      <c r="O33" s="20">
        <v>5</v>
      </c>
      <c r="P33" s="20">
        <v>3</v>
      </c>
      <c r="Q33" s="20">
        <v>2</v>
      </c>
      <c r="R33" s="20">
        <v>0</v>
      </c>
      <c r="S33" s="20">
        <v>0</v>
      </c>
      <c r="T33" s="20">
        <v>1</v>
      </c>
      <c r="U33" s="20">
        <v>17</v>
      </c>
      <c r="V33" s="20">
        <v>176</v>
      </c>
      <c r="W33" s="20">
        <v>4</v>
      </c>
      <c r="X33" s="20">
        <v>10</v>
      </c>
      <c r="Y33" s="20">
        <v>0</v>
      </c>
      <c r="Z33" s="20">
        <v>0</v>
      </c>
      <c r="AA33" s="19">
        <f t="shared" si="15"/>
        <v>4</v>
      </c>
      <c r="AB33" s="20">
        <f t="shared" si="16"/>
        <v>2</v>
      </c>
      <c r="AC33" s="21">
        <f t="shared" si="16"/>
        <v>2</v>
      </c>
      <c r="AD33" s="20">
        <v>0</v>
      </c>
      <c r="AE33" s="20">
        <v>0</v>
      </c>
      <c r="AF33" s="20">
        <v>2</v>
      </c>
      <c r="AG33" s="123">
        <v>2</v>
      </c>
    </row>
    <row r="34" spans="2:33" ht="13.5" customHeight="1" x14ac:dyDescent="0.4">
      <c r="B34" s="72" t="s">
        <v>166</v>
      </c>
      <c r="C34" s="72" t="s">
        <v>167</v>
      </c>
      <c r="D34" s="92"/>
      <c r="E34" s="72"/>
      <c r="F34" s="19">
        <f t="shared" si="13"/>
        <v>52</v>
      </c>
      <c r="G34" s="20">
        <f t="shared" si="4"/>
        <v>31</v>
      </c>
      <c r="H34" s="21">
        <f t="shared" si="4"/>
        <v>21</v>
      </c>
      <c r="I34" s="20">
        <v>0</v>
      </c>
      <c r="J34" s="20">
        <v>0</v>
      </c>
      <c r="K34" s="20">
        <v>25</v>
      </c>
      <c r="L34" s="20">
        <v>15</v>
      </c>
      <c r="M34" s="20">
        <v>0</v>
      </c>
      <c r="N34" s="20">
        <v>0</v>
      </c>
      <c r="O34" s="20">
        <v>1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1</v>
      </c>
      <c r="V34" s="20">
        <v>1</v>
      </c>
      <c r="W34" s="20">
        <v>4</v>
      </c>
      <c r="X34" s="20">
        <v>5</v>
      </c>
      <c r="Y34" s="20">
        <v>0</v>
      </c>
      <c r="Z34" s="20">
        <v>0</v>
      </c>
      <c r="AA34" s="19">
        <f t="shared" si="15"/>
        <v>1</v>
      </c>
      <c r="AB34" s="20">
        <f t="shared" si="16"/>
        <v>1</v>
      </c>
      <c r="AC34" s="21">
        <f t="shared" si="16"/>
        <v>0</v>
      </c>
      <c r="AD34" s="20">
        <v>1</v>
      </c>
      <c r="AE34" s="20">
        <v>0</v>
      </c>
      <c r="AF34" s="20">
        <v>0</v>
      </c>
      <c r="AG34" s="123">
        <v>0</v>
      </c>
    </row>
    <row r="35" spans="2:33" ht="13.5" customHeight="1" x14ac:dyDescent="0.4">
      <c r="B35" s="72" t="s">
        <v>96</v>
      </c>
      <c r="C35" s="72" t="s">
        <v>168</v>
      </c>
      <c r="D35" s="92"/>
      <c r="E35" s="72"/>
      <c r="F35" s="19">
        <f t="shared" si="13"/>
        <v>727</v>
      </c>
      <c r="G35" s="20">
        <f t="shared" si="4"/>
        <v>326</v>
      </c>
      <c r="H35" s="21">
        <f t="shared" si="4"/>
        <v>401</v>
      </c>
      <c r="I35" s="20">
        <v>18</v>
      </c>
      <c r="J35" s="20">
        <v>108</v>
      </c>
      <c r="K35" s="20">
        <v>274</v>
      </c>
      <c r="L35" s="20">
        <v>212</v>
      </c>
      <c r="M35" s="20">
        <v>7</v>
      </c>
      <c r="N35" s="20">
        <v>4</v>
      </c>
      <c r="O35" s="20">
        <v>11</v>
      </c>
      <c r="P35" s="20">
        <v>8</v>
      </c>
      <c r="Q35" s="20">
        <v>0</v>
      </c>
      <c r="R35" s="20">
        <v>1</v>
      </c>
      <c r="S35" s="20">
        <v>1</v>
      </c>
      <c r="T35" s="20">
        <v>14</v>
      </c>
      <c r="U35" s="20">
        <v>6</v>
      </c>
      <c r="V35" s="20">
        <v>17</v>
      </c>
      <c r="W35" s="20">
        <v>3</v>
      </c>
      <c r="X35" s="20">
        <v>22</v>
      </c>
      <c r="Y35" s="20">
        <v>6</v>
      </c>
      <c r="Z35" s="20">
        <v>15</v>
      </c>
      <c r="AA35" s="19">
        <f t="shared" si="15"/>
        <v>26</v>
      </c>
      <c r="AB35" s="20">
        <f t="shared" si="16"/>
        <v>11</v>
      </c>
      <c r="AC35" s="21">
        <f t="shared" si="16"/>
        <v>15</v>
      </c>
      <c r="AD35" s="20">
        <v>7</v>
      </c>
      <c r="AE35" s="20">
        <v>10</v>
      </c>
      <c r="AF35" s="20">
        <v>4</v>
      </c>
      <c r="AG35" s="123">
        <v>5</v>
      </c>
    </row>
    <row r="36" spans="2:33" ht="13.5" customHeight="1" x14ac:dyDescent="0.4">
      <c r="B36" s="72" t="s">
        <v>98</v>
      </c>
      <c r="C36" s="72" t="s">
        <v>169</v>
      </c>
      <c r="D36" s="92"/>
      <c r="E36" s="72"/>
      <c r="F36" s="19">
        <f t="shared" si="13"/>
        <v>1278</v>
      </c>
      <c r="G36" s="20">
        <f t="shared" si="4"/>
        <v>886</v>
      </c>
      <c r="H36" s="21">
        <f t="shared" si="4"/>
        <v>392</v>
      </c>
      <c r="I36" s="20">
        <v>23</v>
      </c>
      <c r="J36" s="20">
        <v>81</v>
      </c>
      <c r="K36" s="20">
        <v>750</v>
      </c>
      <c r="L36" s="20">
        <v>209</v>
      </c>
      <c r="M36" s="20">
        <v>3</v>
      </c>
      <c r="N36" s="20">
        <v>1</v>
      </c>
      <c r="O36" s="20">
        <v>24</v>
      </c>
      <c r="P36" s="20">
        <v>11</v>
      </c>
      <c r="Q36" s="20">
        <v>7</v>
      </c>
      <c r="R36" s="20">
        <v>0</v>
      </c>
      <c r="S36" s="20">
        <v>1</v>
      </c>
      <c r="T36" s="20">
        <v>18</v>
      </c>
      <c r="U36" s="20">
        <v>11</v>
      </c>
      <c r="V36" s="20">
        <v>16</v>
      </c>
      <c r="W36" s="20">
        <v>11</v>
      </c>
      <c r="X36" s="20">
        <v>32</v>
      </c>
      <c r="Y36" s="20">
        <v>56</v>
      </c>
      <c r="Z36" s="20">
        <v>24</v>
      </c>
      <c r="AA36" s="19">
        <f t="shared" si="15"/>
        <v>49</v>
      </c>
      <c r="AB36" s="20">
        <f t="shared" si="16"/>
        <v>40</v>
      </c>
      <c r="AC36" s="21">
        <f t="shared" si="16"/>
        <v>9</v>
      </c>
      <c r="AD36" s="20">
        <v>39</v>
      </c>
      <c r="AE36" s="20">
        <v>7</v>
      </c>
      <c r="AF36" s="20">
        <v>1</v>
      </c>
      <c r="AG36" s="123">
        <v>2</v>
      </c>
    </row>
    <row r="37" spans="2:33" ht="13.5" customHeight="1" x14ac:dyDescent="0.4">
      <c r="B37" s="72" t="s">
        <v>100</v>
      </c>
      <c r="C37" s="72" t="s">
        <v>170</v>
      </c>
      <c r="D37" s="92"/>
      <c r="E37" s="72"/>
      <c r="F37" s="19">
        <f t="shared" si="13"/>
        <v>193</v>
      </c>
      <c r="G37" s="20">
        <f t="shared" si="4"/>
        <v>97</v>
      </c>
      <c r="H37" s="21">
        <f t="shared" si="4"/>
        <v>96</v>
      </c>
      <c r="I37" s="20">
        <v>7</v>
      </c>
      <c r="J37" s="20">
        <v>28</v>
      </c>
      <c r="K37" s="20">
        <v>66</v>
      </c>
      <c r="L37" s="20">
        <v>42</v>
      </c>
      <c r="M37" s="20">
        <v>0</v>
      </c>
      <c r="N37" s="20">
        <v>0</v>
      </c>
      <c r="O37" s="20">
        <v>9</v>
      </c>
      <c r="P37" s="20">
        <v>2</v>
      </c>
      <c r="Q37" s="20">
        <v>4</v>
      </c>
      <c r="R37" s="20">
        <v>0</v>
      </c>
      <c r="S37" s="20">
        <v>0</v>
      </c>
      <c r="T37" s="20">
        <v>1</v>
      </c>
      <c r="U37" s="20">
        <v>3</v>
      </c>
      <c r="V37" s="20">
        <v>13</v>
      </c>
      <c r="W37" s="20">
        <v>3</v>
      </c>
      <c r="X37" s="20">
        <v>6</v>
      </c>
      <c r="Y37" s="20">
        <v>5</v>
      </c>
      <c r="Z37" s="20">
        <v>4</v>
      </c>
      <c r="AA37" s="19">
        <f t="shared" si="15"/>
        <v>13</v>
      </c>
      <c r="AB37" s="20">
        <f t="shared" si="16"/>
        <v>8</v>
      </c>
      <c r="AC37" s="21">
        <f t="shared" si="16"/>
        <v>5</v>
      </c>
      <c r="AD37" s="20">
        <v>5</v>
      </c>
      <c r="AE37" s="20">
        <v>3</v>
      </c>
      <c r="AF37" s="20">
        <v>3</v>
      </c>
      <c r="AG37" s="123">
        <v>2</v>
      </c>
    </row>
    <row r="38" spans="2:33" ht="13.5" customHeight="1" x14ac:dyDescent="0.4">
      <c r="B38" s="72" t="s">
        <v>102</v>
      </c>
      <c r="C38" s="72" t="s">
        <v>171</v>
      </c>
      <c r="D38" s="92"/>
      <c r="E38" s="72"/>
      <c r="F38" s="19">
        <f t="shared" si="13"/>
        <v>53</v>
      </c>
      <c r="G38" s="20">
        <f t="shared" si="4"/>
        <v>46</v>
      </c>
      <c r="H38" s="21">
        <f t="shared" si="4"/>
        <v>7</v>
      </c>
      <c r="I38" s="20">
        <v>0</v>
      </c>
      <c r="J38" s="20">
        <v>3</v>
      </c>
      <c r="K38" s="20">
        <v>36</v>
      </c>
      <c r="L38" s="20">
        <v>1</v>
      </c>
      <c r="M38" s="20">
        <v>1</v>
      </c>
      <c r="N38" s="20">
        <v>0</v>
      </c>
      <c r="O38" s="20">
        <v>2</v>
      </c>
      <c r="P38" s="20">
        <v>1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1</v>
      </c>
      <c r="W38" s="20">
        <v>1</v>
      </c>
      <c r="X38" s="20">
        <v>1</v>
      </c>
      <c r="Y38" s="20">
        <v>6</v>
      </c>
      <c r="Z38" s="20">
        <v>0</v>
      </c>
      <c r="AA38" s="19">
        <f t="shared" si="15"/>
        <v>2</v>
      </c>
      <c r="AB38" s="20">
        <f t="shared" si="16"/>
        <v>2</v>
      </c>
      <c r="AC38" s="21">
        <f t="shared" si="16"/>
        <v>0</v>
      </c>
      <c r="AD38" s="20">
        <v>2</v>
      </c>
      <c r="AE38" s="20">
        <v>0</v>
      </c>
      <c r="AF38" s="20">
        <v>0</v>
      </c>
      <c r="AG38" s="123">
        <v>0</v>
      </c>
    </row>
    <row r="39" spans="2:33" ht="13.5" customHeight="1" x14ac:dyDescent="0.4">
      <c r="B39" s="72" t="s">
        <v>104</v>
      </c>
      <c r="C39" s="72" t="s">
        <v>80</v>
      </c>
      <c r="D39" s="92"/>
      <c r="E39" s="72"/>
      <c r="F39" s="19">
        <f t="shared" si="13"/>
        <v>2</v>
      </c>
      <c r="G39" s="20">
        <f t="shared" si="4"/>
        <v>1</v>
      </c>
      <c r="H39" s="21">
        <f t="shared" si="4"/>
        <v>1</v>
      </c>
      <c r="I39" s="20">
        <v>0</v>
      </c>
      <c r="J39" s="20">
        <v>0</v>
      </c>
      <c r="K39" s="20">
        <v>1</v>
      </c>
      <c r="L39" s="20">
        <v>1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19">
        <f t="shared" si="15"/>
        <v>1</v>
      </c>
      <c r="AB39" s="20">
        <f t="shared" si="16"/>
        <v>0</v>
      </c>
      <c r="AC39" s="21">
        <f t="shared" si="16"/>
        <v>1</v>
      </c>
      <c r="AD39" s="20">
        <v>0</v>
      </c>
      <c r="AE39" s="20">
        <v>0</v>
      </c>
      <c r="AF39" s="20">
        <v>0</v>
      </c>
      <c r="AG39" s="123">
        <v>1</v>
      </c>
    </row>
    <row r="40" spans="2:33" ht="13.5" customHeight="1" x14ac:dyDescent="0.4">
      <c r="B40" s="72" t="s">
        <v>106</v>
      </c>
      <c r="C40" s="72" t="s">
        <v>172</v>
      </c>
      <c r="D40" s="92"/>
      <c r="E40" s="72"/>
      <c r="F40" s="19">
        <f t="shared" si="13"/>
        <v>15</v>
      </c>
      <c r="G40" s="20">
        <f t="shared" si="4"/>
        <v>8</v>
      </c>
      <c r="H40" s="21">
        <f t="shared" si="4"/>
        <v>7</v>
      </c>
      <c r="I40" s="20">
        <v>0</v>
      </c>
      <c r="J40" s="20">
        <v>2</v>
      </c>
      <c r="K40" s="20">
        <v>6</v>
      </c>
      <c r="L40" s="20">
        <v>3</v>
      </c>
      <c r="M40" s="20">
        <v>0</v>
      </c>
      <c r="N40" s="20">
        <v>0</v>
      </c>
      <c r="O40" s="20">
        <v>1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1</v>
      </c>
      <c r="Y40" s="20">
        <v>1</v>
      </c>
      <c r="Z40" s="20">
        <v>1</v>
      </c>
      <c r="AA40" s="19">
        <f t="shared" si="15"/>
        <v>0</v>
      </c>
      <c r="AB40" s="20">
        <f t="shared" si="16"/>
        <v>0</v>
      </c>
      <c r="AC40" s="21">
        <f t="shared" si="16"/>
        <v>0</v>
      </c>
      <c r="AD40" s="20">
        <v>0</v>
      </c>
      <c r="AE40" s="20">
        <v>0</v>
      </c>
      <c r="AF40" s="20">
        <v>0</v>
      </c>
      <c r="AG40" s="123">
        <v>0</v>
      </c>
    </row>
    <row r="41" spans="2:33" ht="13.5" customHeight="1" x14ac:dyDescent="0.4">
      <c r="B41" s="72" t="s">
        <v>108</v>
      </c>
      <c r="C41" s="72" t="s">
        <v>173</v>
      </c>
      <c r="D41" s="92"/>
      <c r="E41" s="72"/>
      <c r="F41" s="19">
        <f t="shared" si="13"/>
        <v>7</v>
      </c>
      <c r="G41" s="20">
        <f t="shared" si="4"/>
        <v>5</v>
      </c>
      <c r="H41" s="21">
        <f t="shared" si="4"/>
        <v>2</v>
      </c>
      <c r="I41" s="20">
        <v>0</v>
      </c>
      <c r="J41" s="20">
        <v>0</v>
      </c>
      <c r="K41" s="20">
        <v>5</v>
      </c>
      <c r="L41" s="20">
        <v>1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1</v>
      </c>
      <c r="W41" s="20">
        <v>0</v>
      </c>
      <c r="X41" s="20">
        <v>0</v>
      </c>
      <c r="Y41" s="20">
        <v>0</v>
      </c>
      <c r="Z41" s="20">
        <v>0</v>
      </c>
      <c r="AA41" s="19">
        <f t="shared" si="15"/>
        <v>0</v>
      </c>
      <c r="AB41" s="20">
        <f t="shared" si="16"/>
        <v>0</v>
      </c>
      <c r="AC41" s="21">
        <f t="shared" si="16"/>
        <v>0</v>
      </c>
      <c r="AD41" s="20">
        <v>0</v>
      </c>
      <c r="AE41" s="20">
        <v>0</v>
      </c>
      <c r="AF41" s="20">
        <v>0</v>
      </c>
      <c r="AG41" s="123">
        <v>0</v>
      </c>
    </row>
    <row r="42" spans="2:33" ht="13.5" customHeight="1" x14ac:dyDescent="0.4">
      <c r="B42" s="72" t="s">
        <v>110</v>
      </c>
      <c r="C42" s="72" t="s">
        <v>174</v>
      </c>
      <c r="D42" s="92"/>
      <c r="E42" s="72"/>
      <c r="F42" s="19">
        <f t="shared" si="13"/>
        <v>6</v>
      </c>
      <c r="G42" s="20">
        <f t="shared" si="4"/>
        <v>6</v>
      </c>
      <c r="H42" s="21">
        <f t="shared" si="4"/>
        <v>0</v>
      </c>
      <c r="I42" s="20">
        <v>0</v>
      </c>
      <c r="J42" s="20">
        <v>0</v>
      </c>
      <c r="K42" s="20">
        <v>1</v>
      </c>
      <c r="L42" s="20">
        <v>0</v>
      </c>
      <c r="M42" s="20">
        <v>0</v>
      </c>
      <c r="N42" s="20">
        <v>0</v>
      </c>
      <c r="O42" s="20">
        <v>3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2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19">
        <f t="shared" si="15"/>
        <v>0</v>
      </c>
      <c r="AB42" s="20">
        <f t="shared" si="16"/>
        <v>0</v>
      </c>
      <c r="AC42" s="21">
        <f t="shared" si="16"/>
        <v>0</v>
      </c>
      <c r="AD42" s="20">
        <v>0</v>
      </c>
      <c r="AE42" s="20">
        <v>0</v>
      </c>
      <c r="AF42" s="20">
        <v>0</v>
      </c>
      <c r="AG42" s="123">
        <v>0</v>
      </c>
    </row>
    <row r="43" spans="2:33" ht="13.5" customHeight="1" x14ac:dyDescent="0.4">
      <c r="B43" s="72" t="s">
        <v>112</v>
      </c>
      <c r="C43" s="72" t="s">
        <v>175</v>
      </c>
      <c r="D43" s="92"/>
      <c r="E43" s="72"/>
      <c r="F43" s="19">
        <f t="shared" si="13"/>
        <v>16</v>
      </c>
      <c r="G43" s="20">
        <f t="shared" si="4"/>
        <v>11</v>
      </c>
      <c r="H43" s="21">
        <f t="shared" si="4"/>
        <v>5</v>
      </c>
      <c r="I43" s="20">
        <v>3</v>
      </c>
      <c r="J43" s="20">
        <v>0</v>
      </c>
      <c r="K43" s="20">
        <v>4</v>
      </c>
      <c r="L43" s="20">
        <v>3</v>
      </c>
      <c r="M43" s="20">
        <v>0</v>
      </c>
      <c r="N43" s="20">
        <v>0</v>
      </c>
      <c r="O43" s="20">
        <v>4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1</v>
      </c>
      <c r="W43" s="20">
        <v>0</v>
      </c>
      <c r="X43" s="20">
        <v>1</v>
      </c>
      <c r="Y43" s="20">
        <v>0</v>
      </c>
      <c r="Z43" s="20">
        <v>0</v>
      </c>
      <c r="AA43" s="19">
        <f t="shared" si="15"/>
        <v>0</v>
      </c>
      <c r="AB43" s="20">
        <f t="shared" si="16"/>
        <v>0</v>
      </c>
      <c r="AC43" s="21">
        <f t="shared" si="16"/>
        <v>0</v>
      </c>
      <c r="AD43" s="20">
        <v>0</v>
      </c>
      <c r="AE43" s="20">
        <v>0</v>
      </c>
      <c r="AF43" s="20">
        <v>0</v>
      </c>
      <c r="AG43" s="123">
        <v>0</v>
      </c>
    </row>
    <row r="44" spans="2:33" ht="13.5" customHeight="1" x14ac:dyDescent="0.4">
      <c r="B44" s="72" t="s">
        <v>114</v>
      </c>
      <c r="C44" s="72" t="s">
        <v>176</v>
      </c>
      <c r="D44" s="92"/>
      <c r="E44" s="72"/>
      <c r="F44" s="19">
        <f t="shared" si="13"/>
        <v>121</v>
      </c>
      <c r="G44" s="20">
        <f t="shared" si="4"/>
        <v>97</v>
      </c>
      <c r="H44" s="21">
        <f t="shared" si="4"/>
        <v>24</v>
      </c>
      <c r="I44" s="20">
        <v>0</v>
      </c>
      <c r="J44" s="20">
        <v>0</v>
      </c>
      <c r="K44" s="20">
        <v>78</v>
      </c>
      <c r="L44" s="20">
        <v>16</v>
      </c>
      <c r="M44" s="20">
        <v>1</v>
      </c>
      <c r="N44" s="20">
        <v>0</v>
      </c>
      <c r="O44" s="20">
        <v>1</v>
      </c>
      <c r="P44" s="20">
        <v>0</v>
      </c>
      <c r="Q44" s="20">
        <v>0</v>
      </c>
      <c r="R44" s="20">
        <v>1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17</v>
      </c>
      <c r="Z44" s="20">
        <v>7</v>
      </c>
      <c r="AA44" s="19">
        <f t="shared" si="15"/>
        <v>15</v>
      </c>
      <c r="AB44" s="20">
        <f t="shared" si="16"/>
        <v>14</v>
      </c>
      <c r="AC44" s="21">
        <f t="shared" si="16"/>
        <v>1</v>
      </c>
      <c r="AD44" s="20">
        <v>14</v>
      </c>
      <c r="AE44" s="20">
        <v>1</v>
      </c>
      <c r="AF44" s="20">
        <v>0</v>
      </c>
      <c r="AG44" s="123">
        <v>0</v>
      </c>
    </row>
    <row r="45" spans="2:33" ht="6" customHeight="1" x14ac:dyDescent="0.4">
      <c r="B45" s="72"/>
      <c r="C45" s="72"/>
      <c r="D45" s="72"/>
      <c r="E45" s="72"/>
      <c r="F45" s="19"/>
      <c r="G45" s="20"/>
      <c r="H45" s="21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19"/>
      <c r="AB45" s="20"/>
      <c r="AC45" s="21"/>
      <c r="AD45" s="20"/>
      <c r="AE45" s="20"/>
      <c r="AF45" s="20"/>
      <c r="AG45" s="123"/>
    </row>
    <row r="46" spans="2:33" ht="13.5" customHeight="1" x14ac:dyDescent="0.4">
      <c r="B46" s="72" t="s">
        <v>177</v>
      </c>
      <c r="C46" s="90"/>
      <c r="D46" s="90"/>
      <c r="E46" s="90"/>
      <c r="F46" s="19">
        <f t="shared" ref="F46:F65" si="20">G46+H46</f>
        <v>5177</v>
      </c>
      <c r="G46" s="20">
        <f t="shared" si="4"/>
        <v>3045</v>
      </c>
      <c r="H46" s="21">
        <f t="shared" si="4"/>
        <v>2132</v>
      </c>
      <c r="I46" s="20">
        <f>SUM(I47:I65)</f>
        <v>61</v>
      </c>
      <c r="J46" s="20">
        <f t="shared" ref="J46:Z46" si="21">SUM(J47:J65)</f>
        <v>255</v>
      </c>
      <c r="K46" s="20">
        <f t="shared" si="21"/>
        <v>1431</v>
      </c>
      <c r="L46" s="20">
        <f t="shared" si="21"/>
        <v>595</v>
      </c>
      <c r="M46" s="20">
        <f t="shared" si="21"/>
        <v>26</v>
      </c>
      <c r="N46" s="20">
        <f t="shared" si="21"/>
        <v>12</v>
      </c>
      <c r="O46" s="20">
        <f t="shared" si="21"/>
        <v>1044</v>
      </c>
      <c r="P46" s="20">
        <f t="shared" si="21"/>
        <v>184</v>
      </c>
      <c r="Q46" s="20">
        <f t="shared" si="21"/>
        <v>222</v>
      </c>
      <c r="R46" s="20">
        <f t="shared" si="21"/>
        <v>396</v>
      </c>
      <c r="S46" s="20">
        <f t="shared" si="21"/>
        <v>17</v>
      </c>
      <c r="T46" s="20">
        <f t="shared" si="21"/>
        <v>103</v>
      </c>
      <c r="U46" s="20">
        <f t="shared" si="21"/>
        <v>94</v>
      </c>
      <c r="V46" s="20">
        <f t="shared" si="21"/>
        <v>390</v>
      </c>
      <c r="W46" s="20">
        <f t="shared" si="21"/>
        <v>51</v>
      </c>
      <c r="X46" s="20">
        <f t="shared" si="21"/>
        <v>142</v>
      </c>
      <c r="Y46" s="20">
        <f t="shared" si="21"/>
        <v>99</v>
      </c>
      <c r="Z46" s="20">
        <f t="shared" si="21"/>
        <v>55</v>
      </c>
      <c r="AA46" s="19">
        <f t="shared" ref="AA46:AA65" si="22">AB46+AC46</f>
        <v>152</v>
      </c>
      <c r="AB46" s="20">
        <f t="shared" ref="AB46:AC65" si="23">AD46+AF46</f>
        <v>102</v>
      </c>
      <c r="AC46" s="21">
        <f t="shared" si="23"/>
        <v>50</v>
      </c>
      <c r="AD46" s="20">
        <f>SUM(AD47:AD65)</f>
        <v>76</v>
      </c>
      <c r="AE46" s="20">
        <f t="shared" ref="AE46:AG46" si="24">SUM(AE47:AE65)</f>
        <v>23</v>
      </c>
      <c r="AF46" s="20">
        <f t="shared" si="24"/>
        <v>26</v>
      </c>
      <c r="AG46" s="123">
        <f t="shared" si="24"/>
        <v>27</v>
      </c>
    </row>
    <row r="47" spans="2:33" ht="13.5" customHeight="1" x14ac:dyDescent="0.4">
      <c r="B47" s="72" t="s">
        <v>92</v>
      </c>
      <c r="C47" s="72" t="s">
        <v>178</v>
      </c>
      <c r="D47" s="72"/>
      <c r="E47" s="72"/>
      <c r="F47" s="19">
        <f t="shared" si="20"/>
        <v>7</v>
      </c>
      <c r="G47" s="20">
        <f t="shared" si="4"/>
        <v>3</v>
      </c>
      <c r="H47" s="21">
        <f t="shared" si="4"/>
        <v>4</v>
      </c>
      <c r="I47" s="20">
        <v>0</v>
      </c>
      <c r="J47" s="20">
        <v>0</v>
      </c>
      <c r="K47" s="20">
        <v>2</v>
      </c>
      <c r="L47" s="20">
        <v>2</v>
      </c>
      <c r="M47" s="20">
        <v>0</v>
      </c>
      <c r="N47" s="20">
        <v>1</v>
      </c>
      <c r="O47" s="20">
        <v>0</v>
      </c>
      <c r="P47" s="20">
        <v>0</v>
      </c>
      <c r="Q47" s="20">
        <v>0</v>
      </c>
      <c r="R47" s="20">
        <v>0</v>
      </c>
      <c r="S47" s="20">
        <v>1</v>
      </c>
      <c r="T47" s="20">
        <v>0</v>
      </c>
      <c r="U47" s="20">
        <v>0</v>
      </c>
      <c r="V47" s="20">
        <v>1</v>
      </c>
      <c r="W47" s="20">
        <v>0</v>
      </c>
      <c r="X47" s="20">
        <v>0</v>
      </c>
      <c r="Y47" s="20">
        <v>0</v>
      </c>
      <c r="Z47" s="20">
        <v>0</v>
      </c>
      <c r="AA47" s="19">
        <f t="shared" si="22"/>
        <v>1</v>
      </c>
      <c r="AB47" s="20">
        <f t="shared" si="23"/>
        <v>0</v>
      </c>
      <c r="AC47" s="21">
        <f t="shared" si="23"/>
        <v>1</v>
      </c>
      <c r="AD47" s="20">
        <v>0</v>
      </c>
      <c r="AE47" s="20">
        <v>0</v>
      </c>
      <c r="AF47" s="20">
        <v>0</v>
      </c>
      <c r="AG47" s="123">
        <v>1</v>
      </c>
    </row>
    <row r="48" spans="2:33" ht="13.5" customHeight="1" x14ac:dyDescent="0.4">
      <c r="B48" s="72" t="s">
        <v>94</v>
      </c>
      <c r="C48" s="72" t="s">
        <v>97</v>
      </c>
      <c r="D48" s="72"/>
      <c r="E48" s="72"/>
      <c r="F48" s="19">
        <f t="shared" si="20"/>
        <v>0</v>
      </c>
      <c r="G48" s="20">
        <f t="shared" si="4"/>
        <v>0</v>
      </c>
      <c r="H48" s="21">
        <f t="shared" si="4"/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19">
        <f t="shared" si="22"/>
        <v>0</v>
      </c>
      <c r="AB48" s="20">
        <f t="shared" si="23"/>
        <v>0</v>
      </c>
      <c r="AC48" s="21">
        <f t="shared" si="23"/>
        <v>0</v>
      </c>
      <c r="AD48" s="20">
        <v>0</v>
      </c>
      <c r="AE48" s="20">
        <v>0</v>
      </c>
      <c r="AF48" s="20">
        <v>0</v>
      </c>
      <c r="AG48" s="123">
        <v>0</v>
      </c>
    </row>
    <row r="49" spans="2:33" ht="13.5" customHeight="1" x14ac:dyDescent="0.4">
      <c r="B49" s="72" t="s">
        <v>96</v>
      </c>
      <c r="C49" s="72" t="s">
        <v>179</v>
      </c>
      <c r="D49" s="72"/>
      <c r="E49" s="72"/>
      <c r="F49" s="19">
        <f t="shared" si="20"/>
        <v>332</v>
      </c>
      <c r="G49" s="20">
        <f t="shared" si="4"/>
        <v>257</v>
      </c>
      <c r="H49" s="21">
        <f t="shared" si="4"/>
        <v>75</v>
      </c>
      <c r="I49" s="20">
        <v>3</v>
      </c>
      <c r="J49" s="20">
        <v>5</v>
      </c>
      <c r="K49" s="20">
        <v>79</v>
      </c>
      <c r="L49" s="20">
        <v>11</v>
      </c>
      <c r="M49" s="20">
        <v>1</v>
      </c>
      <c r="N49" s="20">
        <v>0</v>
      </c>
      <c r="O49" s="20">
        <v>164</v>
      </c>
      <c r="P49" s="20">
        <v>37</v>
      </c>
      <c r="Q49" s="20">
        <v>0</v>
      </c>
      <c r="R49" s="20">
        <v>0</v>
      </c>
      <c r="S49" s="20">
        <v>2</v>
      </c>
      <c r="T49" s="20">
        <v>14</v>
      </c>
      <c r="U49" s="20">
        <v>5</v>
      </c>
      <c r="V49" s="20">
        <v>1</v>
      </c>
      <c r="W49" s="20">
        <v>3</v>
      </c>
      <c r="X49" s="20">
        <v>7</v>
      </c>
      <c r="Y49" s="20">
        <v>0</v>
      </c>
      <c r="Z49" s="20">
        <v>0</v>
      </c>
      <c r="AA49" s="19">
        <f t="shared" si="22"/>
        <v>4</v>
      </c>
      <c r="AB49" s="20">
        <f t="shared" si="23"/>
        <v>4</v>
      </c>
      <c r="AC49" s="21">
        <f t="shared" si="23"/>
        <v>0</v>
      </c>
      <c r="AD49" s="20">
        <v>4</v>
      </c>
      <c r="AE49" s="20">
        <v>0</v>
      </c>
      <c r="AF49" s="20">
        <v>0</v>
      </c>
      <c r="AG49" s="123">
        <v>0</v>
      </c>
    </row>
    <row r="50" spans="2:33" ht="13.5" customHeight="1" x14ac:dyDescent="0.4">
      <c r="B50" s="72" t="s">
        <v>98</v>
      </c>
      <c r="C50" s="72" t="s">
        <v>180</v>
      </c>
      <c r="D50" s="72"/>
      <c r="E50" s="72"/>
      <c r="F50" s="19">
        <f t="shared" si="20"/>
        <v>788</v>
      </c>
      <c r="G50" s="20">
        <f t="shared" si="4"/>
        <v>556</v>
      </c>
      <c r="H50" s="21">
        <f t="shared" si="4"/>
        <v>232</v>
      </c>
      <c r="I50" s="22">
        <v>8</v>
      </c>
      <c r="J50" s="22">
        <v>22</v>
      </c>
      <c r="K50" s="22">
        <v>249</v>
      </c>
      <c r="L50" s="22">
        <v>87</v>
      </c>
      <c r="M50" s="22">
        <v>4</v>
      </c>
      <c r="N50" s="22">
        <v>3</v>
      </c>
      <c r="O50" s="22">
        <v>258</v>
      </c>
      <c r="P50" s="22">
        <v>46</v>
      </c>
      <c r="Q50" s="22">
        <v>7</v>
      </c>
      <c r="R50" s="22">
        <v>5</v>
      </c>
      <c r="S50" s="22">
        <v>7</v>
      </c>
      <c r="T50" s="22">
        <v>34</v>
      </c>
      <c r="U50" s="22">
        <v>3</v>
      </c>
      <c r="V50" s="22">
        <v>4</v>
      </c>
      <c r="W50" s="22">
        <v>4</v>
      </c>
      <c r="X50" s="22">
        <v>21</v>
      </c>
      <c r="Y50" s="22">
        <v>16</v>
      </c>
      <c r="Z50" s="22">
        <v>10</v>
      </c>
      <c r="AA50" s="19">
        <f t="shared" si="22"/>
        <v>19</v>
      </c>
      <c r="AB50" s="20">
        <f t="shared" si="23"/>
        <v>16</v>
      </c>
      <c r="AC50" s="21">
        <f t="shared" si="23"/>
        <v>3</v>
      </c>
      <c r="AD50" s="22">
        <v>16</v>
      </c>
      <c r="AE50" s="22">
        <v>3</v>
      </c>
      <c r="AF50" s="22">
        <v>0</v>
      </c>
      <c r="AG50" s="124">
        <v>0</v>
      </c>
    </row>
    <row r="51" spans="2:33" ht="13.5" customHeight="1" x14ac:dyDescent="0.4">
      <c r="B51" s="72" t="s">
        <v>100</v>
      </c>
      <c r="C51" s="72" t="s">
        <v>181</v>
      </c>
      <c r="D51" s="72"/>
      <c r="E51" s="72"/>
      <c r="F51" s="19">
        <f t="shared" si="20"/>
        <v>26</v>
      </c>
      <c r="G51" s="20">
        <f t="shared" si="4"/>
        <v>20</v>
      </c>
      <c r="H51" s="21">
        <f t="shared" si="4"/>
        <v>6</v>
      </c>
      <c r="I51" s="20">
        <v>1</v>
      </c>
      <c r="J51" s="20">
        <v>1</v>
      </c>
      <c r="K51" s="20">
        <v>5</v>
      </c>
      <c r="L51" s="20">
        <v>3</v>
      </c>
      <c r="M51" s="20">
        <v>0</v>
      </c>
      <c r="N51" s="20">
        <v>0</v>
      </c>
      <c r="O51" s="20">
        <v>14</v>
      </c>
      <c r="P51" s="20">
        <v>2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19">
        <f t="shared" si="22"/>
        <v>0</v>
      </c>
      <c r="AB51" s="20">
        <f t="shared" si="23"/>
        <v>0</v>
      </c>
      <c r="AC51" s="21">
        <f t="shared" si="23"/>
        <v>0</v>
      </c>
      <c r="AD51" s="20">
        <v>0</v>
      </c>
      <c r="AE51" s="20">
        <v>0</v>
      </c>
      <c r="AF51" s="20">
        <v>0</v>
      </c>
      <c r="AG51" s="123">
        <v>0</v>
      </c>
    </row>
    <row r="52" spans="2:33" ht="13.5" customHeight="1" x14ac:dyDescent="0.4">
      <c r="B52" s="72" t="s">
        <v>102</v>
      </c>
      <c r="C52" s="72" t="s">
        <v>182</v>
      </c>
      <c r="D52" s="72"/>
      <c r="E52" s="72"/>
      <c r="F52" s="19">
        <f t="shared" si="20"/>
        <v>630</v>
      </c>
      <c r="G52" s="20">
        <f t="shared" si="4"/>
        <v>449</v>
      </c>
      <c r="H52" s="21">
        <f t="shared" si="4"/>
        <v>181</v>
      </c>
      <c r="I52" s="22">
        <v>10</v>
      </c>
      <c r="J52" s="22">
        <v>24</v>
      </c>
      <c r="K52" s="22">
        <v>170</v>
      </c>
      <c r="L52" s="22">
        <v>83</v>
      </c>
      <c r="M52" s="22">
        <v>3</v>
      </c>
      <c r="N52" s="22">
        <v>3</v>
      </c>
      <c r="O52" s="22">
        <v>252</v>
      </c>
      <c r="P52" s="22">
        <v>37</v>
      </c>
      <c r="Q52" s="22">
        <v>0</v>
      </c>
      <c r="R52" s="22">
        <v>1</v>
      </c>
      <c r="S52" s="22">
        <v>2</v>
      </c>
      <c r="T52" s="22">
        <v>5</v>
      </c>
      <c r="U52" s="22">
        <v>0</v>
      </c>
      <c r="V52" s="22">
        <v>1</v>
      </c>
      <c r="W52" s="22">
        <v>4</v>
      </c>
      <c r="X52" s="22">
        <v>19</v>
      </c>
      <c r="Y52" s="22">
        <v>8</v>
      </c>
      <c r="Z52" s="22">
        <v>8</v>
      </c>
      <c r="AA52" s="19">
        <f t="shared" si="22"/>
        <v>11</v>
      </c>
      <c r="AB52" s="20">
        <f t="shared" si="23"/>
        <v>8</v>
      </c>
      <c r="AC52" s="21">
        <f t="shared" si="23"/>
        <v>3</v>
      </c>
      <c r="AD52" s="22">
        <v>7</v>
      </c>
      <c r="AE52" s="22">
        <v>2</v>
      </c>
      <c r="AF52" s="22">
        <v>1</v>
      </c>
      <c r="AG52" s="124">
        <v>1</v>
      </c>
    </row>
    <row r="53" spans="2:33" ht="13.5" customHeight="1" x14ac:dyDescent="0.4">
      <c r="B53" s="72" t="s">
        <v>104</v>
      </c>
      <c r="C53" s="72" t="s">
        <v>183</v>
      </c>
      <c r="D53" s="72"/>
      <c r="E53" s="72"/>
      <c r="F53" s="19">
        <f t="shared" si="20"/>
        <v>123</v>
      </c>
      <c r="G53" s="20">
        <f t="shared" si="4"/>
        <v>65</v>
      </c>
      <c r="H53" s="21">
        <f t="shared" si="4"/>
        <v>58</v>
      </c>
      <c r="I53" s="20">
        <v>1</v>
      </c>
      <c r="J53" s="20">
        <v>33</v>
      </c>
      <c r="K53" s="20">
        <v>43</v>
      </c>
      <c r="L53" s="20">
        <v>19</v>
      </c>
      <c r="M53" s="20">
        <v>2</v>
      </c>
      <c r="N53" s="20">
        <v>0</v>
      </c>
      <c r="O53" s="20">
        <v>17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3</v>
      </c>
      <c r="W53" s="20">
        <v>0</v>
      </c>
      <c r="X53" s="20">
        <v>1</v>
      </c>
      <c r="Y53" s="20">
        <v>2</v>
      </c>
      <c r="Z53" s="20">
        <v>2</v>
      </c>
      <c r="AA53" s="19">
        <f t="shared" si="22"/>
        <v>1</v>
      </c>
      <c r="AB53" s="20">
        <f t="shared" si="23"/>
        <v>1</v>
      </c>
      <c r="AC53" s="21">
        <f t="shared" si="23"/>
        <v>0</v>
      </c>
      <c r="AD53" s="20">
        <v>1</v>
      </c>
      <c r="AE53" s="20">
        <v>0</v>
      </c>
      <c r="AF53" s="20">
        <v>0</v>
      </c>
      <c r="AG53" s="123">
        <v>0</v>
      </c>
    </row>
    <row r="54" spans="2:33" ht="13.5" customHeight="1" x14ac:dyDescent="0.4">
      <c r="B54" s="72" t="s">
        <v>106</v>
      </c>
      <c r="C54" s="72" t="s">
        <v>109</v>
      </c>
      <c r="D54" s="72"/>
      <c r="E54" s="72"/>
      <c r="F54" s="19">
        <f t="shared" si="20"/>
        <v>733</v>
      </c>
      <c r="G54" s="20">
        <f t="shared" si="4"/>
        <v>454</v>
      </c>
      <c r="H54" s="21">
        <f t="shared" si="4"/>
        <v>279</v>
      </c>
      <c r="I54" s="22">
        <v>4</v>
      </c>
      <c r="J54" s="22">
        <v>45</v>
      </c>
      <c r="K54" s="22">
        <v>335</v>
      </c>
      <c r="L54" s="22">
        <v>136</v>
      </c>
      <c r="M54" s="22">
        <v>1</v>
      </c>
      <c r="N54" s="22">
        <v>2</v>
      </c>
      <c r="O54" s="22">
        <v>60</v>
      </c>
      <c r="P54" s="22">
        <v>15</v>
      </c>
      <c r="Q54" s="22">
        <v>4</v>
      </c>
      <c r="R54" s="22">
        <v>1</v>
      </c>
      <c r="S54" s="22">
        <v>2</v>
      </c>
      <c r="T54" s="22">
        <v>17</v>
      </c>
      <c r="U54" s="22">
        <v>7</v>
      </c>
      <c r="V54" s="22">
        <v>14</v>
      </c>
      <c r="W54" s="22">
        <v>12</v>
      </c>
      <c r="X54" s="22">
        <v>30</v>
      </c>
      <c r="Y54" s="22">
        <v>29</v>
      </c>
      <c r="Z54" s="22">
        <v>19</v>
      </c>
      <c r="AA54" s="19">
        <f t="shared" si="22"/>
        <v>25</v>
      </c>
      <c r="AB54" s="20">
        <f t="shared" si="23"/>
        <v>16</v>
      </c>
      <c r="AC54" s="21">
        <f t="shared" si="23"/>
        <v>9</v>
      </c>
      <c r="AD54" s="22">
        <v>15</v>
      </c>
      <c r="AE54" s="22">
        <v>8</v>
      </c>
      <c r="AF54" s="22">
        <v>1</v>
      </c>
      <c r="AG54" s="124">
        <v>1</v>
      </c>
    </row>
    <row r="55" spans="2:33" ht="13.5" customHeight="1" x14ac:dyDescent="0.4">
      <c r="B55" s="72" t="s">
        <v>108</v>
      </c>
      <c r="C55" s="72" t="s">
        <v>111</v>
      </c>
      <c r="D55" s="72"/>
      <c r="E55" s="72"/>
      <c r="F55" s="19">
        <f t="shared" si="20"/>
        <v>207</v>
      </c>
      <c r="G55" s="20">
        <f t="shared" si="4"/>
        <v>123</v>
      </c>
      <c r="H55" s="21">
        <f t="shared" si="4"/>
        <v>84</v>
      </c>
      <c r="I55" s="22">
        <v>4</v>
      </c>
      <c r="J55" s="22">
        <v>17</v>
      </c>
      <c r="K55" s="22">
        <v>114</v>
      </c>
      <c r="L55" s="22">
        <v>58</v>
      </c>
      <c r="M55" s="22">
        <v>2</v>
      </c>
      <c r="N55" s="22">
        <v>0</v>
      </c>
      <c r="O55" s="22">
        <v>1</v>
      </c>
      <c r="P55" s="22">
        <v>1</v>
      </c>
      <c r="Q55" s="22">
        <v>0</v>
      </c>
      <c r="R55" s="22">
        <v>0</v>
      </c>
      <c r="S55" s="22">
        <v>0</v>
      </c>
      <c r="T55" s="22">
        <v>2</v>
      </c>
      <c r="U55" s="22">
        <v>0</v>
      </c>
      <c r="V55" s="22">
        <v>4</v>
      </c>
      <c r="W55" s="22">
        <v>0</v>
      </c>
      <c r="X55" s="22">
        <v>0</v>
      </c>
      <c r="Y55" s="22">
        <v>2</v>
      </c>
      <c r="Z55" s="22">
        <v>2</v>
      </c>
      <c r="AA55" s="19">
        <f t="shared" si="22"/>
        <v>7</v>
      </c>
      <c r="AB55" s="20">
        <f t="shared" si="23"/>
        <v>4</v>
      </c>
      <c r="AC55" s="21">
        <f t="shared" si="23"/>
        <v>3</v>
      </c>
      <c r="AD55" s="22">
        <v>4</v>
      </c>
      <c r="AE55" s="22">
        <v>2</v>
      </c>
      <c r="AF55" s="22">
        <v>0</v>
      </c>
      <c r="AG55" s="124">
        <v>1</v>
      </c>
    </row>
    <row r="56" spans="2:33" ht="13.5" customHeight="1" x14ac:dyDescent="0.4">
      <c r="B56" s="72" t="s">
        <v>110</v>
      </c>
      <c r="C56" s="72" t="s">
        <v>113</v>
      </c>
      <c r="D56" s="72"/>
      <c r="E56" s="72"/>
      <c r="F56" s="19">
        <f t="shared" si="20"/>
        <v>135</v>
      </c>
      <c r="G56" s="20">
        <f t="shared" si="4"/>
        <v>99</v>
      </c>
      <c r="H56" s="21">
        <f t="shared" si="4"/>
        <v>36</v>
      </c>
      <c r="I56" s="22">
        <v>3</v>
      </c>
      <c r="J56" s="22">
        <v>4</v>
      </c>
      <c r="K56" s="22">
        <v>73</v>
      </c>
      <c r="L56" s="22">
        <v>18</v>
      </c>
      <c r="M56" s="22">
        <v>0</v>
      </c>
      <c r="N56" s="22">
        <v>0</v>
      </c>
      <c r="O56" s="22">
        <v>11</v>
      </c>
      <c r="P56" s="22">
        <v>4</v>
      </c>
      <c r="Q56" s="22">
        <v>1</v>
      </c>
      <c r="R56" s="22">
        <v>0</v>
      </c>
      <c r="S56" s="22">
        <v>1</v>
      </c>
      <c r="T56" s="22">
        <v>5</v>
      </c>
      <c r="U56" s="22">
        <v>3</v>
      </c>
      <c r="V56" s="22">
        <v>2</v>
      </c>
      <c r="W56" s="22">
        <v>1</v>
      </c>
      <c r="X56" s="22">
        <v>2</v>
      </c>
      <c r="Y56" s="22">
        <v>6</v>
      </c>
      <c r="Z56" s="22">
        <v>1</v>
      </c>
      <c r="AA56" s="19">
        <f t="shared" si="22"/>
        <v>5</v>
      </c>
      <c r="AB56" s="20">
        <f t="shared" si="23"/>
        <v>5</v>
      </c>
      <c r="AC56" s="21">
        <f t="shared" si="23"/>
        <v>0</v>
      </c>
      <c r="AD56" s="22">
        <v>5</v>
      </c>
      <c r="AE56" s="22">
        <v>0</v>
      </c>
      <c r="AF56" s="22">
        <v>0</v>
      </c>
      <c r="AG56" s="124">
        <v>0</v>
      </c>
    </row>
    <row r="57" spans="2:33" ht="13.5" customHeight="1" x14ac:dyDescent="0.4">
      <c r="B57" s="72" t="s">
        <v>112</v>
      </c>
      <c r="C57" s="72" t="s">
        <v>115</v>
      </c>
      <c r="D57" s="72"/>
      <c r="E57" s="72"/>
      <c r="F57" s="19">
        <f t="shared" si="20"/>
        <v>214</v>
      </c>
      <c r="G57" s="20">
        <f t="shared" si="4"/>
        <v>162</v>
      </c>
      <c r="H57" s="21">
        <f t="shared" si="4"/>
        <v>52</v>
      </c>
      <c r="I57" s="20">
        <v>2</v>
      </c>
      <c r="J57" s="20">
        <v>10</v>
      </c>
      <c r="K57" s="20">
        <v>60</v>
      </c>
      <c r="L57" s="20">
        <v>17</v>
      </c>
      <c r="M57" s="20">
        <v>3</v>
      </c>
      <c r="N57" s="20">
        <v>1</v>
      </c>
      <c r="O57" s="20">
        <v>84</v>
      </c>
      <c r="P57" s="20">
        <v>11</v>
      </c>
      <c r="Q57" s="20">
        <v>0</v>
      </c>
      <c r="R57" s="20">
        <v>2</v>
      </c>
      <c r="S57" s="20">
        <v>1</v>
      </c>
      <c r="T57" s="20">
        <v>1</v>
      </c>
      <c r="U57" s="20">
        <v>1</v>
      </c>
      <c r="V57" s="20">
        <v>0</v>
      </c>
      <c r="W57" s="20">
        <v>8</v>
      </c>
      <c r="X57" s="20">
        <v>10</v>
      </c>
      <c r="Y57" s="20">
        <v>3</v>
      </c>
      <c r="Z57" s="20">
        <v>0</v>
      </c>
      <c r="AA57" s="19">
        <f t="shared" si="22"/>
        <v>5</v>
      </c>
      <c r="AB57" s="20">
        <f t="shared" si="23"/>
        <v>2</v>
      </c>
      <c r="AC57" s="21">
        <f t="shared" si="23"/>
        <v>3</v>
      </c>
      <c r="AD57" s="20">
        <v>2</v>
      </c>
      <c r="AE57" s="20">
        <v>3</v>
      </c>
      <c r="AF57" s="20">
        <v>0</v>
      </c>
      <c r="AG57" s="123">
        <v>0</v>
      </c>
    </row>
    <row r="58" spans="2:33" ht="13.5" customHeight="1" x14ac:dyDescent="0.4">
      <c r="B58" s="72" t="s">
        <v>114</v>
      </c>
      <c r="C58" s="72" t="s">
        <v>117</v>
      </c>
      <c r="D58" s="72"/>
      <c r="E58" s="72"/>
      <c r="F58" s="19">
        <f t="shared" si="20"/>
        <v>94</v>
      </c>
      <c r="G58" s="20">
        <f t="shared" si="4"/>
        <v>48</v>
      </c>
      <c r="H58" s="21">
        <f t="shared" si="4"/>
        <v>46</v>
      </c>
      <c r="I58" s="20">
        <v>3</v>
      </c>
      <c r="J58" s="20">
        <v>14</v>
      </c>
      <c r="K58" s="20">
        <v>32</v>
      </c>
      <c r="L58" s="20">
        <v>16</v>
      </c>
      <c r="M58" s="20">
        <v>1</v>
      </c>
      <c r="N58" s="20">
        <v>1</v>
      </c>
      <c r="O58" s="20">
        <v>1</v>
      </c>
      <c r="P58" s="20">
        <v>2</v>
      </c>
      <c r="Q58" s="20">
        <v>0</v>
      </c>
      <c r="R58" s="20">
        <v>0</v>
      </c>
      <c r="S58" s="20">
        <v>0</v>
      </c>
      <c r="T58" s="20">
        <v>4</v>
      </c>
      <c r="U58" s="20">
        <v>2</v>
      </c>
      <c r="V58" s="20">
        <v>7</v>
      </c>
      <c r="W58" s="20">
        <v>6</v>
      </c>
      <c r="X58" s="20">
        <v>2</v>
      </c>
      <c r="Y58" s="20">
        <v>3</v>
      </c>
      <c r="Z58" s="20">
        <v>0</v>
      </c>
      <c r="AA58" s="19">
        <f t="shared" si="22"/>
        <v>3</v>
      </c>
      <c r="AB58" s="20">
        <f t="shared" si="23"/>
        <v>2</v>
      </c>
      <c r="AC58" s="21">
        <f t="shared" si="23"/>
        <v>1</v>
      </c>
      <c r="AD58" s="20">
        <v>2</v>
      </c>
      <c r="AE58" s="20">
        <v>0</v>
      </c>
      <c r="AF58" s="20">
        <v>0</v>
      </c>
      <c r="AG58" s="123">
        <v>1</v>
      </c>
    </row>
    <row r="59" spans="2:33" ht="13.5" customHeight="1" x14ac:dyDescent="0.4">
      <c r="B59" s="72" t="s">
        <v>116</v>
      </c>
      <c r="C59" s="72" t="s">
        <v>119</v>
      </c>
      <c r="D59" s="72"/>
      <c r="E59" s="72"/>
      <c r="F59" s="19">
        <f t="shared" si="20"/>
        <v>62</v>
      </c>
      <c r="G59" s="20">
        <f t="shared" si="4"/>
        <v>29</v>
      </c>
      <c r="H59" s="21">
        <f t="shared" si="4"/>
        <v>33</v>
      </c>
      <c r="I59" s="20">
        <v>2</v>
      </c>
      <c r="J59" s="20">
        <v>14</v>
      </c>
      <c r="K59" s="20">
        <v>18</v>
      </c>
      <c r="L59" s="20">
        <v>8</v>
      </c>
      <c r="M59" s="20">
        <v>0</v>
      </c>
      <c r="N59" s="20">
        <v>0</v>
      </c>
      <c r="O59" s="20">
        <v>2</v>
      </c>
      <c r="P59" s="20">
        <v>2</v>
      </c>
      <c r="Q59" s="20">
        <v>0</v>
      </c>
      <c r="R59" s="20">
        <v>0</v>
      </c>
      <c r="S59" s="20">
        <v>0</v>
      </c>
      <c r="T59" s="20">
        <v>0</v>
      </c>
      <c r="U59" s="20">
        <v>4</v>
      </c>
      <c r="V59" s="20">
        <v>5</v>
      </c>
      <c r="W59" s="20">
        <v>1</v>
      </c>
      <c r="X59" s="20">
        <v>2</v>
      </c>
      <c r="Y59" s="20">
        <v>2</v>
      </c>
      <c r="Z59" s="20">
        <v>2</v>
      </c>
      <c r="AA59" s="19">
        <f t="shared" si="22"/>
        <v>2</v>
      </c>
      <c r="AB59" s="20">
        <f t="shared" si="23"/>
        <v>2</v>
      </c>
      <c r="AC59" s="21">
        <f t="shared" si="23"/>
        <v>0</v>
      </c>
      <c r="AD59" s="20">
        <v>1</v>
      </c>
      <c r="AE59" s="20">
        <v>0</v>
      </c>
      <c r="AF59" s="20">
        <v>1</v>
      </c>
      <c r="AG59" s="123">
        <v>0</v>
      </c>
    </row>
    <row r="60" spans="2:33" ht="13.5" customHeight="1" x14ac:dyDescent="0.4">
      <c r="B60" s="72" t="s">
        <v>118</v>
      </c>
      <c r="C60" s="72" t="s">
        <v>121</v>
      </c>
      <c r="D60" s="72"/>
      <c r="E60" s="72"/>
      <c r="F60" s="19">
        <f t="shared" si="20"/>
        <v>309</v>
      </c>
      <c r="G60" s="20">
        <f t="shared" si="4"/>
        <v>95</v>
      </c>
      <c r="H60" s="21">
        <f t="shared" si="4"/>
        <v>214</v>
      </c>
      <c r="I60" s="20">
        <v>6</v>
      </c>
      <c r="J60" s="20">
        <v>20</v>
      </c>
      <c r="K60" s="20">
        <v>14</v>
      </c>
      <c r="L60" s="20">
        <v>9</v>
      </c>
      <c r="M60" s="20">
        <v>6</v>
      </c>
      <c r="N60" s="20">
        <v>1</v>
      </c>
      <c r="O60" s="20">
        <v>7</v>
      </c>
      <c r="P60" s="20">
        <v>4</v>
      </c>
      <c r="Q60" s="20">
        <v>1</v>
      </c>
      <c r="R60" s="20">
        <v>0</v>
      </c>
      <c r="S60" s="20">
        <v>0</v>
      </c>
      <c r="T60" s="20">
        <v>1</v>
      </c>
      <c r="U60" s="20">
        <v>50</v>
      </c>
      <c r="V60" s="20">
        <v>165</v>
      </c>
      <c r="W60" s="20">
        <v>6</v>
      </c>
      <c r="X60" s="20">
        <v>13</v>
      </c>
      <c r="Y60" s="20">
        <v>5</v>
      </c>
      <c r="Z60" s="20">
        <v>1</v>
      </c>
      <c r="AA60" s="19">
        <f t="shared" si="22"/>
        <v>33</v>
      </c>
      <c r="AB60" s="20">
        <f t="shared" si="23"/>
        <v>17</v>
      </c>
      <c r="AC60" s="21">
        <f t="shared" si="23"/>
        <v>16</v>
      </c>
      <c r="AD60" s="20">
        <v>1</v>
      </c>
      <c r="AE60" s="20">
        <v>0</v>
      </c>
      <c r="AF60" s="20">
        <v>16</v>
      </c>
      <c r="AG60" s="123">
        <v>16</v>
      </c>
    </row>
    <row r="61" spans="2:33" ht="13.5" customHeight="1" x14ac:dyDescent="0.4">
      <c r="B61" s="72" t="s">
        <v>120</v>
      </c>
      <c r="C61" s="72" t="s">
        <v>123</v>
      </c>
      <c r="D61" s="72"/>
      <c r="E61" s="72"/>
      <c r="F61" s="19">
        <f t="shared" si="20"/>
        <v>875</v>
      </c>
      <c r="G61" s="20">
        <f t="shared" si="4"/>
        <v>253</v>
      </c>
      <c r="H61" s="21">
        <f t="shared" si="4"/>
        <v>622</v>
      </c>
      <c r="I61" s="20">
        <v>4</v>
      </c>
      <c r="J61" s="20">
        <v>12</v>
      </c>
      <c r="K61" s="20">
        <v>20</v>
      </c>
      <c r="L61" s="20">
        <v>25</v>
      </c>
      <c r="M61" s="20">
        <v>0</v>
      </c>
      <c r="N61" s="20">
        <v>0</v>
      </c>
      <c r="O61" s="20">
        <v>2</v>
      </c>
      <c r="P61" s="20">
        <v>0</v>
      </c>
      <c r="Q61" s="20">
        <v>207</v>
      </c>
      <c r="R61" s="20">
        <v>377</v>
      </c>
      <c r="S61" s="20">
        <v>0</v>
      </c>
      <c r="T61" s="20">
        <v>16</v>
      </c>
      <c r="U61" s="20">
        <v>14</v>
      </c>
      <c r="V61" s="20">
        <v>177</v>
      </c>
      <c r="W61" s="20">
        <v>1</v>
      </c>
      <c r="X61" s="20">
        <v>10</v>
      </c>
      <c r="Y61" s="20">
        <v>5</v>
      </c>
      <c r="Z61" s="20">
        <v>5</v>
      </c>
      <c r="AA61" s="19">
        <f t="shared" si="22"/>
        <v>5</v>
      </c>
      <c r="AB61" s="20">
        <f t="shared" si="23"/>
        <v>2</v>
      </c>
      <c r="AC61" s="21">
        <f t="shared" si="23"/>
        <v>3</v>
      </c>
      <c r="AD61" s="20">
        <v>1</v>
      </c>
      <c r="AE61" s="20">
        <v>2</v>
      </c>
      <c r="AF61" s="20">
        <v>1</v>
      </c>
      <c r="AG61" s="123">
        <v>1</v>
      </c>
    </row>
    <row r="62" spans="2:33" ht="13.5" customHeight="1" x14ac:dyDescent="0.4">
      <c r="B62" s="72" t="s">
        <v>122</v>
      </c>
      <c r="C62" s="72" t="s">
        <v>125</v>
      </c>
      <c r="D62" s="72"/>
      <c r="E62" s="72"/>
      <c r="F62" s="19">
        <f t="shared" si="20"/>
        <v>16</v>
      </c>
      <c r="G62" s="20">
        <f t="shared" si="4"/>
        <v>12</v>
      </c>
      <c r="H62" s="21">
        <f t="shared" si="4"/>
        <v>4</v>
      </c>
      <c r="I62" s="20">
        <v>0</v>
      </c>
      <c r="J62" s="20">
        <v>0</v>
      </c>
      <c r="K62" s="20">
        <v>9</v>
      </c>
      <c r="L62" s="20">
        <v>2</v>
      </c>
      <c r="M62" s="20">
        <v>0</v>
      </c>
      <c r="N62" s="20">
        <v>0</v>
      </c>
      <c r="O62" s="20">
        <v>0</v>
      </c>
      <c r="P62" s="20">
        <v>0</v>
      </c>
      <c r="Q62" s="20">
        <v>1</v>
      </c>
      <c r="R62" s="20">
        <v>0</v>
      </c>
      <c r="S62" s="20">
        <v>0</v>
      </c>
      <c r="T62" s="20">
        <v>0</v>
      </c>
      <c r="U62" s="20">
        <v>1</v>
      </c>
      <c r="V62" s="20">
        <v>2</v>
      </c>
      <c r="W62" s="20">
        <v>0</v>
      </c>
      <c r="X62" s="20">
        <v>0</v>
      </c>
      <c r="Y62" s="20">
        <v>1</v>
      </c>
      <c r="Z62" s="20">
        <v>0</v>
      </c>
      <c r="AA62" s="19">
        <f t="shared" si="22"/>
        <v>1</v>
      </c>
      <c r="AB62" s="20">
        <f t="shared" si="23"/>
        <v>1</v>
      </c>
      <c r="AC62" s="21">
        <f t="shared" si="23"/>
        <v>0</v>
      </c>
      <c r="AD62" s="20">
        <v>1</v>
      </c>
      <c r="AE62" s="20">
        <v>0</v>
      </c>
      <c r="AF62" s="20">
        <v>0</v>
      </c>
      <c r="AG62" s="123">
        <v>0</v>
      </c>
    </row>
    <row r="63" spans="2:33" ht="13.5" customHeight="1" x14ac:dyDescent="0.4">
      <c r="B63" s="72" t="s">
        <v>124</v>
      </c>
      <c r="C63" s="72" t="s">
        <v>184</v>
      </c>
      <c r="D63" s="72"/>
      <c r="E63" s="72"/>
      <c r="F63" s="19">
        <f t="shared" si="20"/>
        <v>347</v>
      </c>
      <c r="G63" s="20">
        <f t="shared" si="4"/>
        <v>244</v>
      </c>
      <c r="H63" s="21">
        <f t="shared" si="4"/>
        <v>103</v>
      </c>
      <c r="I63" s="20">
        <v>8</v>
      </c>
      <c r="J63" s="20">
        <v>16</v>
      </c>
      <c r="K63" s="20">
        <v>88</v>
      </c>
      <c r="L63" s="20">
        <v>42</v>
      </c>
      <c r="M63" s="20">
        <v>1</v>
      </c>
      <c r="N63" s="20">
        <v>0</v>
      </c>
      <c r="O63" s="20">
        <v>133</v>
      </c>
      <c r="P63" s="20">
        <v>14</v>
      </c>
      <c r="Q63" s="20">
        <v>1</v>
      </c>
      <c r="R63" s="20">
        <v>1</v>
      </c>
      <c r="S63" s="20">
        <v>0</v>
      </c>
      <c r="T63" s="20">
        <v>1</v>
      </c>
      <c r="U63" s="20">
        <v>3</v>
      </c>
      <c r="V63" s="20">
        <v>1</v>
      </c>
      <c r="W63" s="20">
        <v>4</v>
      </c>
      <c r="X63" s="20">
        <v>24</v>
      </c>
      <c r="Y63" s="20">
        <v>6</v>
      </c>
      <c r="Z63" s="20">
        <v>4</v>
      </c>
      <c r="AA63" s="19">
        <f t="shared" si="22"/>
        <v>14</v>
      </c>
      <c r="AB63" s="20">
        <f t="shared" si="23"/>
        <v>12</v>
      </c>
      <c r="AC63" s="21">
        <f t="shared" si="23"/>
        <v>2</v>
      </c>
      <c r="AD63" s="20">
        <v>9</v>
      </c>
      <c r="AE63" s="20">
        <v>1</v>
      </c>
      <c r="AF63" s="20">
        <v>3</v>
      </c>
      <c r="AG63" s="123">
        <v>1</v>
      </c>
    </row>
    <row r="64" spans="2:33" ht="13.5" customHeight="1" x14ac:dyDescent="0.4">
      <c r="B64" s="72" t="s">
        <v>126</v>
      </c>
      <c r="C64" s="72" t="s">
        <v>129</v>
      </c>
      <c r="D64" s="72"/>
      <c r="E64" s="72"/>
      <c r="F64" s="19">
        <f t="shared" si="20"/>
        <v>267</v>
      </c>
      <c r="G64" s="20">
        <f t="shared" si="4"/>
        <v>167</v>
      </c>
      <c r="H64" s="21">
        <f t="shared" si="4"/>
        <v>100</v>
      </c>
      <c r="I64" s="20">
        <v>2</v>
      </c>
      <c r="J64" s="20">
        <v>18</v>
      </c>
      <c r="K64" s="20">
        <v>115</v>
      </c>
      <c r="L64" s="20">
        <v>56</v>
      </c>
      <c r="M64" s="20">
        <v>2</v>
      </c>
      <c r="N64" s="20">
        <v>0</v>
      </c>
      <c r="O64" s="20">
        <v>36</v>
      </c>
      <c r="P64" s="20">
        <v>9</v>
      </c>
      <c r="Q64" s="20">
        <v>0</v>
      </c>
      <c r="R64" s="20">
        <v>9</v>
      </c>
      <c r="S64" s="20">
        <v>1</v>
      </c>
      <c r="T64" s="20">
        <v>3</v>
      </c>
      <c r="U64" s="20">
        <v>1</v>
      </c>
      <c r="V64" s="20">
        <v>3</v>
      </c>
      <c r="W64" s="20">
        <v>1</v>
      </c>
      <c r="X64" s="20">
        <v>1</v>
      </c>
      <c r="Y64" s="20">
        <v>9</v>
      </c>
      <c r="Z64" s="20">
        <v>1</v>
      </c>
      <c r="AA64" s="19">
        <f t="shared" si="22"/>
        <v>12</v>
      </c>
      <c r="AB64" s="20">
        <f t="shared" si="23"/>
        <v>7</v>
      </c>
      <c r="AC64" s="21">
        <f t="shared" si="23"/>
        <v>5</v>
      </c>
      <c r="AD64" s="20">
        <v>4</v>
      </c>
      <c r="AE64" s="20">
        <v>1</v>
      </c>
      <c r="AF64" s="20">
        <v>3</v>
      </c>
      <c r="AG64" s="123">
        <v>4</v>
      </c>
    </row>
    <row r="65" spans="2:33" ht="13.5" customHeight="1" x14ac:dyDescent="0.4">
      <c r="B65" s="93" t="s">
        <v>128</v>
      </c>
      <c r="C65" s="93" t="s">
        <v>185</v>
      </c>
      <c r="D65" s="94"/>
      <c r="E65" s="93"/>
      <c r="F65" s="23">
        <f t="shared" si="20"/>
        <v>12</v>
      </c>
      <c r="G65" s="24">
        <f t="shared" si="4"/>
        <v>9</v>
      </c>
      <c r="H65" s="25">
        <f t="shared" si="4"/>
        <v>3</v>
      </c>
      <c r="I65" s="24">
        <v>0</v>
      </c>
      <c r="J65" s="24">
        <v>0</v>
      </c>
      <c r="K65" s="24">
        <v>5</v>
      </c>
      <c r="L65" s="24">
        <v>3</v>
      </c>
      <c r="M65" s="24">
        <v>0</v>
      </c>
      <c r="N65" s="24">
        <v>0</v>
      </c>
      <c r="O65" s="24">
        <v>2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2</v>
      </c>
      <c r="Z65" s="24">
        <v>0</v>
      </c>
      <c r="AA65" s="23">
        <f t="shared" si="22"/>
        <v>4</v>
      </c>
      <c r="AB65" s="24">
        <f t="shared" si="23"/>
        <v>3</v>
      </c>
      <c r="AC65" s="25">
        <f t="shared" si="23"/>
        <v>1</v>
      </c>
      <c r="AD65" s="24">
        <v>3</v>
      </c>
      <c r="AE65" s="24">
        <v>1</v>
      </c>
      <c r="AF65" s="24">
        <v>0</v>
      </c>
      <c r="AG65" s="125">
        <v>0</v>
      </c>
    </row>
    <row r="66" spans="2:33" ht="14.1" customHeight="1" x14ac:dyDescent="0.4">
      <c r="B66" s="95" t="s">
        <v>47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</sheetData>
  <mergeCells count="3">
    <mergeCell ref="B3:E6"/>
    <mergeCell ref="F4:H5"/>
    <mergeCell ref="AA4:AC5"/>
  </mergeCells>
  <phoneticPr fontId="1"/>
  <hyperlinks>
    <hyperlink ref="A1" location="目次!C6" display="目次へ" xr:uid="{DE3CCB7C-76E5-4CBB-BCB5-64B2BFE87695}"/>
  </hyperlinks>
  <printOptions horizontalCentered="1" verticalCentered="1"/>
  <pageMargins left="0.7" right="0.7" top="0.75" bottom="0.75" header="0.3" footer="0.3"/>
  <pageSetup paperSize="9" scale="56" fitToWidth="0" fitToHeight="0" orientation="landscape" r:id="rId1"/>
  <headerFooter alignWithMargins="0"/>
  <colBreaks count="1" manualBreakCount="1"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目次</vt:lpstr>
      <vt:lpstr>第14表_中学卒後</vt:lpstr>
      <vt:lpstr>第15表_高校卒後</vt:lpstr>
      <vt:lpstr>第16表_短大卒後</vt:lpstr>
      <vt:lpstr>第17表_大学卒後  </vt:lpstr>
      <vt:lpstr>第14表_中学卒後!Print_Area</vt:lpstr>
      <vt:lpstr>第15表_高校卒後!Print_Area</vt:lpstr>
      <vt:lpstr>第16表_短大卒後!Print_Area</vt:lpstr>
      <vt:lpstr>'第17表_大学卒後  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2025-04-24T05:12:00Z</dcterms:created>
  <dcterms:modified xsi:type="dcterms:W3CDTF">2025-04-24T05:12:05Z</dcterms:modified>
</cp:coreProperties>
</file>