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DBA55F07-92BA-438E-B148-FC4A176B347C}" xr6:coauthVersionLast="47" xr6:coauthVersionMax="47" xr10:uidLastSave="{00000000-0000-0000-0000-000000000000}"/>
  <bookViews>
    <workbookView xWindow="984" yWindow="96" windowWidth="19380" windowHeight="11940" xr2:uid="{00000000-000D-0000-FFFF-FFFF00000000}"/>
  </bookViews>
  <sheets>
    <sheet name="歳入一覧" sheetId="4" r:id="rId1"/>
  </sheets>
  <externalReferences>
    <externalReference r:id="rId2"/>
    <externalReference r:id="rId3"/>
  </externalReferences>
  <definedNames>
    <definedName name="_xlnm._FilterDatabase" localSheetId="0" hidden="1">歳入一覧!$A$6:$FO$74</definedName>
    <definedName name="①">#REF!</definedName>
    <definedName name="①1">#REF!</definedName>
    <definedName name="①2">#REF!</definedName>
    <definedName name="②1">#REF!</definedName>
    <definedName name="②2">#REF!</definedName>
    <definedName name="③1">#REF!</definedName>
    <definedName name="③2">#REF!</definedName>
    <definedName name="④1">#REF!</definedName>
    <definedName name="④2">#REF!</definedName>
    <definedName name="⑥1">#REF!</definedName>
    <definedName name="a">#REF!</definedName>
    <definedName name="b">#REF!</definedName>
    <definedName name="d">#REF!</definedName>
    <definedName name="_xlnm.Print_Area" localSheetId="0">歳入一覧!$A$1:$P$74</definedName>
    <definedName name="_xlnm.Print_Titles" localSheetId="0">歳入一覧!$4:$7</definedName>
    <definedName name="rrr">'[1]様式16（見直しチェックシート）'!$U$53:$V$53</definedName>
    <definedName name="Z_01EAA192_030B_4B32_8504_E8B9ACF08987_.wvu.FilterData" localSheetId="0" hidden="1">歳入一覧!$A$6:$S$74</definedName>
    <definedName name="Z_03AE82A1_1BE2_4ECA_87A2_03B930490FC4_.wvu.FilterData" localSheetId="0" hidden="1">歳入一覧!$A$6:$FO$74</definedName>
    <definedName name="Z_04C8A1BA_9D22_46C9_9CEB_2BC0004FC685_.wvu.FilterData" localSheetId="0" hidden="1">歳入一覧!$B$6:$S$74</definedName>
    <definedName name="Z_04D09D8C_94A5_461B_8EBD_462A08259C45_.wvu.FilterData" localSheetId="0" hidden="1">歳入一覧!$A$6:$FO$74</definedName>
    <definedName name="Z_052F3F11_C124_459E_99F9_1A701D48C614_.wvu.Cols" localSheetId="0" hidden="1">歳入一覧!$Q:$R</definedName>
    <definedName name="Z_052F3F11_C124_459E_99F9_1A701D48C614_.wvu.FilterData" localSheetId="0" hidden="1">歳入一覧!$A$6:$FO$74</definedName>
    <definedName name="Z_052F3F11_C124_459E_99F9_1A701D48C614_.wvu.PrintArea" localSheetId="0" hidden="1">歳入一覧!$A$1:$K$76</definedName>
    <definedName name="Z_052F3F11_C124_459E_99F9_1A701D48C614_.wvu.PrintTitles" localSheetId="0" hidden="1">歳入一覧!$4:$7</definedName>
    <definedName name="Z_06B37801_B90C_4714_B129_94818EB4F65E_.wvu.Cols" localSheetId="0" hidden="1">歳入一覧!$L:$R</definedName>
    <definedName name="Z_06B37801_B90C_4714_B129_94818EB4F65E_.wvu.FilterData" localSheetId="0" hidden="1">歳入一覧!$A$6:$FO$74</definedName>
    <definedName name="Z_06B37801_B90C_4714_B129_94818EB4F65E_.wvu.PrintArea" localSheetId="0" hidden="1">歳入一覧!$A$1:$K$75</definedName>
    <definedName name="Z_06B37801_B90C_4714_B129_94818EB4F65E_.wvu.PrintTitles" localSheetId="0" hidden="1">歳入一覧!$4:$7</definedName>
    <definedName name="Z_0984F2AA_60F2_4912_A9FF_2F9A955D5FE3_.wvu.FilterData" localSheetId="0" hidden="1">歳入一覧!$A$7:$FO$74</definedName>
    <definedName name="Z_0C68AD9F_EAAC_4D8C_8595_325E5145CCC9_.wvu.FilterData" localSheetId="0" hidden="1">歳入一覧!$B$6:$S$74</definedName>
    <definedName name="Z_0EC137BB_4649_439E_A306_A2900F1F636A_.wvu.FilterData" localSheetId="0" hidden="1">歳入一覧!$B$6:$S$74</definedName>
    <definedName name="Z_1199D24E_5AB2_4E7F_AA3B_409733D51AC4_.wvu.FilterData" localSheetId="0" hidden="1">歳入一覧!$A$6:$FO$74</definedName>
    <definedName name="Z_1E7D5732_EF56_415D_8F2A_A9A6136A4DC3_.wvu.FilterData" localSheetId="0" hidden="1">歳入一覧!$B$6:$S$74</definedName>
    <definedName name="Z_20E8B0EC_118D_49EF_9836_FFD168BFA307_.wvu.FilterData" localSheetId="0" hidden="1">歳入一覧!$A$6:$T$74</definedName>
    <definedName name="Z_22995149_BE93_441E_A433_BD1625B87C24_.wvu.Cols" localSheetId="0" hidden="1">歳入一覧!$Q:$R</definedName>
    <definedName name="Z_22995149_BE93_441E_A433_BD1625B87C24_.wvu.FilterData" localSheetId="0" hidden="1">歳入一覧!$A$6:$FO$74</definedName>
    <definedName name="Z_22995149_BE93_441E_A433_BD1625B87C24_.wvu.PrintArea" localSheetId="0" hidden="1">歳入一覧!$A$1:$K$76</definedName>
    <definedName name="Z_22995149_BE93_441E_A433_BD1625B87C24_.wvu.PrintTitles" localSheetId="0" hidden="1">歳入一覧!$4:$7</definedName>
    <definedName name="Z_22CA7278_0BB0_43BE_B164_268A2E7E7747_.wvu.Cols" localSheetId="0" hidden="1">歳入一覧!$Q:$R</definedName>
    <definedName name="Z_22CA7278_0BB0_43BE_B164_268A2E7E7747_.wvu.FilterData" localSheetId="0" hidden="1">歳入一覧!$A$6:$FO$74</definedName>
    <definedName name="Z_22CA7278_0BB0_43BE_B164_268A2E7E7747_.wvu.PrintArea" localSheetId="0" hidden="1">歳入一覧!$A$1:$K$76</definedName>
    <definedName name="Z_22CA7278_0BB0_43BE_B164_268A2E7E7747_.wvu.PrintTitles" localSheetId="0" hidden="1">歳入一覧!$4:$7</definedName>
    <definedName name="Z_23F43B3A_3258_499E_84AA_5934348FFA54_.wvu.FilterData" localSheetId="0" hidden="1">歳入一覧!$A$6:$FO$74</definedName>
    <definedName name="Z_24D4AB45_3A64_4C2A_93AD_95EA6B944657_.wvu.FilterData" localSheetId="0" hidden="1">歳入一覧!$B$6:$S$74</definedName>
    <definedName name="Z_27FE125A_CAC0_4187_BAC1_FA85A21F8068_.wvu.FilterData" localSheetId="0" hidden="1">歳入一覧!$A$6:$FO$74</definedName>
    <definedName name="Z_291BEBD1_3E67_44D7_B7E4_9799E8B2AEED_.wvu.FilterData" localSheetId="0" hidden="1">歳入一覧!$B$6:$S$74</definedName>
    <definedName name="Z_2AC5AF6D_E947_4E06_81E5_FE5E3908C039_.wvu.Cols" localSheetId="0" hidden="1">歳入一覧!$Q:$R</definedName>
    <definedName name="Z_2AC5AF6D_E947_4E06_81E5_FE5E3908C039_.wvu.FilterData" localSheetId="0" hidden="1">歳入一覧!$A$6:$FO$74</definedName>
    <definedName name="Z_2AC5AF6D_E947_4E06_81E5_FE5E3908C039_.wvu.PrintArea" localSheetId="0" hidden="1">歳入一覧!$A$1:$K$76</definedName>
    <definedName name="Z_2AC5AF6D_E947_4E06_81E5_FE5E3908C039_.wvu.PrintTitles" localSheetId="0" hidden="1">歳入一覧!$4:$7</definedName>
    <definedName name="Z_2C82E193_3E09_4CE3_80B4_E2A9361A46F4_.wvu.FilterData" localSheetId="0" hidden="1">歳入一覧!$B$6:$S$74</definedName>
    <definedName name="Z_300532A4_C979_47B6_AE96_7529D1452A32_.wvu.FilterData" localSheetId="0" hidden="1">歳入一覧!$A$6:$FO$74</definedName>
    <definedName name="Z_340A5395_F3C0_4C00_AD4A_45ABD0096A3A_.wvu.FilterData" localSheetId="0" hidden="1">歳入一覧!$A$7:$FO$74</definedName>
    <definedName name="Z_366D8082_4247_4BD2_8EA9_CB5780D5FB7B_.wvu.Cols" localSheetId="0" hidden="1">歳入一覧!$Q:$R</definedName>
    <definedName name="Z_366D8082_4247_4BD2_8EA9_CB5780D5FB7B_.wvu.FilterData" localSheetId="0" hidden="1">歳入一覧!$A$6:$FO$74</definedName>
    <definedName name="Z_366D8082_4247_4BD2_8EA9_CB5780D5FB7B_.wvu.PrintArea" localSheetId="0" hidden="1">歳入一覧!$A$1:$K$76</definedName>
    <definedName name="Z_366D8082_4247_4BD2_8EA9_CB5780D5FB7B_.wvu.PrintTitles" localSheetId="0" hidden="1">歳入一覧!$4:$7</definedName>
    <definedName name="Z_374AF662_332C_4305_9FF2_82EBDABE1ECA_.wvu.FilterData" localSheetId="0" hidden="1">歳入一覧!$B$6:$S$74</definedName>
    <definedName name="Z_38677CFC_38FD_428F_B2E6_28D6556AF30E_.wvu.FilterData" localSheetId="0" hidden="1">歳入一覧!$A$6:$S$74</definedName>
    <definedName name="Z_3EED8F5F_471C_4B50_994D_BB7BEF016969_.wvu.FilterData" localSheetId="0" hidden="1">歳入一覧!$B$6:$S$74</definedName>
    <definedName name="Z_44110B35_593F_4B4A_A409_C3E96DF3A694_.wvu.Cols" localSheetId="0" hidden="1">歳入一覧!$Q:$R</definedName>
    <definedName name="Z_44110B35_593F_4B4A_A409_C3E96DF3A694_.wvu.FilterData" localSheetId="0" hidden="1">歳入一覧!$A$7:$FO$74</definedName>
    <definedName name="Z_44110B35_593F_4B4A_A409_C3E96DF3A694_.wvu.PrintArea" localSheetId="0" hidden="1">歳入一覧!$A$1:$K$76</definedName>
    <definedName name="Z_44110B35_593F_4B4A_A409_C3E96DF3A694_.wvu.PrintTitles" localSheetId="0" hidden="1">歳入一覧!$4:$7</definedName>
    <definedName name="Z_443FC1F6_4EB0_4043_84B4_EA880B09B87F_.wvu.FilterData" localSheetId="0" hidden="1">歳入一覧!$A$6:$T$74</definedName>
    <definedName name="Z_444B054F_1122_4B41_9106_F9A119111E6C_.wvu.Cols" localSheetId="0" hidden="1">歳入一覧!$Q:$R</definedName>
    <definedName name="Z_444B054F_1122_4B41_9106_F9A119111E6C_.wvu.FilterData" localSheetId="0" hidden="1">歳入一覧!$A$6:$FO$74</definedName>
    <definedName name="Z_444B054F_1122_4B41_9106_F9A119111E6C_.wvu.PrintArea" localSheetId="0" hidden="1">歳入一覧!$A$1:$K$76</definedName>
    <definedName name="Z_444B054F_1122_4B41_9106_F9A119111E6C_.wvu.PrintTitles" localSheetId="0" hidden="1">歳入一覧!$4:$7</definedName>
    <definedName name="Z_45D004E6_D125_4BDB_B604_8C7F9987A296_.wvu.Cols" localSheetId="0" hidden="1">歳入一覧!$Q:$R</definedName>
    <definedName name="Z_45D004E6_D125_4BDB_B604_8C7F9987A296_.wvu.FilterData" localSheetId="0" hidden="1">歳入一覧!$A$6:$FO$74</definedName>
    <definedName name="Z_45D004E6_D125_4BDB_B604_8C7F9987A296_.wvu.PrintArea" localSheetId="0" hidden="1">歳入一覧!$A$1:$K$76</definedName>
    <definedName name="Z_45D004E6_D125_4BDB_B604_8C7F9987A296_.wvu.PrintTitles" localSheetId="0" hidden="1">歳入一覧!$4:$7</definedName>
    <definedName name="Z_4697FA6B_DE17_44B8_B6B3_A9559B9E7087_.wvu.Cols" localSheetId="0" hidden="1">歳入一覧!$Q:$R</definedName>
    <definedName name="Z_4697FA6B_DE17_44B8_B6B3_A9559B9E7087_.wvu.FilterData" localSheetId="0" hidden="1">歳入一覧!$A$6:$FO$74</definedName>
    <definedName name="Z_4697FA6B_DE17_44B8_B6B3_A9559B9E7087_.wvu.PrintArea" localSheetId="0" hidden="1">歳入一覧!$A$1:$K$76</definedName>
    <definedName name="Z_4697FA6B_DE17_44B8_B6B3_A9559B9E7087_.wvu.PrintTitles" localSheetId="0" hidden="1">歳入一覧!$4:$7</definedName>
    <definedName name="Z_4FA438CA_84A7_4E4A_B647_D9C724313A30_.wvu.FilterData" localSheetId="0" hidden="1">歳入一覧!$A$6:$S$74</definedName>
    <definedName name="Z_50AC8F9C_2188_4C12_A141_8BE304C786F0_.wvu.Cols" localSheetId="0" hidden="1">歳入一覧!$Q:$R</definedName>
    <definedName name="Z_50AC8F9C_2188_4C12_A141_8BE304C786F0_.wvu.FilterData" localSheetId="0" hidden="1">歳入一覧!$A$6:$FO$74</definedName>
    <definedName name="Z_50AC8F9C_2188_4C12_A141_8BE304C786F0_.wvu.PrintArea" localSheetId="0" hidden="1">歳入一覧!$A$1:$K$75</definedName>
    <definedName name="Z_50AC8F9C_2188_4C12_A141_8BE304C786F0_.wvu.PrintTitles" localSheetId="0" hidden="1">歳入一覧!$4:$7</definedName>
    <definedName name="Z_554CCE7A_C6CE_47E9_833C_4F6A16FE021F_.wvu.FilterData" localSheetId="0" hidden="1">歳入一覧!$A$6:$FO$74</definedName>
    <definedName name="Z_5668B71E_8807_468B_9970_38F9A9F9382A_.wvu.FilterData" localSheetId="0" hidden="1">歳入一覧!$B$6:$S$74</definedName>
    <definedName name="Z_56C3E958_62F0_4D5E_80EF_1B0A7490DD11_.wvu.FilterData" localSheetId="0" hidden="1">歳入一覧!$A$6:$FO$74</definedName>
    <definedName name="Z_571E855B_8DA1_45D3_B25A_CFB379B91A2B_.wvu.FilterData" localSheetId="0" hidden="1">歳入一覧!$A$7:$X$74</definedName>
    <definedName name="Z_57745067_BF0B_4087_B5A6_8A5691A551DD_.wvu.FilterData" localSheetId="0" hidden="1">歳入一覧!$A$6:$T$74</definedName>
    <definedName name="Z_581BD237_B078_4701_B24C_0BFF302F5B2F_.wvu.Cols" localSheetId="0" hidden="1">歳入一覧!$Q:$R</definedName>
    <definedName name="Z_581BD237_B078_4701_B24C_0BFF302F5B2F_.wvu.FilterData" localSheetId="0" hidden="1">歳入一覧!$A$6:$FO$74</definedName>
    <definedName name="Z_581BD237_B078_4701_B24C_0BFF302F5B2F_.wvu.PrintArea" localSheetId="0" hidden="1">歳入一覧!$A$1:$K$76</definedName>
    <definedName name="Z_581BD237_B078_4701_B24C_0BFF302F5B2F_.wvu.PrintTitles" localSheetId="0" hidden="1">歳入一覧!$4:$7</definedName>
    <definedName name="Z_593CF9A4_75B1_449B_AD6A_05BC18F73933_.wvu.FilterData" localSheetId="0" hidden="1">歳入一覧!$A$6:$FO$74</definedName>
    <definedName name="Z_5F0F1A79_0791_4C2C_8D13_6CD22FD0499B_.wvu.Cols" localSheetId="0" hidden="1">歳入一覧!$Q:$R</definedName>
    <definedName name="Z_5F0F1A79_0791_4C2C_8D13_6CD22FD0499B_.wvu.FilterData" localSheetId="0" hidden="1">歳入一覧!$A$6:$T$74</definedName>
    <definedName name="Z_5F0F1A79_0791_4C2C_8D13_6CD22FD0499B_.wvu.PrintArea" localSheetId="0" hidden="1">歳入一覧!$A$1:$K$76</definedName>
    <definedName name="Z_5F0F1A79_0791_4C2C_8D13_6CD22FD0499B_.wvu.PrintTitles" localSheetId="0" hidden="1">歳入一覧!$4:$7</definedName>
    <definedName name="Z_5F6E0A5B_1F3F_4878_8986_ED55F9EE06F4_.wvu.Cols" localSheetId="0" hidden="1">歳入一覧!$Q:$R</definedName>
    <definedName name="Z_5F6E0A5B_1F3F_4878_8986_ED55F9EE06F4_.wvu.FilterData" localSheetId="0" hidden="1">歳入一覧!$A$6:$FO$74</definedName>
    <definedName name="Z_5F6E0A5B_1F3F_4878_8986_ED55F9EE06F4_.wvu.PrintArea" localSheetId="0" hidden="1">歳入一覧!$A$1:$K$76</definedName>
    <definedName name="Z_5F6E0A5B_1F3F_4878_8986_ED55F9EE06F4_.wvu.PrintTitles" localSheetId="0" hidden="1">歳入一覧!$4:$7</definedName>
    <definedName name="Z_640D24A1_F93A_49AE_989A_09EA35DB6178_.wvu.FilterData" localSheetId="0" hidden="1">歳入一覧!$A$7:$FO$74</definedName>
    <definedName name="Z_64D5DF4B_9089_4084_958D_1D0FB5779114_.wvu.Cols" localSheetId="0" hidden="1">歳入一覧!$Q:$R</definedName>
    <definedName name="Z_64D5DF4B_9089_4084_958D_1D0FB5779114_.wvu.FilterData" localSheetId="0" hidden="1">歳入一覧!$A$6:$FO$74</definedName>
    <definedName name="Z_64D5DF4B_9089_4084_958D_1D0FB5779114_.wvu.PrintArea" localSheetId="0" hidden="1">歳入一覧!$A$1:$K$76</definedName>
    <definedName name="Z_64D5DF4B_9089_4084_958D_1D0FB5779114_.wvu.PrintTitles" localSheetId="0" hidden="1">歳入一覧!$4:$7</definedName>
    <definedName name="Z_66224404_EA19_4356_92BE_A2F395931004_.wvu.FilterData" localSheetId="0" hidden="1">歳入一覧!$A$6:$S$74</definedName>
    <definedName name="Z_665488CF_8ABE_4275_9644_48E5F5043390_.wvu.FilterData" localSheetId="0" hidden="1">歳入一覧!$B$6:$S$74</definedName>
    <definedName name="Z_6989C8E8_DF8B_443A_A0DC_63D85A87347B_.wvu.Cols" localSheetId="0" hidden="1">歳入一覧!$Q:$R</definedName>
    <definedName name="Z_6989C8E8_DF8B_443A_A0DC_63D85A87347B_.wvu.FilterData" localSheetId="0" hidden="1">歳入一覧!$A$6:$FO$74</definedName>
    <definedName name="Z_6989C8E8_DF8B_443A_A0DC_63D85A87347B_.wvu.PrintArea" localSheetId="0" hidden="1">歳入一覧!$A$1:$K$76</definedName>
    <definedName name="Z_6989C8E8_DF8B_443A_A0DC_63D85A87347B_.wvu.PrintTitles" localSheetId="0" hidden="1">歳入一覧!$4:$7</definedName>
    <definedName name="Z_70837B7F_EB31_4D6D_B20E_5962F6B0E27E_.wvu.Cols" localSheetId="0" hidden="1">歳入一覧!$Q:$R</definedName>
    <definedName name="Z_70837B7F_EB31_4D6D_B20E_5962F6B0E27E_.wvu.FilterData" localSheetId="0" hidden="1">歳入一覧!$A$6:$FO$74</definedName>
    <definedName name="Z_70837B7F_EB31_4D6D_B20E_5962F6B0E27E_.wvu.PrintArea" localSheetId="0" hidden="1">歳入一覧!$A$1:$K$76</definedName>
    <definedName name="Z_70837B7F_EB31_4D6D_B20E_5962F6B0E27E_.wvu.PrintTitles" localSheetId="0" hidden="1">歳入一覧!$4:$7</definedName>
    <definedName name="Z_70924426_1D8A_405C_99DB_5F184299D133_.wvu.FilterData" localSheetId="0" hidden="1">歳入一覧!$A$6:$FO$74</definedName>
    <definedName name="Z_749145BA_5224_4309_8744_80063D3AC2A1_.wvu.FilterData" localSheetId="0" hidden="1">歳入一覧!$B$6:$S$74</definedName>
    <definedName name="Z_7959981C_996C_4AED_A61B_9791C16E24F0_.wvu.FilterData" localSheetId="0" hidden="1">歳入一覧!$A$6:$FO$74</definedName>
    <definedName name="Z_7A18676E_04A4_4AFB_8334_7BB0F24E5EE3_.wvu.FilterData" localSheetId="0" hidden="1">歳入一覧!$A$7:$FO$74</definedName>
    <definedName name="Z_7BAEEC97_8C0D_4727_9C2C_C181F26DD884_.wvu.Cols" localSheetId="0" hidden="1">歳入一覧!$Q:$R</definedName>
    <definedName name="Z_7BAEEC97_8C0D_4727_9C2C_C181F26DD884_.wvu.FilterData" localSheetId="0" hidden="1">歳入一覧!$A$6:$FO$74</definedName>
    <definedName name="Z_7BAEEC97_8C0D_4727_9C2C_C181F26DD884_.wvu.PrintArea" localSheetId="0" hidden="1">歳入一覧!$A$1:$K$75</definedName>
    <definedName name="Z_7BAEEC97_8C0D_4727_9C2C_C181F26DD884_.wvu.PrintTitles" localSheetId="0" hidden="1">歳入一覧!$4:$7</definedName>
    <definedName name="Z_7D518F9E_8A7F_4DB5_A328_AF9BA1D8A68F_.wvu.FilterData" localSheetId="0" hidden="1">歳入一覧!$B$6:$S$74</definedName>
    <definedName name="Z_7D7B3232_DD2F_4BAD_9D61_7BB9E8FBC5D0_.wvu.FilterData" localSheetId="0" hidden="1">歳入一覧!$A$7:$FO$74</definedName>
    <definedName name="Z_7E2DCBD7_F134_4F01_A073_369742F025BC_.wvu.FilterData" localSheetId="0" hidden="1">歳入一覧!$B$6:$S$74</definedName>
    <definedName name="Z_7F4591BF_0F6E_463C_863C_F8DFB75D20FC_.wvu.Cols" localSheetId="0" hidden="1">歳入一覧!$Q:$R</definedName>
    <definedName name="Z_7F4591BF_0F6E_463C_863C_F8DFB75D20FC_.wvu.FilterData" localSheetId="0" hidden="1">歳入一覧!$A$6:$T$74</definedName>
    <definedName name="Z_7F4591BF_0F6E_463C_863C_F8DFB75D20FC_.wvu.PrintArea" localSheetId="0" hidden="1">歳入一覧!$A$1:$K$76</definedName>
    <definedName name="Z_7F4591BF_0F6E_463C_863C_F8DFB75D20FC_.wvu.PrintTitles" localSheetId="0" hidden="1">歳入一覧!$4:$7</definedName>
    <definedName name="Z_7F9543F0_7900_417C_8668_8D9DC3C6A87C_.wvu.FilterData" localSheetId="0" hidden="1">歳入一覧!$B$6:$S$74</definedName>
    <definedName name="Z_81B5A484_EBF1_4915_9B07_DDCCFE2DB28C_.wvu.FilterData" localSheetId="0" hidden="1">歳入一覧!$B$6:$S$74</definedName>
    <definedName name="Z_86736FF6_D9DA_4CB4_A1A0_805D5D48FA90_.wvu.FilterData" localSheetId="0" hidden="1">歳入一覧!$B$6:$S$74</definedName>
    <definedName name="Z_88E44795_6332_42B5_AD03_CD37EB030AF2_.wvu.FilterData" localSheetId="0" hidden="1">歳入一覧!$B$6:$S$74</definedName>
    <definedName name="Z_89110E34_4E32_4289_9AEB_D2891C4E270B_.wvu.FilterData" localSheetId="0" hidden="1">歳入一覧!$A$6:$T$74</definedName>
    <definedName name="Z_89C710E6_1500_4641_966A_C6D35D6B7EB2_.wvu.FilterData" localSheetId="0" hidden="1">歳入一覧!$B$6:$S$74</definedName>
    <definedName name="Z_8B9E1F4E_8704_47E3_AFC2_BD7B7399C304_.wvu.FilterData" localSheetId="0" hidden="1">歳入一覧!$B$6:$S$74</definedName>
    <definedName name="Z_8DE503A8_656E_41FA_9ED6_359FA3721ACF_.wvu.Cols" localSheetId="0" hidden="1">歳入一覧!$Q:$R</definedName>
    <definedName name="Z_8DE503A8_656E_41FA_9ED6_359FA3721ACF_.wvu.FilterData" localSheetId="0" hidden="1">歳入一覧!$A$6:$FO$74</definedName>
    <definedName name="Z_8DE503A8_656E_41FA_9ED6_359FA3721ACF_.wvu.PrintArea" localSheetId="0" hidden="1">歳入一覧!$A$1:$K$75</definedName>
    <definedName name="Z_8DE503A8_656E_41FA_9ED6_359FA3721ACF_.wvu.PrintTitles" localSheetId="0" hidden="1">歳入一覧!$4:$7</definedName>
    <definedName name="Z_901A4DB5_9501_4EB6_9268_72DC5604D1B1_.wvu.FilterData" localSheetId="0" hidden="1">歳入一覧!$A$7:$FO$74</definedName>
    <definedName name="Z_938E702C_B36A_4670_81CA_FE17F251577A_.wvu.FilterData" localSheetId="0" hidden="1">歳入一覧!$A$7:$FO$74</definedName>
    <definedName name="Z_97250119_8D07_4D98_BD4A_0062145CE139_.wvu.FilterData" localSheetId="0" hidden="1">歳入一覧!$A$7:$FO$74</definedName>
    <definedName name="Z_99CD74FC_8B79_402C_9E5F_4C8C844F7522_.wvu.Cols" localSheetId="0" hidden="1">歳入一覧!$Q:$R</definedName>
    <definedName name="Z_99CD74FC_8B79_402C_9E5F_4C8C844F7522_.wvu.FilterData" localSheetId="0" hidden="1">歳入一覧!$A$6:$T$74</definedName>
    <definedName name="Z_99CD74FC_8B79_402C_9E5F_4C8C844F7522_.wvu.PrintArea" localSheetId="0" hidden="1">歳入一覧!$A$1:$K$76</definedName>
    <definedName name="Z_99CD74FC_8B79_402C_9E5F_4C8C844F7522_.wvu.PrintTitles" localSheetId="0" hidden="1">歳入一覧!$4:$7</definedName>
    <definedName name="Z_9B02B18F_FBC3_4003_B64D_6BF6D2FAF148_.wvu.Cols" localSheetId="0" hidden="1">歳入一覧!$Q:$R</definedName>
    <definedName name="Z_9B02B18F_FBC3_4003_B64D_6BF6D2FAF148_.wvu.FilterData" localSheetId="0" hidden="1">歳入一覧!$A$6:$FO$74</definedName>
    <definedName name="Z_9B02B18F_FBC3_4003_B64D_6BF6D2FAF148_.wvu.PrintArea" localSheetId="0" hidden="1">歳入一覧!$A$1:$K$76</definedName>
    <definedName name="Z_9B02B18F_FBC3_4003_B64D_6BF6D2FAF148_.wvu.PrintTitles" localSheetId="0" hidden="1">歳入一覧!$4:$7</definedName>
    <definedName name="Z_9B4A25DD_435F_45A5_893D_7D8E03D5FC78_.wvu.FilterData" localSheetId="0" hidden="1">歳入一覧!$B$6:$S$74</definedName>
    <definedName name="Z_9C01AE63_CFF0_4106_9038_7FADD737BB91_.wvu.Cols" localSheetId="0" hidden="1">歳入一覧!$Q:$R</definedName>
    <definedName name="Z_9C01AE63_CFF0_4106_9038_7FADD737BB91_.wvu.FilterData" localSheetId="0" hidden="1">歳入一覧!$A$6:$FO$74</definedName>
    <definedName name="Z_9C01AE63_CFF0_4106_9038_7FADD737BB91_.wvu.PrintArea" localSheetId="0" hidden="1">歳入一覧!$A$1:$K$76</definedName>
    <definedName name="Z_9C01AE63_CFF0_4106_9038_7FADD737BB91_.wvu.PrintTitles" localSheetId="0" hidden="1">歳入一覧!$4:$7</definedName>
    <definedName name="Z_9C40EDED_6440_486C_B2C2_1C1E7F80BEFD_.wvu.FilterData" localSheetId="0" hidden="1">歳入一覧!$A$6:$FO$74</definedName>
    <definedName name="Z_A0CE4855_8BF5_4B09_B255_E1A19C4E3053_.wvu.Cols" localSheetId="0" hidden="1">歳入一覧!$Q:$R</definedName>
    <definedName name="Z_A0CE4855_8BF5_4B09_B255_E1A19C4E3053_.wvu.FilterData" localSheetId="0" hidden="1">歳入一覧!$A$7:$FO$74</definedName>
    <definedName name="Z_A0CE4855_8BF5_4B09_B255_E1A19C4E3053_.wvu.PrintArea" localSheetId="0" hidden="1">歳入一覧!$A$1:$K$76</definedName>
    <definedName name="Z_A0CE4855_8BF5_4B09_B255_E1A19C4E3053_.wvu.PrintTitles" localSheetId="0" hidden="1">歳入一覧!$4:$7</definedName>
    <definedName name="Z_A0D972C1_3D2C_4C11_9E56_A82C309030EE_.wvu.Cols" localSheetId="0" hidden="1">歳入一覧!$Q:$R</definedName>
    <definedName name="Z_A0D972C1_3D2C_4C11_9E56_A82C309030EE_.wvu.FilterData" localSheetId="0" hidden="1">歳入一覧!$A$6:$FO$74</definedName>
    <definedName name="Z_A0D972C1_3D2C_4C11_9E56_A82C309030EE_.wvu.PrintArea" localSheetId="0" hidden="1">歳入一覧!$A$1:$K$76</definedName>
    <definedName name="Z_A0D972C1_3D2C_4C11_9E56_A82C309030EE_.wvu.PrintTitles" localSheetId="0" hidden="1">歳入一覧!$4:$7</definedName>
    <definedName name="Z_A1410A53_A816_48E6_BA3B_34AFBECBBF89_.wvu.FilterData" localSheetId="0" hidden="1">歳入一覧!$A$6:$FO$74</definedName>
    <definedName name="Z_A5081DD8_9472_4A84_A31C_C87428B96836_.wvu.FilterData" localSheetId="0" hidden="1">歳入一覧!$A$6:$FO$74</definedName>
    <definedName name="Z_A62B912E_02A1_47A6_A44F_AD1D542D7EAA_.wvu.FilterData" localSheetId="0" hidden="1">歳入一覧!$B$6:$S$74</definedName>
    <definedName name="Z_A899A51E_0321_424E_A816_E762C6453A5E_.wvu.Cols" localSheetId="0" hidden="1">歳入一覧!$Q:$R</definedName>
    <definedName name="Z_A899A51E_0321_424E_A816_E762C6453A5E_.wvu.FilterData" localSheetId="0" hidden="1">歳入一覧!$A$7:$FO$74</definedName>
    <definedName name="Z_A899A51E_0321_424E_A816_E762C6453A5E_.wvu.PrintArea" localSheetId="0" hidden="1">歳入一覧!$A$1:$K$76</definedName>
    <definedName name="Z_A899A51E_0321_424E_A816_E762C6453A5E_.wvu.PrintTitles" localSheetId="0" hidden="1">歳入一覧!$4:$7</definedName>
    <definedName name="Z_AB5F7232_79D3_4A00_BF97_AF858AB78B28_.wvu.FilterData" localSheetId="0" hidden="1">歳入一覧!$A$6:$T$74</definedName>
    <definedName name="Z_ABE7CFFB_C659_4189_B81A_6BEE666EADF0_.wvu.FilterData" localSheetId="0" hidden="1">歳入一覧!$B$6:$S$74</definedName>
    <definedName name="Z_AC548A2E_C48E_45CC_879A_E2EBB2B33EEA_.wvu.Cols" localSheetId="0" hidden="1">歳入一覧!$Q:$R</definedName>
    <definedName name="Z_AC548A2E_C48E_45CC_879A_E2EBB2B33EEA_.wvu.FilterData" localSheetId="0" hidden="1">歳入一覧!$A$6:$S$74</definedName>
    <definedName name="Z_AC548A2E_C48E_45CC_879A_E2EBB2B33EEA_.wvu.PrintArea" localSheetId="0" hidden="1">歳入一覧!$A$1:$K$75</definedName>
    <definedName name="Z_AC548A2E_C48E_45CC_879A_E2EBB2B33EEA_.wvu.PrintTitles" localSheetId="0" hidden="1">歳入一覧!$4:$7</definedName>
    <definedName name="Z_ACF9747A_930D_4496_B09E_8726FC61D724_.wvu.FilterData" localSheetId="0" hidden="1">歳入一覧!$B$6:$S$74</definedName>
    <definedName name="Z_AD4EEFD1_EF9D_4286_82C0_7E3CB759B6A3_.wvu.FilterData" localSheetId="0" hidden="1">歳入一覧!$A$7:$FO$74</definedName>
    <definedName name="Z_B02E5B7B_53CC_43E2_B229_62838E357858_.wvu.FilterData" localSheetId="0" hidden="1">歳入一覧!$A$6:$FO$74</definedName>
    <definedName name="Z_B0B21E7F_41F6_4286_9120_7856223C7AC9_.wvu.FilterData" localSheetId="0" hidden="1">歳入一覧!$A$6:$X$74</definedName>
    <definedName name="Z_B1C44EF9_9F01_4248_AAFB_58D37EA4F0EC_.wvu.Cols" localSheetId="0" hidden="1">歳入一覧!$Q:$R</definedName>
    <definedName name="Z_B1C44EF9_9F01_4248_AAFB_58D37EA4F0EC_.wvu.FilterData" localSheetId="0" hidden="1">歳入一覧!$A$6:$T$74</definedName>
    <definedName name="Z_B1C44EF9_9F01_4248_AAFB_58D37EA4F0EC_.wvu.PrintArea" localSheetId="0" hidden="1">歳入一覧!$A$1:$K$76</definedName>
    <definedName name="Z_B1C44EF9_9F01_4248_AAFB_58D37EA4F0EC_.wvu.PrintTitles" localSheetId="0" hidden="1">歳入一覧!$4:$7</definedName>
    <definedName name="Z_B1F42F59_5BB5_41C4_97C6_4484184E13F1_.wvu.FilterData" localSheetId="0" hidden="1">歳入一覧!$A$6:$T$74</definedName>
    <definedName name="Z_B2687233_4AA3_4362_A023_25CC6BE303C3_.wvu.FilterData" localSheetId="0" hidden="1">歳入一覧!$A$7:$FO$74</definedName>
    <definedName name="Z_B2D441E7_D750_4466_9F5C_BED9F80CA5C9_.wvu.Cols" localSheetId="0" hidden="1">歳入一覧!$Q:$R</definedName>
    <definedName name="Z_B2D441E7_D750_4466_9F5C_BED9F80CA5C9_.wvu.FilterData" localSheetId="0" hidden="1">歳入一覧!$A$6:$FO$74</definedName>
    <definedName name="Z_B2D441E7_D750_4466_9F5C_BED9F80CA5C9_.wvu.PrintArea" localSheetId="0" hidden="1">歳入一覧!$A$1:$K$76</definedName>
    <definedName name="Z_B2D441E7_D750_4466_9F5C_BED9F80CA5C9_.wvu.PrintTitles" localSheetId="0" hidden="1">歳入一覧!$4:$7</definedName>
    <definedName name="Z_B4678970_F49A_41CB_BDF8_35F7BBC61272_.wvu.FilterData" localSheetId="0" hidden="1">歳入一覧!$A$6:$FO$74</definedName>
    <definedName name="Z_B46A0E73_873C_4404_B73B_B777317F5A7C_.wvu.Cols" localSheetId="0" hidden="1">歳入一覧!$Q:$R</definedName>
    <definedName name="Z_B46A0E73_873C_4404_B73B_B777317F5A7C_.wvu.FilterData" localSheetId="0" hidden="1">歳入一覧!$A$6:$S$74</definedName>
    <definedName name="Z_B46A0E73_873C_4404_B73B_B777317F5A7C_.wvu.PrintArea" localSheetId="0" hidden="1">歳入一覧!$A$1:$K$75</definedName>
    <definedName name="Z_B46A0E73_873C_4404_B73B_B777317F5A7C_.wvu.PrintTitles" localSheetId="0" hidden="1">歳入一覧!$4:$7</definedName>
    <definedName name="Z_B4B87361_AF8D_47C5_957E_E5D261105FF8_.wvu.FilterData" localSheetId="0" hidden="1">歳入一覧!$B$6:$S$74</definedName>
    <definedName name="Z_B6553749_8496_48D9_9B28_2FAA782B16AA_.wvu.FilterData" localSheetId="0" hidden="1">歳入一覧!$A$6:$T$74</definedName>
    <definedName name="Z_B8061F44_4299_433B_992E_389B11EF0957_.wvu.Cols" localSheetId="0" hidden="1">歳入一覧!$Q:$R</definedName>
    <definedName name="Z_B8061F44_4299_433B_992E_389B11EF0957_.wvu.FilterData" localSheetId="0" hidden="1">歳入一覧!$A$6:$FO$74</definedName>
    <definedName name="Z_B8061F44_4299_433B_992E_389B11EF0957_.wvu.PrintArea" localSheetId="0" hidden="1">歳入一覧!$A$1:$K$76</definedName>
    <definedName name="Z_B8061F44_4299_433B_992E_389B11EF0957_.wvu.PrintTitles" localSheetId="0" hidden="1">歳入一覧!$4:$7</definedName>
    <definedName name="Z_B8F489ED_1D77_4F4E_A920_2AEA32928870_.wvu.Cols" localSheetId="0" hidden="1">歳入一覧!$Q:$R</definedName>
    <definedName name="Z_B8F489ED_1D77_4F4E_A920_2AEA32928870_.wvu.FilterData" localSheetId="0" hidden="1">歳入一覧!$A$6:$S$74</definedName>
    <definedName name="Z_B8F489ED_1D77_4F4E_A920_2AEA32928870_.wvu.PrintArea" localSheetId="0" hidden="1">歳入一覧!$A$1:$K$76</definedName>
    <definedName name="Z_B8F489ED_1D77_4F4E_A920_2AEA32928870_.wvu.PrintTitles" localSheetId="0" hidden="1">歳入一覧!$4:$7</definedName>
    <definedName name="Z_BEBE1D7C_DEFF_404E_81F6_1D5210FB524E_.wvu.FilterData" localSheetId="0" hidden="1">歳入一覧!$A$6:$X$74</definedName>
    <definedName name="Z_C0F05C73_B9DA_46F9_A090_B8FE2204D51E_.wvu.Cols" localSheetId="0" hidden="1">歳入一覧!$Q:$R</definedName>
    <definedName name="Z_C0F05C73_B9DA_46F9_A090_B8FE2204D51E_.wvu.FilterData" localSheetId="0" hidden="1">歳入一覧!$A$6:$FO$74</definedName>
    <definedName name="Z_C0F05C73_B9DA_46F9_A090_B8FE2204D51E_.wvu.PrintArea" localSheetId="0" hidden="1">歳入一覧!$A$1:$K$76</definedName>
    <definedName name="Z_C0F05C73_B9DA_46F9_A090_B8FE2204D51E_.wvu.PrintTitles" localSheetId="0" hidden="1">歳入一覧!$4:$7</definedName>
    <definedName name="Z_C16C9525_F2AB_499F_8B03_B5D0380B83C8_.wvu.FilterData" localSheetId="0" hidden="1">歳入一覧!$A$6:$FO$74</definedName>
    <definedName name="Z_C4D82BCF_451C_40BA_B4B3_30E21386BB25_.wvu.Cols" localSheetId="0" hidden="1">歳入一覧!$Q:$R</definedName>
    <definedName name="Z_C4D82BCF_451C_40BA_B4B3_30E21386BB25_.wvu.FilterData" localSheetId="0" hidden="1">歳入一覧!$A$6:$T$74</definedName>
    <definedName name="Z_C4D82BCF_451C_40BA_B4B3_30E21386BB25_.wvu.PrintArea" localSheetId="0" hidden="1">歳入一覧!$A$1:$K$76</definedName>
    <definedName name="Z_C4D82BCF_451C_40BA_B4B3_30E21386BB25_.wvu.PrintTitles" localSheetId="0" hidden="1">歳入一覧!$4:$7</definedName>
    <definedName name="Z_C54337A2_366C_46A1_A9F7_6549EFAAF442_.wvu.FilterData" localSheetId="0" hidden="1">歳入一覧!$A$6:$T$74</definedName>
    <definedName name="Z_C9C96EC1_4A13_433C_8CA1_D624BCDA23FB_.wvu.Cols" localSheetId="0" hidden="1">歳入一覧!$Q:$R</definedName>
    <definedName name="Z_C9C96EC1_4A13_433C_8CA1_D624BCDA23FB_.wvu.FilterData" localSheetId="0" hidden="1">歳入一覧!$A$6:$FO$74</definedName>
    <definedName name="Z_C9C96EC1_4A13_433C_8CA1_D624BCDA23FB_.wvu.PrintArea" localSheetId="0" hidden="1">歳入一覧!$A$1:$K$75</definedName>
    <definedName name="Z_C9C96EC1_4A13_433C_8CA1_D624BCDA23FB_.wvu.PrintTitles" localSheetId="0" hidden="1">歳入一覧!$4:$7</definedName>
    <definedName name="Z_CA064EC8_4D5C_43EE_BBED_E1B6AF542620_.wvu.FilterData" localSheetId="0" hidden="1">歳入一覧!$A$6:$S$74</definedName>
    <definedName name="Z_CB304CF9_F4A6_48BF_A213_8A97A2321FFB_.wvu.FilterData" localSheetId="0" hidden="1">歳入一覧!$A$7:$FO$74</definedName>
    <definedName name="Z_CC508307_D119_49FF_8BAA_92AABCA0A5FE_.wvu.FilterData" localSheetId="0" hidden="1">歳入一覧!$A$6:$T$74</definedName>
    <definedName name="Z_CD5934FC_09B2_46D2_BD46_603DD634A2B3_.wvu.FilterData" localSheetId="0" hidden="1">歳入一覧!$B$6:$S$74</definedName>
    <definedName name="Z_CF210D75_E9EC_484F_8319_9012F4240FCE_.wvu.FilterData" localSheetId="0" hidden="1">歳入一覧!$B$6:$S$74</definedName>
    <definedName name="Z_CF3F1375_589A_425A_AD36_5AC937F02F87_.wvu.Cols" localSheetId="0" hidden="1">歳入一覧!$Q:$R</definedName>
    <definedName name="Z_CF3F1375_589A_425A_AD36_5AC937F02F87_.wvu.FilterData" localSheetId="0" hidden="1">歳入一覧!$A$6:$FO$74</definedName>
    <definedName name="Z_CF3F1375_589A_425A_AD36_5AC937F02F87_.wvu.PrintArea" localSheetId="0" hidden="1">歳入一覧!$A$1:$K$75</definedName>
    <definedName name="Z_CF3F1375_589A_425A_AD36_5AC937F02F87_.wvu.PrintTitles" localSheetId="0" hidden="1">歳入一覧!$4:$7</definedName>
    <definedName name="Z_CFAC28C4_9DA6_44BB_B6AC_1E1BA4188994_.wvu.Cols" localSheetId="0" hidden="1">歳入一覧!$Q:$R</definedName>
    <definedName name="Z_CFAC28C4_9DA6_44BB_B6AC_1E1BA4188994_.wvu.FilterData" localSheetId="0" hidden="1">歳入一覧!$A$6:$T$74</definedName>
    <definedName name="Z_CFAC28C4_9DA6_44BB_B6AC_1E1BA4188994_.wvu.PrintArea" localSheetId="0" hidden="1">歳入一覧!$A$1:$K$76</definedName>
    <definedName name="Z_CFAC28C4_9DA6_44BB_B6AC_1E1BA4188994_.wvu.PrintTitles" localSheetId="0" hidden="1">歳入一覧!$4:$7</definedName>
    <definedName name="Z_D1B1F72B_6819_4930_8144_DE97EF61D4BF_.wvu.FilterData" localSheetId="0" hidden="1">歳入一覧!$A$6:$FO$74</definedName>
    <definedName name="Z_D1FDF22B_2638_4D49_B1CE_8C5C674E5104_.wvu.Cols" localSheetId="0" hidden="1">歳入一覧!$Q:$R</definedName>
    <definedName name="Z_D1FDF22B_2638_4D49_B1CE_8C5C674E5104_.wvu.FilterData" localSheetId="0" hidden="1">歳入一覧!$A$7:$FO$74</definedName>
    <definedName name="Z_D1FDF22B_2638_4D49_B1CE_8C5C674E5104_.wvu.PrintArea" localSheetId="0" hidden="1">歳入一覧!$A$1:$K$76</definedName>
    <definedName name="Z_D1FDF22B_2638_4D49_B1CE_8C5C674E5104_.wvu.PrintTitles" localSheetId="0" hidden="1">歳入一覧!$4:$7</definedName>
    <definedName name="Z_D256FE90_7AAC_4F17_90E9_624F563EB144_.wvu.FilterData" localSheetId="0" hidden="1">歳入一覧!$B$6:$S$74</definedName>
    <definedName name="Z_D3F484C7_A7A8_41A6_A643_59A7212BC1DA_.wvu.Cols" localSheetId="0" hidden="1">歳入一覧!$Q:$R</definedName>
    <definedName name="Z_D3F484C7_A7A8_41A6_A643_59A7212BC1DA_.wvu.FilterData" localSheetId="0" hidden="1">歳入一覧!$A$6:$FO$74</definedName>
    <definedName name="Z_D3F484C7_A7A8_41A6_A643_59A7212BC1DA_.wvu.PrintArea" localSheetId="0" hidden="1">歳入一覧!$A$1:$K$76</definedName>
    <definedName name="Z_D3F484C7_A7A8_41A6_A643_59A7212BC1DA_.wvu.PrintTitles" localSheetId="0" hidden="1">歳入一覧!$4:$7</definedName>
    <definedName name="Z_D4EA57D4_4F86_40B9_8148_886698F83C2D_.wvu.Cols" localSheetId="0" hidden="1">歳入一覧!$Q:$R</definedName>
    <definedName name="Z_D4EA57D4_4F86_40B9_8148_886698F83C2D_.wvu.FilterData" localSheetId="0" hidden="1">歳入一覧!$A$7:$FO$74</definedName>
    <definedName name="Z_D4EA57D4_4F86_40B9_8148_886698F83C2D_.wvu.PrintArea" localSheetId="0" hidden="1">歳入一覧!$A$1:$K$76</definedName>
    <definedName name="Z_D4EA57D4_4F86_40B9_8148_886698F83C2D_.wvu.PrintTitles" localSheetId="0" hidden="1">歳入一覧!$4:$7</definedName>
    <definedName name="Z_D6BF0446_50C6_4678_A04B_32751588DCF3_.wvu.FilterData" localSheetId="0" hidden="1">歳入一覧!$A$6:$S$74</definedName>
    <definedName name="Z_D8CB58F5_96B6_4D98_AA0B_1C30DB37037E_.wvu.FilterData" localSheetId="0" hidden="1">歳入一覧!$A$6:$T$74</definedName>
    <definedName name="Z_DBBA8445_9E0F_40D4_9DE9_2933FE897DAF_.wvu.FilterData" localSheetId="0" hidden="1">歳入一覧!$A$6:$T$74</definedName>
    <definedName name="Z_DCF9EBB2_7E40_4D30_A631_26C53A48C875_.wvu.FilterData" localSheetId="0" hidden="1">歳入一覧!$A$6:$FO$74</definedName>
    <definedName name="Z_DD5041F1_D646_4B19_8029_60E491D20DFE_.wvu.FilterData" localSheetId="0" hidden="1">歳入一覧!$B$6:$S$74</definedName>
    <definedName name="Z_DE09C4E9_0758_44B2_A8EA_EB4A253DB03B_.wvu.FilterData" localSheetId="0" hidden="1">歳入一覧!$A$6:$T$74</definedName>
    <definedName name="Z_E021E6C9_86EB_41E0_8F9B_D09B9E304D29_.wvu.Cols" localSheetId="0" hidden="1">歳入一覧!$Q:$R</definedName>
    <definedName name="Z_E021E6C9_86EB_41E0_8F9B_D09B9E304D29_.wvu.FilterData" localSheetId="0" hidden="1">歳入一覧!$A$7:$FO$74</definedName>
    <definedName name="Z_E021E6C9_86EB_41E0_8F9B_D09B9E304D29_.wvu.PrintArea" localSheetId="0" hidden="1">歳入一覧!$A$1:$K$76</definedName>
    <definedName name="Z_E021E6C9_86EB_41E0_8F9B_D09B9E304D29_.wvu.PrintTitles" localSheetId="0" hidden="1">歳入一覧!$4:$7</definedName>
    <definedName name="Z_E0B705B4_A912_4810_9C2E_4F7E515E914E_.wvu.Cols" localSheetId="0" hidden="1">歳入一覧!$Q:$R</definedName>
    <definedName name="Z_E0B705B4_A912_4810_9C2E_4F7E515E914E_.wvu.FilterData" localSheetId="0" hidden="1">歳入一覧!$A$6:$S$74</definedName>
    <definedName name="Z_E0B705B4_A912_4810_9C2E_4F7E515E914E_.wvu.PrintArea" localSheetId="0" hidden="1">歳入一覧!$A$1:$K$76</definedName>
    <definedName name="Z_E0B705B4_A912_4810_9C2E_4F7E515E914E_.wvu.PrintTitles" localSheetId="0" hidden="1">歳入一覧!$4:$7</definedName>
    <definedName name="Z_E16630A9_77A8_489F_A623_9A8FC0379AC4_.wvu.Cols" localSheetId="0" hidden="1">歳入一覧!$Q:$R</definedName>
    <definedName name="Z_E16630A9_77A8_489F_A623_9A8FC0379AC4_.wvu.FilterData" localSheetId="0" hidden="1">歳入一覧!$A$6:$T$74</definedName>
    <definedName name="Z_E16630A9_77A8_489F_A623_9A8FC0379AC4_.wvu.PrintArea" localSheetId="0" hidden="1">歳入一覧!$A$1:$K$76</definedName>
    <definedName name="Z_E16630A9_77A8_489F_A623_9A8FC0379AC4_.wvu.PrintTitles" localSheetId="0" hidden="1">歳入一覧!$4:$7</definedName>
    <definedName name="Z_E2E7A86C_90FB_4339_8885_AFCEC833D4CF_.wvu.FilterData" localSheetId="0" hidden="1">歳入一覧!$A$6:$FO$74</definedName>
    <definedName name="Z_E3738867_F5D5_4516_9C4E_FA0FEDF4A671_.wvu.FilterData" localSheetId="0" hidden="1">歳入一覧!$B$6:$S$74</definedName>
    <definedName name="Z_E498E363_08C1_475C_9CD6_ECF5F8A1E761_.wvu.Cols" localSheetId="0" hidden="1">歳入一覧!$Q:$R</definedName>
    <definedName name="Z_E498E363_08C1_475C_9CD6_ECF5F8A1E761_.wvu.FilterData" localSheetId="0" hidden="1">歳入一覧!$A$6:$FO$74</definedName>
    <definedName name="Z_E498E363_08C1_475C_9CD6_ECF5F8A1E761_.wvu.PrintArea" localSheetId="0" hidden="1">歳入一覧!$A$1:$K$76</definedName>
    <definedName name="Z_E498E363_08C1_475C_9CD6_ECF5F8A1E761_.wvu.PrintTitles" localSheetId="0" hidden="1">歳入一覧!$4:$7</definedName>
    <definedName name="Z_E4D5FBE2_BDB8_47D1_B4A9_3D49381FAF5C_.wvu.Cols" localSheetId="0" hidden="1">歳入一覧!$Q:$R</definedName>
    <definedName name="Z_E4D5FBE2_BDB8_47D1_B4A9_3D49381FAF5C_.wvu.FilterData" localSheetId="0" hidden="1">歳入一覧!$A$6:$FO$74</definedName>
    <definedName name="Z_E4D5FBE2_BDB8_47D1_B4A9_3D49381FAF5C_.wvu.PrintArea" localSheetId="0" hidden="1">歳入一覧!$A$1:$K$76</definedName>
    <definedName name="Z_E4D5FBE2_BDB8_47D1_B4A9_3D49381FAF5C_.wvu.PrintTitles" localSheetId="0" hidden="1">歳入一覧!$4:$7</definedName>
    <definedName name="Z_E9599D06_5045_4F02_A405_3D6703BDDB40_.wvu.Cols" localSheetId="0" hidden="1">歳入一覧!$Q:$R</definedName>
    <definedName name="Z_E9599D06_5045_4F02_A405_3D6703BDDB40_.wvu.FilterData" localSheetId="0" hidden="1">歳入一覧!$A$6:$FO$74</definedName>
    <definedName name="Z_E9599D06_5045_4F02_A405_3D6703BDDB40_.wvu.PrintArea" localSheetId="0" hidden="1">歳入一覧!$A$1:$K$76</definedName>
    <definedName name="Z_E9599D06_5045_4F02_A405_3D6703BDDB40_.wvu.PrintTitles" localSheetId="0" hidden="1">歳入一覧!$4:$7</definedName>
    <definedName name="Z_EA41A870_F127_49E7_A3AB_BAEABD1815B4_.wvu.FilterData" localSheetId="0" hidden="1">歳入一覧!$A$6:$T$74</definedName>
    <definedName name="Z_EC32E599_0BEF_41F1_8B76_6572A0EC043F_.wvu.Cols" localSheetId="0" hidden="1">歳入一覧!$Q:$R</definedName>
    <definedName name="Z_EC32E599_0BEF_41F1_8B76_6572A0EC043F_.wvu.FilterData" localSheetId="0" hidden="1">歳入一覧!$A$6:$FO$74</definedName>
    <definedName name="Z_EC32E599_0BEF_41F1_8B76_6572A0EC043F_.wvu.PrintArea" localSheetId="0" hidden="1">歳入一覧!$A$1:$K$75</definedName>
    <definedName name="Z_EC32E599_0BEF_41F1_8B76_6572A0EC043F_.wvu.PrintTitles" localSheetId="0" hidden="1">歳入一覧!$4:$7</definedName>
    <definedName name="Z_EC7353BA_FEB2_44C3_9BD4_FB607F8CAE56_.wvu.Cols" localSheetId="0" hidden="1">歳入一覧!$Q:$R</definedName>
    <definedName name="Z_EC7353BA_FEB2_44C3_9BD4_FB607F8CAE56_.wvu.FilterData" localSheetId="0" hidden="1">歳入一覧!$A$6:$FO$74</definedName>
    <definedName name="Z_EC7353BA_FEB2_44C3_9BD4_FB607F8CAE56_.wvu.PrintArea" localSheetId="0" hidden="1">歳入一覧!$A$1:$K$76</definedName>
    <definedName name="Z_EC7353BA_FEB2_44C3_9BD4_FB607F8CAE56_.wvu.PrintTitles" localSheetId="0" hidden="1">歳入一覧!$4:$7</definedName>
    <definedName name="Z_EC7ABD86_73FB_4738_8E62_37D9777EF768_.wvu.FilterData" localSheetId="0" hidden="1">歳入一覧!$A$6:$T$74</definedName>
    <definedName name="Z_ECD10BCA_61B5_48D1_AFED_EA9B32A0B90E_.wvu.Cols" localSheetId="0" hidden="1">歳入一覧!$Q:$R</definedName>
    <definedName name="Z_ECD10BCA_61B5_48D1_AFED_EA9B32A0B90E_.wvu.FilterData" localSheetId="0" hidden="1">歳入一覧!$A$6:$T$74</definedName>
    <definedName name="Z_ECD10BCA_61B5_48D1_AFED_EA9B32A0B90E_.wvu.PrintArea" localSheetId="0" hidden="1">歳入一覧!$A$1:$K$76</definedName>
    <definedName name="Z_ECD10BCA_61B5_48D1_AFED_EA9B32A0B90E_.wvu.PrintTitles" localSheetId="0" hidden="1">歳入一覧!$4:$7</definedName>
    <definedName name="Z_ECE06993_6D41_42FC_98A7_AAC2020FADCC_.wvu.FilterData" localSheetId="0" hidden="1">歳入一覧!$B$6:$S$74</definedName>
    <definedName name="Z_EDE797E3_EF62_4135_93F5_F9D63E4A645A_.wvu.FilterData" localSheetId="0" hidden="1">歳入一覧!$A$6:$FO$74</definedName>
    <definedName name="Z_F060692F_E6DF_412F_9701_0C64A0D5BC00_.wvu.FilterData" localSheetId="0" hidden="1">歳入一覧!$A$6:$FO$74</definedName>
    <definedName name="Z_F20F9FC5_3352_4FFB_AB07_F5B59EDE673F_.wvu.FilterData" localSheetId="0" hidden="1">歳入一覧!$A$6:$X$74</definedName>
    <definedName name="Z_F32AF5A1_2DE1_4018_B247_AC621BD307C4_.wvu.FilterData" localSheetId="0" hidden="1">歳入一覧!$A$7:$FO$74</definedName>
    <definedName name="Z_F4877DFA_CD25_4ACD_8FD8_51FEDFFE69C4_.wvu.FilterData" localSheetId="0" hidden="1">歳入一覧!$A$6:$FO$74</definedName>
    <definedName name="Z_F552F5E9_56D0_45EB_BAC2_4EDB8E6C3152_.wvu.FilterData" localSheetId="0" hidden="1">歳入一覧!$A$6:$T$74</definedName>
    <definedName name="Z_F6ADF229_4919_4DA6_81C9_9FB0BF082A60_.wvu.FilterData" localSheetId="0" hidden="1">歳入一覧!$B$6:$S$74</definedName>
    <definedName name="Z_FC27523E_F7B2_4FC2_87C5_2688147494EC_.wvu.FilterData" localSheetId="0" hidden="1">歳入一覧!$B$6:$S$74</definedName>
    <definedName name="Z_FE190E17_C77D_49C1_A972_F9F2A53C5F62_.wvu.FilterData" localSheetId="0" hidden="1">歳入一覧!$A$6:$FO$74</definedName>
    <definedName name="分類">'[2]様式17(見直し一覧)'!$A$38:$A$47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4" l="1"/>
  <c r="H20" i="4"/>
  <c r="H19" i="4" s="1"/>
  <c r="P73" i="4" l="1"/>
  <c r="O73" i="4"/>
  <c r="N73" i="4"/>
  <c r="M73" i="4"/>
  <c r="L73" i="4"/>
  <c r="I73" i="4"/>
  <c r="P72" i="4"/>
  <c r="O72" i="4"/>
  <c r="N72" i="4"/>
  <c r="M72" i="4"/>
  <c r="L72" i="4"/>
  <c r="I72" i="4"/>
  <c r="P71" i="4"/>
  <c r="O71" i="4"/>
  <c r="N71" i="4"/>
  <c r="M71" i="4"/>
  <c r="L71" i="4"/>
  <c r="I71" i="4"/>
  <c r="P70" i="4"/>
  <c r="O70" i="4"/>
  <c r="N70" i="4"/>
  <c r="M70" i="4"/>
  <c r="L70" i="4"/>
  <c r="H70" i="4"/>
  <c r="I70" i="4" s="1"/>
  <c r="P69" i="4"/>
  <c r="O69" i="4"/>
  <c r="N69" i="4"/>
  <c r="M69" i="4"/>
  <c r="L69" i="4"/>
  <c r="P68" i="4"/>
  <c r="O68" i="4"/>
  <c r="N68" i="4"/>
  <c r="M68" i="4"/>
  <c r="L68" i="4"/>
  <c r="P67" i="4"/>
  <c r="O67" i="4"/>
  <c r="N67" i="4"/>
  <c r="M67" i="4"/>
  <c r="L67" i="4"/>
  <c r="I67" i="4"/>
  <c r="P66" i="4"/>
  <c r="O66" i="4"/>
  <c r="N66" i="4"/>
  <c r="M66" i="4"/>
  <c r="L66" i="4"/>
  <c r="I66" i="4"/>
  <c r="P65" i="4"/>
  <c r="O65" i="4"/>
  <c r="N65" i="4"/>
  <c r="M65" i="4"/>
  <c r="L65" i="4"/>
  <c r="H65" i="4"/>
  <c r="H64" i="4" s="1"/>
  <c r="I64" i="4" s="1"/>
  <c r="P64" i="4"/>
  <c r="O64" i="4"/>
  <c r="N64" i="4"/>
  <c r="M64" i="4"/>
  <c r="L64" i="4"/>
  <c r="P63" i="4"/>
  <c r="O63" i="4"/>
  <c r="N63" i="4"/>
  <c r="M63" i="4"/>
  <c r="L63" i="4"/>
  <c r="P62" i="4"/>
  <c r="O62" i="4"/>
  <c r="N62" i="4"/>
  <c r="M62" i="4"/>
  <c r="L62" i="4"/>
  <c r="I62" i="4"/>
  <c r="P61" i="4"/>
  <c r="O61" i="4"/>
  <c r="N61" i="4"/>
  <c r="M61" i="4"/>
  <c r="L61" i="4"/>
  <c r="I61" i="4"/>
  <c r="P60" i="4"/>
  <c r="O60" i="4"/>
  <c r="N60" i="4"/>
  <c r="M60" i="4"/>
  <c r="L60" i="4"/>
  <c r="H60" i="4"/>
  <c r="I60" i="4" s="1"/>
  <c r="P59" i="4"/>
  <c r="O59" i="4"/>
  <c r="N59" i="4"/>
  <c r="M59" i="4"/>
  <c r="L59" i="4"/>
  <c r="P58" i="4"/>
  <c r="O58" i="4"/>
  <c r="N58" i="4"/>
  <c r="M58" i="4"/>
  <c r="L58" i="4"/>
  <c r="P57" i="4"/>
  <c r="O57" i="4"/>
  <c r="N57" i="4"/>
  <c r="M57" i="4"/>
  <c r="L57" i="4"/>
  <c r="I57" i="4"/>
  <c r="P56" i="4"/>
  <c r="O56" i="4"/>
  <c r="N56" i="4"/>
  <c r="M56" i="4"/>
  <c r="L56" i="4"/>
  <c r="H56" i="4"/>
  <c r="I56" i="4" s="1"/>
  <c r="P55" i="4"/>
  <c r="O55" i="4"/>
  <c r="N55" i="4"/>
  <c r="M55" i="4"/>
  <c r="L55" i="4"/>
  <c r="P54" i="4"/>
  <c r="O54" i="4"/>
  <c r="N54" i="4"/>
  <c r="M54" i="4"/>
  <c r="L54" i="4"/>
  <c r="P53" i="4"/>
  <c r="O53" i="4"/>
  <c r="N53" i="4"/>
  <c r="M53" i="4"/>
  <c r="L53" i="4"/>
  <c r="I53" i="4"/>
  <c r="P52" i="4"/>
  <c r="O52" i="4"/>
  <c r="N52" i="4"/>
  <c r="M52" i="4"/>
  <c r="L52" i="4"/>
  <c r="H52" i="4"/>
  <c r="I52" i="4" s="1"/>
  <c r="P51" i="4"/>
  <c r="O51" i="4"/>
  <c r="N51" i="4"/>
  <c r="M51" i="4"/>
  <c r="L51" i="4"/>
  <c r="P50" i="4"/>
  <c r="O50" i="4"/>
  <c r="N50" i="4"/>
  <c r="M50" i="4"/>
  <c r="L50" i="4"/>
  <c r="P49" i="4"/>
  <c r="O49" i="4"/>
  <c r="N49" i="4"/>
  <c r="M49" i="4"/>
  <c r="L49" i="4"/>
  <c r="I49" i="4"/>
  <c r="P48" i="4"/>
  <c r="O48" i="4"/>
  <c r="N48" i="4"/>
  <c r="M48" i="4"/>
  <c r="L48" i="4"/>
  <c r="H48" i="4"/>
  <c r="I48" i="4" s="1"/>
  <c r="P47" i="4"/>
  <c r="O47" i="4"/>
  <c r="N47" i="4"/>
  <c r="M47" i="4"/>
  <c r="L47" i="4"/>
  <c r="P46" i="4"/>
  <c r="O46" i="4"/>
  <c r="N46" i="4"/>
  <c r="M46" i="4"/>
  <c r="L46" i="4"/>
  <c r="I46" i="4"/>
  <c r="P45" i="4"/>
  <c r="O45" i="4"/>
  <c r="N45" i="4"/>
  <c r="M45" i="4"/>
  <c r="L45" i="4"/>
  <c r="H45" i="4"/>
  <c r="I45" i="4" s="1"/>
  <c r="P44" i="4"/>
  <c r="O44" i="4"/>
  <c r="N44" i="4"/>
  <c r="M44" i="4"/>
  <c r="L44" i="4"/>
  <c r="P43" i="4"/>
  <c r="O43" i="4"/>
  <c r="N43" i="4"/>
  <c r="M43" i="4"/>
  <c r="L43" i="4"/>
  <c r="P42" i="4"/>
  <c r="O42" i="4"/>
  <c r="N42" i="4"/>
  <c r="M42" i="4"/>
  <c r="L42" i="4"/>
  <c r="I42" i="4"/>
  <c r="P41" i="4"/>
  <c r="O41" i="4"/>
  <c r="N41" i="4"/>
  <c r="M41" i="4"/>
  <c r="L41" i="4"/>
  <c r="I41" i="4"/>
  <c r="P40" i="4"/>
  <c r="O40" i="4"/>
  <c r="N40" i="4"/>
  <c r="M40" i="4"/>
  <c r="L40" i="4"/>
  <c r="H40" i="4"/>
  <c r="I40" i="4" s="1"/>
  <c r="P39" i="4"/>
  <c r="O39" i="4"/>
  <c r="N39" i="4"/>
  <c r="M39" i="4"/>
  <c r="L39" i="4"/>
  <c r="I39" i="4"/>
  <c r="P38" i="4"/>
  <c r="O38" i="4"/>
  <c r="N38" i="4"/>
  <c r="M38" i="4"/>
  <c r="L38" i="4"/>
  <c r="I38" i="4"/>
  <c r="P37" i="4"/>
  <c r="O37" i="4"/>
  <c r="N37" i="4"/>
  <c r="M37" i="4"/>
  <c r="L37" i="4"/>
  <c r="I37" i="4"/>
  <c r="P36" i="4"/>
  <c r="O36" i="4"/>
  <c r="N36" i="4"/>
  <c r="M36" i="4"/>
  <c r="L36" i="4"/>
  <c r="P35" i="4"/>
  <c r="O35" i="4"/>
  <c r="N35" i="4"/>
  <c r="M35" i="4"/>
  <c r="L35" i="4"/>
  <c r="I35" i="4"/>
  <c r="P34" i="4"/>
  <c r="O34" i="4"/>
  <c r="N34" i="4"/>
  <c r="M34" i="4"/>
  <c r="L34" i="4"/>
  <c r="H34" i="4"/>
  <c r="I34" i="4" s="1"/>
  <c r="P33" i="4"/>
  <c r="O33" i="4"/>
  <c r="N33" i="4"/>
  <c r="M33" i="4"/>
  <c r="L33" i="4"/>
  <c r="P32" i="4"/>
  <c r="O32" i="4"/>
  <c r="N32" i="4"/>
  <c r="M32" i="4"/>
  <c r="L32" i="4"/>
  <c r="P31" i="4"/>
  <c r="O31" i="4"/>
  <c r="N31" i="4"/>
  <c r="M31" i="4"/>
  <c r="L31" i="4"/>
  <c r="I31" i="4"/>
  <c r="P30" i="4"/>
  <c r="O30" i="4"/>
  <c r="N30" i="4"/>
  <c r="M30" i="4"/>
  <c r="L30" i="4"/>
  <c r="I30" i="4"/>
  <c r="P29" i="4"/>
  <c r="O29" i="4"/>
  <c r="N29" i="4"/>
  <c r="M29" i="4"/>
  <c r="L29" i="4"/>
  <c r="I29" i="4"/>
  <c r="P28" i="4"/>
  <c r="O28" i="4"/>
  <c r="N28" i="4"/>
  <c r="M28" i="4"/>
  <c r="L28" i="4"/>
  <c r="I28" i="4"/>
  <c r="P27" i="4"/>
  <c r="O27" i="4"/>
  <c r="N27" i="4"/>
  <c r="M27" i="4"/>
  <c r="L27" i="4"/>
  <c r="H27" i="4"/>
  <c r="I27" i="4" s="1"/>
  <c r="P26" i="4"/>
  <c r="O26" i="4"/>
  <c r="N26" i="4"/>
  <c r="M26" i="4"/>
  <c r="L26" i="4"/>
  <c r="A26" i="4"/>
  <c r="A27" i="4" s="1"/>
  <c r="A28" i="4" s="1"/>
  <c r="A29" i="4" s="1"/>
  <c r="P25" i="4"/>
  <c r="O25" i="4"/>
  <c r="N25" i="4"/>
  <c r="M25" i="4"/>
  <c r="L25" i="4"/>
  <c r="P24" i="4"/>
  <c r="O24" i="4"/>
  <c r="N24" i="4"/>
  <c r="M24" i="4"/>
  <c r="L24" i="4"/>
  <c r="P23" i="4"/>
  <c r="O23" i="4"/>
  <c r="N23" i="4"/>
  <c r="M23" i="4"/>
  <c r="L23" i="4"/>
  <c r="P22" i="4"/>
  <c r="O22" i="4"/>
  <c r="N22" i="4"/>
  <c r="M22" i="4"/>
  <c r="L22" i="4"/>
  <c r="I22" i="4"/>
  <c r="P21" i="4"/>
  <c r="O21" i="4"/>
  <c r="N21" i="4"/>
  <c r="M21" i="4"/>
  <c r="L21" i="4"/>
  <c r="I21" i="4"/>
  <c r="P20" i="4"/>
  <c r="O20" i="4"/>
  <c r="N20" i="4"/>
  <c r="M20" i="4"/>
  <c r="L20" i="4"/>
  <c r="P19" i="4"/>
  <c r="O19" i="4"/>
  <c r="N19" i="4"/>
  <c r="M19" i="4"/>
  <c r="L19" i="4"/>
  <c r="P18" i="4"/>
  <c r="O18" i="4"/>
  <c r="N18" i="4"/>
  <c r="M18" i="4"/>
  <c r="L18" i="4"/>
  <c r="I18" i="4"/>
  <c r="P17" i="4"/>
  <c r="O17" i="4"/>
  <c r="N17" i="4"/>
  <c r="M17" i="4"/>
  <c r="L17" i="4"/>
  <c r="H17" i="4"/>
  <c r="I17" i="4" s="1"/>
  <c r="P16" i="4"/>
  <c r="O16" i="4"/>
  <c r="N16" i="4"/>
  <c r="M16" i="4"/>
  <c r="L16" i="4"/>
  <c r="P15" i="4"/>
  <c r="O15" i="4"/>
  <c r="N15" i="4"/>
  <c r="M15" i="4"/>
  <c r="L15" i="4"/>
  <c r="P14" i="4"/>
  <c r="O14" i="4"/>
  <c r="N14" i="4"/>
  <c r="M14" i="4"/>
  <c r="L14" i="4"/>
  <c r="I14" i="4"/>
  <c r="P13" i="4"/>
  <c r="O13" i="4"/>
  <c r="N13" i="4"/>
  <c r="M13" i="4"/>
  <c r="L13" i="4"/>
  <c r="H13" i="4"/>
  <c r="I13" i="4" s="1"/>
  <c r="P12" i="4"/>
  <c r="O12" i="4"/>
  <c r="N12" i="4"/>
  <c r="M12" i="4"/>
  <c r="L12" i="4"/>
  <c r="P11" i="4"/>
  <c r="O11" i="4"/>
  <c r="N11" i="4"/>
  <c r="M11" i="4"/>
  <c r="L11" i="4"/>
  <c r="I11" i="4"/>
  <c r="P10" i="4"/>
  <c r="O10" i="4"/>
  <c r="N10" i="4"/>
  <c r="M10" i="4"/>
  <c r="L10" i="4"/>
  <c r="H10" i="4"/>
  <c r="I10" i="4" s="1"/>
  <c r="P9" i="4"/>
  <c r="O9" i="4"/>
  <c r="N9" i="4"/>
  <c r="M9" i="4"/>
  <c r="L9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P8" i="4"/>
  <c r="O8" i="4"/>
  <c r="N8" i="4"/>
  <c r="M8" i="4"/>
  <c r="L8" i="4"/>
  <c r="H36" i="4" l="1"/>
  <c r="H59" i="4"/>
  <c r="I59" i="4" s="1"/>
  <c r="A30" i="4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H33" i="4"/>
  <c r="I33" i="4" s="1"/>
  <c r="H26" i="4"/>
  <c r="I26" i="4" s="1"/>
  <c r="I65" i="4"/>
  <c r="H51" i="4"/>
  <c r="I51" i="4" s="1"/>
  <c r="H12" i="4"/>
  <c r="I12" i="4" s="1"/>
  <c r="H44" i="4"/>
  <c r="I44" i="4" s="1"/>
  <c r="H16" i="4"/>
  <c r="I16" i="4" s="1"/>
  <c r="H47" i="4"/>
  <c r="H50" i="4"/>
  <c r="I50" i="4" s="1"/>
  <c r="H63" i="4"/>
  <c r="H9" i="4"/>
  <c r="I23" i="4"/>
  <c r="H55" i="4"/>
  <c r="H69" i="4"/>
  <c r="I36" i="4"/>
  <c r="A50" i="4" l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H32" i="4"/>
  <c r="I32" i="4" s="1"/>
  <c r="H25" i="4"/>
  <c r="I25" i="4" s="1"/>
  <c r="H8" i="4"/>
  <c r="I47" i="4"/>
  <c r="H43" i="4"/>
  <c r="I43" i="4" s="1"/>
  <c r="I55" i="4"/>
  <c r="H54" i="4"/>
  <c r="I54" i="4" s="1"/>
  <c r="I9" i="4"/>
  <c r="I8" i="4"/>
  <c r="I69" i="4"/>
  <c r="H68" i="4"/>
  <c r="I63" i="4"/>
  <c r="H58" i="4"/>
  <c r="I58" i="4" s="1"/>
  <c r="I20" i="4"/>
  <c r="A68" i="4" l="1"/>
  <c r="A69" i="4" s="1"/>
  <c r="A70" i="4" s="1"/>
  <c r="A71" i="4" s="1"/>
  <c r="A72" i="4" s="1"/>
  <c r="A73" i="4" s="1"/>
  <c r="I68" i="4"/>
  <c r="H74" i="4"/>
  <c r="I74" i="4" s="1"/>
  <c r="H24" i="4"/>
  <c r="I24" i="4" s="1"/>
  <c r="I19" i="4"/>
  <c r="H15" i="4"/>
  <c r="I15" i="4" l="1"/>
</calcChain>
</file>

<file path=xl/sharedStrings.xml><?xml version="1.0" encoding="utf-8"?>
<sst xmlns="http://schemas.openxmlformats.org/spreadsheetml/2006/main" count="102" uniqueCount="102">
  <si>
    <t>科目</t>
    <rPh sb="0" eb="2">
      <t>カモク</t>
    </rPh>
    <phoneticPr fontId="5"/>
  </si>
  <si>
    <t>増減</t>
    <rPh sb="0" eb="2">
      <t>ゾウゲン</t>
    </rPh>
    <phoneticPr fontId="5"/>
  </si>
  <si>
    <t>1項　使用料</t>
    <rPh sb="1" eb="2">
      <t>コウ</t>
    </rPh>
    <rPh sb="3" eb="6">
      <t>シヨウリョウ</t>
    </rPh>
    <phoneticPr fontId="3"/>
  </si>
  <si>
    <t>1目　総務使用料</t>
    <rPh sb="1" eb="2">
      <t>モク</t>
    </rPh>
    <rPh sb="3" eb="5">
      <t>ソウム</t>
    </rPh>
    <rPh sb="5" eb="8">
      <t>シヨウリョウ</t>
    </rPh>
    <phoneticPr fontId="3"/>
  </si>
  <si>
    <t>1項　分担金</t>
    <rPh sb="1" eb="2">
      <t>コウ</t>
    </rPh>
    <rPh sb="3" eb="6">
      <t>ブンタンキン</t>
    </rPh>
    <phoneticPr fontId="3"/>
  </si>
  <si>
    <t>1目　土木費分担金</t>
    <rPh sb="1" eb="2">
      <t>モク</t>
    </rPh>
    <rPh sb="3" eb="5">
      <t>ドボク</t>
    </rPh>
    <rPh sb="5" eb="6">
      <t>ヒ</t>
    </rPh>
    <rPh sb="6" eb="9">
      <t>ブンタンキン</t>
    </rPh>
    <phoneticPr fontId="3"/>
  </si>
  <si>
    <t>1目　総務手数料</t>
    <rPh sb="1" eb="2">
      <t>モク</t>
    </rPh>
    <rPh sb="3" eb="5">
      <t>ソウム</t>
    </rPh>
    <rPh sb="5" eb="7">
      <t>テスウ</t>
    </rPh>
    <rPh sb="7" eb="8">
      <t>リョウ</t>
    </rPh>
    <phoneticPr fontId="3"/>
  </si>
  <si>
    <t>6節　建築確認及許可手数料</t>
    <rPh sb="1" eb="2">
      <t>セツ</t>
    </rPh>
    <rPh sb="3" eb="5">
      <t>ケンチク</t>
    </rPh>
    <rPh sb="5" eb="7">
      <t>カクニン</t>
    </rPh>
    <rPh sb="7" eb="8">
      <t>オヨ</t>
    </rPh>
    <rPh sb="8" eb="10">
      <t>キョカ</t>
    </rPh>
    <rPh sb="10" eb="13">
      <t>テスウリョウ</t>
    </rPh>
    <phoneticPr fontId="3"/>
  </si>
  <si>
    <t>7節　開発許可手数料</t>
    <rPh sb="1" eb="2">
      <t>セツ</t>
    </rPh>
    <rPh sb="3" eb="5">
      <t>カイハツ</t>
    </rPh>
    <rPh sb="5" eb="7">
      <t>キョカ</t>
    </rPh>
    <rPh sb="7" eb="10">
      <t>テスウリョウ</t>
    </rPh>
    <phoneticPr fontId="3"/>
  </si>
  <si>
    <t>8節　其他手数料</t>
    <rPh sb="1" eb="2">
      <t>セツ</t>
    </rPh>
    <rPh sb="3" eb="5">
      <t>ソノタ</t>
    </rPh>
    <rPh sb="5" eb="8">
      <t>テスウリョウ</t>
    </rPh>
    <phoneticPr fontId="3"/>
  </si>
  <si>
    <t>2項　国庫補助金</t>
    <rPh sb="1" eb="2">
      <t>コウ</t>
    </rPh>
    <rPh sb="3" eb="5">
      <t>コッコ</t>
    </rPh>
    <rPh sb="5" eb="8">
      <t>ホジョキン</t>
    </rPh>
    <phoneticPr fontId="3"/>
  </si>
  <si>
    <t>3項　委託金</t>
    <rPh sb="1" eb="2">
      <t>コウ</t>
    </rPh>
    <rPh sb="3" eb="5">
      <t>イタク</t>
    </rPh>
    <rPh sb="5" eb="6">
      <t>キン</t>
    </rPh>
    <phoneticPr fontId="3"/>
  </si>
  <si>
    <t>1目　総務費委託金</t>
    <rPh sb="1" eb="2">
      <t>モク</t>
    </rPh>
    <rPh sb="3" eb="5">
      <t>ソウム</t>
    </rPh>
    <rPh sb="5" eb="6">
      <t>ヒ</t>
    </rPh>
    <rPh sb="6" eb="8">
      <t>イタク</t>
    </rPh>
    <rPh sb="8" eb="9">
      <t>キン</t>
    </rPh>
    <phoneticPr fontId="3"/>
  </si>
  <si>
    <t>1節　統計調査委託金</t>
    <rPh sb="1" eb="2">
      <t>セツ</t>
    </rPh>
    <rPh sb="3" eb="5">
      <t>トウケイ</t>
    </rPh>
    <rPh sb="5" eb="7">
      <t>チョウサ</t>
    </rPh>
    <rPh sb="7" eb="9">
      <t>イタク</t>
    </rPh>
    <rPh sb="9" eb="10">
      <t>キン</t>
    </rPh>
    <phoneticPr fontId="3"/>
  </si>
  <si>
    <t>4項　府交付金</t>
    <rPh sb="1" eb="2">
      <t>コウ</t>
    </rPh>
    <rPh sb="3" eb="4">
      <t>フ</t>
    </rPh>
    <rPh sb="4" eb="6">
      <t>コウフ</t>
    </rPh>
    <phoneticPr fontId="3"/>
  </si>
  <si>
    <t>1目　総務費府交付金</t>
    <rPh sb="1" eb="2">
      <t>モク</t>
    </rPh>
    <rPh sb="3" eb="6">
      <t>ソウムヒ</t>
    </rPh>
    <rPh sb="6" eb="7">
      <t>フ</t>
    </rPh>
    <rPh sb="7" eb="10">
      <t>コウフキン</t>
    </rPh>
    <phoneticPr fontId="3"/>
  </si>
  <si>
    <t>4節　統計調査費交付金</t>
    <rPh sb="1" eb="2">
      <t>セツ</t>
    </rPh>
    <rPh sb="3" eb="5">
      <t>トウケイ</t>
    </rPh>
    <rPh sb="5" eb="7">
      <t>チョウサ</t>
    </rPh>
    <rPh sb="7" eb="8">
      <t>ヒ</t>
    </rPh>
    <rPh sb="8" eb="11">
      <t>コウフキン</t>
    </rPh>
    <phoneticPr fontId="3"/>
  </si>
  <si>
    <t>7目　土木費府交付金</t>
    <rPh sb="1" eb="2">
      <t>モク</t>
    </rPh>
    <rPh sb="3" eb="5">
      <t>ドボク</t>
    </rPh>
    <rPh sb="5" eb="6">
      <t>ヒ</t>
    </rPh>
    <rPh sb="6" eb="7">
      <t>フ</t>
    </rPh>
    <rPh sb="7" eb="10">
      <t>コウフキン</t>
    </rPh>
    <phoneticPr fontId="3"/>
  </si>
  <si>
    <t>2節　計画調査費交付金</t>
    <rPh sb="1" eb="2">
      <t>セツ</t>
    </rPh>
    <rPh sb="3" eb="5">
      <t>ケイカク</t>
    </rPh>
    <rPh sb="5" eb="8">
      <t>チョウサヒ</t>
    </rPh>
    <rPh sb="8" eb="10">
      <t>コウフ</t>
    </rPh>
    <rPh sb="10" eb="11">
      <t>キン</t>
    </rPh>
    <phoneticPr fontId="3"/>
  </si>
  <si>
    <t>1項　財産貸付収入</t>
    <rPh sb="1" eb="2">
      <t>コウ</t>
    </rPh>
    <rPh sb="3" eb="5">
      <t>ザイサン</t>
    </rPh>
    <rPh sb="5" eb="7">
      <t>カシツケ</t>
    </rPh>
    <rPh sb="7" eb="9">
      <t>シュウニュウ</t>
    </rPh>
    <phoneticPr fontId="3"/>
  </si>
  <si>
    <t>1目　賃貸料</t>
    <rPh sb="1" eb="2">
      <t>モク</t>
    </rPh>
    <rPh sb="3" eb="6">
      <t>チンタイリョウ</t>
    </rPh>
    <phoneticPr fontId="3"/>
  </si>
  <si>
    <t>1節　土地賃貸料</t>
    <rPh sb="1" eb="2">
      <t>セツ</t>
    </rPh>
    <rPh sb="3" eb="5">
      <t>トチ</t>
    </rPh>
    <rPh sb="5" eb="8">
      <t>チンタイリョウ</t>
    </rPh>
    <phoneticPr fontId="3"/>
  </si>
  <si>
    <t>2項　利子及配当金収入</t>
    <rPh sb="1" eb="2">
      <t>コウ</t>
    </rPh>
    <rPh sb="3" eb="5">
      <t>リシ</t>
    </rPh>
    <rPh sb="5" eb="6">
      <t>オヨ</t>
    </rPh>
    <rPh sb="6" eb="9">
      <t>ハイトウキン</t>
    </rPh>
    <rPh sb="9" eb="11">
      <t>シュウニュウ</t>
    </rPh>
    <phoneticPr fontId="3"/>
  </si>
  <si>
    <t>1節　蓄積基金利子</t>
    <rPh sb="1" eb="2">
      <t>セツ</t>
    </rPh>
    <rPh sb="3" eb="5">
      <t>チクセキ</t>
    </rPh>
    <rPh sb="5" eb="7">
      <t>キキン</t>
    </rPh>
    <rPh sb="7" eb="9">
      <t>リシ</t>
    </rPh>
    <phoneticPr fontId="3"/>
  </si>
  <si>
    <t>1節　駐車対策推進基金繰入金</t>
    <rPh sb="1" eb="2">
      <t>セツ</t>
    </rPh>
    <rPh sb="3" eb="5">
      <t>チュウシャ</t>
    </rPh>
    <rPh sb="5" eb="7">
      <t>タイサク</t>
    </rPh>
    <rPh sb="7" eb="9">
      <t>スイシン</t>
    </rPh>
    <rPh sb="9" eb="11">
      <t>キキン</t>
    </rPh>
    <rPh sb="11" eb="13">
      <t>クリイレ</t>
    </rPh>
    <rPh sb="13" eb="14">
      <t>キン</t>
    </rPh>
    <phoneticPr fontId="3"/>
  </si>
  <si>
    <t>3項　貸付金元利収入</t>
    <rPh sb="1" eb="2">
      <t>コウ</t>
    </rPh>
    <rPh sb="3" eb="5">
      <t>カシツケ</t>
    </rPh>
    <rPh sb="5" eb="6">
      <t>キン</t>
    </rPh>
    <rPh sb="6" eb="8">
      <t>ガンリ</t>
    </rPh>
    <rPh sb="8" eb="10">
      <t>シュウニュウ</t>
    </rPh>
    <phoneticPr fontId="3"/>
  </si>
  <si>
    <t>6項　雑入</t>
    <rPh sb="1" eb="2">
      <t>コウ</t>
    </rPh>
    <rPh sb="3" eb="5">
      <t>ザツニュウ</t>
    </rPh>
    <phoneticPr fontId="3"/>
  </si>
  <si>
    <t>1節　雑収</t>
    <rPh sb="1" eb="2">
      <t>セツ</t>
    </rPh>
    <rPh sb="3" eb="4">
      <t>ザツ</t>
    </rPh>
    <rPh sb="4" eb="5">
      <t>シュウ</t>
    </rPh>
    <phoneticPr fontId="3"/>
  </si>
  <si>
    <t>1項　市債</t>
    <rPh sb="1" eb="2">
      <t>コウ</t>
    </rPh>
    <rPh sb="3" eb="5">
      <t>シサイ</t>
    </rPh>
    <phoneticPr fontId="3"/>
  </si>
  <si>
    <t>7目　土木債</t>
    <rPh sb="1" eb="2">
      <t>モク</t>
    </rPh>
    <rPh sb="3" eb="5">
      <t>ドボク</t>
    </rPh>
    <rPh sb="5" eb="6">
      <t>サイ</t>
    </rPh>
    <phoneticPr fontId="3"/>
  </si>
  <si>
    <t>歳入合計</t>
    <rPh sb="0" eb="2">
      <t>サイニュウ</t>
    </rPh>
    <rPh sb="2" eb="4">
      <t>ゴウケイ</t>
    </rPh>
    <phoneticPr fontId="3"/>
  </si>
  <si>
    <t>駐車対策推進基金からの繰入金</t>
    <rPh sb="0" eb="2">
      <t>チュウシャ</t>
    </rPh>
    <rPh sb="2" eb="4">
      <t>タイサク</t>
    </rPh>
    <rPh sb="4" eb="6">
      <t>スイシン</t>
    </rPh>
    <rPh sb="6" eb="8">
      <t>キキン</t>
    </rPh>
    <rPh sb="11" eb="13">
      <t>クリイレ</t>
    </rPh>
    <rPh sb="13" eb="14">
      <t>キン</t>
    </rPh>
    <phoneticPr fontId="3"/>
  </si>
  <si>
    <t>蓄積基金の運用利子収入</t>
    <rPh sb="0" eb="2">
      <t>チクセキ</t>
    </rPh>
    <rPh sb="2" eb="4">
      <t>キキン</t>
    </rPh>
    <rPh sb="5" eb="7">
      <t>ウンヨウ</t>
    </rPh>
    <rPh sb="7" eb="9">
      <t>リシ</t>
    </rPh>
    <rPh sb="9" eb="11">
      <t>シュウニュウ</t>
    </rPh>
    <phoneticPr fontId="3"/>
  </si>
  <si>
    <t>説明</t>
    <rPh sb="0" eb="2">
      <t>セツメイ</t>
    </rPh>
    <phoneticPr fontId="6"/>
  </si>
  <si>
    <t>2項　手数料</t>
    <rPh sb="1" eb="2">
      <t>コウ</t>
    </rPh>
    <rPh sb="3" eb="6">
      <t>テスウリョウ</t>
    </rPh>
    <phoneticPr fontId="3"/>
  </si>
  <si>
    <t>建築指導行政事務に対する交付金</t>
    <rPh sb="0" eb="2">
      <t>ケンチク</t>
    </rPh>
    <rPh sb="2" eb="4">
      <t>シドウ</t>
    </rPh>
    <rPh sb="4" eb="6">
      <t>ギョウセイ</t>
    </rPh>
    <rPh sb="6" eb="8">
      <t>ジム</t>
    </rPh>
    <rPh sb="9" eb="10">
      <t>タイ</t>
    </rPh>
    <rPh sb="12" eb="15">
      <t>コウフキン</t>
    </rPh>
    <phoneticPr fontId="9"/>
  </si>
  <si>
    <t>3節　建築指導行政事務費交付金</t>
    <rPh sb="1" eb="2">
      <t>セツ</t>
    </rPh>
    <rPh sb="3" eb="5">
      <t>ケンチク</t>
    </rPh>
    <rPh sb="5" eb="7">
      <t>シドウ</t>
    </rPh>
    <rPh sb="7" eb="9">
      <t>ギョウセイ</t>
    </rPh>
    <rPh sb="9" eb="12">
      <t>ジムヒ</t>
    </rPh>
    <rPh sb="12" eb="14">
      <t>コウフ</t>
    </rPh>
    <rPh sb="14" eb="15">
      <t>キン</t>
    </rPh>
    <phoneticPr fontId="3"/>
  </si>
  <si>
    <t>(②-①)</t>
  </si>
  <si>
    <t>通し</t>
    <phoneticPr fontId="5"/>
  </si>
  <si>
    <t>番号</t>
    <phoneticPr fontId="5"/>
  </si>
  <si>
    <t>備考</t>
    <phoneticPr fontId="5"/>
  </si>
  <si>
    <t>都市計画事業に係る市債</t>
    <rPh sb="0" eb="2">
      <t>トシ</t>
    </rPh>
    <rPh sb="2" eb="4">
      <t>ケイカク</t>
    </rPh>
    <rPh sb="4" eb="6">
      <t>ジギョウ</t>
    </rPh>
    <rPh sb="9" eb="11">
      <t>シサイ</t>
    </rPh>
    <phoneticPr fontId="3"/>
  </si>
  <si>
    <t>高速道路事業出資に係る市債</t>
    <rPh sb="0" eb="2">
      <t>コウソク</t>
    </rPh>
    <rPh sb="2" eb="4">
      <t>ドウロ</t>
    </rPh>
    <rPh sb="4" eb="6">
      <t>ジギョウ</t>
    </rPh>
    <rPh sb="6" eb="8">
      <t>シュッシ</t>
    </rPh>
    <rPh sb="11" eb="13">
      <t>シサイ</t>
    </rPh>
    <phoneticPr fontId="3"/>
  </si>
  <si>
    <t>鉄道整備協力事業に係る市債</t>
    <rPh sb="0" eb="2">
      <t>テツドウ</t>
    </rPh>
    <rPh sb="2" eb="4">
      <t>セイビ</t>
    </rPh>
    <rPh sb="4" eb="6">
      <t>キョウリョク</t>
    </rPh>
    <rPh sb="6" eb="8">
      <t>ジギョウ</t>
    </rPh>
    <rPh sb="11" eb="13">
      <t>シサイ</t>
    </rPh>
    <phoneticPr fontId="3"/>
  </si>
  <si>
    <t>一般会計歳入予算一覧</t>
    <rPh sb="0" eb="2">
      <t>イッパン</t>
    </rPh>
    <rPh sb="2" eb="4">
      <t>カイケイ</t>
    </rPh>
    <rPh sb="4" eb="6">
      <t>サイニュウ</t>
    </rPh>
    <rPh sb="6" eb="8">
      <t>ヨサン</t>
    </rPh>
    <rPh sb="8" eb="10">
      <t>イチラン</t>
    </rPh>
    <phoneticPr fontId="5"/>
  </si>
  <si>
    <t>行政財産の目的外使用料</t>
    <rPh sb="0" eb="2">
      <t>ギョウセイ</t>
    </rPh>
    <rPh sb="2" eb="4">
      <t>ザイサン</t>
    </rPh>
    <rPh sb="5" eb="7">
      <t>モクテキ</t>
    </rPh>
    <rPh sb="7" eb="8">
      <t>ガイ</t>
    </rPh>
    <rPh sb="8" eb="10">
      <t>シヨウ</t>
    </rPh>
    <rPh sb="10" eb="11">
      <t>リョウ</t>
    </rPh>
    <phoneticPr fontId="3"/>
  </si>
  <si>
    <t>未利用地賃貸料等</t>
    <rPh sb="0" eb="4">
      <t>ミリヨウチ</t>
    </rPh>
    <rPh sb="4" eb="7">
      <t>チンタイリョウ</t>
    </rPh>
    <rPh sb="7" eb="8">
      <t>トウ</t>
    </rPh>
    <phoneticPr fontId="3"/>
  </si>
  <si>
    <t>統計調査に対する委託金</t>
    <rPh sb="0" eb="2">
      <t>トウケイ</t>
    </rPh>
    <rPh sb="2" eb="4">
      <t>チョウサ</t>
    </rPh>
    <rPh sb="5" eb="6">
      <t>タイ</t>
    </rPh>
    <rPh sb="8" eb="10">
      <t>イタク</t>
    </rPh>
    <rPh sb="10" eb="11">
      <t>キン</t>
    </rPh>
    <phoneticPr fontId="9"/>
  </si>
  <si>
    <t>統計調査に対する交付金</t>
    <rPh sb="5" eb="6">
      <t>タイ</t>
    </rPh>
    <phoneticPr fontId="3"/>
  </si>
  <si>
    <t>計画調査に対する交付金</t>
    <rPh sb="0" eb="2">
      <t>ケイカク</t>
    </rPh>
    <rPh sb="2" eb="4">
      <t>チョウサ</t>
    </rPh>
    <rPh sb="5" eb="6">
      <t>タイ</t>
    </rPh>
    <rPh sb="8" eb="11">
      <t>コウフキン</t>
    </rPh>
    <phoneticPr fontId="9"/>
  </si>
  <si>
    <t>開発許可に係る手数料等</t>
    <rPh sb="0" eb="2">
      <t>カイハツ</t>
    </rPh>
    <rPh sb="2" eb="4">
      <t>キョカ</t>
    </rPh>
    <rPh sb="5" eb="6">
      <t>カカ</t>
    </rPh>
    <rPh sb="7" eb="10">
      <t>テスウリョウ</t>
    </rPh>
    <rPh sb="10" eb="11">
      <t>トウ</t>
    </rPh>
    <phoneticPr fontId="3"/>
  </si>
  <si>
    <t>(単位：千円)</t>
    <phoneticPr fontId="3"/>
  </si>
  <si>
    <t>4節　都市計画事業資金</t>
    <rPh sb="1" eb="2">
      <t>セツ</t>
    </rPh>
    <rPh sb="3" eb="5">
      <t>トシ</t>
    </rPh>
    <rPh sb="5" eb="7">
      <t>ケイカク</t>
    </rPh>
    <rPh sb="7" eb="9">
      <t>ジギョウ</t>
    </rPh>
    <rPh sb="9" eb="11">
      <t>シキン</t>
    </rPh>
    <phoneticPr fontId="3"/>
  </si>
  <si>
    <t>建築確認及び許可に係る手数料等</t>
    <rPh sb="4" eb="5">
      <t>オヨ</t>
    </rPh>
    <rPh sb="6" eb="8">
      <t>キョカ</t>
    </rPh>
    <rPh sb="14" eb="15">
      <t>トウ</t>
    </rPh>
    <phoneticPr fontId="3"/>
  </si>
  <si>
    <t>エリアマネジメント活動支援事業に係る分担金（うめきた先行開発地区における土地所有者）</t>
    <rPh sb="9" eb="11">
      <t>カツドウ</t>
    </rPh>
    <rPh sb="11" eb="13">
      <t>シエン</t>
    </rPh>
    <rPh sb="13" eb="15">
      <t>ジギョウ</t>
    </rPh>
    <rPh sb="18" eb="21">
      <t>ブンタンキン</t>
    </rPh>
    <rPh sb="26" eb="28">
      <t>センコウ</t>
    </rPh>
    <rPh sb="28" eb="30">
      <t>カイハツ</t>
    </rPh>
    <rPh sb="30" eb="32">
      <t>チク</t>
    </rPh>
    <rPh sb="36" eb="38">
      <t>トチ</t>
    </rPh>
    <rPh sb="38" eb="41">
      <t>ショユウシャ</t>
    </rPh>
    <phoneticPr fontId="9"/>
  </si>
  <si>
    <t>当初①</t>
    <rPh sb="0" eb="2">
      <t>トウショ</t>
    </rPh>
    <phoneticPr fontId="3"/>
  </si>
  <si>
    <t>日本中央競馬会環境整備事業交付金</t>
    <rPh sb="0" eb="4">
      <t>ニホンチュウオウ</t>
    </rPh>
    <rPh sb="4" eb="7">
      <t>ケイバカイ</t>
    </rPh>
    <rPh sb="7" eb="11">
      <t>カンキョウセイビ</t>
    </rPh>
    <rPh sb="11" eb="16">
      <t>ジギョウコウフキン</t>
    </rPh>
    <phoneticPr fontId="3"/>
  </si>
  <si>
    <t>3項　蓄積基金繰入金</t>
    <rPh sb="1" eb="2">
      <t>コウ</t>
    </rPh>
    <rPh sb="3" eb="5">
      <t>チクセキ</t>
    </rPh>
    <rPh sb="5" eb="7">
      <t>キキン</t>
    </rPh>
    <rPh sb="7" eb="9">
      <t>クリイレ</t>
    </rPh>
    <rPh sb="9" eb="10">
      <t>キン</t>
    </rPh>
    <phoneticPr fontId="3"/>
  </si>
  <si>
    <t>大阪外環状鉄道株式会社貸付金の利子収入</t>
    <rPh sb="0" eb="2">
      <t>オオサカ</t>
    </rPh>
    <rPh sb="2" eb="3">
      <t>ソト</t>
    </rPh>
    <rPh sb="3" eb="5">
      <t>カンジョウ</t>
    </rPh>
    <rPh sb="5" eb="7">
      <t>テツドウ</t>
    </rPh>
    <rPh sb="7" eb="9">
      <t>カブシキ</t>
    </rPh>
    <rPh sb="9" eb="11">
      <t>カイシャ</t>
    </rPh>
    <rPh sb="11" eb="13">
      <t>カシツケ</t>
    </rPh>
    <rPh sb="13" eb="14">
      <t>キン</t>
    </rPh>
    <rPh sb="15" eb="17">
      <t>リシ</t>
    </rPh>
    <rPh sb="17" eb="19">
      <t>シュウニュウ</t>
    </rPh>
    <phoneticPr fontId="9"/>
  </si>
  <si>
    <t>2節　其他使用料</t>
    <rPh sb="1" eb="2">
      <t>セツ</t>
    </rPh>
    <rPh sb="3" eb="5">
      <t>ソノタ</t>
    </rPh>
    <rPh sb="5" eb="8">
      <t>シヨウリョウ</t>
    </rPh>
    <phoneticPr fontId="3"/>
  </si>
  <si>
    <t>所属名　計画調整局</t>
    <rPh sb="0" eb="2">
      <t>ショゾク</t>
    </rPh>
    <rPh sb="2" eb="3">
      <t>メイ</t>
    </rPh>
    <rPh sb="4" eb="9">
      <t>ケイカクチョウセイキョク</t>
    </rPh>
    <phoneticPr fontId="5"/>
  </si>
  <si>
    <t>1項　寄附金</t>
    <rPh sb="1" eb="2">
      <t>コウ</t>
    </rPh>
    <phoneticPr fontId="3"/>
  </si>
  <si>
    <t>11目　都市計画費寄附金</t>
    <rPh sb="2" eb="3">
      <t>モク</t>
    </rPh>
    <rPh sb="4" eb="6">
      <t>トシ</t>
    </rPh>
    <rPh sb="6" eb="8">
      <t>ケイカク</t>
    </rPh>
    <rPh sb="8" eb="9">
      <t>ヒ</t>
    </rPh>
    <phoneticPr fontId="3"/>
  </si>
  <si>
    <t>1節　都市計画費寄附金</t>
    <rPh sb="1" eb="2">
      <t>セツ</t>
    </rPh>
    <rPh sb="3" eb="5">
      <t>トシ</t>
    </rPh>
    <rPh sb="5" eb="7">
      <t>ケイカク</t>
    </rPh>
    <rPh sb="7" eb="8">
      <t>ヒ</t>
    </rPh>
    <phoneticPr fontId="3"/>
  </si>
  <si>
    <t>駐車対策関係事業に対する寄附金</t>
    <rPh sb="0" eb="2">
      <t>チュウシャ</t>
    </rPh>
    <rPh sb="2" eb="4">
      <t>タイサク</t>
    </rPh>
    <rPh sb="4" eb="6">
      <t>カンケイ</t>
    </rPh>
    <rPh sb="6" eb="8">
      <t>ジギョウ</t>
    </rPh>
    <rPh sb="9" eb="10">
      <t>タイ</t>
    </rPh>
    <phoneticPr fontId="3"/>
  </si>
  <si>
    <t>2項　負担金</t>
    <rPh sb="1" eb="2">
      <t>コウ</t>
    </rPh>
    <rPh sb="3" eb="6">
      <t>フタンキン</t>
    </rPh>
    <phoneticPr fontId="3"/>
  </si>
  <si>
    <t>広告収入・私用光熱水費に係る収入等</t>
    <rPh sb="0" eb="2">
      <t>コウコク</t>
    </rPh>
    <rPh sb="2" eb="4">
      <t>シュウニュウ</t>
    </rPh>
    <rPh sb="5" eb="7">
      <t>シヨウ</t>
    </rPh>
    <rPh sb="7" eb="11">
      <t>コウネツスイヒ</t>
    </rPh>
    <rPh sb="12" eb="13">
      <t>カカ</t>
    </rPh>
    <rPh sb="14" eb="16">
      <t>シュウニュウ</t>
    </rPh>
    <rPh sb="16" eb="17">
      <t>トウ</t>
    </rPh>
    <phoneticPr fontId="3"/>
  </si>
  <si>
    <t>1目　貸付金元利収入</t>
    <rPh sb="1" eb="2">
      <t>モク</t>
    </rPh>
    <rPh sb="3" eb="5">
      <t>カシツケ</t>
    </rPh>
    <rPh sb="5" eb="6">
      <t>キン</t>
    </rPh>
    <rPh sb="6" eb="8">
      <t>ガンリ</t>
    </rPh>
    <rPh sb="8" eb="10">
      <t>シュウニュウ</t>
    </rPh>
    <phoneticPr fontId="3"/>
  </si>
  <si>
    <t>1節　計画調査費分担金</t>
    <rPh sb="1" eb="2">
      <t>セツ</t>
    </rPh>
    <rPh sb="3" eb="5">
      <t>ケイカク</t>
    </rPh>
    <rPh sb="5" eb="8">
      <t>チョウサヒ</t>
    </rPh>
    <rPh sb="8" eb="11">
      <t>ブンタンキン</t>
    </rPh>
    <phoneticPr fontId="3"/>
  </si>
  <si>
    <t>2目　土木費負担金</t>
    <rPh sb="1" eb="2">
      <t>モク</t>
    </rPh>
    <rPh sb="3" eb="5">
      <t>ドボク</t>
    </rPh>
    <rPh sb="5" eb="6">
      <t>ヒ</t>
    </rPh>
    <rPh sb="6" eb="9">
      <t>フタンキン</t>
    </rPh>
    <phoneticPr fontId="3"/>
  </si>
  <si>
    <t>1節　計画調査費負担金</t>
    <rPh sb="1" eb="2">
      <t>セツ</t>
    </rPh>
    <rPh sb="3" eb="5">
      <t>ケイカク</t>
    </rPh>
    <rPh sb="5" eb="8">
      <t>チョウサヒ</t>
    </rPh>
    <rPh sb="8" eb="11">
      <t>フタンキン</t>
    </rPh>
    <phoneticPr fontId="3"/>
  </si>
  <si>
    <t>5節　高速道路事業出資資金</t>
    <rPh sb="1" eb="2">
      <t>セツ</t>
    </rPh>
    <rPh sb="3" eb="5">
      <t>コウソク</t>
    </rPh>
    <rPh sb="5" eb="7">
      <t>ドウロ</t>
    </rPh>
    <rPh sb="7" eb="9">
      <t>ジギョウ</t>
    </rPh>
    <rPh sb="9" eb="11">
      <t>シュッシ</t>
    </rPh>
    <rPh sb="11" eb="13">
      <t>シキン</t>
    </rPh>
    <phoneticPr fontId="3"/>
  </si>
  <si>
    <t>6節　鉄道整備協力事業資金</t>
    <rPh sb="1" eb="2">
      <t>セツ</t>
    </rPh>
    <rPh sb="3" eb="5">
      <t>テツドウ</t>
    </rPh>
    <rPh sb="5" eb="7">
      <t>セイビ</t>
    </rPh>
    <rPh sb="7" eb="9">
      <t>キョウリョク</t>
    </rPh>
    <rPh sb="9" eb="11">
      <t>ジギョウ</t>
    </rPh>
    <rPh sb="11" eb="13">
      <t>シキン</t>
    </rPh>
    <phoneticPr fontId="3"/>
  </si>
  <si>
    <t>関西国際空港株式会社貸付金元金の返還金収入</t>
    <rPh sb="0" eb="2">
      <t>カンサイ</t>
    </rPh>
    <rPh sb="2" eb="4">
      <t>コクサイ</t>
    </rPh>
    <rPh sb="4" eb="6">
      <t>クウコウ</t>
    </rPh>
    <rPh sb="6" eb="8">
      <t>カブシキ</t>
    </rPh>
    <rPh sb="8" eb="10">
      <t>カイシャ</t>
    </rPh>
    <rPh sb="10" eb="12">
      <t>カシツケ</t>
    </rPh>
    <rPh sb="12" eb="13">
      <t>キン</t>
    </rPh>
    <rPh sb="13" eb="15">
      <t>ガンキン</t>
    </rPh>
    <phoneticPr fontId="9"/>
  </si>
  <si>
    <t>エリアマネジメント活動支援事業に係る負担金（大阪駅周辺地区における受益事業者）</t>
    <rPh sb="18" eb="21">
      <t>フタンキン</t>
    </rPh>
    <rPh sb="22" eb="24">
      <t>オオサカ</t>
    </rPh>
    <rPh sb="24" eb="25">
      <t>エキ</t>
    </rPh>
    <rPh sb="25" eb="27">
      <t>シュウヘン</t>
    </rPh>
    <rPh sb="27" eb="29">
      <t>チク</t>
    </rPh>
    <rPh sb="33" eb="35">
      <t>ジュエキ</t>
    </rPh>
    <rPh sb="35" eb="38">
      <t>ジギョウシャ</t>
    </rPh>
    <phoneticPr fontId="9"/>
  </si>
  <si>
    <t>予算案②</t>
    <rPh sb="0" eb="3">
      <t>ヨサンアン</t>
    </rPh>
    <phoneticPr fontId="3"/>
  </si>
  <si>
    <t>7目　土木費国庫補助金</t>
    <rPh sb="1" eb="2">
      <t>モク</t>
    </rPh>
    <rPh sb="3" eb="5">
      <t>ドボク</t>
    </rPh>
    <rPh sb="5" eb="6">
      <t>ヒ</t>
    </rPh>
    <rPh sb="6" eb="8">
      <t>コッコ</t>
    </rPh>
    <rPh sb="8" eb="11">
      <t>ホジョキン</t>
    </rPh>
    <phoneticPr fontId="3"/>
  </si>
  <si>
    <t>火災安全対策改修支援事業に対する補助金等</t>
    <rPh sb="19" eb="20">
      <t>トウ</t>
    </rPh>
    <phoneticPr fontId="3"/>
  </si>
  <si>
    <t>７年度</t>
    <rPh sb="1" eb="3">
      <t>ネンド</t>
    </rPh>
    <phoneticPr fontId="3"/>
  </si>
  <si>
    <t>建築計画概要書等写しの発行に係る手数料等</t>
  </si>
  <si>
    <t>８年度</t>
    <rPh sb="1" eb="3">
      <t>ネンド</t>
    </rPh>
    <phoneticPr fontId="3"/>
  </si>
  <si>
    <t>交通バリアフリー基本構想関係事業に対する補助金等</t>
    <rPh sb="0" eb="2">
      <t>コウツウ</t>
    </rPh>
    <rPh sb="8" eb="10">
      <t>キホン</t>
    </rPh>
    <rPh sb="10" eb="12">
      <t>コウソウ</t>
    </rPh>
    <rPh sb="12" eb="14">
      <t>カンケイ</t>
    </rPh>
    <rPh sb="14" eb="16">
      <t>ジギョウ</t>
    </rPh>
    <rPh sb="17" eb="18">
      <t>タイ</t>
    </rPh>
    <rPh sb="20" eb="23">
      <t>ホジョキン</t>
    </rPh>
    <rPh sb="23" eb="24">
      <t>トウ</t>
    </rPh>
    <phoneticPr fontId="0"/>
  </si>
  <si>
    <t>（３D都市モデルによるまちづくりに関するデータの可視化・活用推進事業に対する補助金）</t>
    <rPh sb="3" eb="5">
      <t>トシ</t>
    </rPh>
    <rPh sb="17" eb="18">
      <t>カン</t>
    </rPh>
    <rPh sb="24" eb="27">
      <t>カシカ</t>
    </rPh>
    <rPh sb="28" eb="30">
      <t>カツヨウ</t>
    </rPh>
    <rPh sb="30" eb="32">
      <t>スイシン</t>
    </rPh>
    <rPh sb="32" eb="34">
      <t>ジギョウ</t>
    </rPh>
    <rPh sb="35" eb="36">
      <t>タイ</t>
    </rPh>
    <rPh sb="38" eb="41">
      <t>ホジョキン</t>
    </rPh>
    <phoneticPr fontId="0"/>
  </si>
  <si>
    <t>(5節　国勢調査費交付金)</t>
    <rPh sb="2" eb="3">
      <t>セツ</t>
    </rPh>
    <phoneticPr fontId="3"/>
  </si>
  <si>
    <t>14款　分担金及負担金</t>
    <rPh sb="2" eb="3">
      <t>カン</t>
    </rPh>
    <rPh sb="4" eb="7">
      <t>ブンタンキン</t>
    </rPh>
    <rPh sb="7" eb="8">
      <t>オヨ</t>
    </rPh>
    <rPh sb="8" eb="11">
      <t>フタンキン</t>
    </rPh>
    <phoneticPr fontId="3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</si>
  <si>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3"/>
  </si>
  <si>
    <t>16款　国庫支出金</t>
    <rPh sb="2" eb="3">
      <t>カン</t>
    </rPh>
    <rPh sb="4" eb="6">
      <t>コッコ</t>
    </rPh>
    <rPh sb="6" eb="9">
      <t>シシュツキン</t>
    </rPh>
    <phoneticPr fontId="3"/>
  </si>
  <si>
    <t>8節　建築指導費補助金</t>
    <rPh sb="1" eb="2">
      <t>セツ</t>
    </rPh>
    <rPh sb="3" eb="5">
      <t>ケンチク</t>
    </rPh>
    <rPh sb="5" eb="7">
      <t>シドウ</t>
    </rPh>
    <rPh sb="7" eb="8">
      <t>ヒ</t>
    </rPh>
    <rPh sb="8" eb="11">
      <t>ホジョキン</t>
    </rPh>
    <phoneticPr fontId="3"/>
  </si>
  <si>
    <t>7節　計画調査費補助金</t>
    <rPh sb="1" eb="2">
      <t>セツ</t>
    </rPh>
    <rPh sb="3" eb="5">
      <t>ケイカク</t>
    </rPh>
    <rPh sb="5" eb="8">
      <t>チョウサヒ</t>
    </rPh>
    <rPh sb="8" eb="11">
      <t>ホジョキン</t>
    </rPh>
    <phoneticPr fontId="3"/>
  </si>
  <si>
    <t>17款　府支出金</t>
    <rPh sb="2" eb="3">
      <t>カン</t>
    </rPh>
    <rPh sb="4" eb="5">
      <t>フ</t>
    </rPh>
    <rPh sb="5" eb="8">
      <t>シシュツキン</t>
    </rPh>
    <phoneticPr fontId="3"/>
  </si>
  <si>
    <t>18款　財産収入</t>
    <rPh sb="2" eb="3">
      <t>カン</t>
    </rPh>
    <rPh sb="4" eb="6">
      <t>ザイサン</t>
    </rPh>
    <rPh sb="6" eb="8">
      <t>シュウニュウ</t>
    </rPh>
    <phoneticPr fontId="3"/>
  </si>
  <si>
    <t>2目　蓄積基金利子</t>
    <rPh sb="1" eb="2">
      <t>モク</t>
    </rPh>
    <rPh sb="3" eb="5">
      <t>チクセキ</t>
    </rPh>
    <rPh sb="5" eb="7">
      <t>キキン</t>
    </rPh>
    <rPh sb="7" eb="9">
      <t>リシ</t>
    </rPh>
    <phoneticPr fontId="3"/>
  </si>
  <si>
    <t>20款　寄附金</t>
    <rPh sb="2" eb="3">
      <t>カン</t>
    </rPh>
    <phoneticPr fontId="3"/>
  </si>
  <si>
    <t>21款　繰入金</t>
    <rPh sb="2" eb="3">
      <t>カン</t>
    </rPh>
    <rPh sb="4" eb="6">
      <t>クリイレ</t>
    </rPh>
    <rPh sb="6" eb="7">
      <t>キン</t>
    </rPh>
    <phoneticPr fontId="3"/>
  </si>
  <si>
    <t>18目　駐車対策推進基金繰入金</t>
    <rPh sb="2" eb="3">
      <t>モク</t>
    </rPh>
    <rPh sb="4" eb="6">
      <t>チュウシャ</t>
    </rPh>
    <rPh sb="6" eb="8">
      <t>タイサク</t>
    </rPh>
    <rPh sb="8" eb="10">
      <t>スイシン</t>
    </rPh>
    <rPh sb="10" eb="12">
      <t>キキン</t>
    </rPh>
    <rPh sb="12" eb="14">
      <t>クリイレ</t>
    </rPh>
    <rPh sb="14" eb="15">
      <t>キン</t>
    </rPh>
    <phoneticPr fontId="3"/>
  </si>
  <si>
    <t>23款　諸収入</t>
    <rPh sb="2" eb="3">
      <t>カン</t>
    </rPh>
    <rPh sb="4" eb="5">
      <t>ショ</t>
    </rPh>
    <rPh sb="5" eb="7">
      <t>シュウニュウ</t>
    </rPh>
    <phoneticPr fontId="3"/>
  </si>
  <si>
    <t>10節　関西国際空港土地保有株式会社貸付金元利収入</t>
    <rPh sb="2" eb="3">
      <t>セツ</t>
    </rPh>
    <rPh sb="4" eb="6">
      <t>カンサイ</t>
    </rPh>
    <rPh sb="6" eb="8">
      <t>コクサイ</t>
    </rPh>
    <rPh sb="8" eb="10">
      <t>クウコウ</t>
    </rPh>
    <rPh sb="10" eb="14">
      <t>トチホユウ</t>
    </rPh>
    <rPh sb="14" eb="16">
      <t>カブシキ</t>
    </rPh>
    <rPh sb="16" eb="18">
      <t>カイシャ</t>
    </rPh>
    <rPh sb="18" eb="20">
      <t>カシツケ</t>
    </rPh>
    <rPh sb="20" eb="21">
      <t>キン</t>
    </rPh>
    <rPh sb="21" eb="23">
      <t>ガンリ</t>
    </rPh>
    <rPh sb="23" eb="25">
      <t>シュウニュウ</t>
    </rPh>
    <phoneticPr fontId="3"/>
  </si>
  <si>
    <t>11節　大阪外環状鉄道株式会社貸付金元利収入</t>
    <rPh sb="2" eb="3">
      <t>セツ</t>
    </rPh>
    <rPh sb="4" eb="6">
      <t>オオサカ</t>
    </rPh>
    <rPh sb="6" eb="7">
      <t>ソト</t>
    </rPh>
    <rPh sb="7" eb="9">
      <t>カンジョウ</t>
    </rPh>
    <rPh sb="9" eb="11">
      <t>テツドウ</t>
    </rPh>
    <rPh sb="11" eb="13">
      <t>カブシキ</t>
    </rPh>
    <rPh sb="13" eb="15">
      <t>カイシャ</t>
    </rPh>
    <rPh sb="15" eb="17">
      <t>カシツケ</t>
    </rPh>
    <rPh sb="17" eb="18">
      <t>キン</t>
    </rPh>
    <rPh sb="18" eb="20">
      <t>ガンリ</t>
    </rPh>
    <rPh sb="20" eb="22">
      <t>シュウニュウ</t>
    </rPh>
    <phoneticPr fontId="3"/>
  </si>
  <si>
    <t>21目　雑収</t>
    <rPh sb="2" eb="3">
      <t>モク</t>
    </rPh>
    <rPh sb="4" eb="5">
      <t>ザツ</t>
    </rPh>
    <rPh sb="5" eb="6">
      <t>シュウ</t>
    </rPh>
    <phoneticPr fontId="3"/>
  </si>
  <si>
    <t>24款　市債</t>
    <rPh sb="2" eb="3">
      <t>カン</t>
    </rPh>
    <rPh sb="4" eb="6">
      <t>シサイ</t>
    </rPh>
    <phoneticPr fontId="3"/>
  </si>
  <si>
    <t>（自動運転バス実装事業に対する補助金）</t>
    <rPh sb="1" eb="3">
      <t>ジドウ</t>
    </rPh>
    <rPh sb="3" eb="5">
      <t>ウンテン</t>
    </rPh>
    <rPh sb="7" eb="9">
      <t>ジッソウ</t>
    </rPh>
    <rPh sb="9" eb="11">
      <t>ジギョウ</t>
    </rPh>
    <rPh sb="12" eb="13">
      <t>タイ</t>
    </rPh>
    <rPh sb="15" eb="18">
      <t>ホジョキン</t>
    </rPh>
    <phoneticPr fontId="3"/>
  </si>
  <si>
    <t>（国勢調査に対する交付金）</t>
    <rPh sb="1" eb="3">
      <t>コクセイ</t>
    </rPh>
    <rPh sb="6" eb="7">
      <t>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</si>
</sst>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3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0.5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u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HGS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38" fontId="7" fillId="0" borderId="0" applyFont="0" applyFill="0" applyBorder="0" applyAlignment="0" applyProtection="0"/>
    <xf numFmtId="0" fontId="7" fillId="0" borderId="0"/>
    <xf numFmtId="0" fontId="2" fillId="0" borderId="0">
      <alignment vertical="center"/>
    </xf>
    <xf numFmtId="38" fontId="7" fillId="0" borderId="0" applyFont="0" applyFill="0" applyBorder="0" applyAlignment="0" applyProtection="0"/>
    <xf numFmtId="0" fontId="1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8" fillId="0" borderId="0"/>
    <xf numFmtId="0" fontId="22" fillId="0" borderId="0">
      <alignment vertical="center"/>
    </xf>
  </cellStyleXfs>
  <cellXfs count="110">
    <xf numFmtId="0" fontId="0" fillId="0" borderId="0" xfId="0"/>
    <xf numFmtId="49" fontId="11" fillId="0" borderId="0" xfId="1" applyNumberFormat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176" fontId="11" fillId="0" borderId="0" xfId="1" applyNumberFormat="1" applyFont="1" applyAlignment="1">
      <alignment vertical="center"/>
    </xf>
    <xf numFmtId="176" fontId="11" fillId="0" borderId="0" xfId="1" applyNumberFormat="1" applyFont="1" applyAlignment="1">
      <alignment horizontal="center" vertical="center"/>
    </xf>
    <xf numFmtId="176" fontId="11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center" vertical="center" wrapText="1"/>
    </xf>
    <xf numFmtId="176" fontId="14" fillId="0" borderId="0" xfId="1" applyNumberFormat="1" applyFont="1" applyAlignment="1">
      <alignment horizontal="left" vertical="center"/>
    </xf>
    <xf numFmtId="49" fontId="11" fillId="0" borderId="0" xfId="1" applyNumberFormat="1" applyFont="1" applyAlignment="1">
      <alignment vertic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176" fontId="16" fillId="0" borderId="0" xfId="1" applyNumberFormat="1" applyFont="1" applyAlignment="1">
      <alignment horizontal="right" vertical="center" wrapText="1"/>
    </xf>
    <xf numFmtId="176" fontId="13" fillId="0" borderId="0" xfId="1" applyNumberFormat="1" applyFont="1" applyAlignment="1">
      <alignment horizontal="right" vertical="center"/>
    </xf>
    <xf numFmtId="0" fontId="17" fillId="0" borderId="0" xfId="1" applyFont="1" applyAlignment="1">
      <alignment horizontal="left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38" fontId="12" fillId="0" borderId="8" xfId="2" applyFont="1" applyFill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/>
    </xf>
    <xf numFmtId="49" fontId="12" fillId="0" borderId="4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38" fontId="12" fillId="0" borderId="1" xfId="2" applyFont="1" applyFill="1" applyBorder="1" applyAlignment="1">
      <alignment horizontal="left" vertical="center" wrapText="1"/>
    </xf>
    <xf numFmtId="49" fontId="12" fillId="0" borderId="5" xfId="1" applyNumberFormat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2" fillId="0" borderId="15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12" fillId="0" borderId="0" xfId="1" applyFont="1" applyAlignment="1">
      <alignment horizontal="left" vertical="center" wrapText="1"/>
    </xf>
    <xf numFmtId="176" fontId="11" fillId="0" borderId="0" xfId="1" applyNumberFormat="1" applyFont="1" applyAlignment="1">
      <alignment horizontal="right" vertical="center" shrinkToFit="1"/>
    </xf>
    <xf numFmtId="0" fontId="10" fillId="0" borderId="0" xfId="1" applyFont="1" applyAlignment="1">
      <alignment horizontal="left" vertical="center"/>
    </xf>
    <xf numFmtId="0" fontId="12" fillId="0" borderId="0" xfId="3" applyFont="1" applyAlignment="1">
      <alignment vertical="center"/>
    </xf>
    <xf numFmtId="49" fontId="12" fillId="0" borderId="8" xfId="1" applyNumberFormat="1" applyFont="1" applyBorder="1" applyAlignment="1">
      <alignment horizontal="center" vertical="center" wrapText="1"/>
    </xf>
    <xf numFmtId="176" fontId="12" fillId="0" borderId="24" xfId="1" applyNumberFormat="1" applyFont="1" applyBorder="1" applyAlignment="1">
      <alignment horizontal="right" vertical="center" shrinkToFit="1"/>
    </xf>
    <xf numFmtId="0" fontId="12" fillId="0" borderId="24" xfId="3" applyFont="1" applyBorder="1" applyAlignment="1">
      <alignment vertical="center"/>
    </xf>
    <xf numFmtId="0" fontId="12" fillId="0" borderId="23" xfId="3" applyFont="1" applyBorder="1" applyAlignment="1">
      <alignment vertical="center"/>
    </xf>
    <xf numFmtId="0" fontId="12" fillId="0" borderId="25" xfId="3" applyFont="1" applyBorder="1" applyAlignment="1">
      <alignment vertical="center"/>
    </xf>
    <xf numFmtId="49" fontId="12" fillId="0" borderId="8" xfId="1" applyNumberFormat="1" applyFont="1" applyBorder="1" applyAlignment="1">
      <alignment vertical="center" wrapText="1"/>
    </xf>
    <xf numFmtId="0" fontId="19" fillId="0" borderId="0" xfId="0" applyFont="1" applyAlignment="1">
      <alignment vertical="top"/>
    </xf>
    <xf numFmtId="0" fontId="19" fillId="0" borderId="0" xfId="0" applyFont="1"/>
    <xf numFmtId="0" fontId="20" fillId="0" borderId="0" xfId="1" applyFont="1" applyAlignment="1">
      <alignment horizontal="right" vertical="center"/>
    </xf>
    <xf numFmtId="49" fontId="12" fillId="0" borderId="4" xfId="1" applyNumberFormat="1" applyFont="1" applyBorder="1" applyAlignment="1">
      <alignment vertical="center" wrapText="1"/>
    </xf>
    <xf numFmtId="0" fontId="10" fillId="0" borderId="27" xfId="1" applyFont="1" applyBorder="1" applyAlignment="1">
      <alignment horizontal="left" vertical="center"/>
    </xf>
    <xf numFmtId="0" fontId="12" fillId="0" borderId="28" xfId="3" applyFont="1" applyBorder="1" applyAlignment="1">
      <alignment vertical="center"/>
    </xf>
    <xf numFmtId="176" fontId="11" fillId="0" borderId="8" xfId="1" applyNumberFormat="1" applyFont="1" applyFill="1" applyBorder="1" applyAlignment="1">
      <alignment horizontal="right" vertical="center" shrinkToFit="1"/>
    </xf>
    <xf numFmtId="176" fontId="11" fillId="0" borderId="4" xfId="1" applyNumberFormat="1" applyFont="1" applyFill="1" applyBorder="1" applyAlignment="1">
      <alignment horizontal="right" vertical="center" shrinkToFit="1"/>
    </xf>
    <xf numFmtId="0" fontId="21" fillId="0" borderId="19" xfId="1" applyFont="1" applyFill="1" applyBorder="1" applyAlignment="1">
      <alignment horizontal="distributed" vertical="center" justifyLastLine="1"/>
    </xf>
    <xf numFmtId="176" fontId="12" fillId="0" borderId="14" xfId="1" applyNumberFormat="1" applyFont="1" applyFill="1" applyBorder="1" applyAlignment="1">
      <alignment horizontal="distributed" vertical="center" justifyLastLine="1"/>
    </xf>
    <xf numFmtId="0" fontId="21" fillId="0" borderId="1" xfId="1" applyFont="1" applyFill="1" applyBorder="1" applyAlignment="1">
      <alignment horizontal="distributed" vertical="center" justifyLastLine="1"/>
    </xf>
    <xf numFmtId="176" fontId="12" fillId="0" borderId="1" xfId="1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left" vertical="center" wrapText="1"/>
    </xf>
    <xf numFmtId="176" fontId="11" fillId="0" borderId="1" xfId="1" applyNumberFormat="1" applyFont="1" applyFill="1" applyBorder="1" applyAlignment="1">
      <alignment horizontal="right" vertical="center" shrinkToFit="1"/>
    </xf>
    <xf numFmtId="0" fontId="12" fillId="0" borderId="8" xfId="1" applyFont="1" applyFill="1" applyBorder="1" applyAlignment="1">
      <alignment horizontal="left" vertical="center" wrapText="1"/>
    </xf>
    <xf numFmtId="49" fontId="12" fillId="0" borderId="8" xfId="1" applyNumberFormat="1" applyFont="1" applyFill="1" applyBorder="1" applyAlignment="1">
      <alignment vertical="center" wrapText="1"/>
    </xf>
    <xf numFmtId="49" fontId="12" fillId="0" borderId="1" xfId="1" applyNumberFormat="1" applyFont="1" applyFill="1" applyBorder="1" applyAlignment="1">
      <alignment vertical="center" wrapText="1"/>
    </xf>
    <xf numFmtId="0" fontId="12" fillId="0" borderId="4" xfId="1" applyFont="1" applyFill="1" applyBorder="1" applyAlignment="1">
      <alignment horizontal="left" vertical="center" wrapText="1"/>
    </xf>
    <xf numFmtId="0" fontId="12" fillId="0" borderId="17" xfId="1" applyFont="1" applyFill="1" applyBorder="1" applyAlignment="1">
      <alignment horizontal="left" vertical="center" wrapText="1"/>
    </xf>
    <xf numFmtId="176" fontId="11" fillId="0" borderId="17" xfId="1" applyNumberFormat="1" applyFont="1" applyFill="1" applyBorder="1" applyAlignment="1">
      <alignment horizontal="right" vertical="center" shrinkToFit="1"/>
    </xf>
    <xf numFmtId="176" fontId="11" fillId="0" borderId="18" xfId="1" applyNumberFormat="1" applyFont="1" applyFill="1" applyBorder="1" applyAlignment="1">
      <alignment horizontal="right" vertical="center" shrinkToFit="1"/>
    </xf>
    <xf numFmtId="49" fontId="12" fillId="0" borderId="3" xfId="1" applyNumberFormat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left" vertical="center"/>
    </xf>
    <xf numFmtId="0" fontId="12" fillId="0" borderId="23" xfId="3" applyFont="1" applyFill="1" applyBorder="1" applyAlignment="1">
      <alignment vertical="center"/>
    </xf>
    <xf numFmtId="0" fontId="12" fillId="0" borderId="13" xfId="1" applyFont="1" applyBorder="1" applyAlignment="1">
      <alignment horizontal="center" vertical="center" shrinkToFit="1"/>
    </xf>
    <xf numFmtId="49" fontId="12" fillId="0" borderId="11" xfId="1" applyNumberFormat="1" applyFont="1" applyBorder="1" applyAlignment="1">
      <alignment vertical="center" wrapText="1"/>
    </xf>
    <xf numFmtId="49" fontId="12" fillId="0" borderId="7" xfId="1" applyNumberFormat="1" applyFont="1" applyBorder="1" applyAlignment="1">
      <alignment vertical="center" wrapText="1"/>
    </xf>
    <xf numFmtId="0" fontId="12" fillId="0" borderId="15" xfId="1" applyFont="1" applyFill="1" applyBorder="1" applyAlignment="1">
      <alignment horizontal="center" vertical="center" shrinkToFit="1"/>
    </xf>
    <xf numFmtId="0" fontId="10" fillId="0" borderId="9" xfId="1" applyFont="1" applyFill="1" applyBorder="1" applyAlignment="1">
      <alignment horizontal="left" vertical="center"/>
    </xf>
    <xf numFmtId="176" fontId="12" fillId="0" borderId="24" xfId="1" applyNumberFormat="1" applyFont="1" applyFill="1" applyBorder="1" applyAlignment="1">
      <alignment horizontal="right" vertical="center" shrinkToFit="1"/>
    </xf>
    <xf numFmtId="49" fontId="12" fillId="0" borderId="4" xfId="1" applyNumberFormat="1" applyFont="1" applyFill="1" applyBorder="1" applyAlignment="1">
      <alignment horizontal="center" vertical="center" wrapText="1"/>
    </xf>
    <xf numFmtId="0" fontId="12" fillId="0" borderId="24" xfId="3" applyFont="1" applyFill="1" applyBorder="1" applyAlignment="1">
      <alignment vertical="center"/>
    </xf>
    <xf numFmtId="49" fontId="12" fillId="0" borderId="5" xfId="1" applyNumberFormat="1" applyFont="1" applyFill="1" applyBorder="1" applyAlignment="1">
      <alignment horizontal="center" vertical="center" wrapText="1"/>
    </xf>
    <xf numFmtId="49" fontId="12" fillId="0" borderId="26" xfId="1" applyNumberFormat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49" fontId="12" fillId="0" borderId="9" xfId="1" applyNumberFormat="1" applyFont="1" applyFill="1" applyBorder="1" applyAlignment="1">
      <alignment vertical="center" wrapText="1"/>
    </xf>
    <xf numFmtId="49" fontId="12" fillId="0" borderId="10" xfId="1" applyNumberFormat="1" applyFont="1" applyFill="1" applyBorder="1" applyAlignment="1">
      <alignment vertical="center" wrapText="1"/>
    </xf>
    <xf numFmtId="49" fontId="12" fillId="0" borderId="11" xfId="1" applyNumberFormat="1" applyFont="1" applyFill="1" applyBorder="1" applyAlignment="1">
      <alignment vertical="center" wrapText="1"/>
    </xf>
    <xf numFmtId="0" fontId="12" fillId="0" borderId="0" xfId="1" applyFont="1" applyAlignment="1">
      <alignment horizontal="right" vertical="center"/>
    </xf>
    <xf numFmtId="0" fontId="15" fillId="0" borderId="0" xfId="1" applyFont="1" applyAlignment="1">
      <alignment horizontal="right" vertical="center" wrapText="1"/>
    </xf>
    <xf numFmtId="49" fontId="12" fillId="0" borderId="20" xfId="1" applyNumberFormat="1" applyFont="1" applyBorder="1" applyAlignment="1">
      <alignment horizontal="distributed" vertical="center" wrapText="1" justifyLastLine="1"/>
    </xf>
    <xf numFmtId="49" fontId="12" fillId="0" borderId="21" xfId="1" applyNumberFormat="1" applyFont="1" applyBorder="1" applyAlignment="1">
      <alignment horizontal="distributed" vertical="center" wrapText="1" justifyLastLine="1"/>
    </xf>
    <xf numFmtId="49" fontId="12" fillId="0" borderId="19" xfId="1" applyNumberFormat="1" applyFont="1" applyBorder="1" applyAlignment="1">
      <alignment horizontal="distributed" vertical="center" wrapText="1" justifyLastLine="1"/>
    </xf>
    <xf numFmtId="49" fontId="12" fillId="0" borderId="2" xfId="1" applyNumberFormat="1" applyFont="1" applyBorder="1" applyAlignment="1">
      <alignment horizontal="distributed" vertical="center" wrapText="1" justifyLastLine="1"/>
    </xf>
    <xf numFmtId="49" fontId="12" fillId="0" borderId="6" xfId="1" applyNumberFormat="1" applyFont="1" applyBorder="1" applyAlignment="1">
      <alignment horizontal="distributed" vertical="center" wrapText="1" justifyLastLine="1"/>
    </xf>
    <xf numFmtId="49" fontId="12" fillId="0" borderId="7" xfId="1" applyNumberFormat="1" applyFont="1" applyBorder="1" applyAlignment="1">
      <alignment horizontal="distributed" vertical="center" wrapText="1" justifyLastLine="1"/>
    </xf>
    <xf numFmtId="0" fontId="12" fillId="0" borderId="14" xfId="1" applyFont="1" applyFill="1" applyBorder="1" applyAlignment="1">
      <alignment horizontal="distributed" vertical="center" wrapText="1" justifyLastLine="1"/>
    </xf>
    <xf numFmtId="0" fontId="12" fillId="0" borderId="1" xfId="1" applyFont="1" applyFill="1" applyBorder="1" applyAlignment="1">
      <alignment horizontal="distributed" vertical="center" wrapText="1" justifyLastLine="1"/>
    </xf>
    <xf numFmtId="0" fontId="12" fillId="0" borderId="20" xfId="1" applyFont="1" applyBorder="1" applyAlignment="1">
      <alignment horizontal="distributed" vertical="center" justifyLastLine="1"/>
    </xf>
    <xf numFmtId="0" fontId="12" fillId="0" borderId="22" xfId="1" applyFont="1" applyBorder="1" applyAlignment="1">
      <alignment horizontal="distributed" vertical="center" justifyLastLine="1"/>
    </xf>
    <xf numFmtId="0" fontId="12" fillId="0" borderId="2" xfId="1" applyFont="1" applyBorder="1" applyAlignment="1">
      <alignment horizontal="distributed" vertical="center" justifyLastLine="1"/>
    </xf>
    <xf numFmtId="0" fontId="12" fillId="0" borderId="23" xfId="1" applyFont="1" applyBorder="1" applyAlignment="1">
      <alignment horizontal="distributed" vertical="center" justifyLastLine="1"/>
    </xf>
    <xf numFmtId="49" fontId="12" fillId="0" borderId="2" xfId="1" applyNumberFormat="1" applyFont="1" applyFill="1" applyBorder="1" applyAlignment="1">
      <alignment vertical="center" wrapText="1"/>
    </xf>
    <xf numFmtId="49" fontId="12" fillId="0" borderId="7" xfId="1" applyNumberFormat="1" applyFont="1" applyFill="1" applyBorder="1" applyAlignment="1">
      <alignment vertical="center" wrapText="1"/>
    </xf>
    <xf numFmtId="49" fontId="12" fillId="0" borderId="9" xfId="1" applyNumberFormat="1" applyFont="1" applyBorder="1" applyAlignment="1">
      <alignment vertical="center" wrapText="1"/>
    </xf>
    <xf numFmtId="49" fontId="12" fillId="0" borderId="10" xfId="1" applyNumberFormat="1" applyFont="1" applyBorder="1" applyAlignment="1">
      <alignment vertical="center" wrapText="1"/>
    </xf>
    <xf numFmtId="49" fontId="12" fillId="0" borderId="11" xfId="1" applyNumberFormat="1" applyFont="1" applyBorder="1" applyAlignment="1">
      <alignment vertical="center" wrapText="1"/>
    </xf>
    <xf numFmtId="49" fontId="12" fillId="0" borderId="2" xfId="1" applyNumberFormat="1" applyFont="1" applyBorder="1" applyAlignment="1">
      <alignment vertical="center" wrapText="1"/>
    </xf>
    <xf numFmtId="49" fontId="12" fillId="0" borderId="6" xfId="1" applyNumberFormat="1" applyFont="1" applyBorder="1" applyAlignment="1">
      <alignment vertical="center" wrapText="1"/>
    </xf>
    <xf numFmtId="49" fontId="12" fillId="0" borderId="7" xfId="1" applyNumberFormat="1" applyFont="1" applyBorder="1" applyAlignment="1">
      <alignment vertical="center" wrapText="1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</cellXfs>
  <cellStyles count="10">
    <cellStyle name="桁区切り 2" xfId="2" xr:uid="{00000000-0005-0000-0000-000000000000}"/>
    <cellStyle name="桁区切り 2 2" xfId="5" xr:uid="{00000000-0005-0000-0000-000001000000}"/>
    <cellStyle name="桁区切り 2 2 2" xfId="7" xr:uid="{00000000-0005-0000-0000-000002000000}"/>
    <cellStyle name="標準" xfId="0" builtinId="0"/>
    <cellStyle name="標準 2" xfId="3" xr:uid="{00000000-0005-0000-0000-000004000000}"/>
    <cellStyle name="標準 2 2" xfId="8" xr:uid="{00000000-0005-0000-0000-000005000000}"/>
    <cellStyle name="標準 2 2 2" xfId="9" xr:uid="{2558D444-7B2A-4C9D-8EB6-CDBA571D22D9}"/>
    <cellStyle name="標準 3" xfId="4" xr:uid="{00000000-0005-0000-0000-000006000000}"/>
    <cellStyle name="標準 3 2" xfId="6" xr:uid="{00000000-0005-0000-0000-000007000000}"/>
    <cellStyle name="標準_③予算事業別調書(目次様式)" xfId="1" xr:uid="{00000000-0005-0000-0000-000008000000}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F99FF"/>
      <color rgb="FF00FF00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IF102C\OA-da0001$\&#12518;&#12540;&#12470;&#20316;&#26989;&#29992;&#12501;&#12457;&#12523;&#12480;\da0001&#65288;&#36001;&#21209;&#65319;&#65289;\01_&#20104;&#31639;&#12398;&#12362;&#12375;&#12372;&#12392;\03_&#32113;&#25324;&#25285;&#24403;\R2&#24180;&#24230;&#12398;&#12362;&#20181;&#20107;\R3&#20104;&#31639;\07&#20104;&#31639;&#32232;&#25104;&#36890;&#30693;\&#27096;&#24335;\&#21508;&#25285;&#24403;&#12363;&#12425;\&#12481;&#12455;&#12483;&#12463;&#12471;&#12540;&#12488;&#9733;0903&#20107;&#21209;&#23616;&#25552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IF102C\OA-da0001$\APFF001C\OA-da0001$\Users\i9753250\AppData\Local\Microsoft\Windows\Temporary%20Internet%20Files\Content.Outlook\1QBG7IYA\&#20104;&#31639;&#32232;&#25104;&#36890;&#30693;&#27096;&#24335;&#65288;&#12481;&#12455;&#12483;&#12463;&#12471;&#12540;&#12488;&#65289;&#65288;&#26368;&#32066;&#29256;&#65289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5～17(提出依頼)"/>
      <sheetName val="様式15(見直し一覧)"/>
      <sheetName val="様式16（見直しチェックシート）"/>
      <sheetName val="チェックシート記載要領"/>
      <sheetName val="見直しポイント"/>
      <sheetName val="様式17(新規補助金概要シート)"/>
      <sheetName val="新規概要シート記載要領"/>
    </sheetNames>
    <sheetDataSet>
      <sheetData sheetId="0"/>
      <sheetData sheetId="1">
        <row r="38">
          <cell r="A38" t="str">
            <v>1-1</v>
          </cell>
        </row>
      </sheetData>
      <sheetData sheetId="2">
        <row r="53">
          <cell r="U53" t="str">
            <v>□</v>
          </cell>
          <cell r="V53" t="str">
            <v>■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7～19(提出依頼)"/>
      <sheetName val="様式17(見直し一覧)"/>
      <sheetName val="様式18（見直しチェックシート）"/>
      <sheetName val="チェックシート記載要領"/>
      <sheetName val="見直しポイント"/>
      <sheetName val="様式19(新規補助金概要シート)"/>
      <sheetName val="新規概要シート記載要領"/>
    </sheetNames>
    <sheetDataSet>
      <sheetData sheetId="0"/>
      <sheetData sheetId="1">
        <row r="38">
          <cell r="A38" t="str">
            <v>1-1</v>
          </cell>
        </row>
        <row r="39">
          <cell r="A39" t="str">
            <v>1-2</v>
          </cell>
        </row>
        <row r="40">
          <cell r="A40" t="str">
            <v>1-3</v>
          </cell>
        </row>
        <row r="41">
          <cell r="A41" t="str">
            <v>1-4</v>
          </cell>
        </row>
        <row r="42">
          <cell r="A42" t="str">
            <v>1-5</v>
          </cell>
        </row>
        <row r="43">
          <cell r="A43">
            <v>2</v>
          </cell>
        </row>
        <row r="44">
          <cell r="A44" t="str">
            <v>3-1</v>
          </cell>
        </row>
        <row r="45">
          <cell r="A45" t="str">
            <v>3-2</v>
          </cell>
        </row>
        <row r="46">
          <cell r="A46" t="str">
            <v>3-3</v>
          </cell>
        </row>
        <row r="47">
          <cell r="A47">
            <v>4</v>
          </cell>
        </row>
      </sheetData>
      <sheetData sheetId="2">
        <row r="50">
          <cell r="S50" t="str">
            <v>□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FC182-45AF-43F5-97A6-C5EC625278C9}">
  <sheetPr>
    <pageSetUpPr fitToPage="1"/>
  </sheetPr>
  <dimension ref="A1:R98"/>
  <sheetViews>
    <sheetView tabSelected="1" view="pageBreakPreview" zoomScaleNormal="100" zoomScaleSheetLayoutView="100" workbookViewId="0">
      <pane ySplit="7" topLeftCell="A8" activePane="bottomLeft" state="frozen"/>
      <selection activeCell="BZ9" sqref="BZ9"/>
      <selection pane="bottomLeft"/>
    </sheetView>
  </sheetViews>
  <sheetFormatPr defaultColWidth="8.6640625" defaultRowHeight="18" customHeight="1" outlineLevelCol="1"/>
  <cols>
    <col min="1" max="1" width="3.77734375" style="17" customWidth="1"/>
    <col min="2" max="4" width="1.21875" style="1" customWidth="1"/>
    <col min="5" max="5" width="25" style="1" customWidth="1"/>
    <col min="6" max="6" width="31.21875" style="10" customWidth="1"/>
    <col min="7" max="8" width="11.21875" style="5" customWidth="1"/>
    <col min="9" max="9" width="11.21875" style="4" customWidth="1"/>
    <col min="10" max="10" width="5" style="11" customWidth="1"/>
    <col min="11" max="11" width="5" style="12" customWidth="1"/>
    <col min="12" max="12" width="3.88671875" style="7" hidden="1" customWidth="1" outlineLevel="1"/>
    <col min="13" max="13" width="4" style="7" hidden="1" customWidth="1" outlineLevel="1"/>
    <col min="14" max="14" width="3.88671875" style="7" hidden="1" customWidth="1" outlineLevel="1"/>
    <col min="15" max="15" width="3.21875" style="7" hidden="1" customWidth="1" outlineLevel="1"/>
    <col min="16" max="16" width="5" style="7" hidden="1" customWidth="1" outlineLevel="1"/>
    <col min="17" max="17" width="8.6640625" style="8" hidden="1" customWidth="1" collapsed="1"/>
    <col min="18" max="18" width="8.6640625" style="8" hidden="1" customWidth="1"/>
    <col min="19" max="19" width="23.88671875" style="8" bestFit="1" customWidth="1"/>
    <col min="20" max="171" width="8.6640625" style="8" customWidth="1"/>
    <col min="172" max="16384" width="8.6640625" style="8"/>
  </cols>
  <sheetData>
    <row r="1" spans="1:16" ht="18" customHeight="1">
      <c r="A1" s="37" t="s">
        <v>44</v>
      </c>
      <c r="C1" s="2"/>
      <c r="D1" s="2"/>
      <c r="E1" s="2"/>
      <c r="F1" s="3"/>
      <c r="I1" s="6"/>
      <c r="J1" s="86"/>
      <c r="K1" s="86"/>
    </row>
    <row r="2" spans="1:16" ht="14.25" customHeight="1">
      <c r="A2" s="8"/>
      <c r="C2" s="9"/>
      <c r="D2" s="9"/>
      <c r="E2" s="9"/>
    </row>
    <row r="3" spans="1:16" ht="13.2">
      <c r="A3" s="13"/>
      <c r="C3" s="14"/>
      <c r="D3" s="14"/>
      <c r="E3" s="14"/>
      <c r="F3" s="15"/>
      <c r="I3" s="16"/>
    </row>
    <row r="4" spans="1:16" ht="15" customHeight="1">
      <c r="G4" s="87"/>
      <c r="H4" s="87"/>
      <c r="I4" s="18"/>
      <c r="K4" s="50" t="s">
        <v>60</v>
      </c>
      <c r="L4" s="19"/>
      <c r="M4" s="19"/>
      <c r="N4" s="19"/>
    </row>
    <row r="5" spans="1:16" ht="27.75" customHeight="1" thickBot="1">
      <c r="F5" s="20"/>
      <c r="G5" s="21"/>
      <c r="H5" s="21"/>
      <c r="I5" s="22"/>
      <c r="J5" s="23"/>
      <c r="K5" s="18" t="s">
        <v>51</v>
      </c>
      <c r="L5" s="19"/>
      <c r="M5" s="19"/>
      <c r="N5" s="19"/>
    </row>
    <row r="6" spans="1:16" ht="15" customHeight="1">
      <c r="A6" s="24" t="s">
        <v>38</v>
      </c>
      <c r="B6" s="88" t="s">
        <v>0</v>
      </c>
      <c r="C6" s="89"/>
      <c r="D6" s="89"/>
      <c r="E6" s="90"/>
      <c r="F6" s="94" t="s">
        <v>33</v>
      </c>
      <c r="G6" s="56" t="s">
        <v>78</v>
      </c>
      <c r="H6" s="56" t="s">
        <v>80</v>
      </c>
      <c r="I6" s="57" t="s">
        <v>1</v>
      </c>
      <c r="J6" s="96" t="s">
        <v>40</v>
      </c>
      <c r="K6" s="97"/>
    </row>
    <row r="7" spans="1:16" ht="15" customHeight="1">
      <c r="A7" s="25" t="s">
        <v>39</v>
      </c>
      <c r="B7" s="91"/>
      <c r="C7" s="92"/>
      <c r="D7" s="92"/>
      <c r="E7" s="93"/>
      <c r="F7" s="95"/>
      <c r="G7" s="58" t="s">
        <v>55</v>
      </c>
      <c r="H7" s="58" t="s">
        <v>75</v>
      </c>
      <c r="I7" s="59" t="s">
        <v>37</v>
      </c>
      <c r="J7" s="98"/>
      <c r="K7" s="99"/>
    </row>
    <row r="8" spans="1:16" ht="27" customHeight="1">
      <c r="A8" s="75">
        <v>1</v>
      </c>
      <c r="B8" s="83" t="s">
        <v>84</v>
      </c>
      <c r="C8" s="84"/>
      <c r="D8" s="84"/>
      <c r="E8" s="85"/>
      <c r="F8" s="26"/>
      <c r="G8" s="54">
        <v>44088</v>
      </c>
      <c r="H8" s="54">
        <f>SUM(H9+H12)</f>
        <v>44294</v>
      </c>
      <c r="I8" s="54">
        <f>+H8-G8</f>
        <v>206</v>
      </c>
      <c r="J8" s="76"/>
      <c r="K8" s="77"/>
      <c r="L8" s="7" t="str">
        <f t="shared" ref="L8:L64" si="0">IF(B8&lt;&gt;"","款","-")</f>
        <v>款</v>
      </c>
      <c r="M8" s="7" t="str">
        <f t="shared" ref="M8:M64" si="1">IF(C8&lt;&gt;"","項","-")</f>
        <v>-</v>
      </c>
      <c r="N8" s="7" t="str">
        <f t="shared" ref="N8:N64" si="2">IF(D8&lt;&gt;"","目","-")</f>
        <v>-</v>
      </c>
      <c r="O8" s="7" t="str">
        <f t="shared" ref="O8:O64" si="3">IF(E8&lt;&gt;"","節","-")</f>
        <v>-</v>
      </c>
      <c r="P8" s="7" t="str">
        <f t="shared" ref="P8:P64" si="4">IF(F8&lt;&gt;"","事項","-")</f>
        <v>-</v>
      </c>
    </row>
    <row r="9" spans="1:16" ht="27" customHeight="1">
      <c r="A9" s="75">
        <f>A8+1</f>
        <v>2</v>
      </c>
      <c r="B9" s="78"/>
      <c r="C9" s="83" t="s">
        <v>4</v>
      </c>
      <c r="D9" s="84"/>
      <c r="E9" s="85"/>
      <c r="F9" s="26"/>
      <c r="G9" s="54">
        <v>37567</v>
      </c>
      <c r="H9" s="54">
        <f>SUM(H10)</f>
        <v>37773</v>
      </c>
      <c r="I9" s="54">
        <f t="shared" ref="I9:I22" si="5">+H9-G9</f>
        <v>206</v>
      </c>
      <c r="J9" s="76"/>
      <c r="K9" s="79"/>
      <c r="L9" s="7" t="str">
        <f t="shared" si="0"/>
        <v>-</v>
      </c>
      <c r="M9" s="7" t="str">
        <f t="shared" si="1"/>
        <v>項</v>
      </c>
      <c r="N9" s="7" t="str">
        <f t="shared" si="2"/>
        <v>-</v>
      </c>
      <c r="O9" s="7" t="str">
        <f t="shared" si="3"/>
        <v>-</v>
      </c>
      <c r="P9" s="7" t="str">
        <f t="shared" si="4"/>
        <v>-</v>
      </c>
    </row>
    <row r="10" spans="1:16" ht="27" customHeight="1">
      <c r="A10" s="75">
        <f t="shared" ref="A10:A66" si="6">A9+1</f>
        <v>3</v>
      </c>
      <c r="B10" s="69"/>
      <c r="C10" s="69"/>
      <c r="D10" s="100" t="s">
        <v>5</v>
      </c>
      <c r="E10" s="101"/>
      <c r="F10" s="60"/>
      <c r="G10" s="61">
        <v>37567</v>
      </c>
      <c r="H10" s="61">
        <f t="shared" ref="H10" si="7">SUM(H11:H11)</f>
        <v>37773</v>
      </c>
      <c r="I10" s="61">
        <f t="shared" si="5"/>
        <v>206</v>
      </c>
      <c r="J10" s="70"/>
      <c r="K10" s="71"/>
      <c r="L10" s="7" t="str">
        <f t="shared" si="0"/>
        <v>-</v>
      </c>
      <c r="M10" s="7" t="str">
        <f t="shared" si="1"/>
        <v>-</v>
      </c>
      <c r="N10" s="7" t="str">
        <f t="shared" si="2"/>
        <v>目</v>
      </c>
      <c r="O10" s="7" t="str">
        <f t="shared" si="3"/>
        <v>-</v>
      </c>
      <c r="P10" s="7" t="str">
        <f t="shared" si="4"/>
        <v>-</v>
      </c>
    </row>
    <row r="11" spans="1:16" ht="54" customHeight="1">
      <c r="A11" s="75">
        <f t="shared" si="6"/>
        <v>4</v>
      </c>
      <c r="B11" s="69"/>
      <c r="C11" s="69"/>
      <c r="D11" s="69"/>
      <c r="E11" s="63" t="s">
        <v>68</v>
      </c>
      <c r="F11" s="62" t="s">
        <v>54</v>
      </c>
      <c r="G11" s="54">
        <v>37567</v>
      </c>
      <c r="H11" s="54">
        <v>37773</v>
      </c>
      <c r="I11" s="54">
        <f t="shared" si="5"/>
        <v>206</v>
      </c>
      <c r="J11" s="76"/>
      <c r="K11" s="79"/>
      <c r="L11" s="7" t="str">
        <f t="shared" si="0"/>
        <v>-</v>
      </c>
      <c r="M11" s="7" t="str">
        <f t="shared" si="1"/>
        <v>-</v>
      </c>
      <c r="N11" s="7" t="str">
        <f t="shared" si="2"/>
        <v>-</v>
      </c>
      <c r="O11" s="7" t="str">
        <f t="shared" si="3"/>
        <v>節</v>
      </c>
      <c r="P11" s="7" t="str">
        <f t="shared" si="4"/>
        <v>事項</v>
      </c>
    </row>
    <row r="12" spans="1:16" ht="27" customHeight="1">
      <c r="A12" s="75">
        <f t="shared" si="6"/>
        <v>5</v>
      </c>
      <c r="B12" s="69"/>
      <c r="C12" s="83" t="s">
        <v>65</v>
      </c>
      <c r="D12" s="84"/>
      <c r="E12" s="85"/>
      <c r="F12" s="26"/>
      <c r="G12" s="54">
        <v>6521</v>
      </c>
      <c r="H12" s="54">
        <f>SUM(H13)</f>
        <v>6521</v>
      </c>
      <c r="I12" s="54">
        <f t="shared" si="5"/>
        <v>0</v>
      </c>
      <c r="J12" s="76"/>
      <c r="K12" s="79"/>
      <c r="L12" s="7" t="str">
        <f t="shared" si="0"/>
        <v>-</v>
      </c>
      <c r="M12" s="7" t="str">
        <f t="shared" si="1"/>
        <v>項</v>
      </c>
      <c r="N12" s="7" t="str">
        <f t="shared" si="2"/>
        <v>-</v>
      </c>
      <c r="O12" s="7" t="str">
        <f t="shared" si="3"/>
        <v>-</v>
      </c>
      <c r="P12" s="7" t="str">
        <f t="shared" si="4"/>
        <v>-</v>
      </c>
    </row>
    <row r="13" spans="1:16" ht="27" customHeight="1">
      <c r="A13" s="75">
        <f t="shared" si="6"/>
        <v>6</v>
      </c>
      <c r="B13" s="69"/>
      <c r="C13" s="69"/>
      <c r="D13" s="100" t="s">
        <v>69</v>
      </c>
      <c r="E13" s="101"/>
      <c r="F13" s="60"/>
      <c r="G13" s="61">
        <v>6521</v>
      </c>
      <c r="H13" s="61">
        <f t="shared" ref="H13" si="8">SUM(H14:H14)</f>
        <v>6521</v>
      </c>
      <c r="I13" s="61">
        <f t="shared" si="5"/>
        <v>0</v>
      </c>
      <c r="J13" s="70"/>
      <c r="K13" s="71"/>
      <c r="L13" s="7" t="str">
        <f t="shared" si="0"/>
        <v>-</v>
      </c>
      <c r="M13" s="7" t="str">
        <f t="shared" si="1"/>
        <v>-</v>
      </c>
      <c r="N13" s="7" t="str">
        <f t="shared" si="2"/>
        <v>目</v>
      </c>
      <c r="O13" s="7" t="str">
        <f t="shared" si="3"/>
        <v>-</v>
      </c>
      <c r="P13" s="7" t="str">
        <f t="shared" si="4"/>
        <v>-</v>
      </c>
    </row>
    <row r="14" spans="1:16" ht="40.5" customHeight="1">
      <c r="A14" s="75">
        <f t="shared" si="6"/>
        <v>7</v>
      </c>
      <c r="B14" s="69"/>
      <c r="C14" s="69"/>
      <c r="D14" s="69"/>
      <c r="E14" s="63" t="s">
        <v>70</v>
      </c>
      <c r="F14" s="62" t="s">
        <v>74</v>
      </c>
      <c r="G14" s="54">
        <v>6521</v>
      </c>
      <c r="H14" s="54">
        <v>6521</v>
      </c>
      <c r="I14" s="54">
        <f t="shared" si="5"/>
        <v>0</v>
      </c>
      <c r="J14" s="76"/>
      <c r="K14" s="79"/>
      <c r="L14" s="7" t="str">
        <f t="shared" si="0"/>
        <v>-</v>
      </c>
      <c r="M14" s="7" t="str">
        <f t="shared" si="1"/>
        <v>-</v>
      </c>
      <c r="N14" s="7" t="str">
        <f t="shared" si="2"/>
        <v>-</v>
      </c>
      <c r="O14" s="7" t="str">
        <f t="shared" si="3"/>
        <v>節</v>
      </c>
      <c r="P14" s="7" t="str">
        <f t="shared" si="4"/>
        <v>事項</v>
      </c>
    </row>
    <row r="15" spans="1:16" ht="27" customHeight="1">
      <c r="A15" s="75">
        <f t="shared" si="6"/>
        <v>8</v>
      </c>
      <c r="B15" s="83" t="s">
        <v>85</v>
      </c>
      <c r="C15" s="84"/>
      <c r="D15" s="84"/>
      <c r="E15" s="85"/>
      <c r="F15" s="26"/>
      <c r="G15" s="54">
        <v>111789</v>
      </c>
      <c r="H15" s="54">
        <f>SUM(H16,H19)</f>
        <v>104106</v>
      </c>
      <c r="I15" s="54">
        <f t="shared" si="5"/>
        <v>-7683</v>
      </c>
      <c r="J15" s="76"/>
      <c r="K15" s="77"/>
      <c r="L15" s="7" t="str">
        <f t="shared" si="0"/>
        <v>款</v>
      </c>
      <c r="M15" s="7" t="str">
        <f t="shared" si="1"/>
        <v>-</v>
      </c>
      <c r="N15" s="7" t="str">
        <f t="shared" si="2"/>
        <v>-</v>
      </c>
      <c r="O15" s="7" t="str">
        <f t="shared" si="3"/>
        <v>-</v>
      </c>
      <c r="P15" s="7" t="str">
        <f t="shared" si="4"/>
        <v>-</v>
      </c>
    </row>
    <row r="16" spans="1:16" ht="27" customHeight="1">
      <c r="A16" s="75">
        <f t="shared" si="6"/>
        <v>9</v>
      </c>
      <c r="B16" s="80"/>
      <c r="C16" s="83" t="s">
        <v>2</v>
      </c>
      <c r="D16" s="84"/>
      <c r="E16" s="85"/>
      <c r="F16" s="26"/>
      <c r="G16" s="54">
        <v>2805</v>
      </c>
      <c r="H16" s="54">
        <f>SUM(H17)</f>
        <v>94</v>
      </c>
      <c r="I16" s="54">
        <f t="shared" si="5"/>
        <v>-2711</v>
      </c>
      <c r="J16" s="76"/>
      <c r="K16" s="79"/>
      <c r="L16" s="7" t="str">
        <f t="shared" si="0"/>
        <v>-</v>
      </c>
      <c r="M16" s="7" t="str">
        <f t="shared" si="1"/>
        <v>項</v>
      </c>
      <c r="N16" s="7" t="str">
        <f t="shared" si="2"/>
        <v>-</v>
      </c>
      <c r="O16" s="7" t="str">
        <f t="shared" si="3"/>
        <v>-</v>
      </c>
      <c r="P16" s="7" t="str">
        <f t="shared" si="4"/>
        <v>-</v>
      </c>
    </row>
    <row r="17" spans="1:16" ht="27" customHeight="1">
      <c r="A17" s="75">
        <f t="shared" si="6"/>
        <v>10</v>
      </c>
      <c r="B17" s="69"/>
      <c r="C17" s="78"/>
      <c r="D17" s="83" t="s">
        <v>3</v>
      </c>
      <c r="E17" s="85"/>
      <c r="F17" s="62"/>
      <c r="G17" s="54">
        <v>2805</v>
      </c>
      <c r="H17" s="54">
        <f>SUM(H18)</f>
        <v>94</v>
      </c>
      <c r="I17" s="54">
        <f t="shared" si="5"/>
        <v>-2711</v>
      </c>
      <c r="J17" s="76"/>
      <c r="K17" s="79"/>
      <c r="L17" s="7" t="str">
        <f t="shared" si="0"/>
        <v>-</v>
      </c>
      <c r="M17" s="7" t="str">
        <f t="shared" si="1"/>
        <v>-</v>
      </c>
      <c r="N17" s="7" t="str">
        <f t="shared" si="2"/>
        <v>目</v>
      </c>
      <c r="O17" s="7" t="str">
        <f t="shared" si="3"/>
        <v>-</v>
      </c>
      <c r="P17" s="7" t="str">
        <f t="shared" si="4"/>
        <v>-</v>
      </c>
    </row>
    <row r="18" spans="1:16" ht="27" customHeight="1">
      <c r="A18" s="75">
        <f t="shared" si="6"/>
        <v>11</v>
      </c>
      <c r="B18" s="69"/>
      <c r="C18" s="69"/>
      <c r="D18" s="69"/>
      <c r="E18" s="63" t="s">
        <v>59</v>
      </c>
      <c r="F18" s="62" t="s">
        <v>45</v>
      </c>
      <c r="G18" s="54">
        <v>2805</v>
      </c>
      <c r="H18" s="54">
        <v>94</v>
      </c>
      <c r="I18" s="54">
        <f t="shared" si="5"/>
        <v>-2711</v>
      </c>
      <c r="J18" s="76"/>
      <c r="K18" s="79"/>
      <c r="L18" s="7" t="str">
        <f t="shared" si="0"/>
        <v>-</v>
      </c>
      <c r="M18" s="7" t="str">
        <f t="shared" si="1"/>
        <v>-</v>
      </c>
      <c r="N18" s="7" t="str">
        <f t="shared" si="2"/>
        <v>-</v>
      </c>
      <c r="O18" s="7" t="str">
        <f t="shared" si="3"/>
        <v>節</v>
      </c>
      <c r="P18" s="7" t="str">
        <f t="shared" si="4"/>
        <v>事項</v>
      </c>
    </row>
    <row r="19" spans="1:16" ht="27" customHeight="1">
      <c r="A19" s="75">
        <f t="shared" si="6"/>
        <v>12</v>
      </c>
      <c r="B19" s="69"/>
      <c r="C19" s="83" t="s">
        <v>34</v>
      </c>
      <c r="D19" s="84"/>
      <c r="E19" s="85"/>
      <c r="F19" s="26"/>
      <c r="G19" s="54">
        <v>108984</v>
      </c>
      <c r="H19" s="54">
        <f>SUM(H20)</f>
        <v>104012</v>
      </c>
      <c r="I19" s="54">
        <f t="shared" si="5"/>
        <v>-4972</v>
      </c>
      <c r="J19" s="70"/>
      <c r="K19" s="79"/>
      <c r="L19" s="7" t="str">
        <f t="shared" si="0"/>
        <v>-</v>
      </c>
      <c r="M19" s="7" t="str">
        <f t="shared" si="1"/>
        <v>項</v>
      </c>
      <c r="N19" s="7" t="str">
        <f t="shared" si="2"/>
        <v>-</v>
      </c>
      <c r="O19" s="7" t="str">
        <f t="shared" si="3"/>
        <v>-</v>
      </c>
      <c r="P19" s="7" t="str">
        <f t="shared" si="4"/>
        <v>-</v>
      </c>
    </row>
    <row r="20" spans="1:16" ht="27" customHeight="1">
      <c r="A20" s="75">
        <f t="shared" si="6"/>
        <v>13</v>
      </c>
      <c r="B20" s="69"/>
      <c r="C20" s="78"/>
      <c r="D20" s="83" t="s">
        <v>6</v>
      </c>
      <c r="E20" s="85"/>
      <c r="F20" s="62"/>
      <c r="G20" s="54">
        <v>108984</v>
      </c>
      <c r="H20" s="54">
        <f>SUM(H21,H22,H23)</f>
        <v>104012</v>
      </c>
      <c r="I20" s="54">
        <f t="shared" si="5"/>
        <v>-4972</v>
      </c>
      <c r="J20" s="70"/>
      <c r="K20" s="79"/>
      <c r="L20" s="7" t="str">
        <f t="shared" si="0"/>
        <v>-</v>
      </c>
      <c r="M20" s="7" t="str">
        <f t="shared" si="1"/>
        <v>-</v>
      </c>
      <c r="N20" s="7" t="str">
        <f t="shared" si="2"/>
        <v>目</v>
      </c>
      <c r="O20" s="7" t="str">
        <f t="shared" si="3"/>
        <v>-</v>
      </c>
      <c r="P20" s="7" t="str">
        <f t="shared" si="4"/>
        <v>-</v>
      </c>
    </row>
    <row r="21" spans="1:16" ht="27" customHeight="1">
      <c r="A21" s="75">
        <f t="shared" si="6"/>
        <v>14</v>
      </c>
      <c r="B21" s="69"/>
      <c r="C21" s="69"/>
      <c r="D21" s="69"/>
      <c r="E21" s="63" t="s">
        <v>7</v>
      </c>
      <c r="F21" s="63" t="s">
        <v>53</v>
      </c>
      <c r="G21" s="54">
        <v>66366</v>
      </c>
      <c r="H21" s="54">
        <v>64521</v>
      </c>
      <c r="I21" s="54">
        <f t="shared" si="5"/>
        <v>-1845</v>
      </c>
      <c r="J21" s="70"/>
      <c r="K21" s="79"/>
      <c r="L21" s="7" t="str">
        <f t="shared" si="0"/>
        <v>-</v>
      </c>
      <c r="M21" s="7" t="str">
        <f t="shared" si="1"/>
        <v>-</v>
      </c>
      <c r="N21" s="7" t="str">
        <f t="shared" si="2"/>
        <v>-</v>
      </c>
      <c r="O21" s="7" t="str">
        <f t="shared" si="3"/>
        <v>節</v>
      </c>
      <c r="P21" s="7" t="str">
        <f t="shared" si="4"/>
        <v>事項</v>
      </c>
    </row>
    <row r="22" spans="1:16" ht="27" customHeight="1">
      <c r="A22" s="75">
        <f t="shared" si="6"/>
        <v>15</v>
      </c>
      <c r="B22" s="69"/>
      <c r="C22" s="69"/>
      <c r="D22" s="69"/>
      <c r="E22" s="63" t="s">
        <v>8</v>
      </c>
      <c r="F22" s="62" t="s">
        <v>50</v>
      </c>
      <c r="G22" s="54">
        <v>6183</v>
      </c>
      <c r="H22" s="54">
        <v>6031</v>
      </c>
      <c r="I22" s="54">
        <f t="shared" si="5"/>
        <v>-152</v>
      </c>
      <c r="J22" s="70"/>
      <c r="K22" s="79"/>
      <c r="L22" s="7" t="str">
        <f t="shared" si="0"/>
        <v>-</v>
      </c>
      <c r="M22" s="7" t="str">
        <f t="shared" si="1"/>
        <v>-</v>
      </c>
      <c r="N22" s="7" t="str">
        <f t="shared" si="2"/>
        <v>-</v>
      </c>
      <c r="O22" s="7" t="str">
        <f t="shared" si="3"/>
        <v>節</v>
      </c>
      <c r="P22" s="7" t="str">
        <f t="shared" si="4"/>
        <v>事項</v>
      </c>
    </row>
    <row r="23" spans="1:16" ht="40.5" customHeight="1">
      <c r="A23" s="75">
        <f t="shared" si="6"/>
        <v>16</v>
      </c>
      <c r="B23" s="69"/>
      <c r="C23" s="69"/>
      <c r="D23" s="81"/>
      <c r="E23" s="63" t="s">
        <v>9</v>
      </c>
      <c r="F23" s="63" t="s">
        <v>79</v>
      </c>
      <c r="G23" s="54">
        <v>36435</v>
      </c>
      <c r="H23" s="54">
        <v>33460</v>
      </c>
      <c r="I23" s="54">
        <f>+H23-G23</f>
        <v>-2975</v>
      </c>
      <c r="J23" s="70"/>
      <c r="K23" s="79"/>
      <c r="L23" s="7" t="str">
        <f t="shared" si="0"/>
        <v>-</v>
      </c>
      <c r="M23" s="7" t="str">
        <f t="shared" si="1"/>
        <v>-</v>
      </c>
      <c r="N23" s="7" t="str">
        <f t="shared" si="2"/>
        <v>-</v>
      </c>
      <c r="O23" s="7" t="str">
        <f t="shared" si="3"/>
        <v>節</v>
      </c>
      <c r="P23" s="7" t="str">
        <f t="shared" si="4"/>
        <v>事項</v>
      </c>
    </row>
    <row r="24" spans="1:16" ht="27" customHeight="1">
      <c r="A24" s="75">
        <v>17</v>
      </c>
      <c r="B24" s="83" t="s">
        <v>86</v>
      </c>
      <c r="C24" s="84"/>
      <c r="D24" s="84"/>
      <c r="E24" s="85"/>
      <c r="F24" s="26"/>
      <c r="G24" s="54">
        <v>295246</v>
      </c>
      <c r="H24" s="54">
        <f>SUM(H25)</f>
        <v>107318</v>
      </c>
      <c r="I24" s="54">
        <f t="shared" ref="I24:I65" si="9">+H24-G24</f>
        <v>-187928</v>
      </c>
      <c r="J24" s="76"/>
      <c r="K24" s="77"/>
      <c r="L24" s="7" t="str">
        <f t="shared" si="0"/>
        <v>款</v>
      </c>
      <c r="M24" s="7" t="str">
        <f t="shared" si="1"/>
        <v>-</v>
      </c>
      <c r="N24" s="7" t="str">
        <f t="shared" si="2"/>
        <v>-</v>
      </c>
      <c r="O24" s="7" t="str">
        <f t="shared" si="3"/>
        <v>-</v>
      </c>
      <c r="P24" s="7" t="str">
        <f t="shared" si="4"/>
        <v>-</v>
      </c>
    </row>
    <row r="25" spans="1:16" ht="27" customHeight="1">
      <c r="A25" s="75">
        <v>18</v>
      </c>
      <c r="B25" s="69"/>
      <c r="C25" s="83" t="s">
        <v>10</v>
      </c>
      <c r="D25" s="84"/>
      <c r="E25" s="85"/>
      <c r="F25" s="26"/>
      <c r="G25" s="54">
        <v>295246</v>
      </c>
      <c r="H25" s="54">
        <f>SUM(H26)</f>
        <v>107318</v>
      </c>
      <c r="I25" s="54">
        <f t="shared" si="9"/>
        <v>-187928</v>
      </c>
      <c r="J25" s="76"/>
      <c r="K25" s="79"/>
      <c r="L25" s="7" t="str">
        <f t="shared" si="0"/>
        <v>-</v>
      </c>
      <c r="M25" s="7" t="str">
        <f t="shared" si="1"/>
        <v>項</v>
      </c>
      <c r="N25" s="7" t="str">
        <f t="shared" si="2"/>
        <v>-</v>
      </c>
      <c r="O25" s="7" t="str">
        <f t="shared" si="3"/>
        <v>-</v>
      </c>
      <c r="P25" s="7" t="str">
        <f t="shared" si="4"/>
        <v>-</v>
      </c>
    </row>
    <row r="26" spans="1:16" ht="27" customHeight="1">
      <c r="A26" s="75">
        <f t="shared" si="6"/>
        <v>19</v>
      </c>
      <c r="B26" s="69"/>
      <c r="C26" s="69"/>
      <c r="D26" s="83" t="s">
        <v>76</v>
      </c>
      <c r="E26" s="85"/>
      <c r="F26" s="62"/>
      <c r="G26" s="54">
        <v>295246</v>
      </c>
      <c r="H26" s="54">
        <f>SUM(H27,H31)</f>
        <v>107318</v>
      </c>
      <c r="I26" s="54">
        <f t="shared" si="9"/>
        <v>-187928</v>
      </c>
      <c r="J26" s="76"/>
      <c r="K26" s="79"/>
      <c r="L26" s="7" t="str">
        <f t="shared" si="0"/>
        <v>-</v>
      </c>
      <c r="M26" s="7" t="str">
        <f t="shared" si="1"/>
        <v>-</v>
      </c>
      <c r="N26" s="7" t="str">
        <f t="shared" si="2"/>
        <v>目</v>
      </c>
      <c r="O26" s="7" t="str">
        <f t="shared" si="3"/>
        <v>-</v>
      </c>
      <c r="P26" s="7" t="str">
        <f t="shared" si="4"/>
        <v>-</v>
      </c>
    </row>
    <row r="27" spans="1:16" ht="27" customHeight="1">
      <c r="A27" s="75">
        <f t="shared" si="6"/>
        <v>20</v>
      </c>
      <c r="B27" s="69"/>
      <c r="C27" s="69"/>
      <c r="D27" s="69"/>
      <c r="E27" s="64" t="s">
        <v>88</v>
      </c>
      <c r="F27" s="60"/>
      <c r="G27" s="61">
        <v>234027</v>
      </c>
      <c r="H27" s="61">
        <f>SUM(H28:H30)</f>
        <v>42789</v>
      </c>
      <c r="I27" s="61">
        <f>+H27-G27</f>
        <v>-191238</v>
      </c>
      <c r="J27" s="70"/>
      <c r="K27" s="71"/>
      <c r="L27" s="7" t="str">
        <f t="shared" si="0"/>
        <v>-</v>
      </c>
      <c r="M27" s="7" t="str">
        <f t="shared" si="1"/>
        <v>-</v>
      </c>
      <c r="N27" s="7" t="str">
        <f t="shared" si="2"/>
        <v>-</v>
      </c>
      <c r="O27" s="7" t="str">
        <f t="shared" si="3"/>
        <v>節</v>
      </c>
      <c r="P27" s="7" t="str">
        <f t="shared" si="4"/>
        <v>-</v>
      </c>
    </row>
    <row r="28" spans="1:16" ht="40.5" customHeight="1">
      <c r="A28" s="75">
        <f t="shared" si="6"/>
        <v>21</v>
      </c>
      <c r="B28" s="69"/>
      <c r="C28" s="69"/>
      <c r="D28" s="69"/>
      <c r="E28" s="64"/>
      <c r="F28" s="60" t="s">
        <v>81</v>
      </c>
      <c r="G28" s="61">
        <v>21547</v>
      </c>
      <c r="H28" s="61">
        <v>42789</v>
      </c>
      <c r="I28" s="61">
        <f t="shared" si="9"/>
        <v>21242</v>
      </c>
      <c r="J28" s="70"/>
      <c r="K28" s="71"/>
      <c r="L28" s="7" t="str">
        <f t="shared" si="0"/>
        <v>-</v>
      </c>
      <c r="M28" s="7" t="str">
        <f t="shared" si="1"/>
        <v>-</v>
      </c>
      <c r="N28" s="7" t="str">
        <f t="shared" si="2"/>
        <v>-</v>
      </c>
      <c r="O28" s="7" t="str">
        <f t="shared" si="3"/>
        <v>-</v>
      </c>
      <c r="P28" s="7" t="str">
        <f t="shared" si="4"/>
        <v>事項</v>
      </c>
    </row>
    <row r="29" spans="1:16" ht="27" customHeight="1">
      <c r="A29" s="75">
        <f t="shared" si="6"/>
        <v>22</v>
      </c>
      <c r="B29" s="69"/>
      <c r="C29" s="69"/>
      <c r="D29" s="69"/>
      <c r="E29" s="64"/>
      <c r="F29" s="60" t="s">
        <v>100</v>
      </c>
      <c r="G29" s="61">
        <v>200000</v>
      </c>
      <c r="H29" s="61">
        <v>0</v>
      </c>
      <c r="I29" s="61">
        <f t="shared" si="9"/>
        <v>-200000</v>
      </c>
      <c r="J29" s="70"/>
      <c r="K29" s="71"/>
      <c r="L29" s="7" t="str">
        <f t="shared" si="0"/>
        <v>-</v>
      </c>
      <c r="M29" s="7" t="str">
        <f t="shared" si="1"/>
        <v>-</v>
      </c>
      <c r="N29" s="7" t="str">
        <f t="shared" si="2"/>
        <v>-</v>
      </c>
      <c r="O29" s="7" t="str">
        <f t="shared" si="3"/>
        <v>-</v>
      </c>
      <c r="P29" s="7" t="str">
        <f t="shared" si="4"/>
        <v>事項</v>
      </c>
    </row>
    <row r="30" spans="1:16" ht="40.5" customHeight="1">
      <c r="A30" s="75">
        <f>A29+1</f>
        <v>23</v>
      </c>
      <c r="B30" s="69"/>
      <c r="C30" s="69"/>
      <c r="D30" s="69"/>
      <c r="E30" s="64"/>
      <c r="F30" s="60" t="s">
        <v>82</v>
      </c>
      <c r="G30" s="61">
        <v>12480</v>
      </c>
      <c r="H30" s="61">
        <v>0</v>
      </c>
      <c r="I30" s="61">
        <f t="shared" si="9"/>
        <v>-12480</v>
      </c>
      <c r="J30" s="70"/>
      <c r="K30" s="71"/>
      <c r="L30" s="7" t="str">
        <f t="shared" si="0"/>
        <v>-</v>
      </c>
      <c r="M30" s="7" t="str">
        <f t="shared" si="1"/>
        <v>-</v>
      </c>
      <c r="N30" s="7" t="str">
        <f t="shared" si="2"/>
        <v>-</v>
      </c>
      <c r="O30" s="7" t="str">
        <f t="shared" si="3"/>
        <v>-</v>
      </c>
      <c r="P30" s="7" t="str">
        <f t="shared" si="4"/>
        <v>事項</v>
      </c>
    </row>
    <row r="31" spans="1:16" ht="40.5" customHeight="1">
      <c r="A31" s="75">
        <f t="shared" si="6"/>
        <v>24</v>
      </c>
      <c r="B31" s="82"/>
      <c r="C31" s="82"/>
      <c r="D31" s="82"/>
      <c r="E31" s="64" t="s">
        <v>87</v>
      </c>
      <c r="F31" s="60" t="s">
        <v>77</v>
      </c>
      <c r="G31" s="61">
        <v>61219</v>
      </c>
      <c r="H31" s="61">
        <v>64529</v>
      </c>
      <c r="I31" s="61">
        <f t="shared" si="9"/>
        <v>3310</v>
      </c>
      <c r="J31" s="70"/>
      <c r="K31" s="71"/>
      <c r="L31" s="7" t="str">
        <f t="shared" si="0"/>
        <v>-</v>
      </c>
      <c r="M31" s="7" t="str">
        <f t="shared" si="1"/>
        <v>-</v>
      </c>
      <c r="N31" s="7" t="str">
        <f t="shared" si="2"/>
        <v>-</v>
      </c>
      <c r="O31" s="7" t="str">
        <f t="shared" si="3"/>
        <v>節</v>
      </c>
      <c r="P31" s="7" t="str">
        <f t="shared" si="4"/>
        <v>事項</v>
      </c>
    </row>
    <row r="32" spans="1:16" ht="27" customHeight="1">
      <c r="A32" s="35">
        <f t="shared" si="6"/>
        <v>25</v>
      </c>
      <c r="B32" s="102" t="s">
        <v>89</v>
      </c>
      <c r="C32" s="103"/>
      <c r="D32" s="103"/>
      <c r="E32" s="104"/>
      <c r="F32" s="26"/>
      <c r="G32" s="54">
        <v>2405230</v>
      </c>
      <c r="H32" s="54">
        <f>SUM(H33,H36)</f>
        <v>492339</v>
      </c>
      <c r="I32" s="54">
        <f t="shared" si="9"/>
        <v>-1912891</v>
      </c>
      <c r="J32" s="27"/>
      <c r="K32" s="43"/>
      <c r="L32" s="7" t="str">
        <f t="shared" si="0"/>
        <v>款</v>
      </c>
      <c r="M32" s="7" t="str">
        <f t="shared" si="1"/>
        <v>-</v>
      </c>
      <c r="N32" s="7" t="str">
        <f t="shared" si="2"/>
        <v>-</v>
      </c>
      <c r="O32" s="7" t="str">
        <f t="shared" si="3"/>
        <v>-</v>
      </c>
      <c r="P32" s="7" t="str">
        <f t="shared" si="4"/>
        <v>-</v>
      </c>
    </row>
    <row r="33" spans="1:16" ht="27" customHeight="1">
      <c r="A33" s="35">
        <f t="shared" si="6"/>
        <v>26</v>
      </c>
      <c r="B33" s="29"/>
      <c r="C33" s="102" t="s">
        <v>11</v>
      </c>
      <c r="D33" s="103"/>
      <c r="E33" s="104"/>
      <c r="F33" s="26"/>
      <c r="G33" s="54">
        <v>501</v>
      </c>
      <c r="H33" s="54">
        <f>SUM(H34)</f>
        <v>470</v>
      </c>
      <c r="I33" s="54">
        <f t="shared" si="9"/>
        <v>-31</v>
      </c>
      <c r="J33" s="27"/>
      <c r="K33" s="44"/>
      <c r="L33" s="7" t="str">
        <f t="shared" si="0"/>
        <v>-</v>
      </c>
      <c r="M33" s="7" t="str">
        <f t="shared" si="1"/>
        <v>項</v>
      </c>
      <c r="N33" s="7" t="str">
        <f t="shared" si="2"/>
        <v>-</v>
      </c>
      <c r="O33" s="7" t="str">
        <f t="shared" si="3"/>
        <v>-</v>
      </c>
      <c r="P33" s="7" t="str">
        <f t="shared" si="4"/>
        <v>-</v>
      </c>
    </row>
    <row r="34" spans="1:16" ht="27" customHeight="1">
      <c r="A34" s="35">
        <f t="shared" si="6"/>
        <v>27</v>
      </c>
      <c r="B34" s="29"/>
      <c r="C34" s="28"/>
      <c r="D34" s="102" t="s">
        <v>12</v>
      </c>
      <c r="E34" s="104"/>
      <c r="F34" s="62"/>
      <c r="G34" s="54">
        <v>501</v>
      </c>
      <c r="H34" s="54">
        <f>SUM(H35:H35)</f>
        <v>470</v>
      </c>
      <c r="I34" s="54">
        <f t="shared" si="9"/>
        <v>-31</v>
      </c>
      <c r="J34" s="27"/>
      <c r="K34" s="44"/>
      <c r="L34" s="7" t="str">
        <f t="shared" si="0"/>
        <v>-</v>
      </c>
      <c r="M34" s="7" t="str">
        <f t="shared" si="1"/>
        <v>-</v>
      </c>
      <c r="N34" s="7" t="str">
        <f t="shared" si="2"/>
        <v>目</v>
      </c>
      <c r="O34" s="7" t="str">
        <f t="shared" si="3"/>
        <v>-</v>
      </c>
      <c r="P34" s="7" t="str">
        <f t="shared" si="4"/>
        <v>-</v>
      </c>
    </row>
    <row r="35" spans="1:16" ht="27" customHeight="1">
      <c r="A35" s="35">
        <f t="shared" si="6"/>
        <v>28</v>
      </c>
      <c r="B35" s="29"/>
      <c r="C35" s="30"/>
      <c r="D35" s="42"/>
      <c r="E35" s="47" t="s">
        <v>13</v>
      </c>
      <c r="F35" s="62" t="s">
        <v>47</v>
      </c>
      <c r="G35" s="54">
        <v>501</v>
      </c>
      <c r="H35" s="54">
        <v>470</v>
      </c>
      <c r="I35" s="54">
        <f t="shared" si="9"/>
        <v>-31</v>
      </c>
      <c r="J35" s="27"/>
      <c r="K35" s="44"/>
      <c r="L35" s="7" t="str">
        <f t="shared" si="0"/>
        <v>-</v>
      </c>
      <c r="M35" s="7" t="str">
        <f t="shared" si="1"/>
        <v>-</v>
      </c>
      <c r="N35" s="7" t="str">
        <f t="shared" si="2"/>
        <v>-</v>
      </c>
      <c r="O35" s="7" t="str">
        <f t="shared" si="3"/>
        <v>節</v>
      </c>
      <c r="P35" s="7" t="str">
        <f t="shared" si="4"/>
        <v>事項</v>
      </c>
    </row>
    <row r="36" spans="1:16" ht="27" customHeight="1">
      <c r="A36" s="35">
        <f t="shared" si="6"/>
        <v>29</v>
      </c>
      <c r="B36" s="29"/>
      <c r="C36" s="105" t="s">
        <v>14</v>
      </c>
      <c r="D36" s="106"/>
      <c r="E36" s="107"/>
      <c r="F36" s="31"/>
      <c r="G36" s="61">
        <v>2404729</v>
      </c>
      <c r="H36" s="61">
        <f>SUM(H37,H40)</f>
        <v>491869</v>
      </c>
      <c r="I36" s="61">
        <f t="shared" si="9"/>
        <v>-1912860</v>
      </c>
      <c r="J36" s="36"/>
      <c r="K36" s="45"/>
      <c r="L36" s="7" t="str">
        <f t="shared" si="0"/>
        <v>-</v>
      </c>
      <c r="M36" s="7" t="str">
        <f t="shared" si="1"/>
        <v>項</v>
      </c>
      <c r="N36" s="7" t="str">
        <f t="shared" si="2"/>
        <v>-</v>
      </c>
      <c r="O36" s="7" t="str">
        <f t="shared" si="3"/>
        <v>-</v>
      </c>
      <c r="P36" s="7" t="str">
        <f t="shared" si="4"/>
        <v>-</v>
      </c>
    </row>
    <row r="37" spans="1:16" ht="27" customHeight="1">
      <c r="A37" s="35">
        <f t="shared" si="6"/>
        <v>30</v>
      </c>
      <c r="B37" s="29"/>
      <c r="C37" s="28"/>
      <c r="D37" s="102" t="s">
        <v>15</v>
      </c>
      <c r="E37" s="104"/>
      <c r="F37" s="62"/>
      <c r="G37" s="54">
        <v>2403533</v>
      </c>
      <c r="H37" s="54">
        <f>SUM(H38:H39)</f>
        <v>490699</v>
      </c>
      <c r="I37" s="54">
        <f t="shared" si="9"/>
        <v>-1912834</v>
      </c>
      <c r="J37" s="27"/>
      <c r="K37" s="44"/>
      <c r="L37" s="7" t="str">
        <f t="shared" si="0"/>
        <v>-</v>
      </c>
      <c r="M37" s="7" t="str">
        <f t="shared" si="1"/>
        <v>-</v>
      </c>
      <c r="N37" s="7" t="str">
        <f t="shared" si="2"/>
        <v>目</v>
      </c>
      <c r="O37" s="7" t="str">
        <f t="shared" si="3"/>
        <v>-</v>
      </c>
      <c r="P37" s="7" t="str">
        <f t="shared" si="4"/>
        <v>-</v>
      </c>
    </row>
    <row r="38" spans="1:16" ht="27" customHeight="1">
      <c r="A38" s="35">
        <f t="shared" si="6"/>
        <v>31</v>
      </c>
      <c r="B38" s="29"/>
      <c r="C38" s="29"/>
      <c r="D38" s="29"/>
      <c r="E38" s="64" t="s">
        <v>16</v>
      </c>
      <c r="F38" s="60" t="s">
        <v>48</v>
      </c>
      <c r="G38" s="61">
        <v>13806</v>
      </c>
      <c r="H38" s="61">
        <v>490699</v>
      </c>
      <c r="I38" s="61">
        <f t="shared" si="9"/>
        <v>476893</v>
      </c>
      <c r="J38" s="36"/>
      <c r="K38" s="45"/>
      <c r="L38" s="7" t="str">
        <f t="shared" si="0"/>
        <v>-</v>
      </c>
      <c r="M38" s="7" t="str">
        <f t="shared" si="1"/>
        <v>-</v>
      </c>
      <c r="N38" s="7" t="str">
        <f t="shared" si="2"/>
        <v>-</v>
      </c>
      <c r="O38" s="7" t="str">
        <f t="shared" si="3"/>
        <v>節</v>
      </c>
      <c r="P38" s="7" t="str">
        <f t="shared" si="4"/>
        <v>事項</v>
      </c>
    </row>
    <row r="39" spans="1:16" ht="27" customHeight="1">
      <c r="A39" s="35">
        <f t="shared" si="6"/>
        <v>32</v>
      </c>
      <c r="B39" s="69"/>
      <c r="C39" s="69"/>
      <c r="D39" s="69"/>
      <c r="E39" s="64" t="s">
        <v>83</v>
      </c>
      <c r="F39" s="60" t="s">
        <v>101</v>
      </c>
      <c r="G39" s="61">
        <v>2389727</v>
      </c>
      <c r="H39" s="61">
        <v>0</v>
      </c>
      <c r="I39" s="61">
        <f t="shared" si="9"/>
        <v>-2389727</v>
      </c>
      <c r="J39" s="70"/>
      <c r="K39" s="71"/>
      <c r="L39" s="7" t="str">
        <f t="shared" si="0"/>
        <v>-</v>
      </c>
      <c r="M39" s="7" t="str">
        <f t="shared" si="1"/>
        <v>-</v>
      </c>
      <c r="N39" s="7" t="str">
        <f t="shared" si="2"/>
        <v>-</v>
      </c>
      <c r="O39" s="7" t="str">
        <f t="shared" si="3"/>
        <v>節</v>
      </c>
      <c r="P39" s="7" t="str">
        <f t="shared" si="4"/>
        <v>事項</v>
      </c>
    </row>
    <row r="40" spans="1:16" ht="27" customHeight="1">
      <c r="A40" s="35">
        <f t="shared" si="6"/>
        <v>33</v>
      </c>
      <c r="B40" s="29"/>
      <c r="C40" s="29"/>
      <c r="D40" s="102" t="s">
        <v>17</v>
      </c>
      <c r="E40" s="104"/>
      <c r="F40" s="62"/>
      <c r="G40" s="54">
        <v>1196</v>
      </c>
      <c r="H40" s="54">
        <f>SUM(H41:H42)</f>
        <v>1170</v>
      </c>
      <c r="I40" s="54">
        <f t="shared" si="9"/>
        <v>-26</v>
      </c>
      <c r="J40" s="27"/>
      <c r="K40" s="44"/>
      <c r="L40" s="7" t="str">
        <f t="shared" si="0"/>
        <v>-</v>
      </c>
      <c r="M40" s="7" t="str">
        <f t="shared" si="1"/>
        <v>-</v>
      </c>
      <c r="N40" s="7" t="str">
        <f t="shared" si="2"/>
        <v>目</v>
      </c>
      <c r="O40" s="7" t="str">
        <f t="shared" si="3"/>
        <v>-</v>
      </c>
      <c r="P40" s="7" t="str">
        <f t="shared" si="4"/>
        <v>-</v>
      </c>
    </row>
    <row r="41" spans="1:16" ht="27" customHeight="1">
      <c r="A41" s="35">
        <f t="shared" si="6"/>
        <v>34</v>
      </c>
      <c r="B41" s="29"/>
      <c r="C41" s="29"/>
      <c r="D41" s="29"/>
      <c r="E41" s="47" t="s">
        <v>18</v>
      </c>
      <c r="F41" s="62" t="s">
        <v>49</v>
      </c>
      <c r="G41" s="54">
        <v>663</v>
      </c>
      <c r="H41" s="54">
        <v>683</v>
      </c>
      <c r="I41" s="54">
        <f t="shared" si="9"/>
        <v>20</v>
      </c>
      <c r="J41" s="27"/>
      <c r="K41" s="44"/>
      <c r="L41" s="7" t="str">
        <f t="shared" si="0"/>
        <v>-</v>
      </c>
      <c r="M41" s="7" t="str">
        <f t="shared" si="1"/>
        <v>-</v>
      </c>
      <c r="N41" s="7" t="str">
        <f t="shared" si="2"/>
        <v>-</v>
      </c>
      <c r="O41" s="7" t="str">
        <f t="shared" si="3"/>
        <v>節</v>
      </c>
      <c r="P41" s="7" t="str">
        <f t="shared" si="4"/>
        <v>事項</v>
      </c>
    </row>
    <row r="42" spans="1:16" ht="27" customHeight="1">
      <c r="A42" s="35">
        <f t="shared" si="6"/>
        <v>35</v>
      </c>
      <c r="B42" s="29"/>
      <c r="C42" s="29"/>
      <c r="D42" s="29"/>
      <c r="E42" s="47" t="s">
        <v>36</v>
      </c>
      <c r="F42" s="62" t="s">
        <v>35</v>
      </c>
      <c r="G42" s="54">
        <v>533</v>
      </c>
      <c r="H42" s="54">
        <v>487</v>
      </c>
      <c r="I42" s="54">
        <f t="shared" si="9"/>
        <v>-46</v>
      </c>
      <c r="J42" s="27"/>
      <c r="K42" s="44"/>
      <c r="L42" s="7" t="str">
        <f t="shared" si="0"/>
        <v>-</v>
      </c>
      <c r="M42" s="7" t="str">
        <f t="shared" si="1"/>
        <v>-</v>
      </c>
      <c r="N42" s="7" t="str">
        <f t="shared" si="2"/>
        <v>-</v>
      </c>
      <c r="O42" s="7" t="str">
        <f t="shared" si="3"/>
        <v>節</v>
      </c>
      <c r="P42" s="7" t="str">
        <f t="shared" si="4"/>
        <v>事項</v>
      </c>
    </row>
    <row r="43" spans="1:16" ht="27" customHeight="1">
      <c r="A43" s="35">
        <f t="shared" si="6"/>
        <v>36</v>
      </c>
      <c r="B43" s="102" t="s">
        <v>90</v>
      </c>
      <c r="C43" s="103"/>
      <c r="D43" s="103"/>
      <c r="E43" s="104"/>
      <c r="F43" s="26"/>
      <c r="G43" s="54">
        <v>829735</v>
      </c>
      <c r="H43" s="54">
        <f>SUM(H44,H47)</f>
        <v>961552</v>
      </c>
      <c r="I43" s="54">
        <f t="shared" si="9"/>
        <v>131817</v>
      </c>
      <c r="J43" s="27"/>
      <c r="K43" s="43"/>
      <c r="L43" s="7" t="str">
        <f t="shared" si="0"/>
        <v>款</v>
      </c>
      <c r="M43" s="7" t="str">
        <f t="shared" si="1"/>
        <v>-</v>
      </c>
      <c r="N43" s="7" t="str">
        <f t="shared" si="2"/>
        <v>-</v>
      </c>
      <c r="O43" s="7" t="str">
        <f t="shared" si="3"/>
        <v>-</v>
      </c>
      <c r="P43" s="7" t="str">
        <f t="shared" si="4"/>
        <v>-</v>
      </c>
    </row>
    <row r="44" spans="1:16" ht="27" customHeight="1">
      <c r="A44" s="35">
        <f t="shared" si="6"/>
        <v>37</v>
      </c>
      <c r="B44" s="32"/>
      <c r="C44" s="102" t="s">
        <v>19</v>
      </c>
      <c r="D44" s="103"/>
      <c r="E44" s="104"/>
      <c r="F44" s="26"/>
      <c r="G44" s="54">
        <v>827360</v>
      </c>
      <c r="H44" s="54">
        <f>SUM(H45)</f>
        <v>957776</v>
      </c>
      <c r="I44" s="54">
        <f t="shared" si="9"/>
        <v>130416</v>
      </c>
      <c r="J44" s="27"/>
      <c r="K44" s="44"/>
      <c r="L44" s="7" t="str">
        <f t="shared" si="0"/>
        <v>-</v>
      </c>
      <c r="M44" s="7" t="str">
        <f t="shared" si="1"/>
        <v>項</v>
      </c>
      <c r="N44" s="7" t="str">
        <f t="shared" si="2"/>
        <v>-</v>
      </c>
      <c r="O44" s="7" t="str">
        <f t="shared" si="3"/>
        <v>-</v>
      </c>
      <c r="P44" s="7" t="str">
        <f t="shared" si="4"/>
        <v>-</v>
      </c>
    </row>
    <row r="45" spans="1:16" ht="27" customHeight="1">
      <c r="A45" s="35">
        <f t="shared" si="6"/>
        <v>38</v>
      </c>
      <c r="B45" s="29"/>
      <c r="C45" s="28"/>
      <c r="D45" s="102" t="s">
        <v>20</v>
      </c>
      <c r="E45" s="104"/>
      <c r="F45" s="62"/>
      <c r="G45" s="54">
        <v>827360</v>
      </c>
      <c r="H45" s="54">
        <f>SUM(H46)</f>
        <v>957776</v>
      </c>
      <c r="I45" s="54">
        <f t="shared" si="9"/>
        <v>130416</v>
      </c>
      <c r="J45" s="27"/>
      <c r="K45" s="44"/>
      <c r="L45" s="7" t="str">
        <f t="shared" si="0"/>
        <v>-</v>
      </c>
      <c r="M45" s="7" t="str">
        <f t="shared" si="1"/>
        <v>-</v>
      </c>
      <c r="N45" s="7" t="str">
        <f t="shared" si="2"/>
        <v>目</v>
      </c>
      <c r="O45" s="7" t="str">
        <f t="shared" si="3"/>
        <v>-</v>
      </c>
      <c r="P45" s="7" t="str">
        <f t="shared" si="4"/>
        <v>-</v>
      </c>
    </row>
    <row r="46" spans="1:16" ht="27" customHeight="1">
      <c r="A46" s="35">
        <f t="shared" si="6"/>
        <v>39</v>
      </c>
      <c r="B46" s="29"/>
      <c r="C46" s="29"/>
      <c r="D46" s="28"/>
      <c r="E46" s="47" t="s">
        <v>21</v>
      </c>
      <c r="F46" s="62" t="s">
        <v>46</v>
      </c>
      <c r="G46" s="54">
        <v>827360</v>
      </c>
      <c r="H46" s="54">
        <v>957776</v>
      </c>
      <c r="I46" s="54">
        <f t="shared" si="9"/>
        <v>130416</v>
      </c>
      <c r="J46" s="27"/>
      <c r="K46" s="44"/>
      <c r="L46" s="7" t="str">
        <f t="shared" si="0"/>
        <v>-</v>
      </c>
      <c r="M46" s="7" t="str">
        <f t="shared" si="1"/>
        <v>-</v>
      </c>
      <c r="N46" s="7" t="str">
        <f t="shared" si="2"/>
        <v>-</v>
      </c>
      <c r="O46" s="7" t="str">
        <f t="shared" si="3"/>
        <v>節</v>
      </c>
      <c r="P46" s="7" t="str">
        <f t="shared" si="4"/>
        <v>事項</v>
      </c>
    </row>
    <row r="47" spans="1:16" ht="27" customHeight="1">
      <c r="A47" s="35">
        <f t="shared" si="6"/>
        <v>40</v>
      </c>
      <c r="B47" s="29"/>
      <c r="C47" s="102" t="s">
        <v>22</v>
      </c>
      <c r="D47" s="103"/>
      <c r="E47" s="104"/>
      <c r="F47" s="26"/>
      <c r="G47" s="54">
        <v>2375</v>
      </c>
      <c r="H47" s="54">
        <f>SUM(H48)</f>
        <v>3776</v>
      </c>
      <c r="I47" s="54">
        <f t="shared" si="9"/>
        <v>1401</v>
      </c>
      <c r="J47" s="27"/>
      <c r="K47" s="44"/>
      <c r="L47" s="7" t="str">
        <f t="shared" si="0"/>
        <v>-</v>
      </c>
      <c r="M47" s="7" t="str">
        <f t="shared" si="1"/>
        <v>項</v>
      </c>
      <c r="N47" s="7" t="str">
        <f t="shared" si="2"/>
        <v>-</v>
      </c>
      <c r="O47" s="7" t="str">
        <f t="shared" si="3"/>
        <v>-</v>
      </c>
      <c r="P47" s="7" t="str">
        <f t="shared" si="4"/>
        <v>-</v>
      </c>
    </row>
    <row r="48" spans="1:16" ht="27" customHeight="1">
      <c r="A48" s="35">
        <f t="shared" si="6"/>
        <v>41</v>
      </c>
      <c r="B48" s="29"/>
      <c r="C48" s="29"/>
      <c r="D48" s="102" t="s">
        <v>91</v>
      </c>
      <c r="E48" s="104"/>
      <c r="F48" s="62"/>
      <c r="G48" s="54">
        <v>2375</v>
      </c>
      <c r="H48" s="54">
        <f>SUM(H49)</f>
        <v>3776</v>
      </c>
      <c r="I48" s="54">
        <f t="shared" si="9"/>
        <v>1401</v>
      </c>
      <c r="J48" s="27"/>
      <c r="K48" s="44"/>
      <c r="L48" s="7" t="str">
        <f t="shared" si="0"/>
        <v>-</v>
      </c>
      <c r="M48" s="7" t="str">
        <f t="shared" si="1"/>
        <v>-</v>
      </c>
      <c r="N48" s="7" t="str">
        <f t="shared" si="2"/>
        <v>目</v>
      </c>
      <c r="O48" s="7" t="str">
        <f t="shared" si="3"/>
        <v>-</v>
      </c>
      <c r="P48" s="7" t="str">
        <f t="shared" si="4"/>
        <v>-</v>
      </c>
    </row>
    <row r="49" spans="1:16" ht="27" customHeight="1">
      <c r="A49" s="35">
        <f t="shared" si="6"/>
        <v>42</v>
      </c>
      <c r="B49" s="29"/>
      <c r="C49" s="29"/>
      <c r="D49" s="28"/>
      <c r="E49" s="47" t="s">
        <v>23</v>
      </c>
      <c r="F49" s="63" t="s">
        <v>32</v>
      </c>
      <c r="G49" s="54">
        <v>2375</v>
      </c>
      <c r="H49" s="54">
        <v>3776</v>
      </c>
      <c r="I49" s="54">
        <f t="shared" si="9"/>
        <v>1401</v>
      </c>
      <c r="J49" s="27"/>
      <c r="K49" s="44"/>
      <c r="L49" s="7" t="str">
        <f t="shared" si="0"/>
        <v>-</v>
      </c>
      <c r="M49" s="7" t="str">
        <f t="shared" si="1"/>
        <v>-</v>
      </c>
      <c r="N49" s="7" t="str">
        <f t="shared" si="2"/>
        <v>-</v>
      </c>
      <c r="O49" s="7" t="str">
        <f t="shared" si="3"/>
        <v>節</v>
      </c>
      <c r="P49" s="7" t="str">
        <f t="shared" si="4"/>
        <v>事項</v>
      </c>
    </row>
    <row r="50" spans="1:16" ht="27" customHeight="1">
      <c r="A50" s="35">
        <f>A49+1</f>
        <v>43</v>
      </c>
      <c r="B50" s="102" t="s">
        <v>92</v>
      </c>
      <c r="C50" s="103"/>
      <c r="D50" s="103"/>
      <c r="E50" s="104"/>
      <c r="F50" s="26"/>
      <c r="G50" s="54">
        <v>7500</v>
      </c>
      <c r="H50" s="54">
        <f t="shared" ref="H50:H52" si="10">SUM(H51)</f>
        <v>24000</v>
      </c>
      <c r="I50" s="54">
        <f t="shared" si="9"/>
        <v>16500</v>
      </c>
      <c r="J50" s="27"/>
      <c r="K50" s="43"/>
      <c r="L50" s="7" t="str">
        <f t="shared" si="0"/>
        <v>款</v>
      </c>
      <c r="M50" s="7" t="str">
        <f t="shared" si="1"/>
        <v>-</v>
      </c>
      <c r="N50" s="7" t="str">
        <f t="shared" si="2"/>
        <v>-</v>
      </c>
      <c r="O50" s="7" t="str">
        <f t="shared" si="3"/>
        <v>-</v>
      </c>
      <c r="P50" s="7" t="str">
        <f t="shared" si="4"/>
        <v>-</v>
      </c>
    </row>
    <row r="51" spans="1:16" ht="27" customHeight="1">
      <c r="A51" s="35">
        <f t="shared" si="6"/>
        <v>44</v>
      </c>
      <c r="B51" s="28"/>
      <c r="C51" s="102" t="s">
        <v>61</v>
      </c>
      <c r="D51" s="103"/>
      <c r="E51" s="104"/>
      <c r="F51" s="26"/>
      <c r="G51" s="54">
        <v>7500</v>
      </c>
      <c r="H51" s="54">
        <f t="shared" si="10"/>
        <v>24000</v>
      </c>
      <c r="I51" s="54">
        <f t="shared" si="9"/>
        <v>16500</v>
      </c>
      <c r="J51" s="27"/>
      <c r="K51" s="44"/>
      <c r="L51" s="7" t="str">
        <f t="shared" si="0"/>
        <v>-</v>
      </c>
      <c r="M51" s="7" t="str">
        <f t="shared" si="1"/>
        <v>項</v>
      </c>
      <c r="N51" s="7" t="str">
        <f t="shared" si="2"/>
        <v>-</v>
      </c>
      <c r="O51" s="7" t="str">
        <f t="shared" si="3"/>
        <v>-</v>
      </c>
      <c r="P51" s="7" t="str">
        <f t="shared" si="4"/>
        <v>-</v>
      </c>
    </row>
    <row r="52" spans="1:16" ht="27" customHeight="1">
      <c r="A52" s="35">
        <f t="shared" si="6"/>
        <v>45</v>
      </c>
      <c r="B52" s="29"/>
      <c r="C52" s="29"/>
      <c r="D52" s="102" t="s">
        <v>62</v>
      </c>
      <c r="E52" s="104"/>
      <c r="F52" s="62"/>
      <c r="G52" s="54">
        <v>7500</v>
      </c>
      <c r="H52" s="54">
        <f t="shared" si="10"/>
        <v>24000</v>
      </c>
      <c r="I52" s="54">
        <f t="shared" si="9"/>
        <v>16500</v>
      </c>
      <c r="J52" s="27"/>
      <c r="K52" s="44"/>
      <c r="L52" s="7" t="str">
        <f t="shared" si="0"/>
        <v>-</v>
      </c>
      <c r="M52" s="7" t="str">
        <f t="shared" si="1"/>
        <v>-</v>
      </c>
      <c r="N52" s="7" t="str">
        <f t="shared" si="2"/>
        <v>目</v>
      </c>
      <c r="O52" s="7" t="str">
        <f t="shared" si="3"/>
        <v>-</v>
      </c>
      <c r="P52" s="7" t="str">
        <f t="shared" si="4"/>
        <v>-</v>
      </c>
    </row>
    <row r="53" spans="1:16" ht="27" customHeight="1">
      <c r="A53" s="35">
        <f t="shared" si="6"/>
        <v>46</v>
      </c>
      <c r="B53" s="29"/>
      <c r="C53" s="29"/>
      <c r="D53" s="42"/>
      <c r="E53" s="47" t="s">
        <v>63</v>
      </c>
      <c r="F53" s="62" t="s">
        <v>64</v>
      </c>
      <c r="G53" s="54">
        <v>7500</v>
      </c>
      <c r="H53" s="54">
        <v>24000</v>
      </c>
      <c r="I53" s="54">
        <f t="shared" si="9"/>
        <v>16500</v>
      </c>
      <c r="J53" s="27"/>
      <c r="K53" s="44"/>
      <c r="L53" s="7" t="str">
        <f t="shared" si="0"/>
        <v>-</v>
      </c>
      <c r="M53" s="7" t="str">
        <f t="shared" si="1"/>
        <v>-</v>
      </c>
      <c r="N53" s="7" t="str">
        <f t="shared" si="2"/>
        <v>-</v>
      </c>
      <c r="O53" s="7" t="str">
        <f t="shared" si="3"/>
        <v>節</v>
      </c>
      <c r="P53" s="7" t="str">
        <f t="shared" si="4"/>
        <v>事項</v>
      </c>
    </row>
    <row r="54" spans="1:16" ht="27" customHeight="1">
      <c r="A54" s="35">
        <f t="shared" si="6"/>
        <v>47</v>
      </c>
      <c r="B54" s="102" t="s">
        <v>93</v>
      </c>
      <c r="C54" s="103"/>
      <c r="D54" s="103"/>
      <c r="E54" s="104"/>
      <c r="F54" s="26"/>
      <c r="G54" s="54">
        <v>39820</v>
      </c>
      <c r="H54" s="54">
        <f t="shared" ref="H54:H56" si="11">SUM(H55)</f>
        <v>4895</v>
      </c>
      <c r="I54" s="54">
        <f t="shared" si="9"/>
        <v>-34925</v>
      </c>
      <c r="J54" s="27"/>
      <c r="K54" s="43"/>
      <c r="L54" s="7" t="str">
        <f t="shared" si="0"/>
        <v>款</v>
      </c>
      <c r="M54" s="7" t="str">
        <f t="shared" si="1"/>
        <v>-</v>
      </c>
      <c r="N54" s="7" t="str">
        <f t="shared" si="2"/>
        <v>-</v>
      </c>
      <c r="O54" s="7" t="str">
        <f t="shared" si="3"/>
        <v>-</v>
      </c>
      <c r="P54" s="7" t="str">
        <f t="shared" si="4"/>
        <v>-</v>
      </c>
    </row>
    <row r="55" spans="1:16" ht="27" customHeight="1">
      <c r="A55" s="35">
        <f t="shared" si="6"/>
        <v>48</v>
      </c>
      <c r="B55" s="32"/>
      <c r="C55" s="102" t="s">
        <v>57</v>
      </c>
      <c r="D55" s="103"/>
      <c r="E55" s="104"/>
      <c r="F55" s="26"/>
      <c r="G55" s="54">
        <v>39820</v>
      </c>
      <c r="H55" s="54">
        <f t="shared" si="11"/>
        <v>4895</v>
      </c>
      <c r="I55" s="54">
        <f t="shared" si="9"/>
        <v>-34925</v>
      </c>
      <c r="J55" s="27"/>
      <c r="K55" s="44"/>
      <c r="L55" s="7" t="str">
        <f t="shared" si="0"/>
        <v>-</v>
      </c>
      <c r="M55" s="7" t="str">
        <f t="shared" si="1"/>
        <v>項</v>
      </c>
      <c r="N55" s="7" t="str">
        <f t="shared" si="2"/>
        <v>-</v>
      </c>
      <c r="O55" s="7" t="str">
        <f t="shared" si="3"/>
        <v>-</v>
      </c>
      <c r="P55" s="7" t="str">
        <f t="shared" si="4"/>
        <v>-</v>
      </c>
    </row>
    <row r="56" spans="1:16" ht="27" customHeight="1">
      <c r="A56" s="35">
        <f t="shared" si="6"/>
        <v>49</v>
      </c>
      <c r="B56" s="29"/>
      <c r="C56" s="29"/>
      <c r="D56" s="105" t="s">
        <v>94</v>
      </c>
      <c r="E56" s="107"/>
      <c r="F56" s="60"/>
      <c r="G56" s="61">
        <v>39820</v>
      </c>
      <c r="H56" s="61">
        <f t="shared" si="11"/>
        <v>4895</v>
      </c>
      <c r="I56" s="61">
        <f t="shared" si="9"/>
        <v>-34925</v>
      </c>
      <c r="J56" s="36"/>
      <c r="K56" s="45"/>
      <c r="L56" s="7" t="str">
        <f t="shared" si="0"/>
        <v>-</v>
      </c>
      <c r="M56" s="7" t="str">
        <f t="shared" si="1"/>
        <v>-</v>
      </c>
      <c r="N56" s="7" t="str">
        <f t="shared" si="2"/>
        <v>目</v>
      </c>
      <c r="O56" s="7" t="str">
        <f t="shared" si="3"/>
        <v>-</v>
      </c>
      <c r="P56" s="7" t="str">
        <f t="shared" si="4"/>
        <v>-</v>
      </c>
    </row>
    <row r="57" spans="1:16" ht="27" customHeight="1">
      <c r="A57" s="35">
        <f t="shared" si="6"/>
        <v>50</v>
      </c>
      <c r="B57" s="30"/>
      <c r="C57" s="30"/>
      <c r="D57" s="42"/>
      <c r="E57" s="73" t="s">
        <v>24</v>
      </c>
      <c r="F57" s="62" t="s">
        <v>31</v>
      </c>
      <c r="G57" s="54">
        <v>39820</v>
      </c>
      <c r="H57" s="54">
        <v>4895</v>
      </c>
      <c r="I57" s="54">
        <f t="shared" si="9"/>
        <v>-34925</v>
      </c>
      <c r="J57" s="27"/>
      <c r="K57" s="44"/>
      <c r="L57" s="7" t="str">
        <f t="shared" si="0"/>
        <v>-</v>
      </c>
      <c r="M57" s="7" t="str">
        <f t="shared" si="1"/>
        <v>-</v>
      </c>
      <c r="N57" s="7" t="str">
        <f t="shared" si="2"/>
        <v>-</v>
      </c>
      <c r="O57" s="7" t="str">
        <f t="shared" si="3"/>
        <v>節</v>
      </c>
      <c r="P57" s="7" t="str">
        <f t="shared" si="4"/>
        <v>事項</v>
      </c>
    </row>
    <row r="58" spans="1:16" ht="27" customHeight="1">
      <c r="A58" s="35">
        <f t="shared" si="6"/>
        <v>51</v>
      </c>
      <c r="B58" s="102" t="s">
        <v>95</v>
      </c>
      <c r="C58" s="103"/>
      <c r="D58" s="103"/>
      <c r="E58" s="104"/>
      <c r="F58" s="26"/>
      <c r="G58" s="54">
        <v>1028781</v>
      </c>
      <c r="H58" s="54">
        <f>SUM(H59,H63)</f>
        <v>1037560</v>
      </c>
      <c r="I58" s="54">
        <f t="shared" si="9"/>
        <v>8779</v>
      </c>
      <c r="J58" s="27"/>
      <c r="K58" s="43"/>
      <c r="L58" s="7" t="str">
        <f t="shared" si="0"/>
        <v>款</v>
      </c>
      <c r="M58" s="7" t="str">
        <f t="shared" si="1"/>
        <v>-</v>
      </c>
      <c r="N58" s="7" t="str">
        <f t="shared" si="2"/>
        <v>-</v>
      </c>
      <c r="O58" s="7" t="str">
        <f t="shared" si="3"/>
        <v>-</v>
      </c>
      <c r="P58" s="7" t="str">
        <f t="shared" si="4"/>
        <v>-</v>
      </c>
    </row>
    <row r="59" spans="1:16" ht="27" customHeight="1">
      <c r="A59" s="35">
        <f t="shared" si="6"/>
        <v>52</v>
      </c>
      <c r="B59" s="29"/>
      <c r="C59" s="102" t="s">
        <v>25</v>
      </c>
      <c r="D59" s="103"/>
      <c r="E59" s="104"/>
      <c r="F59" s="26"/>
      <c r="G59" s="54">
        <v>840191</v>
      </c>
      <c r="H59" s="54">
        <f>SUM(H60)</f>
        <v>840191</v>
      </c>
      <c r="I59" s="54">
        <f t="shared" si="9"/>
        <v>0</v>
      </c>
      <c r="J59" s="27"/>
      <c r="K59" s="44"/>
      <c r="L59" s="7" t="str">
        <f t="shared" si="0"/>
        <v>-</v>
      </c>
      <c r="M59" s="7" t="str">
        <f t="shared" si="1"/>
        <v>項</v>
      </c>
      <c r="N59" s="7" t="str">
        <f t="shared" si="2"/>
        <v>-</v>
      </c>
      <c r="O59" s="7" t="str">
        <f t="shared" si="3"/>
        <v>-</v>
      </c>
      <c r="P59" s="7" t="str">
        <f t="shared" si="4"/>
        <v>-</v>
      </c>
    </row>
    <row r="60" spans="1:16" ht="27" customHeight="1">
      <c r="A60" s="35">
        <f t="shared" si="6"/>
        <v>53</v>
      </c>
      <c r="B60" s="29"/>
      <c r="C60" s="28"/>
      <c r="D60" s="102" t="s">
        <v>67</v>
      </c>
      <c r="E60" s="104"/>
      <c r="F60" s="62"/>
      <c r="G60" s="54">
        <v>840191</v>
      </c>
      <c r="H60" s="54">
        <f>SUM(H61:H62)</f>
        <v>840191</v>
      </c>
      <c r="I60" s="54">
        <f t="shared" si="9"/>
        <v>0</v>
      </c>
      <c r="J60" s="27"/>
      <c r="K60" s="44"/>
      <c r="L60" s="7" t="str">
        <f t="shared" si="0"/>
        <v>-</v>
      </c>
      <c r="M60" s="7" t="str">
        <f t="shared" si="1"/>
        <v>-</v>
      </c>
      <c r="N60" s="7" t="str">
        <f t="shared" si="2"/>
        <v>目</v>
      </c>
      <c r="O60" s="7" t="str">
        <f t="shared" si="3"/>
        <v>-</v>
      </c>
      <c r="P60" s="7" t="str">
        <f t="shared" si="4"/>
        <v>-</v>
      </c>
    </row>
    <row r="61" spans="1:16" ht="40.5" customHeight="1">
      <c r="A61" s="72">
        <f t="shared" si="6"/>
        <v>54</v>
      </c>
      <c r="B61" s="29"/>
      <c r="C61" s="29"/>
      <c r="D61" s="29"/>
      <c r="E61" s="64" t="s">
        <v>96</v>
      </c>
      <c r="F61" s="63" t="s">
        <v>73</v>
      </c>
      <c r="G61" s="54">
        <v>829699</v>
      </c>
      <c r="H61" s="54">
        <v>829699</v>
      </c>
      <c r="I61" s="54">
        <f t="shared" si="9"/>
        <v>0</v>
      </c>
      <c r="J61" s="27"/>
      <c r="K61" s="44"/>
      <c r="L61" s="7" t="str">
        <f t="shared" si="0"/>
        <v>-</v>
      </c>
      <c r="M61" s="7" t="str">
        <f t="shared" si="1"/>
        <v>-</v>
      </c>
      <c r="N61" s="7" t="str">
        <f t="shared" si="2"/>
        <v>-</v>
      </c>
      <c r="O61" s="7" t="str">
        <f t="shared" si="3"/>
        <v>節</v>
      </c>
      <c r="P61" s="7" t="str">
        <f t="shared" si="4"/>
        <v>事項</v>
      </c>
    </row>
    <row r="62" spans="1:16" ht="40.5" customHeight="1">
      <c r="A62" s="35">
        <f t="shared" si="6"/>
        <v>55</v>
      </c>
      <c r="B62" s="29"/>
      <c r="C62" s="30"/>
      <c r="D62" s="30"/>
      <c r="E62" s="64" t="s">
        <v>97</v>
      </c>
      <c r="F62" s="64" t="s">
        <v>58</v>
      </c>
      <c r="G62" s="61">
        <v>10492</v>
      </c>
      <c r="H62" s="61">
        <v>10492</v>
      </c>
      <c r="I62" s="61">
        <f t="shared" si="9"/>
        <v>0</v>
      </c>
      <c r="J62" s="36"/>
      <c r="K62" s="45"/>
      <c r="L62" s="7" t="str">
        <f t="shared" si="0"/>
        <v>-</v>
      </c>
      <c r="M62" s="7" t="str">
        <f t="shared" si="1"/>
        <v>-</v>
      </c>
      <c r="N62" s="7" t="str">
        <f t="shared" si="2"/>
        <v>-</v>
      </c>
      <c r="O62" s="7" t="str">
        <f t="shared" si="3"/>
        <v>節</v>
      </c>
      <c r="P62" s="7" t="str">
        <f t="shared" si="4"/>
        <v>事項</v>
      </c>
    </row>
    <row r="63" spans="1:16" ht="27" customHeight="1">
      <c r="A63" s="35">
        <f t="shared" si="6"/>
        <v>56</v>
      </c>
      <c r="B63" s="29"/>
      <c r="C63" s="105" t="s">
        <v>26</v>
      </c>
      <c r="D63" s="106"/>
      <c r="E63" s="104"/>
      <c r="F63" s="26"/>
      <c r="G63" s="54">
        <v>188590</v>
      </c>
      <c r="H63" s="54">
        <f>SUM(H64)</f>
        <v>197369</v>
      </c>
      <c r="I63" s="54">
        <f t="shared" si="9"/>
        <v>8779</v>
      </c>
      <c r="J63" s="27"/>
      <c r="K63" s="44"/>
      <c r="L63" s="7" t="str">
        <f t="shared" si="0"/>
        <v>-</v>
      </c>
      <c r="M63" s="7" t="str">
        <f t="shared" si="1"/>
        <v>項</v>
      </c>
      <c r="N63" s="7" t="str">
        <f t="shared" si="2"/>
        <v>-</v>
      </c>
      <c r="O63" s="7" t="str">
        <f t="shared" si="3"/>
        <v>-</v>
      </c>
      <c r="P63" s="7" t="str">
        <f t="shared" si="4"/>
        <v>-</v>
      </c>
    </row>
    <row r="64" spans="1:16" ht="27" customHeight="1">
      <c r="A64" s="35">
        <f t="shared" si="6"/>
        <v>57</v>
      </c>
      <c r="B64" s="29"/>
      <c r="C64" s="29"/>
      <c r="D64" s="102" t="s">
        <v>98</v>
      </c>
      <c r="E64" s="104"/>
      <c r="F64" s="62"/>
      <c r="G64" s="54">
        <v>188590</v>
      </c>
      <c r="H64" s="54">
        <f>SUM(H65)</f>
        <v>197369</v>
      </c>
      <c r="I64" s="54">
        <f t="shared" si="9"/>
        <v>8779</v>
      </c>
      <c r="J64" s="27"/>
      <c r="K64" s="44"/>
      <c r="L64" s="7" t="str">
        <f t="shared" si="0"/>
        <v>-</v>
      </c>
      <c r="M64" s="7" t="str">
        <f t="shared" si="1"/>
        <v>-</v>
      </c>
      <c r="N64" s="7" t="str">
        <f t="shared" si="2"/>
        <v>目</v>
      </c>
      <c r="O64" s="7" t="str">
        <f t="shared" si="3"/>
        <v>-</v>
      </c>
      <c r="P64" s="7" t="str">
        <f t="shared" si="4"/>
        <v>-</v>
      </c>
    </row>
    <row r="65" spans="1:16" ht="27" customHeight="1">
      <c r="A65" s="35">
        <f t="shared" si="6"/>
        <v>58</v>
      </c>
      <c r="B65" s="29"/>
      <c r="C65" s="29"/>
      <c r="D65" s="28"/>
      <c r="E65" s="73" t="s">
        <v>27</v>
      </c>
      <c r="F65" s="62"/>
      <c r="G65" s="54">
        <v>188590</v>
      </c>
      <c r="H65" s="54">
        <f>SUM(H66:H67)</f>
        <v>197369</v>
      </c>
      <c r="I65" s="54">
        <f t="shared" si="9"/>
        <v>8779</v>
      </c>
      <c r="J65" s="27"/>
      <c r="K65" s="44"/>
      <c r="L65" s="7" t="str">
        <f t="shared" ref="L65:L73" si="12">IF(B65&lt;&gt;"","款","-")</f>
        <v>-</v>
      </c>
      <c r="M65" s="7" t="str">
        <f t="shared" ref="M65:M73" si="13">IF(C65&lt;&gt;"","項","-")</f>
        <v>-</v>
      </c>
      <c r="N65" s="7" t="str">
        <f t="shared" ref="N65:N73" si="14">IF(D65&lt;&gt;"","目","-")</f>
        <v>-</v>
      </c>
      <c r="O65" s="7" t="str">
        <f t="shared" ref="O65:O73" si="15">IF(E65&lt;&gt;"","節","-")</f>
        <v>節</v>
      </c>
      <c r="P65" s="7" t="str">
        <f t="shared" ref="P65:P73" si="16">IF(F65&lt;&gt;"","事項","-")</f>
        <v>-</v>
      </c>
    </row>
    <row r="66" spans="1:16" ht="27" customHeight="1">
      <c r="A66" s="35">
        <f t="shared" si="6"/>
        <v>59</v>
      </c>
      <c r="B66" s="29"/>
      <c r="C66" s="29"/>
      <c r="D66" s="29"/>
      <c r="E66" s="74"/>
      <c r="F66" s="60" t="s">
        <v>56</v>
      </c>
      <c r="G66" s="61">
        <v>177326</v>
      </c>
      <c r="H66" s="61">
        <v>190498</v>
      </c>
      <c r="I66" s="61">
        <f>+H66-G66</f>
        <v>13172</v>
      </c>
      <c r="J66" s="36"/>
      <c r="K66" s="45"/>
      <c r="L66" s="7" t="str">
        <f t="shared" si="12"/>
        <v>-</v>
      </c>
      <c r="M66" s="7" t="str">
        <f t="shared" si="13"/>
        <v>-</v>
      </c>
      <c r="N66" s="7" t="str">
        <f t="shared" si="14"/>
        <v>-</v>
      </c>
      <c r="O66" s="7" t="str">
        <f t="shared" si="15"/>
        <v>-</v>
      </c>
      <c r="P66" s="7" t="str">
        <f t="shared" si="16"/>
        <v>事項</v>
      </c>
    </row>
    <row r="67" spans="1:16" ht="27" customHeight="1">
      <c r="A67" s="35">
        <f t="shared" ref="A67:A73" si="17">A66+1</f>
        <v>60</v>
      </c>
      <c r="B67" s="30"/>
      <c r="C67" s="30"/>
      <c r="D67" s="30"/>
      <c r="E67" s="73"/>
      <c r="F67" s="62" t="s">
        <v>66</v>
      </c>
      <c r="G67" s="54">
        <v>11264</v>
      </c>
      <c r="H67" s="54">
        <v>6871</v>
      </c>
      <c r="I67" s="54">
        <f t="shared" ref="I67:I73" si="18">+H67-G67</f>
        <v>-4393</v>
      </c>
      <c r="J67" s="27"/>
      <c r="K67" s="44"/>
      <c r="L67" s="7" t="str">
        <f t="shared" si="12"/>
        <v>-</v>
      </c>
      <c r="M67" s="7" t="str">
        <f t="shared" si="13"/>
        <v>-</v>
      </c>
      <c r="N67" s="7" t="str">
        <f t="shared" si="14"/>
        <v>-</v>
      </c>
      <c r="O67" s="7" t="str">
        <f t="shared" si="15"/>
        <v>-</v>
      </c>
      <c r="P67" s="7" t="str">
        <f t="shared" si="16"/>
        <v>事項</v>
      </c>
    </row>
    <row r="68" spans="1:16" ht="27" customHeight="1">
      <c r="A68" s="35">
        <f>A67+1</f>
        <v>61</v>
      </c>
      <c r="B68" s="102" t="s">
        <v>99</v>
      </c>
      <c r="C68" s="103"/>
      <c r="D68" s="103"/>
      <c r="E68" s="104"/>
      <c r="F68" s="26"/>
      <c r="G68" s="54">
        <v>8645000</v>
      </c>
      <c r="H68" s="54">
        <f>SUM(H69)</f>
        <v>9474000</v>
      </c>
      <c r="I68" s="54">
        <f t="shared" si="18"/>
        <v>829000</v>
      </c>
      <c r="J68" s="27"/>
      <c r="K68" s="43"/>
      <c r="L68" s="7" t="str">
        <f t="shared" si="12"/>
        <v>款</v>
      </c>
      <c r="M68" s="7" t="str">
        <f t="shared" si="13"/>
        <v>-</v>
      </c>
      <c r="N68" s="7" t="str">
        <f t="shared" si="14"/>
        <v>-</v>
      </c>
      <c r="O68" s="7" t="str">
        <f t="shared" si="15"/>
        <v>-</v>
      </c>
      <c r="P68" s="7" t="str">
        <f t="shared" si="16"/>
        <v>-</v>
      </c>
    </row>
    <row r="69" spans="1:16" ht="27" customHeight="1">
      <c r="A69" s="35">
        <f t="shared" si="17"/>
        <v>62</v>
      </c>
      <c r="B69" s="32"/>
      <c r="C69" s="102" t="s">
        <v>28</v>
      </c>
      <c r="D69" s="103"/>
      <c r="E69" s="104"/>
      <c r="F69" s="26"/>
      <c r="G69" s="54">
        <v>8645000</v>
      </c>
      <c r="H69" s="54">
        <f>SUM(H70)</f>
        <v>9474000</v>
      </c>
      <c r="I69" s="54">
        <f t="shared" si="18"/>
        <v>829000</v>
      </c>
      <c r="J69" s="27"/>
      <c r="K69" s="44"/>
      <c r="L69" s="7" t="str">
        <f t="shared" si="12"/>
        <v>-</v>
      </c>
      <c r="M69" s="7" t="str">
        <f t="shared" si="13"/>
        <v>項</v>
      </c>
      <c r="N69" s="7" t="str">
        <f t="shared" si="14"/>
        <v>-</v>
      </c>
      <c r="O69" s="7" t="str">
        <f t="shared" si="15"/>
        <v>-</v>
      </c>
      <c r="P69" s="7" t="str">
        <f t="shared" si="16"/>
        <v>-</v>
      </c>
    </row>
    <row r="70" spans="1:16" ht="27" customHeight="1">
      <c r="A70" s="35">
        <f t="shared" si="17"/>
        <v>63</v>
      </c>
      <c r="B70" s="29"/>
      <c r="C70" s="29"/>
      <c r="D70" s="102" t="s">
        <v>29</v>
      </c>
      <c r="E70" s="104"/>
      <c r="F70" s="62"/>
      <c r="G70" s="54">
        <v>8645000</v>
      </c>
      <c r="H70" s="54">
        <f>SUM(H71:H73)</f>
        <v>9474000</v>
      </c>
      <c r="I70" s="54">
        <f t="shared" si="18"/>
        <v>829000</v>
      </c>
      <c r="J70" s="27"/>
      <c r="K70" s="44"/>
      <c r="L70" s="7" t="str">
        <f t="shared" si="12"/>
        <v>-</v>
      </c>
      <c r="M70" s="7" t="str">
        <f t="shared" si="13"/>
        <v>-</v>
      </c>
      <c r="N70" s="7" t="str">
        <f t="shared" si="14"/>
        <v>目</v>
      </c>
      <c r="O70" s="7" t="str">
        <f t="shared" si="15"/>
        <v>-</v>
      </c>
      <c r="P70" s="7" t="str">
        <f t="shared" si="16"/>
        <v>-</v>
      </c>
    </row>
    <row r="71" spans="1:16" ht="27" customHeight="1">
      <c r="A71" s="35">
        <f t="shared" si="17"/>
        <v>64</v>
      </c>
      <c r="B71" s="29"/>
      <c r="C71" s="29"/>
      <c r="D71" s="29"/>
      <c r="E71" s="47" t="s">
        <v>52</v>
      </c>
      <c r="F71" s="62" t="s">
        <v>41</v>
      </c>
      <c r="G71" s="54">
        <v>249000</v>
      </c>
      <c r="H71" s="54">
        <v>360000</v>
      </c>
      <c r="I71" s="54">
        <f t="shared" si="18"/>
        <v>111000</v>
      </c>
      <c r="J71" s="27"/>
      <c r="K71" s="44"/>
      <c r="L71" s="7" t="str">
        <f t="shared" si="12"/>
        <v>-</v>
      </c>
      <c r="M71" s="7" t="str">
        <f t="shared" si="13"/>
        <v>-</v>
      </c>
      <c r="N71" s="7" t="str">
        <f t="shared" si="14"/>
        <v>-</v>
      </c>
      <c r="O71" s="7" t="str">
        <f t="shared" si="15"/>
        <v>節</v>
      </c>
      <c r="P71" s="7" t="str">
        <f t="shared" si="16"/>
        <v>事項</v>
      </c>
    </row>
    <row r="72" spans="1:16" ht="27" customHeight="1">
      <c r="A72" s="35">
        <f t="shared" si="17"/>
        <v>65</v>
      </c>
      <c r="B72" s="29"/>
      <c r="C72" s="29"/>
      <c r="D72" s="29"/>
      <c r="E72" s="47" t="s">
        <v>71</v>
      </c>
      <c r="F72" s="62" t="s">
        <v>42</v>
      </c>
      <c r="G72" s="54">
        <v>6000</v>
      </c>
      <c r="H72" s="54">
        <v>6000</v>
      </c>
      <c r="I72" s="54">
        <f t="shared" si="18"/>
        <v>0</v>
      </c>
      <c r="J72" s="27"/>
      <c r="K72" s="44"/>
      <c r="L72" s="7" t="str">
        <f t="shared" si="12"/>
        <v>-</v>
      </c>
      <c r="M72" s="7" t="str">
        <f t="shared" si="13"/>
        <v>-</v>
      </c>
      <c r="N72" s="7" t="str">
        <f t="shared" si="14"/>
        <v>-</v>
      </c>
      <c r="O72" s="7" t="str">
        <f t="shared" si="15"/>
        <v>節</v>
      </c>
      <c r="P72" s="7" t="str">
        <f t="shared" si="16"/>
        <v>事項</v>
      </c>
    </row>
    <row r="73" spans="1:16" ht="27" customHeight="1">
      <c r="A73" s="35">
        <f t="shared" si="17"/>
        <v>66</v>
      </c>
      <c r="B73" s="29"/>
      <c r="C73" s="29"/>
      <c r="D73" s="29"/>
      <c r="E73" s="51" t="s">
        <v>72</v>
      </c>
      <c r="F73" s="65" t="s">
        <v>43</v>
      </c>
      <c r="G73" s="55">
        <v>8390000</v>
      </c>
      <c r="H73" s="55">
        <v>9108000</v>
      </c>
      <c r="I73" s="55">
        <f t="shared" si="18"/>
        <v>718000</v>
      </c>
      <c r="J73" s="52"/>
      <c r="K73" s="53"/>
      <c r="L73" s="7" t="str">
        <f t="shared" si="12"/>
        <v>-</v>
      </c>
      <c r="M73" s="7" t="str">
        <f t="shared" si="13"/>
        <v>-</v>
      </c>
      <c r="N73" s="7" t="str">
        <f t="shared" si="14"/>
        <v>-</v>
      </c>
      <c r="O73" s="7" t="str">
        <f t="shared" si="15"/>
        <v>節</v>
      </c>
      <c r="P73" s="7" t="str">
        <f t="shared" si="16"/>
        <v>事項</v>
      </c>
    </row>
    <row r="74" spans="1:16" ht="27" customHeight="1" thickBot="1">
      <c r="A74" s="108" t="s">
        <v>30</v>
      </c>
      <c r="B74" s="109"/>
      <c r="C74" s="109"/>
      <c r="D74" s="109"/>
      <c r="E74" s="109"/>
      <c r="F74" s="66"/>
      <c r="G74" s="67">
        <v>13407189</v>
      </c>
      <c r="H74" s="67">
        <f>SUMIF($L:$L,"款",$H:$H)</f>
        <v>12250064</v>
      </c>
      <c r="I74" s="68">
        <f>+H74-G74</f>
        <v>-1157125</v>
      </c>
      <c r="J74" s="33"/>
      <c r="K74" s="46"/>
    </row>
    <row r="75" spans="1:16" ht="8.25" customHeight="1">
      <c r="A75" s="34"/>
      <c r="B75" s="34"/>
      <c r="C75" s="34"/>
      <c r="D75" s="34"/>
      <c r="E75" s="34"/>
      <c r="F75" s="38"/>
      <c r="G75" s="39"/>
      <c r="H75" s="39"/>
      <c r="I75" s="39"/>
      <c r="J75" s="40"/>
      <c r="K75" s="41"/>
    </row>
    <row r="76" spans="1:16" ht="21.75" customHeight="1">
      <c r="B76" s="48"/>
      <c r="C76" s="49"/>
      <c r="D76" s="49"/>
      <c r="E76" s="49"/>
      <c r="F76" s="49"/>
      <c r="G76" s="49"/>
      <c r="H76" s="49"/>
      <c r="I76" s="49"/>
    </row>
    <row r="81" spans="1:16" s="5" customFormat="1" ht="18" customHeight="1">
      <c r="A81" s="17"/>
      <c r="B81" s="1"/>
      <c r="C81" s="1"/>
      <c r="D81" s="1"/>
      <c r="E81" s="1"/>
      <c r="F81" s="10"/>
      <c r="I81" s="4"/>
      <c r="J81" s="11"/>
      <c r="K81" s="12"/>
      <c r="L81" s="7"/>
      <c r="M81" s="7"/>
      <c r="N81" s="7"/>
      <c r="O81" s="7"/>
      <c r="P81" s="7"/>
    </row>
    <row r="82" spans="1:16" s="5" customFormat="1" ht="18" customHeight="1">
      <c r="A82" s="17"/>
      <c r="B82" s="1"/>
      <c r="C82" s="1"/>
      <c r="D82" s="1"/>
      <c r="E82" s="1"/>
      <c r="F82" s="10"/>
      <c r="I82" s="4"/>
      <c r="J82" s="11"/>
      <c r="K82" s="12"/>
      <c r="L82" s="7"/>
      <c r="M82" s="7"/>
      <c r="N82" s="7"/>
      <c r="O82" s="7"/>
      <c r="P82" s="7"/>
    </row>
    <row r="83" spans="1:16" s="5" customFormat="1" ht="18" customHeight="1">
      <c r="A83" s="17"/>
      <c r="B83" s="1"/>
      <c r="C83" s="1"/>
      <c r="D83" s="1"/>
      <c r="E83" s="1"/>
      <c r="F83" s="10"/>
      <c r="I83" s="4"/>
      <c r="J83" s="11"/>
      <c r="K83" s="12"/>
      <c r="L83" s="7"/>
      <c r="M83" s="7"/>
      <c r="N83" s="7"/>
      <c r="O83" s="7"/>
      <c r="P83" s="7"/>
    </row>
    <row r="84" spans="1:16" s="5" customFormat="1" ht="18" customHeight="1">
      <c r="A84" s="17"/>
      <c r="B84" s="1"/>
      <c r="C84" s="1"/>
      <c r="D84" s="1"/>
      <c r="E84" s="1"/>
      <c r="F84" s="10"/>
      <c r="I84" s="4"/>
      <c r="J84" s="11"/>
      <c r="K84" s="12"/>
      <c r="L84" s="7"/>
      <c r="M84" s="7"/>
      <c r="N84" s="7"/>
      <c r="O84" s="7"/>
      <c r="P84" s="7"/>
    </row>
    <row r="85" spans="1:16" s="5" customFormat="1" ht="18" customHeight="1">
      <c r="A85" s="17"/>
      <c r="B85" s="1"/>
      <c r="C85" s="1"/>
      <c r="D85" s="1"/>
      <c r="E85" s="1"/>
      <c r="F85" s="10"/>
      <c r="I85" s="4"/>
      <c r="J85" s="11"/>
      <c r="K85" s="12"/>
      <c r="L85" s="7"/>
      <c r="M85" s="7"/>
      <c r="N85" s="7"/>
      <c r="O85" s="7"/>
      <c r="P85" s="7"/>
    </row>
    <row r="86" spans="1:16" s="5" customFormat="1" ht="18" customHeight="1">
      <c r="A86" s="17"/>
      <c r="B86" s="1"/>
      <c r="C86" s="1"/>
      <c r="D86" s="1"/>
      <c r="E86" s="1"/>
      <c r="F86" s="10"/>
      <c r="I86" s="4"/>
      <c r="J86" s="11"/>
      <c r="K86" s="12"/>
      <c r="L86" s="7"/>
      <c r="M86" s="7"/>
      <c r="N86" s="7"/>
      <c r="O86" s="7"/>
      <c r="P86" s="7"/>
    </row>
    <row r="87" spans="1:16" s="5" customFormat="1" ht="18" customHeight="1">
      <c r="A87" s="17"/>
      <c r="B87" s="1"/>
      <c r="C87" s="1"/>
      <c r="D87" s="1"/>
      <c r="E87" s="1"/>
      <c r="F87" s="10"/>
      <c r="I87" s="4"/>
      <c r="J87" s="11"/>
      <c r="K87" s="12"/>
      <c r="L87" s="7"/>
      <c r="M87" s="7"/>
      <c r="N87" s="7"/>
      <c r="O87" s="7"/>
      <c r="P87" s="7"/>
    </row>
    <row r="88" spans="1:16" s="5" customFormat="1" ht="18" customHeight="1">
      <c r="A88" s="17"/>
      <c r="B88" s="1"/>
      <c r="C88" s="1"/>
      <c r="D88" s="1"/>
      <c r="E88" s="1"/>
      <c r="F88" s="10"/>
      <c r="I88" s="4"/>
      <c r="J88" s="11"/>
      <c r="K88" s="12"/>
      <c r="L88" s="7"/>
      <c r="M88" s="7"/>
      <c r="N88" s="7"/>
      <c r="O88" s="7"/>
      <c r="P88" s="7"/>
    </row>
    <row r="89" spans="1:16" s="5" customFormat="1" ht="18" customHeight="1">
      <c r="A89" s="17"/>
      <c r="B89" s="1"/>
      <c r="C89" s="1"/>
      <c r="D89" s="1"/>
      <c r="E89" s="1"/>
      <c r="F89" s="10"/>
      <c r="I89" s="4"/>
      <c r="J89" s="11"/>
      <c r="K89" s="12"/>
      <c r="L89" s="7"/>
      <c r="M89" s="7"/>
      <c r="N89" s="7"/>
      <c r="O89" s="7"/>
      <c r="P89" s="7"/>
    </row>
    <row r="90" spans="1:16" s="5" customFormat="1" ht="18" customHeight="1">
      <c r="A90" s="17"/>
      <c r="B90" s="1"/>
      <c r="C90" s="1"/>
      <c r="D90" s="1"/>
      <c r="E90" s="1"/>
      <c r="F90" s="10"/>
      <c r="I90" s="4"/>
      <c r="J90" s="11"/>
      <c r="K90" s="12"/>
      <c r="L90" s="7"/>
      <c r="M90" s="7"/>
      <c r="N90" s="7"/>
      <c r="O90" s="7"/>
      <c r="P90" s="7"/>
    </row>
    <row r="91" spans="1:16" s="5" customFormat="1" ht="18" customHeight="1">
      <c r="A91" s="17"/>
      <c r="B91" s="1"/>
      <c r="C91" s="1"/>
      <c r="D91" s="1"/>
      <c r="E91" s="1"/>
      <c r="F91" s="10"/>
      <c r="I91" s="4"/>
      <c r="J91" s="11"/>
      <c r="K91" s="12"/>
      <c r="L91" s="7"/>
      <c r="M91" s="7"/>
      <c r="N91" s="7"/>
      <c r="O91" s="7"/>
      <c r="P91" s="7"/>
    </row>
    <row r="92" spans="1:16" s="5" customFormat="1" ht="18" customHeight="1">
      <c r="A92" s="17"/>
      <c r="B92" s="1"/>
      <c r="C92" s="1"/>
      <c r="D92" s="1"/>
      <c r="E92" s="1"/>
      <c r="F92" s="10"/>
      <c r="I92" s="4"/>
      <c r="J92" s="11"/>
      <c r="K92" s="12"/>
      <c r="L92" s="7"/>
      <c r="M92" s="7"/>
      <c r="N92" s="7"/>
      <c r="O92" s="7"/>
      <c r="P92" s="7"/>
    </row>
    <row r="93" spans="1:16" s="5" customFormat="1" ht="18" customHeight="1">
      <c r="A93" s="17"/>
      <c r="B93" s="1"/>
      <c r="C93" s="1"/>
      <c r="D93" s="1"/>
      <c r="E93" s="1"/>
      <c r="F93" s="10"/>
      <c r="I93" s="4"/>
      <c r="J93" s="11"/>
      <c r="K93" s="12"/>
      <c r="L93" s="7"/>
      <c r="M93" s="7"/>
      <c r="N93" s="7"/>
      <c r="O93" s="7"/>
      <c r="P93" s="7"/>
    </row>
    <row r="94" spans="1:16" s="5" customFormat="1" ht="18" customHeight="1">
      <c r="A94" s="17"/>
      <c r="B94" s="1"/>
      <c r="C94" s="1"/>
      <c r="D94" s="1"/>
      <c r="E94" s="1"/>
      <c r="F94" s="10"/>
      <c r="I94" s="4"/>
      <c r="J94" s="11"/>
      <c r="K94" s="12"/>
      <c r="L94" s="7"/>
      <c r="M94" s="7"/>
      <c r="N94" s="7"/>
      <c r="O94" s="7"/>
      <c r="P94" s="7"/>
    </row>
    <row r="95" spans="1:16" s="5" customFormat="1" ht="18" customHeight="1">
      <c r="A95" s="17"/>
      <c r="B95" s="1"/>
      <c r="C95" s="1"/>
      <c r="D95" s="1"/>
      <c r="E95" s="1"/>
      <c r="F95" s="10"/>
      <c r="I95" s="4"/>
      <c r="J95" s="11"/>
      <c r="K95" s="12"/>
      <c r="L95" s="7"/>
      <c r="M95" s="7"/>
      <c r="N95" s="7"/>
      <c r="O95" s="7"/>
      <c r="P95" s="7"/>
    </row>
    <row r="96" spans="1:16" s="5" customFormat="1" ht="18" customHeight="1">
      <c r="A96" s="17"/>
      <c r="B96" s="1"/>
      <c r="C96" s="1"/>
      <c r="D96" s="1"/>
      <c r="E96" s="1"/>
      <c r="F96" s="10"/>
      <c r="I96" s="4"/>
      <c r="J96" s="11"/>
      <c r="K96" s="12"/>
      <c r="L96" s="7"/>
      <c r="M96" s="7"/>
      <c r="N96" s="7"/>
      <c r="O96" s="7"/>
      <c r="P96" s="7"/>
    </row>
    <row r="97" spans="1:16" s="5" customFormat="1" ht="18.75" customHeight="1">
      <c r="A97" s="17"/>
      <c r="B97" s="1"/>
      <c r="C97" s="1"/>
      <c r="D97" s="1"/>
      <c r="E97" s="1"/>
      <c r="F97" s="10"/>
      <c r="I97" s="4"/>
      <c r="J97" s="11"/>
      <c r="K97" s="12"/>
      <c r="L97" s="7"/>
      <c r="M97" s="7"/>
      <c r="N97" s="7"/>
      <c r="O97" s="7"/>
      <c r="P97" s="7"/>
    </row>
    <row r="98" spans="1:16" s="5" customFormat="1" ht="18.75" customHeight="1">
      <c r="A98" s="17"/>
      <c r="B98" s="1"/>
      <c r="C98" s="1"/>
      <c r="D98" s="1"/>
      <c r="E98" s="1"/>
      <c r="F98" s="10"/>
      <c r="I98" s="4"/>
      <c r="J98" s="11"/>
      <c r="K98" s="12"/>
      <c r="L98" s="7"/>
      <c r="M98" s="7"/>
      <c r="N98" s="7"/>
      <c r="O98" s="7"/>
      <c r="P98" s="7"/>
    </row>
  </sheetData>
  <autoFilter ref="A6:FO74" xr:uid="{00000000-0009-0000-0000-000000000000}">
    <filterColumn colId="1" showButton="0"/>
    <filterColumn colId="2" showButton="0"/>
    <filterColumn colId="3" showButton="0"/>
    <filterColumn colId="9" showButton="0"/>
  </autoFilter>
  <mergeCells count="44">
    <mergeCell ref="D64:E64"/>
    <mergeCell ref="B68:E68"/>
    <mergeCell ref="C69:E69"/>
    <mergeCell ref="D70:E70"/>
    <mergeCell ref="A74:E74"/>
    <mergeCell ref="D48:E48"/>
    <mergeCell ref="C63:E63"/>
    <mergeCell ref="B50:E50"/>
    <mergeCell ref="C51:E51"/>
    <mergeCell ref="D52:E52"/>
    <mergeCell ref="B54:E54"/>
    <mergeCell ref="C55:E55"/>
    <mergeCell ref="D56:E56"/>
    <mergeCell ref="B58:E58"/>
    <mergeCell ref="C59:E59"/>
    <mergeCell ref="D60:E60"/>
    <mergeCell ref="D40:E40"/>
    <mergeCell ref="B43:E43"/>
    <mergeCell ref="C44:E44"/>
    <mergeCell ref="D45:E45"/>
    <mergeCell ref="C47:E47"/>
    <mergeCell ref="B32:E32"/>
    <mergeCell ref="C33:E33"/>
    <mergeCell ref="D34:E34"/>
    <mergeCell ref="C36:E36"/>
    <mergeCell ref="D37:E37"/>
    <mergeCell ref="D26:E26"/>
    <mergeCell ref="C9:E9"/>
    <mergeCell ref="D10:E10"/>
    <mergeCell ref="C12:E12"/>
    <mergeCell ref="D13:E13"/>
    <mergeCell ref="B15:E15"/>
    <mergeCell ref="C16:E16"/>
    <mergeCell ref="D17:E17"/>
    <mergeCell ref="C19:E19"/>
    <mergeCell ref="D20:E20"/>
    <mergeCell ref="B24:E24"/>
    <mergeCell ref="C25:E25"/>
    <mergeCell ref="B8:E8"/>
    <mergeCell ref="J1:K1"/>
    <mergeCell ref="G4:H4"/>
    <mergeCell ref="B6:E7"/>
    <mergeCell ref="F6:F7"/>
    <mergeCell ref="J6:K7"/>
  </mergeCells>
  <phoneticPr fontId="3"/>
  <conditionalFormatting sqref="E8:E73">
    <cfRule type="expression" dxfId="1" priority="1">
      <formula>#REF!="○"</formula>
    </cfRule>
  </conditionalFormatting>
  <conditionalFormatting sqref="G8:H74">
    <cfRule type="expression" dxfId="0" priority="3">
      <formula>G8=""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83" fitToHeight="0" orientation="portrait" blackAndWhite="1" copies="2" r:id="rId1"/>
  <rowBreaks count="2" manualBreakCount="2">
    <brk id="35" max="15" man="1"/>
    <brk id="6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歳入一覧</vt:lpstr>
      <vt:lpstr>歳入一覧!Print_Area</vt:lpstr>
      <vt:lpstr>歳入一覧!Print_Titles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2026-02-17T02:21:06Z</dcterms:created>
  <dcterms:modified xsi:type="dcterms:W3CDTF">2026-02-17T04:04:59Z</dcterms:modified>
</cp:coreProperties>
</file>