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7.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0.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1.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xr:revisionPtr revIDLastSave="0" documentId="13_ncr:1_{D5BA409C-9149-4486-B356-8C1ADAB6E651}" xr6:coauthVersionLast="47" xr6:coauthVersionMax="47" xr10:uidLastSave="{00000000-0000-0000-0000-000000000000}"/>
  <bookViews>
    <workbookView xWindow="-120" yWindow="-120" windowWidth="20730" windowHeight="11040" tabRatio="901" xr2:uid="{00000000-000D-0000-FFFF-FFFF00000000}"/>
  </bookViews>
  <sheets>
    <sheet name="調査結果" sheetId="5" r:id="rId1"/>
    <sheet name="問1" sheetId="7" r:id="rId2"/>
    <sheet name="問1_年代別" sheetId="18" r:id="rId3"/>
    <sheet name="問2" sheetId="8" r:id="rId4"/>
    <sheet name="問2_年代別" sheetId="20" r:id="rId5"/>
    <sheet name="問3" sheetId="9" r:id="rId6"/>
    <sheet name="問3_年代別" sheetId="21" r:id="rId7"/>
    <sheet name="問4" sheetId="10" r:id="rId8"/>
    <sheet name="問5" sheetId="24" r:id="rId9"/>
    <sheet name="問5_地区別" sheetId="23" r:id="rId10"/>
    <sheet name="問6" sheetId="12" r:id="rId11"/>
    <sheet name="問7" sheetId="13" r:id="rId12"/>
    <sheet name="問7_区域別" sheetId="16" r:id="rId13"/>
    <sheet name="調査票" sheetId="17" r:id="rId14"/>
    <sheet name="グラフ用データ" sheetId="6" state="hidden" r:id="rId15"/>
  </sheets>
  <definedNames>
    <definedName name="_xlnm.Print_Area" localSheetId="0">調査結果!$B$2:$AP$61</definedName>
    <definedName name="_xlnm.Print_Area" localSheetId="13">調査票!$B$2:$AO$435</definedName>
    <definedName name="_xlnm.Print_Area" localSheetId="1">問1!$B$2:$AQ$90</definedName>
    <definedName name="_xlnm.Print_Area" localSheetId="2">問1_年代別!$B$2:$AQ$90</definedName>
    <definedName name="_xlnm.Print_Area" localSheetId="3">問2!$B$2:$AO$58</definedName>
    <definedName name="_xlnm.Print_Area" localSheetId="4">問2_年代別!$B$2:$AQ$100</definedName>
    <definedName name="_xlnm.Print_Area" localSheetId="5">問3!$B$2:$AO$59</definedName>
    <definedName name="_xlnm.Print_Area" localSheetId="6">問3_年代別!$B$2:$AQ$139</definedName>
    <definedName name="_xlnm.Print_Area" localSheetId="7">問4!$B$2:$AO$57</definedName>
    <definedName name="_xlnm.Print_Area" localSheetId="8">問5!$B$2:$AU$116</definedName>
    <definedName name="_xlnm.Print_Area" localSheetId="9">問5_地区別!$B$2:$AQ$166</definedName>
    <definedName name="_xlnm.Print_Area" localSheetId="10">問6!$B$2:$AQ$62</definedName>
    <definedName name="_xlnm.Print_Area" localSheetId="11">問7!$B$2:$AI$30</definedName>
    <definedName name="_xlnm.Print_Area" localSheetId="12">問7_区域別!$B$2:$AV$96</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13" l="1"/>
  <c r="AD23" i="13"/>
  <c r="Z23" i="13"/>
  <c r="V23" i="13"/>
  <c r="R23" i="13"/>
  <c r="J23" i="13"/>
  <c r="F23" i="13"/>
  <c r="AP99" i="24"/>
  <c r="AS99" i="24" s="1"/>
  <c r="AP98" i="24"/>
  <c r="AS98" i="24" s="1"/>
  <c r="AP97" i="24"/>
  <c r="AS97" i="24" s="1"/>
  <c r="AP96" i="24"/>
  <c r="AS96" i="24" s="1"/>
  <c r="AP95" i="24"/>
  <c r="AS95" i="24" s="1"/>
  <c r="AP94" i="24"/>
  <c r="AS94" i="24" s="1"/>
  <c r="AP93" i="24"/>
  <c r="AS93" i="24" s="1"/>
  <c r="AP92" i="24"/>
  <c r="AS92" i="24" s="1"/>
  <c r="AP91" i="24"/>
  <c r="AS91" i="24" s="1"/>
  <c r="AP70" i="24"/>
  <c r="AS70" i="24" s="1"/>
  <c r="AP69" i="24"/>
  <c r="AS69" i="24" s="1"/>
  <c r="AP68" i="24"/>
  <c r="AS68" i="24" s="1"/>
  <c r="AP67" i="24"/>
  <c r="AS67" i="24" s="1"/>
  <c r="AP66" i="24"/>
  <c r="AS66" i="24" s="1"/>
  <c r="AP65" i="24"/>
  <c r="AS65" i="24" s="1"/>
  <c r="AP64" i="24"/>
  <c r="AS64" i="24" s="1"/>
  <c r="AP63" i="24"/>
  <c r="AS63" i="24" s="1"/>
  <c r="AP62" i="24"/>
  <c r="AS62" i="24" s="1"/>
  <c r="AP61" i="24"/>
  <c r="AS61" i="24" s="1"/>
  <c r="R24" i="24"/>
  <c r="AP15" i="24"/>
  <c r="AS15" i="24" s="1"/>
  <c r="AP16" i="24"/>
  <c r="AS16" i="24" s="1"/>
  <c r="AP17" i="24"/>
  <c r="AS17" i="24" s="1"/>
  <c r="AP18" i="24"/>
  <c r="AS18" i="24" s="1"/>
  <c r="AP19" i="24"/>
  <c r="AP20" i="24"/>
  <c r="AS20" i="24" s="1"/>
  <c r="AP21" i="24"/>
  <c r="AS21" i="24" s="1"/>
  <c r="AP22" i="24"/>
  <c r="AS22" i="24" s="1"/>
  <c r="AP23" i="24"/>
  <c r="AS23" i="24" s="1"/>
  <c r="AP14" i="24"/>
  <c r="AS19" i="24"/>
  <c r="AP100" i="24" l="1"/>
  <c r="AP71" i="24"/>
  <c r="AP24" i="24"/>
  <c r="U24" i="24" s="1"/>
  <c r="H23" i="13" l="1"/>
  <c r="AL26" i="10"/>
  <c r="AM42" i="9"/>
  <c r="AI42" i="9"/>
  <c r="AG42" i="9"/>
  <c r="AE42" i="9"/>
  <c r="AC42" i="9"/>
  <c r="AA42" i="9"/>
  <c r="Y42" i="9"/>
  <c r="W42" i="9"/>
  <c r="U42" i="9"/>
  <c r="S42" i="9"/>
  <c r="Z17" i="9"/>
  <c r="Q42" i="9"/>
  <c r="AL17" i="9"/>
  <c r="AI17" i="9"/>
  <c r="AF17" i="9"/>
  <c r="AC17" i="9"/>
  <c r="L17" i="8"/>
  <c r="W17" i="9"/>
  <c r="N40" i="7"/>
  <c r="AE36" i="9" l="1"/>
  <c r="AI36" i="9"/>
  <c r="AI37" i="9"/>
  <c r="AI38" i="9"/>
  <c r="AI39" i="9"/>
  <c r="AI40" i="9"/>
  <c r="AI41" i="9"/>
  <c r="S36" i="9"/>
  <c r="W36" i="9"/>
  <c r="AA36" i="9"/>
  <c r="AK36" i="9"/>
  <c r="S37" i="9"/>
  <c r="W37" i="9"/>
  <c r="AA37" i="9"/>
  <c r="AE37" i="9"/>
  <c r="AK37" i="9"/>
  <c r="S38" i="9"/>
  <c r="W38" i="9"/>
  <c r="AA38" i="9"/>
  <c r="AE38" i="9"/>
  <c r="AK38" i="9"/>
  <c r="S39" i="9"/>
  <c r="W39" i="9"/>
  <c r="AA39" i="9"/>
  <c r="AE39" i="9"/>
  <c r="AK39" i="9"/>
  <c r="S40" i="9"/>
  <c r="W40" i="9"/>
  <c r="AA40" i="9"/>
  <c r="AE40" i="9"/>
  <c r="AK40" i="9"/>
  <c r="AM38" i="9" s="1"/>
  <c r="S41" i="9"/>
  <c r="W41" i="9"/>
  <c r="AA41" i="9"/>
  <c r="AE41" i="9"/>
  <c r="AK41" i="9"/>
  <c r="AM37" i="9" l="1"/>
  <c r="AM41" i="9"/>
  <c r="AM40" i="9"/>
  <c r="AM36" i="9"/>
  <c r="AM39" i="9"/>
  <c r="AH122" i="21" l="1"/>
  <c r="AK117" i="21" s="1"/>
  <c r="AB122" i="21"/>
  <c r="AE121" i="21" s="1"/>
  <c r="AH94" i="21"/>
  <c r="AK89" i="21" s="1"/>
  <c r="AB94" i="21"/>
  <c r="AE89" i="21" s="1"/>
  <c r="AH66" i="21"/>
  <c r="AK61" i="21" s="1"/>
  <c r="AB66" i="21"/>
  <c r="AE64" i="21" s="1"/>
  <c r="AH38" i="21"/>
  <c r="AK33" i="21" s="1"/>
  <c r="AB38" i="21"/>
  <c r="AE33" i="21" s="1"/>
  <c r="AH12" i="21"/>
  <c r="AK11" i="21" s="1"/>
  <c r="AB12" i="21"/>
  <c r="AE6" i="21" s="1"/>
  <c r="R157" i="23"/>
  <c r="L157" i="23"/>
  <c r="X141" i="23"/>
  <c r="R141" i="23"/>
  <c r="L141" i="23"/>
  <c r="X124" i="23"/>
  <c r="R124" i="23"/>
  <c r="L124" i="23"/>
  <c r="X108" i="23"/>
  <c r="R108" i="23"/>
  <c r="L108" i="23"/>
  <c r="X91" i="23"/>
  <c r="R91" i="23"/>
  <c r="L91" i="23"/>
  <c r="AJ100" i="24"/>
  <c r="AM100" i="24" s="1"/>
  <c r="AD100" i="24"/>
  <c r="AG100" i="24" s="1"/>
  <c r="X100" i="24"/>
  <c r="AA100" i="24" s="1"/>
  <c r="R100" i="24"/>
  <c r="AM99" i="24"/>
  <c r="AG99" i="24"/>
  <c r="AA99" i="24"/>
  <c r="U99" i="24"/>
  <c r="AM98" i="24"/>
  <c r="AG98" i="24"/>
  <c r="AA98" i="24"/>
  <c r="U98" i="24"/>
  <c r="AM97" i="24"/>
  <c r="AG97" i="24"/>
  <c r="AA97" i="24"/>
  <c r="U97" i="24"/>
  <c r="AM96" i="24"/>
  <c r="AG96" i="24"/>
  <c r="AA96" i="24"/>
  <c r="U96" i="24"/>
  <c r="AM95" i="24"/>
  <c r="AG95" i="24"/>
  <c r="AA95" i="24"/>
  <c r="U95" i="24"/>
  <c r="AM94" i="24"/>
  <c r="AG94" i="24"/>
  <c r="AA94" i="24"/>
  <c r="U94" i="24"/>
  <c r="AM93" i="24"/>
  <c r="AG93" i="24"/>
  <c r="AA93" i="24"/>
  <c r="U93" i="24"/>
  <c r="AM92" i="24"/>
  <c r="AG92" i="24"/>
  <c r="AA92" i="24"/>
  <c r="U92" i="24"/>
  <c r="AM91" i="24"/>
  <c r="AG91" i="24"/>
  <c r="AA91" i="24"/>
  <c r="U91" i="24"/>
  <c r="AJ71" i="24"/>
  <c r="AM71" i="24" s="1"/>
  <c r="AD71" i="24"/>
  <c r="AG71" i="24" s="1"/>
  <c r="X71" i="24"/>
  <c r="AA71" i="24" s="1"/>
  <c r="R71" i="24"/>
  <c r="AM70" i="24"/>
  <c r="AG70" i="24"/>
  <c r="AA70" i="24"/>
  <c r="U70" i="24"/>
  <c r="AM69" i="24"/>
  <c r="AG69" i="24"/>
  <c r="AA69" i="24"/>
  <c r="U69" i="24"/>
  <c r="AM68" i="24"/>
  <c r="AG68" i="24"/>
  <c r="AA68" i="24"/>
  <c r="U68" i="24"/>
  <c r="AM67" i="24"/>
  <c r="AG67" i="24"/>
  <c r="AA67" i="24"/>
  <c r="U67" i="24"/>
  <c r="AM66" i="24"/>
  <c r="AG66" i="24"/>
  <c r="AA66" i="24"/>
  <c r="U66" i="24"/>
  <c r="AM65" i="24"/>
  <c r="AG65" i="24"/>
  <c r="AA65" i="24"/>
  <c r="U65" i="24"/>
  <c r="AM64" i="24"/>
  <c r="AG64" i="24"/>
  <c r="AA64" i="24"/>
  <c r="U64" i="24"/>
  <c r="AM63" i="24"/>
  <c r="AG63" i="24"/>
  <c r="AA63" i="24"/>
  <c r="U63" i="24"/>
  <c r="AM62" i="24"/>
  <c r="AG62" i="24"/>
  <c r="AA62" i="24"/>
  <c r="U62" i="24"/>
  <c r="AM61" i="24"/>
  <c r="AG61" i="24"/>
  <c r="AA61" i="24"/>
  <c r="U61" i="24"/>
  <c r="AJ24" i="24"/>
  <c r="AD24" i="24"/>
  <c r="AG24" i="24" s="1"/>
  <c r="X24" i="24"/>
  <c r="AA24" i="24" s="1"/>
  <c r="AM23" i="24"/>
  <c r="AG23" i="24"/>
  <c r="AA23" i="24"/>
  <c r="U23" i="24"/>
  <c r="AM22" i="24"/>
  <c r="AG22" i="24"/>
  <c r="AA22" i="24"/>
  <c r="U22" i="24"/>
  <c r="AM21" i="24"/>
  <c r="AG21" i="24"/>
  <c r="AA21" i="24"/>
  <c r="U21" i="24"/>
  <c r="AM20" i="24"/>
  <c r="AG20" i="24"/>
  <c r="AA20" i="24"/>
  <c r="U20" i="24"/>
  <c r="AM19" i="24"/>
  <c r="AG19" i="24"/>
  <c r="AA19" i="24"/>
  <c r="U19" i="24"/>
  <c r="AM18" i="24"/>
  <c r="AG18" i="24"/>
  <c r="AA18" i="24"/>
  <c r="U18" i="24"/>
  <c r="AM17" i="24"/>
  <c r="AG17" i="24"/>
  <c r="AA17" i="24"/>
  <c r="U17" i="24"/>
  <c r="AM16" i="24"/>
  <c r="AG16" i="24"/>
  <c r="AA16" i="24"/>
  <c r="U16" i="24"/>
  <c r="AM15" i="24"/>
  <c r="AG15" i="24"/>
  <c r="AA15" i="24"/>
  <c r="U15" i="24"/>
  <c r="AM14" i="24"/>
  <c r="AG14" i="24"/>
  <c r="AA14" i="24"/>
  <c r="U14" i="24"/>
  <c r="X75" i="23"/>
  <c r="X58" i="23"/>
  <c r="X42" i="23"/>
  <c r="X26" i="23"/>
  <c r="X10" i="23"/>
  <c r="AA8" i="23" s="1"/>
  <c r="R75" i="23"/>
  <c r="L75" i="23"/>
  <c r="R58" i="23"/>
  <c r="L58" i="23"/>
  <c r="R42" i="23"/>
  <c r="L42" i="23"/>
  <c r="R26" i="23"/>
  <c r="L26" i="23"/>
  <c r="R10" i="23"/>
  <c r="U72" i="23" s="1"/>
  <c r="L10" i="23"/>
  <c r="O56" i="23" s="1"/>
  <c r="R78" i="20"/>
  <c r="L78" i="20"/>
  <c r="R60" i="20"/>
  <c r="L60" i="20"/>
  <c r="R44" i="20"/>
  <c r="L44" i="20"/>
  <c r="R27" i="20"/>
  <c r="L27" i="20"/>
  <c r="R11" i="20"/>
  <c r="U7" i="20" s="1"/>
  <c r="L11" i="20"/>
  <c r="O7" i="20" s="1"/>
  <c r="S68" i="18"/>
  <c r="M68" i="18"/>
  <c r="S53" i="18"/>
  <c r="M53" i="18"/>
  <c r="S39" i="18"/>
  <c r="M39" i="18"/>
  <c r="U100" i="24" l="1"/>
  <c r="AS100" i="24"/>
  <c r="U71" i="24"/>
  <c r="AS71" i="24"/>
  <c r="AM24" i="24"/>
  <c r="AE37" i="21"/>
  <c r="AE36" i="21"/>
  <c r="AE35" i="21"/>
  <c r="AE62" i="21"/>
  <c r="AE63" i="21"/>
  <c r="AE61" i="21"/>
  <c r="AE65" i="21"/>
  <c r="AK60" i="21"/>
  <c r="AK65" i="21"/>
  <c r="AK64" i="21"/>
  <c r="AK63" i="21"/>
  <c r="AE32" i="21"/>
  <c r="AK62" i="21"/>
  <c r="AE34" i="21"/>
  <c r="AK32" i="21"/>
  <c r="AK37" i="21"/>
  <c r="AE116" i="21"/>
  <c r="AE60" i="21"/>
  <c r="AE120" i="21"/>
  <c r="AE88" i="21"/>
  <c r="AE93" i="21"/>
  <c r="AE92" i="21"/>
  <c r="AE119" i="21"/>
  <c r="AE91" i="21"/>
  <c r="AE118" i="21"/>
  <c r="AE90" i="21"/>
  <c r="AE117" i="21"/>
  <c r="AE7" i="21"/>
  <c r="AK6" i="21"/>
  <c r="AK88" i="21"/>
  <c r="AK116" i="21"/>
  <c r="AK7" i="21"/>
  <c r="AK93" i="21"/>
  <c r="AK121" i="21"/>
  <c r="AK8" i="21"/>
  <c r="AK36" i="21"/>
  <c r="AK92" i="21"/>
  <c r="AK120" i="21"/>
  <c r="AK9" i="21"/>
  <c r="AK35" i="21"/>
  <c r="AK91" i="21"/>
  <c r="AK119" i="21"/>
  <c r="AK10" i="21"/>
  <c r="AK34" i="21"/>
  <c r="AK90" i="21"/>
  <c r="AK118" i="21"/>
  <c r="AE10" i="21"/>
  <c r="AE9" i="21"/>
  <c r="AE11" i="21"/>
  <c r="AE8" i="21"/>
  <c r="U77" i="20"/>
  <c r="O74" i="20"/>
  <c r="U74" i="20"/>
  <c r="U73" i="20"/>
  <c r="U75" i="20"/>
  <c r="O76" i="20"/>
  <c r="O73" i="20"/>
  <c r="O75" i="20"/>
  <c r="U76" i="20"/>
  <c r="O77" i="20"/>
  <c r="U105" i="23"/>
  <c r="O55" i="23"/>
  <c r="U55" i="23"/>
  <c r="AA56" i="23"/>
  <c r="O88" i="23"/>
  <c r="AA57" i="23"/>
  <c r="U88" i="23"/>
  <c r="O155" i="23"/>
  <c r="AA22" i="23"/>
  <c r="AA105" i="23"/>
  <c r="AA25" i="23"/>
  <c r="AA88" i="23"/>
  <c r="U155" i="23"/>
  <c r="AA55" i="23"/>
  <c r="AA122" i="23"/>
  <c r="U38" i="23"/>
  <c r="O74" i="23"/>
  <c r="AA38" i="23"/>
  <c r="AA74" i="23"/>
  <c r="AA90" i="23"/>
  <c r="O139" i="23"/>
  <c r="U74" i="23"/>
  <c r="AA40" i="23"/>
  <c r="AA121" i="23"/>
  <c r="U139" i="23"/>
  <c r="O9" i="23"/>
  <c r="O122" i="23"/>
  <c r="AA139" i="23"/>
  <c r="U9" i="23"/>
  <c r="U54" i="23"/>
  <c r="AA54" i="23"/>
  <c r="U122" i="23"/>
  <c r="O137" i="23"/>
  <c r="O89" i="23"/>
  <c r="U106" i="23"/>
  <c r="O120" i="23"/>
  <c r="U137" i="23"/>
  <c r="O140" i="23"/>
  <c r="U153" i="23"/>
  <c r="O156" i="23"/>
  <c r="U40" i="23"/>
  <c r="O6" i="23"/>
  <c r="U22" i="23"/>
  <c r="O41" i="23"/>
  <c r="AA39" i="23"/>
  <c r="U89" i="23"/>
  <c r="O104" i="23"/>
  <c r="AA106" i="23"/>
  <c r="U120" i="23"/>
  <c r="O123" i="23"/>
  <c r="AA137" i="23"/>
  <c r="U140" i="23"/>
  <c r="U156" i="23"/>
  <c r="O106" i="23"/>
  <c r="U6" i="23"/>
  <c r="O23" i="23"/>
  <c r="U41" i="23"/>
  <c r="AA71" i="23"/>
  <c r="O87" i="23"/>
  <c r="AA89" i="23"/>
  <c r="U104" i="23"/>
  <c r="O107" i="23"/>
  <c r="AA120" i="23"/>
  <c r="U123" i="23"/>
  <c r="O138" i="23"/>
  <c r="AA140" i="23"/>
  <c r="O154" i="23"/>
  <c r="U7" i="23"/>
  <c r="U23" i="23"/>
  <c r="U71" i="23"/>
  <c r="AA23" i="23"/>
  <c r="AA41" i="23"/>
  <c r="AA72" i="23"/>
  <c r="U87" i="23"/>
  <c r="O90" i="23"/>
  <c r="AA104" i="23"/>
  <c r="U107" i="23"/>
  <c r="O121" i="23"/>
  <c r="AA123" i="23"/>
  <c r="U138" i="23"/>
  <c r="U154" i="23"/>
  <c r="O153" i="23"/>
  <c r="U56" i="23"/>
  <c r="U8" i="23"/>
  <c r="U24" i="23"/>
  <c r="U73" i="23"/>
  <c r="AA24" i="23"/>
  <c r="AA73" i="23"/>
  <c r="AA87" i="23"/>
  <c r="U90" i="23"/>
  <c r="O105" i="23"/>
  <c r="AA107" i="23"/>
  <c r="U121" i="23"/>
  <c r="AA138" i="23"/>
  <c r="AA6" i="23"/>
  <c r="AA7" i="23"/>
  <c r="AA9" i="23"/>
  <c r="O38" i="23"/>
  <c r="O71" i="23"/>
  <c r="O8" i="23"/>
  <c r="O22" i="23"/>
  <c r="O40" i="23"/>
  <c r="O54" i="23"/>
  <c r="O73" i="23"/>
  <c r="O7" i="23"/>
  <c r="O25" i="23"/>
  <c r="O39" i="23"/>
  <c r="O57" i="23"/>
  <c r="O72" i="23"/>
  <c r="O24" i="23"/>
  <c r="U25" i="23"/>
  <c r="U39" i="23"/>
  <c r="U57" i="23"/>
  <c r="U42" i="20"/>
  <c r="U56" i="20"/>
  <c r="U24" i="20"/>
  <c r="U57" i="20"/>
  <c r="O43" i="20"/>
  <c r="U43" i="20"/>
  <c r="O26" i="20"/>
  <c r="O40" i="20"/>
  <c r="O58" i="20"/>
  <c r="O25" i="20"/>
  <c r="U10" i="20"/>
  <c r="O22" i="20"/>
  <c r="U22" i="20"/>
  <c r="U26" i="20"/>
  <c r="U40" i="20"/>
  <c r="U58" i="20"/>
  <c r="O57" i="20"/>
  <c r="U39" i="20"/>
  <c r="O59" i="20"/>
  <c r="U23" i="20"/>
  <c r="U41" i="20"/>
  <c r="U55" i="20"/>
  <c r="U59" i="20"/>
  <c r="O39" i="20"/>
  <c r="U25" i="20"/>
  <c r="O23" i="20"/>
  <c r="O41" i="20"/>
  <c r="O55" i="20"/>
  <c r="O24" i="20"/>
  <c r="O42" i="20"/>
  <c r="O56" i="20"/>
  <c r="O9" i="20"/>
  <c r="O8" i="20"/>
  <c r="O6" i="20"/>
  <c r="O10" i="20"/>
  <c r="U9" i="20"/>
  <c r="U8" i="20"/>
  <c r="U6" i="20"/>
  <c r="AK66" i="21" l="1"/>
  <c r="AE38" i="21"/>
  <c r="AE66" i="21"/>
  <c r="AK38" i="21"/>
  <c r="AE122" i="21"/>
  <c r="AK94" i="21"/>
  <c r="AE94" i="21"/>
  <c r="AK12" i="21"/>
  <c r="AK122" i="21"/>
  <c r="AE12" i="21"/>
  <c r="O78" i="20"/>
  <c r="U78" i="20"/>
  <c r="O11" i="20"/>
  <c r="U44" i="20"/>
  <c r="U157" i="23"/>
  <c r="AA58" i="23"/>
  <c r="U75" i="23"/>
  <c r="AA91" i="23"/>
  <c r="AA42" i="23"/>
  <c r="U42" i="23"/>
  <c r="U108" i="23"/>
  <c r="AA124" i="23"/>
  <c r="O26" i="23"/>
  <c r="O157" i="23"/>
  <c r="O91" i="23"/>
  <c r="O124" i="23"/>
  <c r="U26" i="23"/>
  <c r="U91" i="23"/>
  <c r="U141" i="23"/>
  <c r="O10" i="23"/>
  <c r="AA26" i="23"/>
  <c r="AA75" i="23"/>
  <c r="AA141" i="23"/>
  <c r="O108" i="23"/>
  <c r="U58" i="23"/>
  <c r="U124" i="23"/>
  <c r="AA108" i="23"/>
  <c r="U10" i="23"/>
  <c r="O141" i="23"/>
  <c r="AA10" i="23"/>
  <c r="O75" i="23"/>
  <c r="O42" i="23"/>
  <c r="O58" i="23"/>
  <c r="O44" i="20"/>
  <c r="U60" i="20"/>
  <c r="U27" i="20"/>
  <c r="O60" i="20"/>
  <c r="O27" i="20"/>
  <c r="U11" i="20"/>
  <c r="S24" i="18" l="1"/>
  <c r="M24" i="18"/>
  <c r="S10" i="18" l="1"/>
  <c r="M10" i="18"/>
  <c r="P67" i="18" l="1"/>
  <c r="P65" i="18"/>
  <c r="P51" i="18"/>
  <c r="P49" i="18"/>
  <c r="P38" i="18"/>
  <c r="P36" i="18"/>
  <c r="P22" i="18"/>
  <c r="P21" i="18"/>
  <c r="P66" i="18"/>
  <c r="P64" i="18"/>
  <c r="P68" i="18" s="1"/>
  <c r="P52" i="18"/>
  <c r="P50" i="18"/>
  <c r="P37" i="18"/>
  <c r="P35" i="18"/>
  <c r="P39" i="18" s="1"/>
  <c r="P20" i="18"/>
  <c r="P23" i="18"/>
  <c r="V22" i="18"/>
  <c r="V64" i="18"/>
  <c r="V52" i="18"/>
  <c r="V50" i="18"/>
  <c r="V37" i="18"/>
  <c r="V35" i="18"/>
  <c r="V21" i="18"/>
  <c r="V51" i="18"/>
  <c r="V38" i="18"/>
  <c r="V23" i="18"/>
  <c r="V66" i="18"/>
  <c r="V20" i="18"/>
  <c r="V67" i="18"/>
  <c r="V65" i="18"/>
  <c r="V49" i="18"/>
  <c r="V36" i="18"/>
  <c r="P9" i="18"/>
  <c r="P8" i="18"/>
  <c r="P6" i="18"/>
  <c r="P7" i="18"/>
  <c r="V9" i="18"/>
  <c r="V8" i="18"/>
  <c r="V6" i="18"/>
  <c r="V7" i="18"/>
  <c r="AL25" i="10"/>
  <c r="AL24" i="10"/>
  <c r="AL23" i="10"/>
  <c r="AL22" i="10"/>
  <c r="AL21" i="10"/>
  <c r="AL20" i="10"/>
  <c r="AL19" i="10"/>
  <c r="AL18" i="10"/>
  <c r="AL17" i="10"/>
  <c r="AL16" i="10"/>
  <c r="AL15" i="10"/>
  <c r="AL14" i="10"/>
  <c r="AL13" i="10"/>
  <c r="AL12" i="10"/>
  <c r="AL11" i="10"/>
  <c r="V24" i="18" l="1"/>
  <c r="P53" i="18"/>
  <c r="V10" i="18"/>
  <c r="V53" i="18"/>
  <c r="P24" i="18"/>
  <c r="V39" i="18"/>
  <c r="V68" i="18"/>
  <c r="P10" i="18"/>
  <c r="L19" i="7"/>
  <c r="AI9" i="10" l="1"/>
  <c r="N37" i="7" l="1"/>
  <c r="AF19" i="13"/>
  <c r="AF20" i="13"/>
  <c r="AF21" i="13"/>
  <c r="AF22" i="13"/>
  <c r="AF18" i="13"/>
  <c r="AB19" i="13"/>
  <c r="AB20" i="13"/>
  <c r="AB21" i="13"/>
  <c r="AB22" i="13"/>
  <c r="AB18" i="13"/>
  <c r="X19" i="13"/>
  <c r="X20" i="13"/>
  <c r="X21" i="13"/>
  <c r="X22" i="13"/>
  <c r="X18" i="13"/>
  <c r="T19" i="13"/>
  <c r="T20" i="13"/>
  <c r="T21" i="13"/>
  <c r="T22" i="13"/>
  <c r="T18" i="13"/>
  <c r="P19" i="13"/>
  <c r="P20" i="13"/>
  <c r="P21" i="13"/>
  <c r="P22" i="13"/>
  <c r="P18" i="13"/>
  <c r="L19" i="13"/>
  <c r="L20" i="13"/>
  <c r="L21" i="13"/>
  <c r="L22" i="13"/>
  <c r="L18" i="13"/>
  <c r="H19" i="13"/>
  <c r="H20" i="13"/>
  <c r="H21" i="13"/>
  <c r="H22" i="13"/>
  <c r="H18" i="13"/>
  <c r="AF23" i="13"/>
  <c r="AB23" i="13"/>
  <c r="X23" i="13"/>
  <c r="T23" i="13"/>
  <c r="P23" i="13"/>
  <c r="L23" i="13"/>
  <c r="N38" i="7"/>
  <c r="N39" i="7"/>
  <c r="T41" i="7"/>
  <c r="K42" i="5"/>
  <c r="N41" i="7" l="1"/>
  <c r="Q38" i="7" s="1"/>
  <c r="Q37" i="7" l="1"/>
  <c r="Q40" i="7"/>
  <c r="Q39" i="7"/>
  <c r="Q41" i="7" l="1"/>
  <c r="AL70" i="7"/>
  <c r="AL69" i="7"/>
  <c r="AL68" i="7"/>
  <c r="AL67" i="7"/>
  <c r="AG45" i="12"/>
  <c r="AI39" i="12" s="1"/>
  <c r="AC45" i="12"/>
  <c r="AE44" i="12" s="1"/>
  <c r="Y45" i="12"/>
  <c r="AA43" i="12" s="1"/>
  <c r="U45" i="12"/>
  <c r="W40" i="12" s="1"/>
  <c r="Q45" i="12"/>
  <c r="S44" i="12" s="1"/>
  <c r="AK39" i="12"/>
  <c r="AK44" i="12"/>
  <c r="AK43" i="12"/>
  <c r="AK42" i="12"/>
  <c r="AK41" i="12"/>
  <c r="AK40" i="12"/>
  <c r="AI40" i="12" l="1"/>
  <c r="AE39" i="12"/>
  <c r="AI42" i="12"/>
  <c r="AI41" i="12"/>
  <c r="AE40" i="12"/>
  <c r="AA39" i="12"/>
  <c r="AE41" i="12"/>
  <c r="AI43" i="12"/>
  <c r="AA44" i="12"/>
  <c r="AA40" i="12"/>
  <c r="AE42" i="12"/>
  <c r="AI44" i="12"/>
  <c r="AA41" i="12"/>
  <c r="AE43" i="12"/>
  <c r="AA42" i="12"/>
  <c r="W42" i="12"/>
  <c r="W41" i="12"/>
  <c r="W43" i="12"/>
  <c r="W44" i="12"/>
  <c r="W39" i="12"/>
  <c r="AK45" i="12"/>
  <c r="AE45" i="12" s="1"/>
  <c r="S40" i="12"/>
  <c r="S41" i="12"/>
  <c r="S39" i="12"/>
  <c r="S42" i="12"/>
  <c r="S43" i="12"/>
  <c r="AK42" i="9"/>
  <c r="T18" i="12"/>
  <c r="X13" i="12" s="1"/>
  <c r="AM42" i="12" l="1"/>
  <c r="W45" i="12"/>
  <c r="AM44" i="12"/>
  <c r="S45" i="12"/>
  <c r="AM43" i="12"/>
  <c r="AM39" i="12"/>
  <c r="AM41" i="12"/>
  <c r="AM45" i="12"/>
  <c r="AA45" i="12"/>
  <c r="AI45" i="12"/>
  <c r="AM40" i="12"/>
  <c r="X15" i="12"/>
  <c r="X16" i="12"/>
  <c r="X14" i="12"/>
  <c r="X17" i="12"/>
  <c r="Z16" i="9" l="1"/>
  <c r="Z15" i="9"/>
  <c r="Z14" i="9"/>
  <c r="Z13" i="9"/>
  <c r="Z12" i="9"/>
  <c r="Z11" i="9"/>
  <c r="O14" i="8"/>
  <c r="O16" i="8"/>
  <c r="O15" i="8"/>
  <c r="O13" i="8"/>
  <c r="O12" i="8"/>
  <c r="M71" i="7"/>
  <c r="P13" i="7"/>
  <c r="P15" i="7"/>
  <c r="P16" i="7"/>
  <c r="P18" i="7"/>
  <c r="AL11" i="9"/>
  <c r="O17" i="8" l="1"/>
  <c r="P14" i="7"/>
  <c r="P17" i="7"/>
  <c r="A144" i="6"/>
  <c r="A145" i="6"/>
  <c r="B145" i="6"/>
  <c r="A146" i="6"/>
  <c r="A147" i="6"/>
  <c r="A143" i="6"/>
  <c r="B147" i="6"/>
  <c r="B146" i="6"/>
  <c r="B144" i="6"/>
  <c r="B143" i="6"/>
  <c r="H136" i="6"/>
  <c r="G136" i="6"/>
  <c r="F136" i="6"/>
  <c r="E136" i="6"/>
  <c r="D136" i="6"/>
  <c r="B136" i="6"/>
  <c r="A138" i="6"/>
  <c r="A137" i="6"/>
  <c r="P19" i="7" l="1"/>
  <c r="H137" i="6"/>
  <c r="E137" i="6"/>
  <c r="D138" i="6"/>
  <c r="H138" i="6"/>
  <c r="F137" i="6" l="1"/>
  <c r="G137" i="6"/>
  <c r="F138" i="6"/>
  <c r="G138" i="6"/>
  <c r="X12" i="12"/>
  <c r="X18" i="12" s="1"/>
  <c r="B138" i="6"/>
  <c r="B137" i="6"/>
  <c r="E138" i="6"/>
  <c r="D137" i="6" l="1"/>
  <c r="A76" i="6" l="1"/>
  <c r="A77" i="6"/>
  <c r="A78" i="6"/>
  <c r="A79" i="6"/>
  <c r="A80" i="6"/>
  <c r="B74" i="6"/>
  <c r="H74" i="6"/>
  <c r="G74" i="6"/>
  <c r="F74" i="6"/>
  <c r="E74" i="6"/>
  <c r="D74" i="6"/>
  <c r="A75" i="6"/>
  <c r="H80" i="6"/>
  <c r="H79" i="6"/>
  <c r="H78" i="6"/>
  <c r="H77" i="6"/>
  <c r="H76" i="6"/>
  <c r="H75" i="6"/>
  <c r="G80" i="6"/>
  <c r="G79" i="6"/>
  <c r="G78" i="6"/>
  <c r="G77" i="6"/>
  <c r="G76" i="6"/>
  <c r="G75" i="6"/>
  <c r="F80" i="6"/>
  <c r="F79" i="6"/>
  <c r="F78" i="6"/>
  <c r="F77" i="6"/>
  <c r="F76" i="6"/>
  <c r="F75" i="6"/>
  <c r="E80" i="6"/>
  <c r="E79" i="6"/>
  <c r="E78" i="6"/>
  <c r="E77" i="6"/>
  <c r="E76" i="6"/>
  <c r="E75" i="6"/>
  <c r="D76" i="6"/>
  <c r="D77" i="6"/>
  <c r="D78" i="6"/>
  <c r="D79" i="6"/>
  <c r="D80" i="6"/>
  <c r="D75" i="6"/>
  <c r="A67" i="6" l="1"/>
  <c r="A68" i="6"/>
  <c r="A69" i="6"/>
  <c r="A70" i="6"/>
  <c r="A71" i="6"/>
  <c r="A66" i="6"/>
  <c r="AL16" i="9" l="1"/>
  <c r="C71" i="6" s="1"/>
  <c r="AL15" i="9"/>
  <c r="C70" i="6" s="1"/>
  <c r="AL14" i="9"/>
  <c r="C69" i="6" s="1"/>
  <c r="AL13" i="9"/>
  <c r="C68" i="6" s="1"/>
  <c r="AL12" i="9"/>
  <c r="C67" i="6" s="1"/>
  <c r="C66" i="6"/>
  <c r="AF12" i="9"/>
  <c r="B67" i="6" s="1"/>
  <c r="AF13" i="9"/>
  <c r="B68" i="6" s="1"/>
  <c r="AF14" i="9"/>
  <c r="B69" i="6" s="1"/>
  <c r="AF15" i="9"/>
  <c r="B70" i="6" s="1"/>
  <c r="AF16" i="9"/>
  <c r="B71" i="6" s="1"/>
  <c r="AF11" i="9"/>
  <c r="B66" i="6" s="1"/>
  <c r="A58" i="6" l="1"/>
  <c r="A59" i="6"/>
  <c r="A60" i="6"/>
  <c r="A61" i="6"/>
  <c r="A57" i="6"/>
  <c r="H56" i="6"/>
  <c r="G56" i="6"/>
  <c r="F56" i="6"/>
  <c r="E56" i="6"/>
  <c r="D56" i="6"/>
  <c r="B56" i="6"/>
  <c r="AJ37" i="8"/>
  <c r="AJ38" i="8"/>
  <c r="AJ39" i="8"/>
  <c r="AJ40" i="8"/>
  <c r="AJ36" i="8"/>
  <c r="C47" i="6"/>
  <c r="B47" i="6"/>
  <c r="X17" i="8"/>
  <c r="AA12" i="8" s="1"/>
  <c r="B76" i="6" l="1"/>
  <c r="B77" i="6"/>
  <c r="B78" i="6"/>
  <c r="B75" i="6"/>
  <c r="B80" i="6"/>
  <c r="B79" i="6"/>
  <c r="AA13" i="8"/>
  <c r="C49" i="6" s="1"/>
  <c r="AA14" i="8"/>
  <c r="C50" i="6" s="1"/>
  <c r="AA15" i="8"/>
  <c r="C51" i="6" s="1"/>
  <c r="AA16" i="8"/>
  <c r="C52" i="6" s="1"/>
  <c r="C48" i="6"/>
  <c r="C53" i="6" l="1"/>
  <c r="AA17" i="8"/>
  <c r="R17" i="8" l="1"/>
  <c r="U13" i="8" s="1"/>
  <c r="B49" i="6" s="1"/>
  <c r="AE41" i="8"/>
  <c r="Z41" i="8"/>
  <c r="U41" i="8"/>
  <c r="P41" i="8"/>
  <c r="R36" i="8" s="1"/>
  <c r="K41" i="8"/>
  <c r="H38" i="6"/>
  <c r="G38" i="6"/>
  <c r="F38" i="6"/>
  <c r="E38" i="6"/>
  <c r="D38" i="6"/>
  <c r="B38" i="6"/>
  <c r="A40" i="6"/>
  <c r="A41" i="6"/>
  <c r="A42" i="6"/>
  <c r="A39" i="6"/>
  <c r="AG71" i="7"/>
  <c r="AI70" i="7" s="1"/>
  <c r="D42" i="6" s="1"/>
  <c r="AB71" i="7"/>
  <c r="AD67" i="7" s="1"/>
  <c r="E39" i="6" s="1"/>
  <c r="W71" i="7"/>
  <c r="Y68" i="7" s="1"/>
  <c r="F40" i="6" s="1"/>
  <c r="R71" i="7"/>
  <c r="T70" i="7" s="1"/>
  <c r="G42" i="6" s="1"/>
  <c r="O68" i="7"/>
  <c r="H40" i="6" s="1"/>
  <c r="D31" i="6"/>
  <c r="C31" i="6"/>
  <c r="B31" i="6"/>
  <c r="Z41" i="7"/>
  <c r="AG38" i="8" l="1"/>
  <c r="D59" i="6" s="1"/>
  <c r="AG39" i="8"/>
  <c r="D60" i="6" s="1"/>
  <c r="AB40" i="8"/>
  <c r="E61" i="6" s="1"/>
  <c r="AB39" i="8"/>
  <c r="E60" i="6" s="1"/>
  <c r="W38" i="8"/>
  <c r="F59" i="6" s="1"/>
  <c r="W39" i="8"/>
  <c r="F60" i="6" s="1"/>
  <c r="R37" i="8"/>
  <c r="G58" i="6" s="1"/>
  <c r="R39" i="8"/>
  <c r="G60" i="6" s="1"/>
  <c r="M36" i="8"/>
  <c r="H57" i="6" s="1"/>
  <c r="M39" i="8"/>
  <c r="H60" i="6" s="1"/>
  <c r="M37" i="8"/>
  <c r="H58" i="6" s="1"/>
  <c r="U16" i="8"/>
  <c r="B52" i="6" s="1"/>
  <c r="U12" i="8"/>
  <c r="M38" i="8"/>
  <c r="H59" i="6" s="1"/>
  <c r="U15" i="8"/>
  <c r="B51" i="6" s="1"/>
  <c r="U14" i="8"/>
  <c r="B50" i="6" s="1"/>
  <c r="M40" i="8"/>
  <c r="H61" i="6" s="1"/>
  <c r="AB37" i="8"/>
  <c r="E58" i="6" s="1"/>
  <c r="AG40" i="8"/>
  <c r="D61" i="6" s="1"/>
  <c r="AB36" i="8"/>
  <c r="E57" i="6" s="1"/>
  <c r="AJ41" i="8"/>
  <c r="AG37" i="8"/>
  <c r="D58" i="6" s="1"/>
  <c r="AG36" i="8"/>
  <c r="D57" i="6" s="1"/>
  <c r="W36" i="8"/>
  <c r="F57" i="6" s="1"/>
  <c r="R40" i="8"/>
  <c r="G61" i="6" s="1"/>
  <c r="R38" i="8"/>
  <c r="G59" i="6" s="1"/>
  <c r="G57" i="6"/>
  <c r="W37" i="8"/>
  <c r="F58" i="6" s="1"/>
  <c r="AB38" i="8"/>
  <c r="E59" i="6" s="1"/>
  <c r="W40" i="8"/>
  <c r="F61" i="6" s="1"/>
  <c r="AD68" i="7"/>
  <c r="E40" i="6" s="1"/>
  <c r="AD69" i="7"/>
  <c r="E41" i="6" s="1"/>
  <c r="O67" i="7"/>
  <c r="O70" i="7"/>
  <c r="H42" i="6" s="1"/>
  <c r="O69" i="7"/>
  <c r="H41" i="6" s="1"/>
  <c r="Y69" i="7"/>
  <c r="F41" i="6" s="1"/>
  <c r="AI69" i="7"/>
  <c r="D41" i="6" s="1"/>
  <c r="AI67" i="7"/>
  <c r="D39" i="6" s="1"/>
  <c r="AI68" i="7"/>
  <c r="AD70" i="7"/>
  <c r="Y70" i="7"/>
  <c r="F42" i="6" s="1"/>
  <c r="Y67" i="7"/>
  <c r="T68" i="7"/>
  <c r="G40" i="6" s="1"/>
  <c r="T69" i="7"/>
  <c r="G41" i="6" s="1"/>
  <c r="AL71" i="7"/>
  <c r="AN70" i="7" s="1"/>
  <c r="B42" i="6" s="1"/>
  <c r="T67" i="7"/>
  <c r="AF41" i="7"/>
  <c r="AI38" i="7" s="1"/>
  <c r="D33" i="6" s="1"/>
  <c r="AC40" i="7"/>
  <c r="C35" i="6" s="1"/>
  <c r="AC39" i="7"/>
  <c r="C34" i="6" s="1"/>
  <c r="AC38" i="7"/>
  <c r="C33" i="6" s="1"/>
  <c r="AC37" i="7"/>
  <c r="W37" i="7"/>
  <c r="B25" i="6"/>
  <c r="B32" i="6" l="1"/>
  <c r="C32" i="6"/>
  <c r="AC41" i="7"/>
  <c r="AL37" i="8"/>
  <c r="B58" i="6" s="1"/>
  <c r="AL39" i="8"/>
  <c r="B60" i="6" s="1"/>
  <c r="M41" i="8"/>
  <c r="AL36" i="8"/>
  <c r="B57" i="6" s="1"/>
  <c r="AL38" i="8"/>
  <c r="B59" i="6" s="1"/>
  <c r="AL40" i="8"/>
  <c r="B61" i="6" s="1"/>
  <c r="U17" i="8"/>
  <c r="B48" i="6"/>
  <c r="B53" i="6" s="1"/>
  <c r="AG41" i="8"/>
  <c r="AB41" i="8"/>
  <c r="R41" i="8"/>
  <c r="W41" i="8"/>
  <c r="Y71" i="7"/>
  <c r="F39" i="6"/>
  <c r="T71" i="7"/>
  <c r="G39" i="6"/>
  <c r="AD71" i="7"/>
  <c r="E42" i="6"/>
  <c r="AI71" i="7"/>
  <c r="D40" i="6"/>
  <c r="H39" i="6"/>
  <c r="O71" i="7"/>
  <c r="AN69" i="7"/>
  <c r="B41" i="6" s="1"/>
  <c r="AN68" i="7"/>
  <c r="B40" i="6" s="1"/>
  <c r="AN67" i="7"/>
  <c r="AI37" i="7"/>
  <c r="D32" i="6" s="1"/>
  <c r="AI39" i="7"/>
  <c r="D34" i="6" s="1"/>
  <c r="W40" i="7"/>
  <c r="B35" i="6" s="1"/>
  <c r="W39" i="7"/>
  <c r="B34" i="6" s="1"/>
  <c r="AI40" i="7"/>
  <c r="D35" i="6" s="1"/>
  <c r="W38" i="7"/>
  <c r="B28" i="6"/>
  <c r="B24" i="6"/>
  <c r="B23" i="6"/>
  <c r="B27" i="6"/>
  <c r="B26" i="6"/>
  <c r="W41" i="7" l="1"/>
  <c r="B39" i="6"/>
  <c r="AN71" i="7"/>
  <c r="AL41" i="8"/>
  <c r="AI41" i="7"/>
  <c r="B33" i="6"/>
  <c r="Z33" i="5" l="1"/>
  <c r="Q34" i="5" s="1"/>
  <c r="Z36" i="5"/>
  <c r="W37" i="5" s="1"/>
  <c r="Z39" i="5"/>
  <c r="T40" i="5" s="1"/>
  <c r="N42" i="5"/>
  <c r="N35" i="5" s="1"/>
  <c r="Q42" i="5"/>
  <c r="Q41" i="5" s="1"/>
  <c r="T42" i="5"/>
  <c r="T41" i="5" s="1"/>
  <c r="W42" i="5"/>
  <c r="W38" i="5" s="1"/>
  <c r="K40" i="5" l="1"/>
  <c r="N34" i="5"/>
  <c r="K34" i="5"/>
  <c r="K37" i="5"/>
  <c r="W35" i="5"/>
  <c r="T37" i="5"/>
  <c r="T34" i="5"/>
  <c r="T38" i="5"/>
  <c r="N38" i="5"/>
  <c r="W34" i="5"/>
  <c r="Q40" i="5"/>
  <c r="N37" i="5"/>
  <c r="N41" i="5"/>
  <c r="N40" i="5"/>
  <c r="Q38" i="5"/>
  <c r="Q37" i="5"/>
  <c r="T35" i="5"/>
  <c r="Q35" i="5"/>
  <c r="K41" i="5"/>
  <c r="Z42" i="5"/>
  <c r="K43" i="5" s="1"/>
  <c r="K38" i="5"/>
  <c r="W41" i="5"/>
  <c r="W40" i="5"/>
  <c r="K35" i="5"/>
  <c r="W44" i="5" l="1"/>
  <c r="T44" i="5"/>
  <c r="N44" i="5"/>
  <c r="Z40" i="5"/>
  <c r="Q44" i="5"/>
  <c r="Z34" i="5"/>
  <c r="K44" i="5"/>
  <c r="Z37" i="5"/>
  <c r="Z35" i="5"/>
  <c r="T43" i="5"/>
  <c r="Z38" i="5"/>
  <c r="W43" i="5"/>
  <c r="Z41" i="5"/>
  <c r="N43" i="5"/>
  <c r="Q43" i="5"/>
  <c r="Z43" i="5" l="1"/>
  <c r="AS14" i="24"/>
  <c r="AS24" i="24"/>
</calcChain>
</file>

<file path=xl/sharedStrings.xml><?xml version="1.0" encoding="utf-8"?>
<sst xmlns="http://schemas.openxmlformats.org/spreadsheetml/2006/main" count="827" uniqueCount="240">
  <si>
    <t>その他</t>
  </si>
  <si>
    <t>少し良くなってきた</t>
  </si>
  <si>
    <t>変わらない</t>
  </si>
  <si>
    <t>少し悪くなってきた</t>
  </si>
  <si>
    <t>非常に悪くなってきた</t>
  </si>
  <si>
    <t>わからない</t>
  </si>
  <si>
    <t>非常に重要である　</t>
  </si>
  <si>
    <t>やや重要である</t>
  </si>
  <si>
    <t>あまり重要でない</t>
  </si>
  <si>
    <t>まったく重要でない</t>
  </si>
  <si>
    <t>不動産価値が向上するから</t>
  </si>
  <si>
    <t>地域に愛着を持ち次世代に誇れるまちにしたいから</t>
  </si>
  <si>
    <t>景観の良いまちで暮らしたい、または働きたいから</t>
  </si>
  <si>
    <t>特になし</t>
  </si>
  <si>
    <t>御堂筋地区（大阪駅前～土佐堀通の区間）</t>
  </si>
  <si>
    <t>どちらともいえない</t>
  </si>
  <si>
    <t>御堂筋地区（土佐堀通～長堀通の区間）</t>
  </si>
  <si>
    <t>御堂筋地区（長堀通～難波駅前の区間）</t>
  </si>
  <si>
    <t>堺筋地区（土佐堀通～長堀通の区間）</t>
  </si>
  <si>
    <t>堺筋地区（長堀通～千日前通の区間）</t>
  </si>
  <si>
    <t>四つ橋筋地区（大阪駅前～千日前通の区間）</t>
  </si>
  <si>
    <t>なにわ筋地区（国道2号～千日前通の区間）</t>
  </si>
  <si>
    <t>土佐堀通地区（谷町筋～なにわ筋の区間）</t>
  </si>
  <si>
    <t>国道2号地区（御堂筋～なにわ筋の区間）</t>
  </si>
  <si>
    <t>中之島地区（中之島全域）</t>
  </si>
  <si>
    <t>市域全域において行政による景観面での関与（景観誘導）をすべき</t>
  </si>
  <si>
    <t>地域の特性に応じて、必要に応じて行政により景観面での関与（景観誘導）をすべき</t>
  </si>
  <si>
    <t>地域団体が景観面で関与（景観誘導）していれば、行政の関与は不要</t>
  </si>
  <si>
    <t>行政によりコントロール（誘導）すべきではない</t>
  </si>
  <si>
    <t>変わらない</t>
    <rPh sb="0" eb="1">
      <t>カ</t>
    </rPh>
    <phoneticPr fontId="6"/>
  </si>
  <si>
    <t>（少し・非常に）悪くなった</t>
    <rPh sb="1" eb="2">
      <t>スコ</t>
    </rPh>
    <rPh sb="4" eb="6">
      <t>ヒジョウ</t>
    </rPh>
    <rPh sb="8" eb="9">
      <t>ワル</t>
    </rPh>
    <phoneticPr fontId="6"/>
  </si>
  <si>
    <t>わからない・無回答</t>
    <rPh sb="6" eb="9">
      <t>ムカイトウ</t>
    </rPh>
    <phoneticPr fontId="6"/>
  </si>
  <si>
    <t>合計</t>
    <rPh sb="0" eb="2">
      <t>ゴウケイ</t>
    </rPh>
    <phoneticPr fontId="22"/>
  </si>
  <si>
    <t>その他</t>
    <rPh sb="2" eb="3">
      <t>タ</t>
    </rPh>
    <phoneticPr fontId="22"/>
  </si>
  <si>
    <t>女性</t>
    <rPh sb="0" eb="2">
      <t>ジョセイ</t>
    </rPh>
    <phoneticPr fontId="22"/>
  </si>
  <si>
    <t>男性</t>
    <rPh sb="0" eb="2">
      <t>ダンセイ</t>
    </rPh>
    <phoneticPr fontId="22"/>
  </si>
  <si>
    <t>性別</t>
    <rPh sb="0" eb="2">
      <t>セイベツ</t>
    </rPh>
    <phoneticPr fontId="22"/>
  </si>
  <si>
    <t>60歳
以上</t>
    <rPh sb="2" eb="3">
      <t>サイ</t>
    </rPh>
    <rPh sb="4" eb="6">
      <t>イジョウ</t>
    </rPh>
    <phoneticPr fontId="22"/>
  </si>
  <si>
    <t>50歳代</t>
    <rPh sb="2" eb="4">
      <t>サイダイ</t>
    </rPh>
    <phoneticPr fontId="22"/>
  </si>
  <si>
    <t>40歳代</t>
    <rPh sb="2" eb="4">
      <t>サイダイ</t>
    </rPh>
    <phoneticPr fontId="22"/>
  </si>
  <si>
    <t>30歳代</t>
    <rPh sb="2" eb="4">
      <t>サイダイ</t>
    </rPh>
    <phoneticPr fontId="22"/>
  </si>
  <si>
    <t>年代</t>
    <rPh sb="0" eb="2">
      <t>ネンダイ</t>
    </rPh>
    <phoneticPr fontId="22"/>
  </si>
  <si>
    <t>【回答者数と内訳】</t>
    <rPh sb="1" eb="3">
      <t>カイトウ</t>
    </rPh>
    <rPh sb="3" eb="4">
      <t>シャ</t>
    </rPh>
    <rPh sb="4" eb="5">
      <t>スウ</t>
    </rPh>
    <rPh sb="6" eb="8">
      <t>ウチワケ</t>
    </rPh>
    <phoneticPr fontId="22"/>
  </si>
  <si>
    <t>本アンケートの回答者は民間調査会社に登録するインターネットモニターであり、回答者の構成は無作為抽出サンプルのように「市民全体の縮図」ではありません。そのため、調査結果は、「市民全体の状況」を直接的に示すものではなく、あくまで本アンケートの回答者の回答状況にとどまります。</t>
    <phoneticPr fontId="22"/>
  </si>
  <si>
    <t>※</t>
    <phoneticPr fontId="22"/>
  </si>
  <si>
    <t>質問文及び選択肢などの長い文章については、簡略化して表示している場合があります。</t>
    <phoneticPr fontId="22"/>
  </si>
  <si>
    <t>【留意点】</t>
    <phoneticPr fontId="22"/>
  </si>
  <si>
    <t>【調査票】</t>
    <rPh sb="1" eb="4">
      <t>チョウサヒョウ</t>
    </rPh>
    <phoneticPr fontId="22"/>
  </si>
  <si>
    <t>【調査方法】</t>
    <rPh sb="1" eb="3">
      <t>チョウサ</t>
    </rPh>
    <rPh sb="3" eb="5">
      <t>ホウホウ</t>
    </rPh>
    <phoneticPr fontId="22"/>
  </si>
  <si>
    <t>【調査実施機関】</t>
    <rPh sb="1" eb="3">
      <t>チョウサ</t>
    </rPh>
    <rPh sb="3" eb="5">
      <t>ジッシ</t>
    </rPh>
    <rPh sb="5" eb="7">
      <t>キカン</t>
    </rPh>
    <phoneticPr fontId="22"/>
  </si>
  <si>
    <t>【実施期間】</t>
    <rPh sb="1" eb="3">
      <t>ジッシ</t>
    </rPh>
    <rPh sb="3" eb="5">
      <t>キカン</t>
    </rPh>
    <phoneticPr fontId="22"/>
  </si>
  <si>
    <t>【調査対象】</t>
    <rPh sb="1" eb="3">
      <t>チョウサ</t>
    </rPh>
    <rPh sb="3" eb="5">
      <t>タイショウ</t>
    </rPh>
    <phoneticPr fontId="22"/>
  </si>
  <si>
    <t>【調査目的】</t>
    <rPh sb="1" eb="3">
      <t>チョウサ</t>
    </rPh>
    <rPh sb="3" eb="5">
      <t>モクテキ</t>
    </rPh>
    <phoneticPr fontId="22"/>
  </si>
  <si>
    <t>18歳～29歳</t>
    <rPh sb="2" eb="3">
      <t>サイ</t>
    </rPh>
    <rPh sb="6" eb="7">
      <t>サイ</t>
    </rPh>
    <phoneticPr fontId="22"/>
  </si>
  <si>
    <t>　 　  大阪らしい景観づくりに関する調査（民間ネット調査)の結果</t>
    <rPh sb="5" eb="7">
      <t>オオサカ</t>
    </rPh>
    <rPh sb="10" eb="12">
      <t>ケイカン</t>
    </rPh>
    <rPh sb="16" eb="17">
      <t>カン</t>
    </rPh>
    <rPh sb="19" eb="21">
      <t>チョウサ</t>
    </rPh>
    <rPh sb="22" eb="24">
      <t>ミンカン</t>
    </rPh>
    <rPh sb="27" eb="29">
      <t>チョウサ</t>
    </rPh>
    <rPh sb="31" eb="33">
      <t>ケッカ</t>
    </rPh>
    <phoneticPr fontId="22"/>
  </si>
  <si>
    <t>全体</t>
    <rPh sb="0" eb="2">
      <t>ゼンタイ</t>
    </rPh>
    <phoneticPr fontId="22"/>
  </si>
  <si>
    <t>●年代別 横棒グラフ</t>
    <rPh sb="1" eb="3">
      <t>ネンダイ</t>
    </rPh>
    <rPh sb="3" eb="4">
      <t>ベツ</t>
    </rPh>
    <rPh sb="5" eb="7">
      <t>ヨコボウ</t>
    </rPh>
    <phoneticPr fontId="22"/>
  </si>
  <si>
    <t>●　円グラフ</t>
    <rPh sb="2" eb="3">
      <t>エン</t>
    </rPh>
    <phoneticPr fontId="22"/>
  </si>
  <si>
    <t>全体</t>
  </si>
  <si>
    <t xml:space="preserve">問１  これまでに、大阪市が公表した財務諸表をご覧になったことはありますか。
</t>
    <rPh sb="0" eb="1">
      <t>トイ</t>
    </rPh>
    <rPh sb="10" eb="13">
      <t>オオサカシ</t>
    </rPh>
    <rPh sb="14" eb="16">
      <t>コウヒョウ</t>
    </rPh>
    <rPh sb="18" eb="20">
      <t>ザイム</t>
    </rPh>
    <rPh sb="20" eb="22">
      <t>ショヒョウ</t>
    </rPh>
    <rPh sb="24" eb="25">
      <t>ラン</t>
    </rPh>
    <phoneticPr fontId="22"/>
  </si>
  <si>
    <t>〇回答者性別構成比</t>
    <rPh sb="1" eb="3">
      <t>カイトウ</t>
    </rPh>
    <rPh sb="3" eb="4">
      <t>シャ</t>
    </rPh>
    <rPh sb="4" eb="6">
      <t>セイベツ</t>
    </rPh>
    <rPh sb="6" eb="9">
      <t>コウセイヒ</t>
    </rPh>
    <phoneticPr fontId="6"/>
  </si>
  <si>
    <t>男性</t>
    <rPh sb="0" eb="2">
      <t>ダンセイ</t>
    </rPh>
    <phoneticPr fontId="6"/>
  </si>
  <si>
    <t>女性</t>
    <rPh sb="0" eb="2">
      <t>ジョセイ</t>
    </rPh>
    <phoneticPr fontId="6"/>
  </si>
  <si>
    <t>〇回答者年代別構成比</t>
    <rPh sb="1" eb="3">
      <t>カイトウ</t>
    </rPh>
    <rPh sb="3" eb="4">
      <t>シャ</t>
    </rPh>
    <rPh sb="4" eb="7">
      <t>ネンダイベツ</t>
    </rPh>
    <rPh sb="7" eb="10">
      <t>コウセイヒ</t>
    </rPh>
    <phoneticPr fontId="6"/>
  </si>
  <si>
    <t>性別</t>
    <rPh sb="0" eb="2">
      <t>セイベツ</t>
    </rPh>
    <phoneticPr fontId="6"/>
  </si>
  <si>
    <t>年代</t>
    <rPh sb="0" eb="2">
      <t>ネンダイ</t>
    </rPh>
    <phoneticPr fontId="6"/>
  </si>
  <si>
    <t>回答者年代別構成比</t>
    <rPh sb="0" eb="2">
      <t>カイトウ</t>
    </rPh>
    <rPh sb="2" eb="3">
      <t>シャ</t>
    </rPh>
    <rPh sb="3" eb="6">
      <t>ネンダイベツ</t>
    </rPh>
    <rPh sb="6" eb="9">
      <t>コウセイヒ</t>
    </rPh>
    <phoneticPr fontId="6"/>
  </si>
  <si>
    <t>回答者性別構成比</t>
    <rPh sb="0" eb="2">
      <t>カイトウ</t>
    </rPh>
    <rPh sb="2" eb="3">
      <t>シャ</t>
    </rPh>
    <rPh sb="3" eb="5">
      <t>セイベツ</t>
    </rPh>
    <rPh sb="5" eb="8">
      <t>コウセイヒ</t>
    </rPh>
    <phoneticPr fontId="6"/>
  </si>
  <si>
    <t>回答数</t>
    <rPh sb="0" eb="2">
      <t>カイトウ</t>
    </rPh>
    <rPh sb="2" eb="3">
      <t>スウ</t>
    </rPh>
    <phoneticPr fontId="22"/>
  </si>
  <si>
    <t>60歳以上</t>
    <rPh sb="2" eb="5">
      <t>サイイジョウ</t>
    </rPh>
    <phoneticPr fontId="22"/>
  </si>
  <si>
    <t>・</t>
    <phoneticPr fontId="22"/>
  </si>
  <si>
    <t>●全体の傾向</t>
    <rPh sb="1" eb="3">
      <t>ゼンタイ</t>
    </rPh>
    <rPh sb="4" eb="6">
      <t>ケイコウ</t>
    </rPh>
    <phoneticPr fontId="22"/>
  </si>
  <si>
    <t>【結果の概要】</t>
  </si>
  <si>
    <t>（１）大阪市の景観形成の現状について</t>
    <phoneticPr fontId="22"/>
  </si>
  <si>
    <t>●過去の調査との比較</t>
    <rPh sb="1" eb="3">
      <t>カコ</t>
    </rPh>
    <rPh sb="4" eb="6">
      <t>チョウサ</t>
    </rPh>
    <rPh sb="8" eb="10">
      <t>ヒカク</t>
    </rPh>
    <phoneticPr fontId="6"/>
  </si>
  <si>
    <t>回答数</t>
    <rPh sb="0" eb="3">
      <t>カイトウスウ</t>
    </rPh>
    <phoneticPr fontId="6"/>
  </si>
  <si>
    <t>18歳～
29歳</t>
    <rPh sb="2" eb="3">
      <t>サイ</t>
    </rPh>
    <rPh sb="7" eb="8">
      <t>サイ</t>
    </rPh>
    <phoneticPr fontId="22"/>
  </si>
  <si>
    <t>非常に良くなってきた</t>
    <rPh sb="3" eb="4">
      <t>ヨ</t>
    </rPh>
    <phoneticPr fontId="6"/>
  </si>
  <si>
    <t>（少し・非常に）良くなった</t>
    <rPh sb="1" eb="2">
      <t>スコ</t>
    </rPh>
    <rPh sb="4" eb="6">
      <t>ヒジョウ</t>
    </rPh>
    <rPh sb="8" eb="9">
      <t>ヨ</t>
    </rPh>
    <phoneticPr fontId="6"/>
  </si>
  <si>
    <t>●調査推移 横棒グラフ</t>
    <rPh sb="1" eb="3">
      <t>チョウサ</t>
    </rPh>
    <rPh sb="3" eb="5">
      <t>スイイ</t>
    </rPh>
    <rPh sb="6" eb="8">
      <t>ヨコボウ</t>
    </rPh>
    <phoneticPr fontId="22"/>
  </si>
  <si>
    <t>●年代別の傾向</t>
    <rPh sb="1" eb="4">
      <t>ネンダイベツ</t>
    </rPh>
    <rPh sb="5" eb="7">
      <t>ケイコウ</t>
    </rPh>
    <phoneticPr fontId="6"/>
  </si>
  <si>
    <t>合計</t>
    <rPh sb="0" eb="2">
      <t>ゴウケイ</t>
    </rPh>
    <phoneticPr fontId="6"/>
  </si>
  <si>
    <t>・</t>
    <phoneticPr fontId="6"/>
  </si>
  <si>
    <t xml:space="preserve">問２  まちづくりを進める上で、魅力ある都市景観の形成はどの程度重要だと思われますか。
</t>
    <rPh sb="0" eb="1">
      <t>トイ</t>
    </rPh>
    <rPh sb="10" eb="11">
      <t>スス</t>
    </rPh>
    <rPh sb="13" eb="14">
      <t>ウエ</t>
    </rPh>
    <rPh sb="16" eb="18">
      <t>ミリョク</t>
    </rPh>
    <rPh sb="20" eb="22">
      <t>トシ</t>
    </rPh>
    <rPh sb="22" eb="24">
      <t>ケイカン</t>
    </rPh>
    <rPh sb="25" eb="27">
      <t>ケイセイ</t>
    </rPh>
    <rPh sb="30" eb="32">
      <t>テイド</t>
    </rPh>
    <rPh sb="32" eb="34">
      <t>ジュウヨウ</t>
    </rPh>
    <rPh sb="36" eb="37">
      <t>オモ</t>
    </rPh>
    <phoneticPr fontId="22"/>
  </si>
  <si>
    <t>●全体の傾向及び過去の調査との比較</t>
    <rPh sb="1" eb="3">
      <t>ゼンタイ</t>
    </rPh>
    <rPh sb="4" eb="6">
      <t>ケイコウ</t>
    </rPh>
    <rPh sb="6" eb="7">
      <t>オヨ</t>
    </rPh>
    <rPh sb="8" eb="10">
      <t>カコ</t>
    </rPh>
    <rPh sb="11" eb="13">
      <t>チョウサ</t>
    </rPh>
    <rPh sb="15" eb="17">
      <t>ヒカク</t>
    </rPh>
    <phoneticPr fontId="6"/>
  </si>
  <si>
    <t>問３  【問2で「重要である」と回答した人にお聞きします。】魅力ある都市景観の形成が重要だと思われるのはどのような理由からですか。次の中から最もあてはまるものを１つお選びください。</t>
    <phoneticPr fontId="22"/>
  </si>
  <si>
    <t>R2調査</t>
    <phoneticPr fontId="6"/>
  </si>
  <si>
    <t>H27調査</t>
    <phoneticPr fontId="6"/>
  </si>
  <si>
    <t>都市格が向上し、まちのイメージアップにつながるから</t>
    <phoneticPr fontId="6"/>
  </si>
  <si>
    <t>大阪を訪れる人が増えることにより、にぎやかで活気のあるまちとなるから</t>
    <phoneticPr fontId="6"/>
  </si>
  <si>
    <t>不動産価値が向上するから</t>
    <phoneticPr fontId="6"/>
  </si>
  <si>
    <t>地域に愛着を持ち次世代に誇れるまちにしたいから</t>
    <phoneticPr fontId="6"/>
  </si>
  <si>
    <t>景観の良いまちで暮らしたい、または働きたいから</t>
    <phoneticPr fontId="6"/>
  </si>
  <si>
    <t>その他</t>
    <phoneticPr fontId="6"/>
  </si>
  <si>
    <t>特になし</t>
    <phoneticPr fontId="6"/>
  </si>
  <si>
    <t>大阪城天守閣や中央公会堂などの
照明により演出された単体施設の夜景</t>
    <phoneticPr fontId="6"/>
  </si>
  <si>
    <t>御堂筋や土佐堀川などでの、軸的な空間に沿って
市街地を線的に見通す眺め（昼間）</t>
    <phoneticPr fontId="6"/>
  </si>
  <si>
    <t>大阪城天守閣や中央公会堂などの、ランドマークとなる
建物の単体施設を対象とした眺め（昼間）</t>
    <phoneticPr fontId="6"/>
  </si>
  <si>
    <t>中之島や臨海部などでの、高所からの広範囲の俯瞰や
水辺や公園などの空間越しに一定の範囲を見渡す眺め（昼間）</t>
    <phoneticPr fontId="6"/>
  </si>
  <si>
    <t>船場や夕陽丘などの近代建築や町家、
寺院の集積により歴史を感じさせる都心部の眺め</t>
    <phoneticPr fontId="6"/>
  </si>
  <si>
    <t>中之島などでの水際での水面に映る
あかりとともに捉える夜景</t>
    <phoneticPr fontId="6"/>
  </si>
  <si>
    <t>中之島や臨海部などでの市街地のあかりを
高所から広域に捉える夜景</t>
    <phoneticPr fontId="6"/>
  </si>
  <si>
    <t>平野郷や住吉大社周辺などの地域の暮らし、
営みや歴史の魅力を感じる一般市街地の眺め</t>
    <phoneticPr fontId="6"/>
  </si>
  <si>
    <t>三休橋筋などにおける照明により演出された
一定の地区や通りにおける夜景</t>
    <phoneticPr fontId="6"/>
  </si>
  <si>
    <t>大阪駅周辺や難波駅周辺などの大規模開発による洗練した
まちなみや、歩いて楽しめるゆとりやにぎわいのある都心部の眺め</t>
    <phoneticPr fontId="6"/>
  </si>
  <si>
    <t>良好な景観である</t>
    <rPh sb="0" eb="2">
      <t>リョウコウ</t>
    </rPh>
    <rPh sb="3" eb="5">
      <t>ケイカン</t>
    </rPh>
    <phoneticPr fontId="6"/>
  </si>
  <si>
    <t>わからない</t>
    <phoneticPr fontId="6"/>
  </si>
  <si>
    <t>どちらともいえない</t>
    <phoneticPr fontId="6"/>
  </si>
  <si>
    <t>良好な景観でない</t>
    <rPh sb="0" eb="2">
      <t>リョウコウ</t>
    </rPh>
    <rPh sb="3" eb="5">
      <t>ケイカン</t>
    </rPh>
    <phoneticPr fontId="6"/>
  </si>
  <si>
    <t>問５　まちなみの現状</t>
    <rPh sb="0" eb="1">
      <t>トイ</t>
    </rPh>
    <rPh sb="8" eb="10">
      <t>ゲンジョウ</t>
    </rPh>
    <phoneticPr fontId="6"/>
  </si>
  <si>
    <t>問４　大阪市内のどのような景観が好きですか。</t>
    <rPh sb="0" eb="1">
      <t>トイ</t>
    </rPh>
    <phoneticPr fontId="22"/>
  </si>
  <si>
    <t>●Ｈ２７数値</t>
    <rPh sb="4" eb="6">
      <t>スウチ</t>
    </rPh>
    <phoneticPr fontId="6"/>
  </si>
  <si>
    <t>（２） 大阪市の景観施策の現状について</t>
    <phoneticPr fontId="22"/>
  </si>
  <si>
    <t xml:space="preserve">問６　デジタルサイネージの行政による景観面での関与（景観誘導）についてどう思われますか。  </t>
    <rPh sb="0" eb="1">
      <t>トイ</t>
    </rPh>
    <phoneticPr fontId="6"/>
  </si>
  <si>
    <t>●横棒グラフ</t>
    <rPh sb="1" eb="3">
      <t>ヨコボウ</t>
    </rPh>
    <phoneticPr fontId="6"/>
  </si>
  <si>
    <t>複数回答（全体350）</t>
    <rPh sb="0" eb="2">
      <t>フクスウ</t>
    </rPh>
    <rPh sb="2" eb="4">
      <t>カイトウ</t>
    </rPh>
    <rPh sb="5" eb="7">
      <t>ゼンタイ</t>
    </rPh>
    <phoneticPr fontId="6"/>
  </si>
  <si>
    <t>複数回答（全体500）</t>
    <rPh sb="0" eb="2">
      <t>フクスウ</t>
    </rPh>
    <rPh sb="2" eb="4">
      <t>カイトウ</t>
    </rPh>
    <rPh sb="5" eb="7">
      <t>ゼンタイ</t>
    </rPh>
    <phoneticPr fontId="6"/>
  </si>
  <si>
    <t>問７　</t>
    <rPh sb="0" eb="1">
      <t>トイ</t>
    </rPh>
    <phoneticPr fontId="22"/>
  </si>
  <si>
    <t>合計</t>
    <rPh sb="0" eb="2">
      <t>ゴウケイ</t>
    </rPh>
    <phoneticPr fontId="6"/>
  </si>
  <si>
    <t>エリア合計</t>
    <rPh sb="3" eb="5">
      <t>ゴウケイ</t>
    </rPh>
    <phoneticPr fontId="6"/>
  </si>
  <si>
    <t>（３） 大阪らしい景観づくり</t>
    <phoneticPr fontId="22"/>
  </si>
  <si>
    <t>都市格が向上し、まちのイメージアップにつながるから</t>
  </si>
  <si>
    <t>大阪を訪れる人が増えることにより、にぎやかで活気のあるまちとなるから</t>
  </si>
  <si>
    <t>中之島や道頓堀の河川沿いの親水性のある水辺景観</t>
    <phoneticPr fontId="6"/>
  </si>
  <si>
    <t>靭公園や中之島公園などの緑豊かな緑地景観</t>
    <phoneticPr fontId="6"/>
  </si>
  <si>
    <t>天保山やコスモスクエアなどの海辺の景色</t>
    <phoneticPr fontId="6"/>
  </si>
  <si>
    <t>御堂筋や堺筋などのオフィスビルが建ち並ぶ都心部の街路景観</t>
    <phoneticPr fontId="6"/>
  </si>
  <si>
    <t>船場や夕陽丘などの近代建築や寺院などが集まった歴史や文化を感じるまちなみ</t>
    <phoneticPr fontId="6"/>
  </si>
  <si>
    <t>道頓堀や新世界などの個性的な看板によるにぎわい・活気のある景観</t>
    <phoneticPr fontId="6"/>
  </si>
  <si>
    <t>大阪城天守閣や中央公会堂など大阪のランドマークを望む象徴的な景観</t>
    <phoneticPr fontId="6"/>
  </si>
  <si>
    <t>中崎町や南堀江などの個性ある界隈性のあるまちなみ</t>
    <phoneticPr fontId="6"/>
  </si>
  <si>
    <t>大阪駅周辺や中之島などの大規模開発による新しい洗練されたまちなみ</t>
    <phoneticPr fontId="6"/>
  </si>
  <si>
    <t>長堀（心斎橋）周辺のブランドショップが建ち並ぶお洒落なまちなみ</t>
    <phoneticPr fontId="6"/>
  </si>
  <si>
    <t>うめきた公園やなんば広場などの都心部の憩い・ゆとりのある景観</t>
    <phoneticPr fontId="6"/>
  </si>
  <si>
    <t>北新地や道頓堀などの飲食店が連なる賑やかな歓楽街</t>
    <phoneticPr fontId="6"/>
  </si>
  <si>
    <t>戸建住宅や低層マンションを中心とした閑静な低層住宅地</t>
    <phoneticPr fontId="6"/>
  </si>
  <si>
    <t>身近な市場や商店街のある庶民的なまちなみ</t>
    <phoneticPr fontId="6"/>
  </si>
  <si>
    <t>御堂筋地区（土佐堀通～長堀通の区間）</t>
    <phoneticPr fontId="6"/>
  </si>
  <si>
    <t>御堂筋地区（大阪駅前～土佐堀通の区間）</t>
    <phoneticPr fontId="6"/>
  </si>
  <si>
    <t>御堂筋地区（長堀通～難波駅前の区間）</t>
    <phoneticPr fontId="6"/>
  </si>
  <si>
    <t>堺筋地区（土佐堀通～長堀通の区間）</t>
    <phoneticPr fontId="6"/>
  </si>
  <si>
    <t>堺筋地区（長堀通～千日前通の区間）</t>
    <phoneticPr fontId="6"/>
  </si>
  <si>
    <t>四つ橋筋地区（大阪駅前～千日前通の区間）</t>
    <phoneticPr fontId="6"/>
  </si>
  <si>
    <t>なにわ筋地区（国道２号～千日前通の区間）</t>
    <phoneticPr fontId="6"/>
  </si>
  <si>
    <t>土佐堀通地区（なにわ筋～谷町筋の区間）</t>
    <phoneticPr fontId="6"/>
  </si>
  <si>
    <t>国道２号地区（なにわ筋～御堂筋の区間）</t>
    <phoneticPr fontId="6"/>
  </si>
  <si>
    <t>景観を阻害する広告が多く、基準をさらに強化すべき</t>
    <phoneticPr fontId="6"/>
  </si>
  <si>
    <t>良好なまちなみ景観につながっており、現状の基準のままで良い</t>
    <phoneticPr fontId="6"/>
  </si>
  <si>
    <t>一部の地区については、基準を緩和しても良いと思う</t>
    <phoneticPr fontId="6"/>
  </si>
  <si>
    <t>地域団体等が主体となって自主基準を設けていれば、大阪市の基準は緩和しても良いと思う</t>
    <phoneticPr fontId="6"/>
  </si>
  <si>
    <t>建物への設置する高さなど、設置位置の誘導</t>
    <phoneticPr fontId="6"/>
  </si>
  <si>
    <t>広告物の表示面積や設置数の制限など、大きさや数の誘導</t>
    <phoneticPr fontId="6"/>
  </si>
  <si>
    <t>公序良俗に反する内容の制限など、コンテンツ内容の誘導</t>
    <phoneticPr fontId="6"/>
  </si>
  <si>
    <t>高彩度の利用を抑えるなど、色彩の誘導</t>
    <phoneticPr fontId="6"/>
  </si>
  <si>
    <t>人物やキャラクターを使用しないなど、デザインの誘導</t>
    <phoneticPr fontId="6"/>
  </si>
  <si>
    <t>眩しさや点滅の制限、著しく反射するものを使用しないなど、見る人への影響を考慮した誘導</t>
    <phoneticPr fontId="6"/>
  </si>
  <si>
    <t>その他</t>
    <phoneticPr fontId="6"/>
  </si>
  <si>
    <t>合計</t>
    <phoneticPr fontId="6"/>
  </si>
  <si>
    <t>●地域別の傾向</t>
    <rPh sb="1" eb="3">
      <t>チイキ</t>
    </rPh>
    <rPh sb="3" eb="4">
      <t>ベツ</t>
    </rPh>
    <phoneticPr fontId="22"/>
  </si>
  <si>
    <t>すべてのエリアにおいて、回答者が最も関心を寄せた事項は「公序良俗に反する内容の制限など、コンテンツ内容の誘導」である。</t>
    <phoneticPr fontId="6"/>
  </si>
  <si>
    <t>割合</t>
    <rPh sb="0" eb="2">
      <t>ワリアイ</t>
    </rPh>
    <phoneticPr fontId="22"/>
  </si>
  <si>
    <t>割合</t>
    <phoneticPr fontId="6"/>
  </si>
  <si>
    <t>R7調査</t>
    <rPh sb="2" eb="4">
      <t>チョウサ</t>
    </rPh>
    <phoneticPr fontId="6"/>
  </si>
  <si>
    <t>R2調査</t>
    <rPh sb="2" eb="4">
      <t>チョウサ</t>
    </rPh>
    <phoneticPr fontId="6"/>
  </si>
  <si>
    <t>H27調査</t>
    <rPh sb="3" eb="5">
      <t>チョウサ</t>
    </rPh>
    <phoneticPr fontId="6"/>
  </si>
  <si>
    <t>H17調査</t>
    <rPh sb="3" eb="5">
      <t>チョウサ</t>
    </rPh>
    <phoneticPr fontId="6"/>
  </si>
  <si>
    <t>（少し・非常に）悪くなってきた</t>
    <rPh sb="1" eb="2">
      <t>スコ</t>
    </rPh>
    <rPh sb="4" eb="6">
      <t>ヒジョウ</t>
    </rPh>
    <rPh sb="8" eb="9">
      <t>ワル</t>
    </rPh>
    <phoneticPr fontId="6"/>
  </si>
  <si>
    <t>（少し・非常に）良くなってきた</t>
    <phoneticPr fontId="6"/>
  </si>
  <si>
    <t>割合</t>
    <rPh sb="0" eb="2">
      <t>ワリアイ</t>
    </rPh>
    <phoneticPr fontId="6"/>
  </si>
  <si>
    <t>「非常に重要である」「やや重要である」と答えた方が74.2％、「あまり重要でない」「まったく重要でない」と答えた方が15.4％であった。</t>
    <phoneticPr fontId="6"/>
  </si>
  <si>
    <t>「都市格が向上し、まちのイメージアップにつながるから」と「大阪を訪れる人が増えることにより、にぎやかで活気のあるまちとなるから」と答えた方の合計が56.3％と半数以上を占めており、この傾向は過去の調査結果とほぼ同じ割合となっている。</t>
    <phoneticPr fontId="6"/>
  </si>
  <si>
    <t>18歳～29歳では、「景観の良いまちでくらしたい・働きたい」と答えた方の割合が全年代中最も高く、60歳以上では「地域に愛着を持ち次世代に誇れるまちにしたい」と答えた方の割合が全年代中最も高かった。</t>
    <phoneticPr fontId="6"/>
  </si>
  <si>
    <t>（複数回答可、割合は回答人数500人より算定）</t>
  </si>
  <si>
    <t>●令和７年度結果</t>
  </si>
  <si>
    <t>重点届出区域の中では、中之島地区が「良好な景観である」と答えた方の割合が最も高かった。</t>
    <phoneticPr fontId="6"/>
  </si>
  <si>
    <t>中之島地区（中之島全域、土佐堀川及び堂島川・大川）</t>
    <phoneticPr fontId="6"/>
  </si>
  <si>
    <t>●令和２年度結果</t>
    <rPh sb="1" eb="3">
      <t>レイワ</t>
    </rPh>
    <rPh sb="4" eb="6">
      <t>ネンド</t>
    </rPh>
    <rPh sb="6" eb="8">
      <t>ケッカ</t>
    </rPh>
    <phoneticPr fontId="6"/>
  </si>
  <si>
    <t>●平成27年度結果</t>
    <rPh sb="1" eb="3">
      <t>ヘイセイ</t>
    </rPh>
    <rPh sb="5" eb="7">
      <t>ネンド</t>
    </rPh>
    <rPh sb="7" eb="9">
      <t>ケッカ</t>
    </rPh>
    <phoneticPr fontId="6"/>
  </si>
  <si>
    <t>「基準をさらに強化すべき」と「現状の基準のままで良い」と答えた方が、いずれも約28%とほぼ同じ割合であった一方で、「基準を緩和しても良いと思う」の回答は比較的低い割合にとどまった。</t>
    <phoneticPr fontId="22"/>
  </si>
  <si>
    <t>●調査結果</t>
    <rPh sb="1" eb="3">
      <t>チョウサ</t>
    </rPh>
    <rPh sb="3" eb="5">
      <t>ケッカ</t>
    </rPh>
    <phoneticPr fontId="6"/>
  </si>
  <si>
    <t>●調査結果</t>
    <rPh sb="1" eb="5">
      <t>チョウサケッカ</t>
    </rPh>
    <phoneticPr fontId="6"/>
  </si>
  <si>
    <t>「基準をさらに強化すべき」と答えた方の割合は、年代が上がるごとに増加傾向にあり、「現状の基準のままで良い」と答えた方は、比較的若い年代層で高い割合となった。</t>
  </si>
  <si>
    <t>「基準を緩和しても良いと思う」と答えた方は、全年代層で概ね近い割合であった。</t>
  </si>
  <si>
    <t>区域１</t>
    <rPh sb="0" eb="2">
      <t>クイキ</t>
    </rPh>
    <phoneticPr fontId="6"/>
  </si>
  <si>
    <t>区域２</t>
    <rPh sb="0" eb="2">
      <t>クイキ</t>
    </rPh>
    <phoneticPr fontId="6"/>
  </si>
  <si>
    <t>区域３</t>
    <rPh sb="0" eb="2">
      <t>クイキ</t>
    </rPh>
    <phoneticPr fontId="6"/>
  </si>
  <si>
    <t>区域４</t>
    <rPh sb="0" eb="2">
      <t>クイキ</t>
    </rPh>
    <phoneticPr fontId="6"/>
  </si>
  <si>
    <t>区域５</t>
    <rPh sb="0" eb="2">
      <t>クイキ</t>
    </rPh>
    <phoneticPr fontId="6"/>
  </si>
  <si>
    <t>【区域１】</t>
  </si>
  <si>
    <t>【区域２】</t>
    <phoneticPr fontId="6"/>
  </si>
  <si>
    <t>【区域３】</t>
    <phoneticPr fontId="6"/>
  </si>
  <si>
    <t>【区域４】</t>
    <phoneticPr fontId="6"/>
  </si>
  <si>
    <t>【区域５】</t>
    <phoneticPr fontId="6"/>
  </si>
  <si>
    <t>各エリアの合計では、「公序良俗に反する内容の制限など、コンテンツ内容の誘導」が33.5%と最も高く、次いで「広告物の表示面積や設置数の制限など、大きさや数の誘導」が29.8%、「建物への設置する高さなど、設置位置の誘導」が25.8%となっている。</t>
    <phoneticPr fontId="6"/>
  </si>
  <si>
    <t>御堂筋地区（大阪駅前～土佐堀通（淀屋橋）の区間）・堺筋地区（土佐堀通（北浜）～長堀通（長堀橋）の区間）・四つ橋筋地区・なにわ筋地区・土佐堀通地区</t>
    <phoneticPr fontId="6"/>
  </si>
  <si>
    <t>中之島地区（中之島全域、土佐堀川及び堂島川・大川（天満橋～船津橋・端建蔵橋）、土佐堀川に面する敷地）</t>
    <phoneticPr fontId="6"/>
  </si>
  <si>
    <t>御堂筋地区（土佐堀通（淀屋橋）～中央大通（本町）の区間））</t>
    <phoneticPr fontId="6"/>
  </si>
  <si>
    <t>御堂筋地区（中央大通（本町）～長堀通（心斎橋）の区間）</t>
    <phoneticPr fontId="6"/>
  </si>
  <si>
    <t>御堂筋地区（長堀通（心斎橋）～難波駅前の区間）・堺筋地区（長堀通（長堀橋）～千日前通（日本橋）の区間）・国道２号地区</t>
    <phoneticPr fontId="6"/>
  </si>
  <si>
    <t>インターネットを利用したウェブアンケート調査</t>
    <rPh sb="8" eb="10">
      <t>リヨウ</t>
    </rPh>
    <rPh sb="20" eb="22">
      <t>チョウサ</t>
    </rPh>
    <phoneticPr fontId="22"/>
  </si>
  <si>
    <t>令和７年10月10日～10月15日</t>
    <rPh sb="0" eb="2">
      <t>レイワ</t>
    </rPh>
    <rPh sb="3" eb="4">
      <t>ネン</t>
    </rPh>
    <rPh sb="6" eb="7">
      <t>ガツ</t>
    </rPh>
    <rPh sb="9" eb="10">
      <t>ニチ</t>
    </rPh>
    <rPh sb="13" eb="14">
      <t>ガツ</t>
    </rPh>
    <rPh sb="16" eb="17">
      <t>ニチ</t>
    </rPh>
    <phoneticPr fontId="22"/>
  </si>
  <si>
    <t>調査票（データ添付）</t>
    <rPh sb="0" eb="3">
      <t>チョウサヒョウ</t>
    </rPh>
    <rPh sb="7" eb="9">
      <t>テンプ</t>
    </rPh>
    <phoneticPr fontId="22"/>
  </si>
  <si>
    <t>TOSEI株式会社</t>
    <rPh sb="5" eb="9">
      <t>カブシキカイシャ</t>
    </rPh>
    <phoneticPr fontId="22"/>
  </si>
  <si>
    <t>（複数回答可、割合は回答人数500人より算定）</t>
    <phoneticPr fontId="6"/>
  </si>
  <si>
    <t>【60歳以上】</t>
    <rPh sb="3" eb="4">
      <t>サイ</t>
    </rPh>
    <rPh sb="4" eb="6">
      <t>イジョウ</t>
    </rPh>
    <phoneticPr fontId="6"/>
  </si>
  <si>
    <t>【50歳代】</t>
    <rPh sb="3" eb="5">
      <t>サイダイ</t>
    </rPh>
    <phoneticPr fontId="6"/>
  </si>
  <si>
    <t>【40歳代】</t>
    <rPh sb="3" eb="5">
      <t>サイダイ</t>
    </rPh>
    <phoneticPr fontId="6"/>
  </si>
  <si>
    <t>【30歳代】</t>
    <phoneticPr fontId="6"/>
  </si>
  <si>
    <t>【18歳～29歳】</t>
    <rPh sb="3" eb="4">
      <t>サイ</t>
    </rPh>
    <rPh sb="7" eb="8">
      <t>サイ</t>
    </rPh>
    <phoneticPr fontId="6"/>
  </si>
  <si>
    <t>【50歳以上】</t>
    <rPh sb="3" eb="4">
      <t>サイ</t>
    </rPh>
    <rPh sb="4" eb="6">
      <t>イジョウ</t>
    </rPh>
    <phoneticPr fontId="6"/>
  </si>
  <si>
    <t>【40歳以上】</t>
    <rPh sb="3" eb="4">
      <t>サイ</t>
    </rPh>
    <rPh sb="4" eb="6">
      <t>イジョウ</t>
    </rPh>
    <phoneticPr fontId="6"/>
  </si>
  <si>
    <t>【30歳以上】</t>
    <rPh sb="3" eb="4">
      <t>サイ</t>
    </rPh>
    <rPh sb="4" eb="6">
      <t>イジョウ</t>
    </rPh>
    <phoneticPr fontId="6"/>
  </si>
  <si>
    <t>良好な景観である</t>
  </si>
  <si>
    <t>良好な景観でない</t>
  </si>
  <si>
    <t>【御堂筋地区（大阪駅前～土佐堀通の区間）】</t>
    <rPh sb="1" eb="4">
      <t>ミドウスジ</t>
    </rPh>
    <rPh sb="4" eb="6">
      <t>チク</t>
    </rPh>
    <rPh sb="7" eb="9">
      <t>オオサカ</t>
    </rPh>
    <rPh sb="9" eb="11">
      <t>エキマエ</t>
    </rPh>
    <rPh sb="12" eb="15">
      <t>トサボリ</t>
    </rPh>
    <rPh sb="15" eb="16">
      <t>ドオリ</t>
    </rPh>
    <rPh sb="17" eb="19">
      <t>クカン</t>
    </rPh>
    <phoneticPr fontId="6"/>
  </si>
  <si>
    <t>【御堂筋地区（土佐堀通～長堀通の区間）】</t>
    <rPh sb="1" eb="4">
      <t>ミドウスジ</t>
    </rPh>
    <rPh sb="4" eb="6">
      <t>チク</t>
    </rPh>
    <rPh sb="7" eb="10">
      <t>トサボリ</t>
    </rPh>
    <rPh sb="10" eb="11">
      <t>ドオリ</t>
    </rPh>
    <rPh sb="12" eb="14">
      <t>ナガホリ</t>
    </rPh>
    <rPh sb="14" eb="15">
      <t>ドオリ</t>
    </rPh>
    <rPh sb="16" eb="18">
      <t>クカン</t>
    </rPh>
    <phoneticPr fontId="6"/>
  </si>
  <si>
    <t>【御堂筋地区（長堀通～難波駅前の区間）】</t>
    <rPh sb="1" eb="4">
      <t>ミドウスジ</t>
    </rPh>
    <rPh sb="4" eb="6">
      <t>チク</t>
    </rPh>
    <rPh sb="7" eb="9">
      <t>ナガホリ</t>
    </rPh>
    <rPh sb="9" eb="10">
      <t>ドオリ</t>
    </rPh>
    <rPh sb="11" eb="14">
      <t>ナンバエキ</t>
    </rPh>
    <rPh sb="14" eb="15">
      <t>マエ</t>
    </rPh>
    <rPh sb="16" eb="18">
      <t>クカン</t>
    </rPh>
    <phoneticPr fontId="6"/>
  </si>
  <si>
    <t>【堺筋地区（土佐堀通～長堀通の区間）】</t>
    <phoneticPr fontId="6"/>
  </si>
  <si>
    <t>【堺筋地区（長堀通～千日前通の区間）】</t>
    <rPh sb="1" eb="2">
      <t>サカイ</t>
    </rPh>
    <rPh sb="2" eb="3">
      <t>スジ</t>
    </rPh>
    <rPh sb="3" eb="5">
      <t>チク</t>
    </rPh>
    <rPh sb="6" eb="8">
      <t>ナガホリ</t>
    </rPh>
    <rPh sb="8" eb="9">
      <t>ドオリ</t>
    </rPh>
    <rPh sb="10" eb="13">
      <t>センニチマエ</t>
    </rPh>
    <rPh sb="13" eb="14">
      <t>ツウ</t>
    </rPh>
    <rPh sb="15" eb="17">
      <t>クカン</t>
    </rPh>
    <phoneticPr fontId="6"/>
  </si>
  <si>
    <t>【四つ橋筋地区（大阪駅前～千日前通の区間）】</t>
    <rPh sb="1" eb="2">
      <t>ヨッ</t>
    </rPh>
    <rPh sb="3" eb="4">
      <t>ハシ</t>
    </rPh>
    <rPh sb="4" eb="5">
      <t>スジ</t>
    </rPh>
    <rPh sb="5" eb="7">
      <t>チク</t>
    </rPh>
    <rPh sb="8" eb="10">
      <t>オオサカ</t>
    </rPh>
    <rPh sb="10" eb="12">
      <t>エキマエ</t>
    </rPh>
    <rPh sb="13" eb="16">
      <t>センニチマエ</t>
    </rPh>
    <rPh sb="16" eb="17">
      <t>ツウ</t>
    </rPh>
    <rPh sb="18" eb="20">
      <t>クカン</t>
    </rPh>
    <phoneticPr fontId="6"/>
  </si>
  <si>
    <t>【なにわ筋地区（国道２号～千日前通の区間）】</t>
    <phoneticPr fontId="6"/>
  </si>
  <si>
    <t>【土佐堀通地区（なにわ筋～谷町筋の区間）】</t>
    <phoneticPr fontId="6"/>
  </si>
  <si>
    <t>【国道２号地区（なにわ筋～御堂筋の区間）】</t>
    <phoneticPr fontId="6"/>
  </si>
  <si>
    <t>【中之島地区（中之島全域、土佐堀川及び堂島川・大川）】</t>
    <phoneticPr fontId="6"/>
  </si>
  <si>
    <t>（少し・非常に）悪くなってきた</t>
    <phoneticPr fontId="6"/>
  </si>
  <si>
    <t>大阪市では、景観計画に基づき都市の風格や活力を高め、まちへの愛着や誇りを育む大阪らしい景観をつくることを目標に取り組んでいます。今後、これらの取り組みをさらに発展させていくため、「景観形成の現状」「景観施策の現状」「大阪らしい景観づくり」について、市民の方がどのようなご意見をお持ちなのかをお聴きし、今後の施策の参考とさせていただくため、実施しました。</t>
    <phoneticPr fontId="22"/>
  </si>
  <si>
    <t>民間調査会社に登録するインターネットモニターのうち、大阪市内に居住する18歳以上の方　500名</t>
    <rPh sb="0" eb="2">
      <t>ミンカン</t>
    </rPh>
    <rPh sb="2" eb="4">
      <t>チョウサ</t>
    </rPh>
    <rPh sb="4" eb="6">
      <t>カイシャ</t>
    </rPh>
    <rPh sb="7" eb="9">
      <t>トウロク</t>
    </rPh>
    <rPh sb="26" eb="28">
      <t>オオサカ</t>
    </rPh>
    <rPh sb="28" eb="30">
      <t>シナイ</t>
    </rPh>
    <rPh sb="31" eb="33">
      <t>キョジュウ</t>
    </rPh>
    <rPh sb="37" eb="40">
      <t>サイイジョウ</t>
    </rPh>
    <rPh sb="41" eb="42">
      <t>カタ</t>
    </rPh>
    <rPh sb="46" eb="47">
      <t>メイ</t>
    </rPh>
    <phoneticPr fontId="22"/>
  </si>
  <si>
    <t>数値（％）は、各実数を元に比率表示し、小数第２位を四捨五入しています。
したがって、内訳の合計が全体の計に一致しないことがあります。</t>
    <phoneticPr fontId="22"/>
  </si>
  <si>
    <t>令和２年度の調査と比較して、「良くなってきた」と答えた方が5ポイント減少し、「変わらない」と答えた方が2.5ポイント上昇、「悪くなってきた」と答えた方が7.2ポイント上昇した。</t>
    <rPh sb="0" eb="2">
      <t>レイワ</t>
    </rPh>
    <rPh sb="3" eb="5">
      <t>ネンド</t>
    </rPh>
    <rPh sb="6" eb="8">
      <t>チョウサ</t>
    </rPh>
    <rPh sb="9" eb="11">
      <t>ヒカク</t>
    </rPh>
    <rPh sb="15" eb="16">
      <t>ヨ</t>
    </rPh>
    <rPh sb="24" eb="25">
      <t>コタ</t>
    </rPh>
    <rPh sb="27" eb="28">
      <t>ホウ</t>
    </rPh>
    <rPh sb="34" eb="36">
      <t>ゲンショウ</t>
    </rPh>
    <rPh sb="39" eb="40">
      <t>カ</t>
    </rPh>
    <rPh sb="46" eb="47">
      <t>コタ</t>
    </rPh>
    <rPh sb="49" eb="50">
      <t>カタ</t>
    </rPh>
    <rPh sb="58" eb="60">
      <t>ジョウショウ</t>
    </rPh>
    <rPh sb="62" eb="63">
      <t>ワル</t>
    </rPh>
    <rPh sb="71" eb="72">
      <t>コタ</t>
    </rPh>
    <rPh sb="74" eb="75">
      <t>ホウ</t>
    </rPh>
    <rPh sb="83" eb="85">
      <t>ジョウショウ</t>
    </rPh>
    <phoneticPr fontId="6"/>
  </si>
  <si>
    <t>全体</t>
    <rPh sb="0" eb="2">
      <t>ゼンタイ</t>
    </rPh>
    <phoneticPr fontId="6"/>
  </si>
  <si>
    <t>エリア合計</t>
    <phoneticPr fontId="6"/>
  </si>
  <si>
    <t>平均</t>
    <rPh sb="0" eb="2">
      <t>ヘイキン</t>
    </rPh>
    <phoneticPr fontId="6"/>
  </si>
  <si>
    <t>【平均】</t>
    <rPh sb="1" eb="3">
      <t>ヘイキン</t>
    </rPh>
    <phoneticPr fontId="6"/>
  </si>
  <si>
    <t>「非常に重要である」「やや重要である」と答えた方の割合は、60歳以上では85.0％と最も高く、18歳～29歳では55.0％と最も低かった。</t>
    <rPh sb="64" eb="65">
      <t>ヒク</t>
    </rPh>
    <phoneticPr fontId="6"/>
  </si>
  <si>
    <t>30歳代、40歳代、50歳代、60歳以上では「良くなってきた」と答えた方の割合が最も高く、18～29歳では、「変わらない」と答えた方の割合が最も高くなっている。</t>
    <phoneticPr fontId="6"/>
  </si>
  <si>
    <t>「非常に良くなってきた」「少し良くなってきた」と答えた方が42.2％、「変わらない」と答えた方が33.6％、「少し悪くなってきた」「非常に悪くなってきた」と答えた方が14.6%となっている。</t>
    <rPh sb="13" eb="14">
      <t>スコ</t>
    </rPh>
    <rPh sb="36" eb="37">
      <t>カ</t>
    </rPh>
    <rPh sb="43" eb="44">
      <t>コタ</t>
    </rPh>
    <rPh sb="46" eb="47">
      <t>カタ</t>
    </rPh>
    <rPh sb="66" eb="68">
      <t>ヒジョウ</t>
    </rPh>
    <phoneticPr fontId="22"/>
  </si>
  <si>
    <t>令和２年度調査と比較すると、「非常に重要である」「やや重要である」の割合が減少している。</t>
    <rPh sb="0" eb="2">
      <t>レイワ</t>
    </rPh>
    <rPh sb="3" eb="5">
      <t>ネンド</t>
    </rPh>
    <rPh sb="5" eb="7">
      <t>チョウサ</t>
    </rPh>
    <rPh sb="8" eb="10">
      <t>ヒカク</t>
    </rPh>
    <rPh sb="15" eb="17">
      <t>ヒジョウ</t>
    </rPh>
    <rPh sb="18" eb="20">
      <t>ジュウヨウ</t>
    </rPh>
    <rPh sb="27" eb="29">
      <t>ジュウヨウ</t>
    </rPh>
    <rPh sb="34" eb="36">
      <t>ワリアイ</t>
    </rPh>
    <rPh sb="37" eb="39">
      <t>ゲンショウ</t>
    </rPh>
    <phoneticPr fontId="6"/>
  </si>
  <si>
    <t>水辺景観や緑地景観が約30％の割合で最も高く好まれている。</t>
    <phoneticPr fontId="6"/>
  </si>
  <si>
    <t>次いで、うめきた公園やなんば広場など都心部での憩いある景観や、大阪を象徴する大阪城や公会堂のランドマークが約25％の高い好感度を示している。</t>
    <rPh sb="0" eb="1">
      <t>ツ</t>
    </rPh>
    <rPh sb="8" eb="10">
      <t>コウエン</t>
    </rPh>
    <rPh sb="14" eb="16">
      <t>ヒロバ</t>
    </rPh>
    <rPh sb="18" eb="21">
      <t>トシンブ</t>
    </rPh>
    <rPh sb="23" eb="24">
      <t>イコ</t>
    </rPh>
    <rPh sb="27" eb="29">
      <t>ケイカン</t>
    </rPh>
    <rPh sb="31" eb="33">
      <t>オオサカ</t>
    </rPh>
    <rPh sb="34" eb="36">
      <t>ショウチョウ</t>
    </rPh>
    <rPh sb="38" eb="41">
      <t>オオサカジョウ</t>
    </rPh>
    <rPh sb="42" eb="45">
      <t>コウカイドウ</t>
    </rPh>
    <phoneticPr fontId="6"/>
  </si>
  <si>
    <t>エリア合計では、「良好な景観である」と答えた方が26.7％、「良好な景観ではない」が16.5％となった。</t>
    <rPh sb="3" eb="5">
      <t>ゴウケイ</t>
    </rPh>
    <rPh sb="9" eb="11">
      <t>リョウコウ</t>
    </rPh>
    <rPh sb="12" eb="14">
      <t>ケイカン</t>
    </rPh>
    <rPh sb="19" eb="20">
      <t>コタ</t>
    </rPh>
    <rPh sb="22" eb="23">
      <t>ホウ</t>
    </rPh>
    <rPh sb="31" eb="33">
      <t>リョウコウ</t>
    </rPh>
    <rPh sb="34" eb="36">
      <t>ケイカン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</si>
</sst>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回答数&quot;\(#,###\)"/>
  </numFmts>
  <fonts count="46" x14ac:knownFonts="1">
    <font>
      <sz val="11"/>
      <color rgb="FF000000"/>
      <name val="ＭＳ Ｐゴシック"/>
    </font>
    <font>
      <sz val="11"/>
      <color theme="1"/>
      <name val="BIZ UDゴシック"/>
      <family val="2"/>
      <charset val="128"/>
      <scheme val="minor"/>
    </font>
    <font>
      <sz val="11"/>
      <color theme="1"/>
      <name val="BIZ UDゴシック"/>
      <family val="2"/>
      <charset val="128"/>
      <scheme val="minor"/>
    </font>
    <font>
      <sz val="11"/>
      <color theme="1"/>
      <name val="BIZ UDゴシック"/>
      <family val="2"/>
      <charset val="128"/>
      <scheme val="minor"/>
    </font>
    <font>
      <sz val="11"/>
      <color theme="1"/>
      <name val="BIZ UDゴシック"/>
      <family val="2"/>
      <charset val="128"/>
      <scheme val="minor"/>
    </font>
    <font>
      <sz val="11"/>
      <color theme="1"/>
      <name val="BIZ UDゴシック"/>
      <family val="2"/>
      <charset val="128"/>
      <scheme val="minor"/>
    </font>
    <font>
      <sz val="6"/>
      <name val="ＭＳ Ｐゴシック"/>
      <family val="3"/>
      <charset val="128"/>
    </font>
    <font>
      <sz val="11"/>
      <color rgb="FF000000"/>
      <name val="ＭＳ Ｐゴシック"/>
      <family val="3"/>
      <charset val="128"/>
    </font>
    <font>
      <b/>
      <sz val="11"/>
      <color theme="1"/>
      <name val="BIZ UDゴシック"/>
      <family val="2"/>
      <charset val="128"/>
      <scheme val="minor"/>
    </font>
    <font>
      <b/>
      <sz val="15"/>
      <color theme="3"/>
      <name val="BIZ UDゴシック"/>
      <family val="2"/>
      <charset val="128"/>
      <scheme val="minor"/>
    </font>
    <font>
      <b/>
      <sz val="13"/>
      <color theme="3"/>
      <name val="BIZ UDゴシック"/>
      <family val="2"/>
      <charset val="128"/>
      <scheme val="minor"/>
    </font>
    <font>
      <b/>
      <sz val="11"/>
      <color theme="3"/>
      <name val="BIZ UDゴシック"/>
      <family val="2"/>
      <charset val="128"/>
      <scheme val="minor"/>
    </font>
    <font>
      <sz val="11"/>
      <color rgb="FF006100"/>
      <name val="BIZ UDゴシック"/>
      <family val="2"/>
      <charset val="128"/>
      <scheme val="minor"/>
    </font>
    <font>
      <sz val="11"/>
      <color rgb="FF9C0006"/>
      <name val="BIZ UDゴシック"/>
      <family val="2"/>
      <charset val="128"/>
      <scheme val="minor"/>
    </font>
    <font>
      <sz val="11"/>
      <color rgb="FF3F3F76"/>
      <name val="BIZ UDゴシック"/>
      <family val="2"/>
      <charset val="128"/>
      <scheme val="minor"/>
    </font>
    <font>
      <b/>
      <sz val="11"/>
      <color rgb="FF3F3F3F"/>
      <name val="BIZ UDゴシック"/>
      <family val="2"/>
      <charset val="128"/>
      <scheme val="minor"/>
    </font>
    <font>
      <b/>
      <sz val="11"/>
      <color rgb="FFFA7D00"/>
      <name val="BIZ UDゴシック"/>
      <family val="2"/>
      <charset val="128"/>
      <scheme val="minor"/>
    </font>
    <font>
      <sz val="11"/>
      <color rgb="FFFA7D00"/>
      <name val="BIZ UDゴシック"/>
      <family val="2"/>
      <charset val="128"/>
      <scheme val="minor"/>
    </font>
    <font>
      <b/>
      <sz val="11"/>
      <color theme="0"/>
      <name val="BIZ UDゴシック"/>
      <family val="2"/>
      <charset val="128"/>
      <scheme val="minor"/>
    </font>
    <font>
      <sz val="11"/>
      <color rgb="FFFF0000"/>
      <name val="BIZ UDゴシック"/>
      <family val="2"/>
      <charset val="128"/>
      <scheme val="minor"/>
    </font>
    <font>
      <i/>
      <sz val="11"/>
      <color rgb="FF7F7F7F"/>
      <name val="BIZ UDゴシック"/>
      <family val="2"/>
      <charset val="128"/>
      <scheme val="minor"/>
    </font>
    <font>
      <sz val="11"/>
      <color theme="0"/>
      <name val="BIZ UDゴシック"/>
      <family val="2"/>
      <charset val="128"/>
      <scheme val="minor"/>
    </font>
    <font>
      <sz val="6"/>
      <name val="BIZ UDゴシック"/>
      <family val="2"/>
      <charset val="128"/>
      <scheme val="minor"/>
    </font>
    <font>
      <b/>
      <sz val="11"/>
      <color theme="1"/>
      <name val="BIZ UDゴシック"/>
      <family val="3"/>
      <charset val="128"/>
      <scheme val="minor"/>
    </font>
    <font>
      <sz val="12"/>
      <color theme="1"/>
      <name val="BIZ UDゴシック"/>
      <family val="3"/>
      <charset val="128"/>
      <scheme val="minor"/>
    </font>
    <font>
      <sz val="12"/>
      <color rgb="FF000000"/>
      <name val="ＭＳ Ｐゴシック"/>
      <family val="3"/>
      <charset val="128"/>
    </font>
    <font>
      <sz val="11"/>
      <color theme="1"/>
      <name val="BIZ UDゴシック"/>
      <family val="3"/>
      <charset val="128"/>
      <scheme val="minor"/>
    </font>
    <font>
      <b/>
      <sz val="18"/>
      <color theme="3"/>
      <name val="BIZ UDゴシック"/>
      <family val="2"/>
      <charset val="128"/>
      <scheme val="major"/>
    </font>
    <font>
      <sz val="11"/>
      <color rgb="FF9C6500"/>
      <name val="BIZ UDゴシック"/>
      <family val="2"/>
      <charset val="128"/>
      <scheme val="minor"/>
    </font>
    <font>
      <sz val="12"/>
      <color theme="0"/>
      <name val="BIZ UDゴシック"/>
      <family val="3"/>
      <charset val="128"/>
      <scheme val="minor"/>
    </font>
    <font>
      <sz val="11"/>
      <color rgb="FF000000"/>
      <name val="BIZ UDゴシック"/>
      <family val="3"/>
      <charset val="128"/>
    </font>
    <font>
      <sz val="11"/>
      <color theme="1"/>
      <name val="BIZ UDゴシック"/>
      <family val="3"/>
      <charset val="128"/>
    </font>
    <font>
      <b/>
      <sz val="12"/>
      <color theme="1"/>
      <name val="BIZ UDゴシック"/>
      <family val="3"/>
      <charset val="128"/>
    </font>
    <font>
      <sz val="11"/>
      <color rgb="FFC00000"/>
      <name val="BIZ UDゴシック"/>
      <family val="3"/>
      <charset val="128"/>
    </font>
    <font>
      <sz val="11"/>
      <color rgb="FFFF0000"/>
      <name val="BIZ UDゴシック"/>
      <family val="3"/>
      <charset val="128"/>
    </font>
    <font>
      <b/>
      <sz val="11"/>
      <color theme="1"/>
      <name val="BIZ UDゴシック"/>
      <family val="3"/>
      <charset val="128"/>
    </font>
    <font>
      <sz val="11"/>
      <name val="BIZ UDゴシック"/>
      <family val="3"/>
      <charset val="128"/>
    </font>
    <font>
      <sz val="11"/>
      <color theme="0"/>
      <name val="BIZ UDゴシック"/>
      <family val="3"/>
      <charset val="128"/>
    </font>
    <font>
      <b/>
      <sz val="14"/>
      <color theme="1"/>
      <name val="BIZ UDゴシック"/>
      <family val="3"/>
      <charset val="128"/>
    </font>
    <font>
      <sz val="11"/>
      <color rgb="FF0070C0"/>
      <name val="BIZ UDゴシック"/>
      <family val="3"/>
      <charset val="128"/>
    </font>
    <font>
      <sz val="11"/>
      <color rgb="FF000000"/>
      <name val="BIZ UDゴシック"/>
      <family val="3"/>
      <charset val="128"/>
      <scheme val="major"/>
    </font>
    <font>
      <b/>
      <sz val="11"/>
      <name val="BIZ UDゴシック"/>
      <family val="3"/>
      <charset val="128"/>
    </font>
    <font>
      <sz val="9"/>
      <color theme="0"/>
      <name val="BIZ UDゴシック"/>
      <family val="3"/>
      <charset val="128"/>
    </font>
    <font>
      <sz val="12"/>
      <color rgb="FF000000"/>
      <name val="BIZ UDゴシック"/>
      <family val="3"/>
      <charset val="128"/>
      <scheme val="major"/>
    </font>
    <font>
      <sz val="16"/>
      <color rgb="FF000000"/>
      <name val="BIZ UDゴシック"/>
      <family val="3"/>
      <charset val="128"/>
      <scheme val="major"/>
    </font>
    <font>
      <sz val="14"/>
      <name val="BIZ UDゴシック"/>
      <family val="3"/>
      <charset val="128"/>
    </font>
  </fonts>
  <fills count="38">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249977111117893"/>
        <bgColor indexed="64"/>
      </patternFill>
    </fill>
    <fill>
      <patternFill patternType="solid">
        <fgColor theme="8" tint="0.59999389629810485"/>
        <bgColor indexed="64"/>
      </patternFill>
    </fill>
    <fill>
      <patternFill patternType="solid">
        <fgColor theme="0"/>
        <bgColor indexed="64"/>
      </patternFill>
    </fill>
    <fill>
      <patternFill patternType="solid">
        <fgColor rgb="FFDAEEF3"/>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tted">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bottom/>
      <diagonal/>
    </border>
    <border>
      <left/>
      <right/>
      <top style="double">
        <color indexed="64"/>
      </top>
      <bottom style="dotted">
        <color indexed="64"/>
      </bottom>
      <diagonal/>
    </border>
    <border>
      <left style="double">
        <color indexed="64"/>
      </left>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right style="double">
        <color indexed="64"/>
      </right>
      <top style="double">
        <color indexed="64"/>
      </top>
      <bottom/>
      <diagonal/>
    </border>
    <border>
      <left/>
      <right/>
      <top style="double">
        <color indexed="64"/>
      </top>
      <bottom/>
      <diagonal/>
    </border>
    <border>
      <left/>
      <right/>
      <top style="dotted">
        <color indexed="64"/>
      </top>
      <bottom style="double">
        <color indexed="64"/>
      </bottom>
      <diagonal/>
    </border>
    <border>
      <left style="double">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right/>
      <top style="thin">
        <color indexed="64"/>
      </top>
      <bottom style="dotted">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dotted">
        <color indexed="64"/>
      </top>
      <bottom style="thin">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double">
        <color indexed="64"/>
      </bottom>
      <diagonal/>
    </border>
    <border>
      <left style="thin">
        <color indexed="64"/>
      </left>
      <right style="thin">
        <color indexed="64"/>
      </right>
      <top style="double">
        <color indexed="64"/>
      </top>
      <bottom/>
      <diagonal/>
    </border>
  </borders>
  <cellStyleXfs count="69">
    <xf numFmtId="0" fontId="0" fillId="0" borderId="0"/>
    <xf numFmtId="9" fontId="7" fillId="0" borderId="0" applyFont="0" applyFill="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6" borderId="8" applyNumberFormat="0" applyAlignment="0" applyProtection="0">
      <alignment vertical="center"/>
    </xf>
    <xf numFmtId="0" fontId="15" fillId="7" borderId="9" applyNumberFormat="0" applyAlignment="0" applyProtection="0">
      <alignment vertical="center"/>
    </xf>
    <xf numFmtId="0" fontId="16" fillId="7" borderId="8" applyNumberFormat="0" applyAlignment="0" applyProtection="0">
      <alignment vertical="center"/>
    </xf>
    <xf numFmtId="0" fontId="17" fillId="0" borderId="10" applyNumberFormat="0" applyFill="0" applyAlignment="0" applyProtection="0">
      <alignment vertical="center"/>
    </xf>
    <xf numFmtId="0" fontId="18" fillId="8" borderId="11"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13" applyNumberFormat="0" applyFill="0" applyAlignment="0" applyProtection="0">
      <alignment vertical="center"/>
    </xf>
    <xf numFmtId="0" fontId="21"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1"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1"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1"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1"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1"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5" borderId="0" applyNumberFormat="0" applyBorder="0" applyAlignment="0" applyProtection="0">
      <alignment vertical="center"/>
    </xf>
    <xf numFmtId="0" fontId="5" fillId="9" borderId="12" applyNumberFormat="0" applyFont="0" applyAlignment="0" applyProtection="0">
      <alignment vertical="center"/>
    </xf>
    <xf numFmtId="0" fontId="21" fillId="13"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1" fillId="25" borderId="0" applyNumberFormat="0" applyBorder="0" applyAlignment="0" applyProtection="0">
      <alignment vertical="center"/>
    </xf>
    <xf numFmtId="0" fontId="21" fillId="29" borderId="0" applyNumberFormat="0" applyBorder="0" applyAlignment="0" applyProtection="0">
      <alignment vertical="center"/>
    </xf>
    <xf numFmtId="0" fontId="21" fillId="33" borderId="0" applyNumberFormat="0" applyBorder="0" applyAlignment="0" applyProtection="0">
      <alignment vertical="center"/>
    </xf>
    <xf numFmtId="0" fontId="28" fillId="5" borderId="0" applyNumberFormat="0" applyBorder="0" applyAlignment="0" applyProtection="0">
      <alignment vertical="center"/>
    </xf>
    <xf numFmtId="0" fontId="21" fillId="13"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1" fillId="25" borderId="0" applyNumberFormat="0" applyBorder="0" applyAlignment="0" applyProtection="0">
      <alignment vertical="center"/>
    </xf>
    <xf numFmtId="0" fontId="21" fillId="29" borderId="0" applyNumberFormat="0" applyBorder="0" applyAlignment="0" applyProtection="0">
      <alignment vertical="center"/>
    </xf>
    <xf numFmtId="0" fontId="21" fillId="33" borderId="0" applyNumberFormat="0" applyBorder="0" applyAlignment="0" applyProtection="0">
      <alignment vertical="center"/>
    </xf>
    <xf numFmtId="0" fontId="4" fillId="0" borderId="0">
      <alignment vertical="center"/>
    </xf>
    <xf numFmtId="0" fontId="4" fillId="9" borderId="12" applyNumberFormat="0" applyFont="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9" fontId="4" fillId="0" borderId="0" applyFont="0" applyFill="0" applyBorder="0" applyAlignment="0" applyProtection="0">
      <alignment vertical="center"/>
    </xf>
    <xf numFmtId="0" fontId="1" fillId="0" borderId="0">
      <alignment vertical="center"/>
    </xf>
    <xf numFmtId="0" fontId="7" fillId="0" borderId="0"/>
  </cellStyleXfs>
  <cellXfs count="377">
    <xf numFmtId="0" fontId="0" fillId="0" borderId="0" xfId="0"/>
    <xf numFmtId="0" fontId="5" fillId="0" borderId="0" xfId="34">
      <alignment vertical="center"/>
    </xf>
    <xf numFmtId="0" fontId="5" fillId="0" borderId="0" xfId="34" applyAlignment="1">
      <alignment vertical="center" wrapText="1"/>
    </xf>
    <xf numFmtId="176" fontId="5" fillId="0" borderId="1" xfId="34" applyNumberFormat="1" applyBorder="1" applyAlignment="1">
      <alignment vertical="center" wrapText="1"/>
    </xf>
    <xf numFmtId="0" fontId="5" fillId="0" borderId="1" xfId="34" applyBorder="1" applyAlignment="1">
      <alignment vertical="center" wrapText="1"/>
    </xf>
    <xf numFmtId="0" fontId="23" fillId="0" borderId="0" xfId="34" applyFont="1">
      <alignment vertical="center"/>
    </xf>
    <xf numFmtId="0" fontId="5" fillId="0" borderId="3" xfId="34" applyBorder="1" applyAlignment="1">
      <alignment vertical="center" wrapText="1"/>
    </xf>
    <xf numFmtId="0" fontId="5" fillId="0" borderId="1" xfId="34" applyBorder="1" applyAlignment="1">
      <alignment horizontal="center" vertical="center" wrapText="1"/>
    </xf>
    <xf numFmtId="0" fontId="5" fillId="0" borderId="45" xfId="34" applyBorder="1" applyAlignment="1">
      <alignment vertical="center" wrapText="1"/>
    </xf>
    <xf numFmtId="176" fontId="5" fillId="0" borderId="0" xfId="34" applyNumberFormat="1" applyAlignment="1">
      <alignment vertical="center" wrapText="1"/>
    </xf>
    <xf numFmtId="0" fontId="5" fillId="0" borderId="1" xfId="34" applyBorder="1">
      <alignment vertical="center"/>
    </xf>
    <xf numFmtId="176" fontId="5" fillId="0" borderId="1" xfId="34" applyNumberFormat="1" applyBorder="1" applyAlignment="1">
      <alignment horizontal="center" vertical="center" wrapText="1"/>
    </xf>
    <xf numFmtId="0" fontId="24" fillId="0" borderId="0" xfId="34" applyFont="1">
      <alignment vertical="center"/>
    </xf>
    <xf numFmtId="176" fontId="24" fillId="0" borderId="0" xfId="35" applyNumberFormat="1" applyFont="1" applyFill="1" applyBorder="1" applyAlignment="1">
      <alignment vertical="center"/>
    </xf>
    <xf numFmtId="0" fontId="24" fillId="0" borderId="1" xfId="34" applyFont="1" applyBorder="1">
      <alignment vertical="center"/>
    </xf>
    <xf numFmtId="0" fontId="5" fillId="0" borderId="1" xfId="34" applyBorder="1" applyAlignment="1">
      <alignment horizontal="center" vertical="center"/>
    </xf>
    <xf numFmtId="0" fontId="26" fillId="0" borderId="1" xfId="34" applyFont="1" applyBorder="1">
      <alignment vertical="center"/>
    </xf>
    <xf numFmtId="176" fontId="5" fillId="0" borderId="1" xfId="1" applyNumberFormat="1" applyFont="1" applyBorder="1" applyAlignment="1">
      <alignment vertical="center" wrapText="1"/>
    </xf>
    <xf numFmtId="176" fontId="25" fillId="0" borderId="1" xfId="1" applyNumberFormat="1" applyFont="1" applyBorder="1" applyAlignment="1">
      <alignment vertical="center"/>
    </xf>
    <xf numFmtId="0" fontId="29" fillId="0" borderId="1" xfId="34" applyFont="1" applyBorder="1">
      <alignment vertical="center"/>
    </xf>
    <xf numFmtId="176" fontId="24" fillId="0" borderId="1" xfId="1" applyNumberFormat="1" applyFont="1" applyBorder="1" applyAlignment="1">
      <alignment horizontal="centerContinuous" vertical="center"/>
    </xf>
    <xf numFmtId="0" fontId="4" fillId="0" borderId="1" xfId="34" applyFont="1" applyBorder="1">
      <alignment vertical="center"/>
    </xf>
    <xf numFmtId="176" fontId="5" fillId="0" borderId="1" xfId="1" applyNumberFormat="1" applyFont="1" applyBorder="1" applyAlignment="1">
      <alignment horizontal="center" vertical="center"/>
    </xf>
    <xf numFmtId="176" fontId="5" fillId="0" borderId="1" xfId="1" applyNumberFormat="1" applyFont="1" applyBorder="1">
      <alignment vertical="center"/>
    </xf>
    <xf numFmtId="0" fontId="3" fillId="0" borderId="0" xfId="34" applyFont="1">
      <alignment vertical="center"/>
    </xf>
    <xf numFmtId="0" fontId="2" fillId="0" borderId="0" xfId="34" applyFont="1">
      <alignment vertical="center"/>
    </xf>
    <xf numFmtId="0" fontId="32" fillId="0" borderId="0" xfId="34" applyFont="1">
      <alignment vertical="center"/>
    </xf>
    <xf numFmtId="0" fontId="31" fillId="0" borderId="0" xfId="34" applyFont="1" applyAlignment="1">
      <alignment horizontal="left" vertical="top" wrapText="1"/>
    </xf>
    <xf numFmtId="0" fontId="31" fillId="0" borderId="0" xfId="34" applyFont="1">
      <alignment vertical="center"/>
    </xf>
    <xf numFmtId="0" fontId="31" fillId="0" borderId="0" xfId="34" applyFont="1" applyAlignment="1">
      <alignment horizontal="left" vertical="center" wrapText="1"/>
    </xf>
    <xf numFmtId="0" fontId="33" fillId="0" borderId="0" xfId="34" applyFont="1">
      <alignment vertical="center"/>
    </xf>
    <xf numFmtId="0" fontId="31" fillId="0" borderId="0" xfId="34" applyFont="1" applyAlignment="1">
      <alignment horizontal="left" vertical="center"/>
    </xf>
    <xf numFmtId="0" fontId="34" fillId="0" borderId="0" xfId="34" applyFont="1">
      <alignment vertical="center"/>
    </xf>
    <xf numFmtId="0" fontId="31" fillId="0" borderId="0" xfId="34" applyFont="1" applyAlignment="1">
      <alignment vertical="center" wrapText="1"/>
    </xf>
    <xf numFmtId="0" fontId="31" fillId="0" borderId="0" xfId="34" applyFont="1" applyAlignment="1">
      <alignment horizontal="center" vertical="center" wrapText="1"/>
    </xf>
    <xf numFmtId="0" fontId="35" fillId="0" borderId="0" xfId="34" applyFont="1">
      <alignment vertical="center"/>
    </xf>
    <xf numFmtId="0" fontId="36" fillId="0" borderId="0" xfId="34" applyFont="1">
      <alignment vertical="center"/>
    </xf>
    <xf numFmtId="176" fontId="31" fillId="0" borderId="0" xfId="35" applyNumberFormat="1" applyFont="1">
      <alignment vertical="center"/>
    </xf>
    <xf numFmtId="0" fontId="31" fillId="0" borderId="0" xfId="34" applyFont="1" applyAlignment="1">
      <alignment horizontal="center" vertical="center"/>
    </xf>
    <xf numFmtId="176" fontId="31" fillId="0" borderId="0" xfId="35" applyNumberFormat="1" applyFont="1" applyFill="1" applyBorder="1" applyAlignment="1"/>
    <xf numFmtId="176" fontId="31" fillId="0" borderId="0" xfId="35" applyNumberFormat="1" applyFont="1" applyFill="1" applyBorder="1" applyAlignment="1">
      <alignment vertical="center"/>
    </xf>
    <xf numFmtId="176" fontId="31" fillId="0" borderId="0" xfId="35" applyNumberFormat="1" applyFont="1" applyFill="1" applyBorder="1">
      <alignment vertical="center"/>
    </xf>
    <xf numFmtId="0" fontId="31" fillId="0" borderId="36" xfId="34" applyFont="1" applyBorder="1" applyAlignment="1">
      <alignment vertical="center" wrapText="1"/>
    </xf>
    <xf numFmtId="0" fontId="31" fillId="0" borderId="37" xfId="34" applyFont="1" applyBorder="1" applyAlignment="1">
      <alignment vertical="center" wrapText="1"/>
    </xf>
    <xf numFmtId="0" fontId="31" fillId="0" borderId="34" xfId="34" applyFont="1" applyBorder="1" applyAlignment="1">
      <alignment vertical="center" wrapText="1"/>
    </xf>
    <xf numFmtId="0" fontId="31" fillId="0" borderId="35" xfId="34" applyFont="1" applyBorder="1" applyAlignment="1">
      <alignment vertical="center" wrapText="1"/>
    </xf>
    <xf numFmtId="176" fontId="31" fillId="0" borderId="0" xfId="34" applyNumberFormat="1" applyFont="1">
      <alignment vertical="center"/>
    </xf>
    <xf numFmtId="176" fontId="31" fillId="0" borderId="0" xfId="35" applyNumberFormat="1" applyFont="1" applyFill="1" applyBorder="1" applyAlignment="1">
      <alignment horizontal="right" vertical="center"/>
    </xf>
    <xf numFmtId="0" fontId="30" fillId="0" borderId="0" xfId="0" applyFont="1" applyAlignment="1">
      <alignment vertical="center"/>
    </xf>
    <xf numFmtId="0" fontId="37" fillId="34" borderId="1" xfId="34" applyFont="1" applyFill="1" applyBorder="1" applyAlignment="1">
      <alignment horizontal="centerContinuous" vertical="center" shrinkToFit="1"/>
    </xf>
    <xf numFmtId="0" fontId="37" fillId="34" borderId="1" xfId="34" applyFont="1" applyFill="1" applyBorder="1" applyAlignment="1">
      <alignment horizontal="centerContinuous" vertical="center" wrapText="1"/>
    </xf>
    <xf numFmtId="0" fontId="37" fillId="34" borderId="3" xfId="34" applyFont="1" applyFill="1" applyBorder="1" applyAlignment="1">
      <alignment horizontal="centerContinuous" vertical="center" wrapText="1"/>
    </xf>
    <xf numFmtId="0" fontId="37" fillId="34" borderId="66" xfId="34" applyFont="1" applyFill="1" applyBorder="1" applyAlignment="1">
      <alignment horizontal="centerContinuous" vertical="center" shrinkToFit="1"/>
    </xf>
    <xf numFmtId="0" fontId="31" fillId="0" borderId="0" xfId="34" applyFont="1" applyAlignment="1">
      <alignment horizontal="right" vertical="center"/>
    </xf>
    <xf numFmtId="0" fontId="36" fillId="0" borderId="0" xfId="34" applyFont="1" applyAlignment="1">
      <alignment vertical="center" wrapText="1"/>
    </xf>
    <xf numFmtId="0" fontId="31" fillId="0" borderId="0" xfId="34" applyFont="1" applyAlignment="1">
      <alignment vertical="top"/>
    </xf>
    <xf numFmtId="0" fontId="37" fillId="34" borderId="3" xfId="34" applyFont="1" applyFill="1" applyBorder="1" applyAlignment="1">
      <alignment horizontal="centerContinuous" vertical="center" shrinkToFit="1"/>
    </xf>
    <xf numFmtId="0" fontId="37" fillId="34" borderId="57" xfId="34" applyFont="1" applyFill="1" applyBorder="1" applyAlignment="1">
      <alignment horizontal="centerContinuous" vertical="center" shrinkToFit="1"/>
    </xf>
    <xf numFmtId="0" fontId="37" fillId="34" borderId="2" xfId="34" applyFont="1" applyFill="1" applyBorder="1" applyAlignment="1">
      <alignment horizontal="centerContinuous" vertical="center" shrinkToFit="1"/>
    </xf>
    <xf numFmtId="0" fontId="37" fillId="34" borderId="57" xfId="34" applyFont="1" applyFill="1" applyBorder="1" applyAlignment="1">
      <alignment horizontal="centerContinuous" vertical="center" wrapText="1"/>
    </xf>
    <xf numFmtId="0" fontId="37" fillId="34" borderId="2" xfId="34" applyFont="1" applyFill="1" applyBorder="1" applyAlignment="1">
      <alignment horizontal="centerContinuous" vertical="center" wrapText="1"/>
    </xf>
    <xf numFmtId="0" fontId="31" fillId="0" borderId="3" xfId="34" applyFont="1" applyBorder="1">
      <alignment vertical="center"/>
    </xf>
    <xf numFmtId="0" fontId="31" fillId="0" borderId="57" xfId="34" applyFont="1" applyBorder="1">
      <alignment vertical="center"/>
    </xf>
    <xf numFmtId="0" fontId="31" fillId="0" borderId="3" xfId="34" applyFont="1" applyBorder="1" applyAlignment="1">
      <alignment horizontal="centerContinuous" vertical="center"/>
    </xf>
    <xf numFmtId="0" fontId="31" fillId="0" borderId="57" xfId="34" applyFont="1" applyBorder="1" applyAlignment="1">
      <alignment horizontal="centerContinuous" vertical="center"/>
    </xf>
    <xf numFmtId="0" fontId="31" fillId="0" borderId="2" xfId="34" applyFont="1" applyBorder="1" applyAlignment="1">
      <alignment horizontal="centerContinuous" vertical="center"/>
    </xf>
    <xf numFmtId="176" fontId="31" fillId="2" borderId="53" xfId="35" applyNumberFormat="1" applyFont="1" applyFill="1" applyBorder="1" applyAlignment="1">
      <alignment horizontal="centerContinuous" vertical="center"/>
    </xf>
    <xf numFmtId="176" fontId="31" fillId="2" borderId="52" xfId="35" applyNumberFormat="1" applyFont="1" applyFill="1" applyBorder="1" applyAlignment="1">
      <alignment horizontal="centerContinuous" vertical="center"/>
    </xf>
    <xf numFmtId="176" fontId="31" fillId="2" borderId="56" xfId="35" applyNumberFormat="1" applyFont="1" applyFill="1" applyBorder="1" applyAlignment="1">
      <alignment horizontal="centerContinuous" vertical="center"/>
    </xf>
    <xf numFmtId="176" fontId="31" fillId="2" borderId="59" xfId="35" applyNumberFormat="1" applyFont="1" applyFill="1" applyBorder="1" applyAlignment="1">
      <alignment horizontal="centerContinuous" vertical="center"/>
    </xf>
    <xf numFmtId="176" fontId="31" fillId="2" borderId="58" xfId="35" applyNumberFormat="1" applyFont="1" applyFill="1" applyBorder="1" applyAlignment="1">
      <alignment horizontal="centerContinuous" vertical="center"/>
    </xf>
    <xf numFmtId="176" fontId="31" fillId="2" borderId="69" xfId="35" applyNumberFormat="1" applyFont="1" applyFill="1" applyBorder="1" applyAlignment="1">
      <alignment horizontal="centerContinuous" vertical="center"/>
    </xf>
    <xf numFmtId="0" fontId="31" fillId="0" borderId="63" xfId="34" applyFont="1" applyBorder="1">
      <alignment vertical="center"/>
    </xf>
    <xf numFmtId="0" fontId="31" fillId="0" borderId="64" xfId="34" applyFont="1" applyBorder="1">
      <alignment vertical="center"/>
    </xf>
    <xf numFmtId="0" fontId="31" fillId="0" borderId="63" xfId="34" applyFont="1" applyBorder="1" applyAlignment="1">
      <alignment horizontal="centerContinuous" vertical="center"/>
    </xf>
    <xf numFmtId="0" fontId="31" fillId="0" borderId="64" xfId="34" applyFont="1" applyBorder="1" applyAlignment="1">
      <alignment horizontal="centerContinuous" vertical="center"/>
    </xf>
    <xf numFmtId="0" fontId="31" fillId="0" borderId="65" xfId="34" applyFont="1" applyBorder="1" applyAlignment="1">
      <alignment horizontal="centerContinuous" vertical="center"/>
    </xf>
    <xf numFmtId="176" fontId="31" fillId="2" borderId="63" xfId="34" applyNumberFormat="1" applyFont="1" applyFill="1" applyBorder="1" applyAlignment="1">
      <alignment horizontal="centerContinuous" vertical="center"/>
    </xf>
    <xf numFmtId="176" fontId="31" fillId="2" borderId="64" xfId="34" applyNumberFormat="1" applyFont="1" applyFill="1" applyBorder="1" applyAlignment="1">
      <alignment horizontal="centerContinuous" vertical="center"/>
    </xf>
    <xf numFmtId="176" fontId="31" fillId="2" borderId="65" xfId="34" applyNumberFormat="1" applyFont="1" applyFill="1" applyBorder="1" applyAlignment="1">
      <alignment horizontal="centerContinuous" vertical="center"/>
    </xf>
    <xf numFmtId="176" fontId="31" fillId="0" borderId="0" xfId="34" applyNumberFormat="1" applyFont="1" applyAlignment="1">
      <alignment horizontal="left" vertical="center"/>
    </xf>
    <xf numFmtId="176" fontId="31" fillId="0" borderId="0" xfId="34" applyNumberFormat="1" applyFont="1" applyAlignment="1">
      <alignment horizontal="center" vertical="center"/>
    </xf>
    <xf numFmtId="0" fontId="39" fillId="0" borderId="0" xfId="34" applyFont="1">
      <alignment vertical="center"/>
    </xf>
    <xf numFmtId="0" fontId="31" fillId="0" borderId="0" xfId="34" applyFont="1" applyAlignment="1">
      <alignment vertical="top" wrapText="1"/>
    </xf>
    <xf numFmtId="0" fontId="37" fillId="34" borderId="1" xfId="0" applyFont="1" applyFill="1" applyBorder="1" applyAlignment="1">
      <alignment horizontal="centerContinuous" vertical="center"/>
    </xf>
    <xf numFmtId="0" fontId="37" fillId="34" borderId="3" xfId="0" applyFont="1" applyFill="1" applyBorder="1" applyAlignment="1">
      <alignment horizontal="centerContinuous" vertical="center"/>
    </xf>
    <xf numFmtId="0" fontId="37" fillId="34" borderId="57" xfId="0" applyFont="1" applyFill="1" applyBorder="1" applyAlignment="1">
      <alignment horizontal="centerContinuous" vertical="center"/>
    </xf>
    <xf numFmtId="0" fontId="37" fillId="34" borderId="2" xfId="0" applyFont="1" applyFill="1" applyBorder="1" applyAlignment="1">
      <alignment horizontal="centerContinuous" vertical="center"/>
    </xf>
    <xf numFmtId="0" fontId="37" fillId="34" borderId="1" xfId="34" applyFont="1" applyFill="1" applyBorder="1" applyAlignment="1">
      <alignment horizontal="centerContinuous" vertical="center"/>
    </xf>
    <xf numFmtId="0" fontId="31" fillId="0" borderId="1" xfId="34" applyFont="1" applyBorder="1" applyAlignment="1">
      <alignment horizontal="centerContinuous" vertical="center"/>
    </xf>
    <xf numFmtId="176" fontId="30" fillId="2" borderId="1" xfId="1" applyNumberFormat="1" applyFont="1" applyFill="1" applyBorder="1" applyAlignment="1">
      <alignment horizontal="centerContinuous" vertical="center"/>
    </xf>
    <xf numFmtId="0" fontId="31" fillId="0" borderId="4" xfId="34" applyFont="1" applyBorder="1" applyAlignment="1">
      <alignment horizontal="centerContinuous" vertical="center"/>
    </xf>
    <xf numFmtId="176" fontId="30" fillId="2" borderId="4" xfId="1" applyNumberFormat="1" applyFont="1" applyFill="1" applyBorder="1" applyAlignment="1">
      <alignment horizontal="centerContinuous" vertical="center"/>
    </xf>
    <xf numFmtId="0" fontId="31" fillId="0" borderId="62" xfId="34" applyFont="1" applyBorder="1" applyAlignment="1">
      <alignment horizontal="centerContinuous" vertical="center"/>
    </xf>
    <xf numFmtId="176" fontId="30" fillId="2" borderId="62" xfId="1" applyNumberFormat="1" applyFont="1" applyFill="1" applyBorder="1" applyAlignment="1">
      <alignment horizontal="centerContinuous" vertical="center"/>
    </xf>
    <xf numFmtId="0" fontId="31" fillId="36" borderId="0" xfId="34" applyFont="1" applyFill="1">
      <alignment vertical="center"/>
    </xf>
    <xf numFmtId="0" fontId="37" fillId="34" borderId="4" xfId="34" applyFont="1" applyFill="1" applyBorder="1" applyAlignment="1">
      <alignment horizontal="centerContinuous" vertical="center" wrapText="1"/>
    </xf>
    <xf numFmtId="0" fontId="37" fillId="34" borderId="45" xfId="34" applyFont="1" applyFill="1" applyBorder="1" applyAlignment="1">
      <alignment horizontal="centerContinuous" vertical="center" wrapText="1"/>
    </xf>
    <xf numFmtId="0" fontId="37" fillId="34" borderId="67" xfId="34" applyFont="1" applyFill="1" applyBorder="1" applyAlignment="1">
      <alignment horizontal="centerContinuous" vertical="center" wrapText="1"/>
    </xf>
    <xf numFmtId="176" fontId="31" fillId="2" borderId="1" xfId="1" applyNumberFormat="1" applyFont="1" applyFill="1" applyBorder="1" applyAlignment="1">
      <alignment horizontal="centerContinuous" vertical="center"/>
    </xf>
    <xf numFmtId="176" fontId="31" fillId="2" borderId="3" xfId="1" applyNumberFormat="1" applyFont="1" applyFill="1" applyBorder="1" applyAlignment="1">
      <alignment horizontal="centerContinuous" vertical="center"/>
    </xf>
    <xf numFmtId="0" fontId="31" fillId="0" borderId="66" xfId="34" applyFont="1" applyBorder="1" applyAlignment="1">
      <alignment horizontal="centerContinuous" vertical="center"/>
    </xf>
    <xf numFmtId="176" fontId="31" fillId="2" borderId="4" xfId="1" applyNumberFormat="1" applyFont="1" applyFill="1" applyBorder="1" applyAlignment="1">
      <alignment horizontal="centerContinuous" vertical="center"/>
    </xf>
    <xf numFmtId="176" fontId="31" fillId="2" borderId="45" xfId="1" applyNumberFormat="1" applyFont="1" applyFill="1" applyBorder="1" applyAlignment="1">
      <alignment horizontal="centerContinuous" vertical="center"/>
    </xf>
    <xf numFmtId="176" fontId="31" fillId="2" borderId="62" xfId="1" applyNumberFormat="1" applyFont="1" applyFill="1" applyBorder="1" applyAlignment="1">
      <alignment horizontal="centerContinuous" vertical="center"/>
    </xf>
    <xf numFmtId="176" fontId="31" fillId="2" borderId="63" xfId="1" applyNumberFormat="1" applyFont="1" applyFill="1" applyBorder="1" applyAlignment="1">
      <alignment horizontal="centerContinuous" vertical="center"/>
    </xf>
    <xf numFmtId="0" fontId="31" fillId="0" borderId="68" xfId="34" applyFont="1" applyBorder="1" applyAlignment="1">
      <alignment horizontal="centerContinuous" vertical="center"/>
    </xf>
    <xf numFmtId="0" fontId="31" fillId="0" borderId="3" xfId="34" applyFont="1" applyBorder="1" applyAlignment="1">
      <alignment horizontal="left" vertical="center"/>
    </xf>
    <xf numFmtId="0" fontId="31" fillId="0" borderId="57" xfId="34" applyFont="1" applyBorder="1" applyAlignment="1">
      <alignment horizontal="left" vertical="center"/>
    </xf>
    <xf numFmtId="0" fontId="31" fillId="0" borderId="2" xfId="34" applyFont="1" applyBorder="1" applyAlignment="1">
      <alignment horizontal="left" vertical="center"/>
    </xf>
    <xf numFmtId="0" fontId="40" fillId="36" borderId="0" xfId="0" applyFont="1" applyFill="1"/>
    <xf numFmtId="0" fontId="31" fillId="0" borderId="2" xfId="34" applyFont="1" applyBorder="1">
      <alignment vertical="center"/>
    </xf>
    <xf numFmtId="0" fontId="31" fillId="0" borderId="45" xfId="34" applyFont="1" applyBorder="1">
      <alignment vertical="center"/>
    </xf>
    <xf numFmtId="0" fontId="31" fillId="0" borderId="44" xfId="34" applyFont="1" applyBorder="1">
      <alignment vertical="center"/>
    </xf>
    <xf numFmtId="0" fontId="31" fillId="0" borderId="54" xfId="34" applyFont="1" applyBorder="1">
      <alignment vertical="center"/>
    </xf>
    <xf numFmtId="0" fontId="31" fillId="0" borderId="67" xfId="34" applyFont="1" applyBorder="1" applyAlignment="1">
      <alignment horizontal="centerContinuous" vertical="center"/>
    </xf>
    <xf numFmtId="0" fontId="31" fillId="0" borderId="65" xfId="34" applyFont="1" applyBorder="1">
      <alignment vertical="center"/>
    </xf>
    <xf numFmtId="0" fontId="37" fillId="34" borderId="45" xfId="34" applyFont="1" applyFill="1" applyBorder="1">
      <alignment vertical="center"/>
    </xf>
    <xf numFmtId="0" fontId="37" fillId="34" borderId="44" xfId="34" applyFont="1" applyFill="1" applyBorder="1">
      <alignment vertical="center"/>
    </xf>
    <xf numFmtId="0" fontId="31" fillId="34" borderId="44" xfId="34" applyFont="1" applyFill="1" applyBorder="1">
      <alignment vertical="center"/>
    </xf>
    <xf numFmtId="0" fontId="37" fillId="34" borderId="53" xfId="34" applyFont="1" applyFill="1" applyBorder="1">
      <alignment vertical="center"/>
    </xf>
    <xf numFmtId="0" fontId="37" fillId="34" borderId="52" xfId="34" applyFont="1" applyFill="1" applyBorder="1">
      <alignment vertical="center"/>
    </xf>
    <xf numFmtId="0" fontId="31" fillId="34" borderId="52" xfId="34" applyFont="1" applyFill="1" applyBorder="1">
      <alignment vertical="center"/>
    </xf>
    <xf numFmtId="0" fontId="37" fillId="34" borderId="4" xfId="34" applyFont="1" applyFill="1" applyBorder="1" applyAlignment="1">
      <alignment horizontal="centerContinuous" vertical="center" shrinkToFit="1"/>
    </xf>
    <xf numFmtId="0" fontId="31" fillId="34" borderId="4" xfId="34" applyFont="1" applyFill="1" applyBorder="1" applyAlignment="1">
      <alignment horizontal="centerContinuous" vertical="center" shrinkToFit="1"/>
    </xf>
    <xf numFmtId="0" fontId="31" fillId="34" borderId="1" xfId="34" applyFont="1" applyFill="1" applyBorder="1" applyAlignment="1">
      <alignment horizontal="centerContinuous" vertical="center"/>
    </xf>
    <xf numFmtId="0" fontId="31" fillId="2" borderId="1" xfId="34" applyFont="1" applyFill="1" applyBorder="1" applyAlignment="1">
      <alignment horizontal="centerContinuous" vertical="center"/>
    </xf>
    <xf numFmtId="176" fontId="31" fillId="0" borderId="1" xfId="1" applyNumberFormat="1" applyFont="1" applyBorder="1" applyAlignment="1">
      <alignment horizontal="centerContinuous" vertical="center"/>
    </xf>
    <xf numFmtId="0" fontId="31" fillId="2" borderId="4" xfId="34" applyFont="1" applyFill="1" applyBorder="1" applyAlignment="1">
      <alignment horizontal="centerContinuous" vertical="center"/>
    </xf>
    <xf numFmtId="176" fontId="31" fillId="0" borderId="4" xfId="1" applyNumberFormat="1" applyFont="1" applyBorder="1" applyAlignment="1">
      <alignment horizontal="centerContinuous" vertical="center"/>
    </xf>
    <xf numFmtId="0" fontId="31" fillId="2" borderId="62" xfId="34" applyFont="1" applyFill="1" applyBorder="1" applyAlignment="1">
      <alignment horizontal="centerContinuous" vertical="center"/>
    </xf>
    <xf numFmtId="176" fontId="31" fillId="0" borderId="62" xfId="1" applyNumberFormat="1" applyFont="1" applyBorder="1" applyAlignment="1">
      <alignment horizontal="centerContinuous" vertical="center"/>
    </xf>
    <xf numFmtId="0" fontId="31" fillId="36" borderId="0" xfId="34" applyFont="1" applyFill="1" applyAlignment="1">
      <alignment horizontal="centerContinuous" vertical="center"/>
    </xf>
    <xf numFmtId="176" fontId="30" fillId="36" borderId="0" xfId="1" applyNumberFormat="1" applyFont="1" applyFill="1" applyBorder="1" applyAlignment="1">
      <alignment horizontal="centerContinuous" vertical="center"/>
    </xf>
    <xf numFmtId="0" fontId="31" fillId="0" borderId="0" xfId="34" applyFont="1" applyAlignment="1">
      <alignment horizontal="centerContinuous" vertical="center"/>
    </xf>
    <xf numFmtId="176" fontId="30" fillId="0" borderId="0" xfId="1" applyNumberFormat="1" applyFont="1" applyBorder="1" applyAlignment="1">
      <alignment horizontal="centerContinuous" vertical="center"/>
    </xf>
    <xf numFmtId="176" fontId="31" fillId="2" borderId="62" xfId="34" applyNumberFormat="1" applyFont="1" applyFill="1" applyBorder="1" applyAlignment="1">
      <alignment horizontal="centerContinuous" vertical="center"/>
    </xf>
    <xf numFmtId="176" fontId="31" fillId="2" borderId="1" xfId="35" applyNumberFormat="1" applyFont="1" applyFill="1" applyBorder="1" applyAlignment="1">
      <alignment horizontal="centerContinuous" vertical="center"/>
    </xf>
    <xf numFmtId="176" fontId="31" fillId="2" borderId="4" xfId="35" applyNumberFormat="1" applyFont="1" applyFill="1" applyBorder="1" applyAlignment="1">
      <alignment horizontal="centerContinuous" vertical="center"/>
    </xf>
    <xf numFmtId="176" fontId="31" fillId="0" borderId="0" xfId="34" applyNumberFormat="1" applyFont="1" applyAlignment="1">
      <alignment horizontal="right" vertical="center"/>
    </xf>
    <xf numFmtId="0" fontId="43" fillId="36" borderId="0" xfId="0" applyFont="1" applyFill="1"/>
    <xf numFmtId="0" fontId="44" fillId="36" borderId="0" xfId="0" applyFont="1" applyFill="1"/>
    <xf numFmtId="0" fontId="40" fillId="36" borderId="0" xfId="0" applyFont="1" applyFill="1" applyAlignment="1">
      <alignment vertical="top" wrapText="1"/>
    </xf>
    <xf numFmtId="0" fontId="0" fillId="36" borderId="0" xfId="0" applyFill="1"/>
    <xf numFmtId="0" fontId="31" fillId="36" borderId="3" xfId="34" applyFont="1" applyFill="1" applyBorder="1">
      <alignment vertical="center"/>
    </xf>
    <xf numFmtId="0" fontId="31" fillId="36" borderId="57" xfId="34" applyFont="1" applyFill="1" applyBorder="1">
      <alignment vertical="center"/>
    </xf>
    <xf numFmtId="0" fontId="31" fillId="36" borderId="63" xfId="34" applyFont="1" applyFill="1" applyBorder="1">
      <alignment vertical="center"/>
    </xf>
    <xf numFmtId="0" fontId="31" fillId="36" borderId="64" xfId="34" applyFont="1" applyFill="1" applyBorder="1">
      <alignment vertical="center"/>
    </xf>
    <xf numFmtId="0" fontId="37" fillId="34" borderId="45" xfId="0" applyFont="1" applyFill="1" applyBorder="1" applyAlignment="1">
      <alignment horizontal="centerContinuous" vertical="center"/>
    </xf>
    <xf numFmtId="0" fontId="37" fillId="34" borderId="44" xfId="0" applyFont="1" applyFill="1" applyBorder="1" applyAlignment="1">
      <alignment horizontal="centerContinuous" vertical="center"/>
    </xf>
    <xf numFmtId="0" fontId="37" fillId="34" borderId="54" xfId="0" applyFont="1" applyFill="1" applyBorder="1" applyAlignment="1">
      <alignment horizontal="centerContinuous" vertical="center"/>
    </xf>
    <xf numFmtId="0" fontId="37" fillId="34" borderId="53" xfId="0" applyFont="1" applyFill="1" applyBorder="1" applyAlignment="1">
      <alignment horizontal="centerContinuous" vertical="center"/>
    </xf>
    <xf numFmtId="0" fontId="37" fillId="34" borderId="52" xfId="0" applyFont="1" applyFill="1" applyBorder="1" applyAlignment="1">
      <alignment horizontal="centerContinuous" vertical="center"/>
    </xf>
    <xf numFmtId="0" fontId="37" fillId="34" borderId="56" xfId="0" applyFont="1" applyFill="1" applyBorder="1" applyAlignment="1">
      <alignment horizontal="centerContinuous" vertical="center"/>
    </xf>
    <xf numFmtId="0" fontId="45" fillId="0" borderId="0" xfId="34" applyFont="1">
      <alignment vertical="center"/>
    </xf>
    <xf numFmtId="0" fontId="0" fillId="36" borderId="57" xfId="0" applyFill="1" applyBorder="1"/>
    <xf numFmtId="0" fontId="31" fillId="36" borderId="2" xfId="34" applyFont="1" applyFill="1" applyBorder="1">
      <alignment vertical="center"/>
    </xf>
    <xf numFmtId="0" fontId="31" fillId="36" borderId="45" xfId="34" applyFont="1" applyFill="1" applyBorder="1">
      <alignment vertical="center"/>
    </xf>
    <xf numFmtId="0" fontId="31" fillId="36" borderId="44" xfId="34" applyFont="1" applyFill="1" applyBorder="1">
      <alignment vertical="center"/>
    </xf>
    <xf numFmtId="0" fontId="0" fillId="36" borderId="44" xfId="0" applyFill="1" applyBorder="1"/>
    <xf numFmtId="0" fontId="31" fillId="36" borderId="54" xfId="34" applyFont="1" applyFill="1" applyBorder="1">
      <alignment vertical="center"/>
    </xf>
    <xf numFmtId="0" fontId="31" fillId="0" borderId="45" xfId="34" applyFont="1" applyBorder="1" applyAlignment="1">
      <alignment horizontal="centerContinuous" vertical="center"/>
    </xf>
    <xf numFmtId="0" fontId="31" fillId="0" borderId="44" xfId="34" applyFont="1" applyBorder="1" applyAlignment="1">
      <alignment horizontal="centerContinuous" vertical="center"/>
    </xf>
    <xf numFmtId="0" fontId="31" fillId="0" borderId="54" xfId="34" applyFont="1" applyBorder="1" applyAlignment="1">
      <alignment horizontal="centerContinuous" vertical="center"/>
    </xf>
    <xf numFmtId="176" fontId="31" fillId="2" borderId="44" xfId="35" applyNumberFormat="1" applyFont="1" applyFill="1" applyBorder="1" applyAlignment="1">
      <alignment horizontal="centerContinuous" vertical="center"/>
    </xf>
    <xf numFmtId="176" fontId="31" fillId="2" borderId="54" xfId="35" applyNumberFormat="1" applyFont="1" applyFill="1" applyBorder="1" applyAlignment="1">
      <alignment horizontal="centerContinuous" vertical="center"/>
    </xf>
    <xf numFmtId="176" fontId="31" fillId="2" borderId="57" xfId="34" applyNumberFormat="1" applyFont="1" applyFill="1" applyBorder="1" applyAlignment="1">
      <alignment horizontal="centerContinuous" vertical="center"/>
    </xf>
    <xf numFmtId="176" fontId="31" fillId="2" borderId="2" xfId="34" applyNumberFormat="1" applyFont="1" applyFill="1" applyBorder="1" applyAlignment="1">
      <alignment horizontal="centerContinuous" vertical="center"/>
    </xf>
    <xf numFmtId="0" fontId="31" fillId="0" borderId="0" xfId="67" applyFont="1">
      <alignment vertical="center"/>
    </xf>
    <xf numFmtId="0" fontId="34" fillId="0" borderId="0" xfId="67" applyFont="1">
      <alignment vertical="center"/>
    </xf>
    <xf numFmtId="0" fontId="32" fillId="0" borderId="0" xfId="67" applyFont="1">
      <alignment vertical="center"/>
    </xf>
    <xf numFmtId="0" fontId="31" fillId="0" borderId="0" xfId="67" applyFont="1" applyAlignment="1">
      <alignment horizontal="center" vertical="center"/>
    </xf>
    <xf numFmtId="0" fontId="31" fillId="0" borderId="0" xfId="67" applyFont="1" applyAlignment="1">
      <alignment horizontal="center" vertical="center" wrapText="1"/>
    </xf>
    <xf numFmtId="0" fontId="31" fillId="0" borderId="0" xfId="67" applyFont="1" applyAlignment="1">
      <alignment horizontal="right" vertical="center"/>
    </xf>
    <xf numFmtId="176" fontId="31" fillId="0" borderId="0" xfId="67" applyNumberFormat="1" applyFont="1">
      <alignment vertical="center"/>
    </xf>
    <xf numFmtId="0" fontId="36" fillId="0" borderId="0" xfId="67" applyFont="1">
      <alignment vertical="center"/>
    </xf>
    <xf numFmtId="176" fontId="31" fillId="0" borderId="0" xfId="67" applyNumberFormat="1" applyFont="1" applyAlignment="1">
      <alignment horizontal="left" vertical="center"/>
    </xf>
    <xf numFmtId="176" fontId="31" fillId="0" borderId="0" xfId="67" applyNumberFormat="1" applyFont="1" applyAlignment="1">
      <alignment horizontal="center" vertical="center"/>
    </xf>
    <xf numFmtId="0" fontId="39" fillId="0" borderId="0" xfId="67" applyFont="1">
      <alignment vertical="center"/>
    </xf>
    <xf numFmtId="0" fontId="31" fillId="0" borderId="0" xfId="67" applyFont="1" applyAlignment="1">
      <alignment horizontal="left" vertical="center" wrapText="1"/>
    </xf>
    <xf numFmtId="0" fontId="31" fillId="0" borderId="52" xfId="67" applyFont="1" applyBorder="1" applyAlignment="1">
      <alignment horizontal="left" vertical="center" wrapText="1"/>
    </xf>
    <xf numFmtId="0" fontId="37" fillId="34" borderId="1" xfId="67" applyFont="1" applyFill="1" applyBorder="1" applyAlignment="1">
      <alignment horizontal="centerContinuous" vertical="center"/>
    </xf>
    <xf numFmtId="0" fontId="37" fillId="34" borderId="1" xfId="68" applyFont="1" applyFill="1" applyBorder="1" applyAlignment="1">
      <alignment horizontal="centerContinuous" vertical="center"/>
    </xf>
    <xf numFmtId="0" fontId="31" fillId="0" borderId="1" xfId="67" applyFont="1" applyBorder="1" applyAlignment="1">
      <alignment horizontal="centerContinuous" vertical="center"/>
    </xf>
    <xf numFmtId="176" fontId="31" fillId="2" borderId="1" xfId="67" applyNumberFormat="1" applyFont="1" applyFill="1" applyBorder="1" applyAlignment="1">
      <alignment horizontal="centerContinuous" vertical="center"/>
    </xf>
    <xf numFmtId="0" fontId="31" fillId="36" borderId="0" xfId="67" applyFont="1" applyFill="1">
      <alignment vertical="center"/>
    </xf>
    <xf numFmtId="0" fontId="31" fillId="0" borderId="4" xfId="67" applyFont="1" applyBorder="1" applyAlignment="1">
      <alignment horizontal="centerContinuous" vertical="center"/>
    </xf>
    <xf numFmtId="176" fontId="31" fillId="2" borderId="4" xfId="67" applyNumberFormat="1" applyFont="1" applyFill="1" applyBorder="1" applyAlignment="1">
      <alignment horizontal="centerContinuous" vertical="center"/>
    </xf>
    <xf numFmtId="0" fontId="31" fillId="0" borderId="62" xfId="67" applyFont="1" applyBorder="1" applyAlignment="1">
      <alignment horizontal="centerContinuous" vertical="center"/>
    </xf>
    <xf numFmtId="176" fontId="31" fillId="2" borderId="62" xfId="67" applyNumberFormat="1" applyFont="1" applyFill="1" applyBorder="1" applyAlignment="1">
      <alignment horizontal="centerContinuous" vertical="center"/>
    </xf>
    <xf numFmtId="0" fontId="41" fillId="0" borderId="0" xfId="67" applyFont="1">
      <alignment vertical="center"/>
    </xf>
    <xf numFmtId="0" fontId="37" fillId="34" borderId="36" xfId="67" applyFont="1" applyFill="1" applyBorder="1">
      <alignment vertical="center"/>
    </xf>
    <xf numFmtId="0" fontId="37" fillId="34" borderId="0" xfId="67" applyFont="1" applyFill="1">
      <alignment vertical="center"/>
    </xf>
    <xf numFmtId="0" fontId="37" fillId="34" borderId="53" xfId="67" applyFont="1" applyFill="1" applyBorder="1">
      <alignment vertical="center"/>
    </xf>
    <xf numFmtId="0" fontId="37" fillId="34" borderId="52" xfId="67" applyFont="1" applyFill="1" applyBorder="1">
      <alignment vertical="center"/>
    </xf>
    <xf numFmtId="0" fontId="37" fillId="34" borderId="4" xfId="67" applyFont="1" applyFill="1" applyBorder="1" applyAlignment="1">
      <alignment horizontal="centerContinuous" vertical="center"/>
    </xf>
    <xf numFmtId="0" fontId="31" fillId="0" borderId="3" xfId="67" applyFont="1" applyBorder="1">
      <alignment vertical="center"/>
    </xf>
    <xf numFmtId="0" fontId="31" fillId="0" borderId="57" xfId="67" applyFont="1" applyBorder="1">
      <alignment vertical="center"/>
    </xf>
    <xf numFmtId="0" fontId="31" fillId="0" borderId="45" xfId="67" applyFont="1" applyBorder="1">
      <alignment vertical="center"/>
    </xf>
    <xf numFmtId="0" fontId="31" fillId="0" borderId="44" xfId="67" applyFont="1" applyBorder="1">
      <alignment vertical="center"/>
    </xf>
    <xf numFmtId="0" fontId="31" fillId="0" borderId="59" xfId="67" applyFont="1" applyBorder="1">
      <alignment vertical="center"/>
    </xf>
    <xf numFmtId="0" fontId="31" fillId="0" borderId="58" xfId="67" applyFont="1" applyBorder="1">
      <alignment vertical="center"/>
    </xf>
    <xf numFmtId="0" fontId="31" fillId="0" borderId="63" xfId="67" applyFont="1" applyBorder="1">
      <alignment vertical="center"/>
    </xf>
    <xf numFmtId="0" fontId="31" fillId="0" borderId="64" xfId="67" applyFont="1" applyBorder="1">
      <alignment vertical="center"/>
    </xf>
    <xf numFmtId="0" fontId="31" fillId="0" borderId="84" xfId="67" applyFont="1" applyBorder="1" applyAlignment="1">
      <alignment horizontal="centerContinuous" vertical="center"/>
    </xf>
    <xf numFmtId="176" fontId="31" fillId="2" borderId="84" xfId="1" applyNumberFormat="1" applyFont="1" applyFill="1" applyBorder="1" applyAlignment="1">
      <alignment horizontal="centerContinuous" vertical="center"/>
    </xf>
    <xf numFmtId="176" fontId="31" fillId="2" borderId="84" xfId="67" applyNumberFormat="1" applyFont="1" applyFill="1" applyBorder="1" applyAlignment="1">
      <alignment horizontal="centerContinuous" vertical="center"/>
    </xf>
    <xf numFmtId="0" fontId="31" fillId="0" borderId="44" xfId="67" applyFont="1" applyBorder="1" applyAlignment="1">
      <alignment horizontal="centerContinuous" vertical="center"/>
    </xf>
    <xf numFmtId="176" fontId="31" fillId="0" borderId="44" xfId="1" applyNumberFormat="1" applyFont="1" applyFill="1" applyBorder="1" applyAlignment="1">
      <alignment horizontal="centerContinuous" vertical="center"/>
    </xf>
    <xf numFmtId="176" fontId="31" fillId="0" borderId="44" xfId="67" applyNumberFormat="1" applyFont="1" applyBorder="1" applyAlignment="1">
      <alignment horizontal="centerContinuous" vertical="center"/>
    </xf>
    <xf numFmtId="0" fontId="40" fillId="36" borderId="0" xfId="0" applyFont="1" applyFill="1" applyAlignment="1">
      <alignment vertical="center"/>
    </xf>
    <xf numFmtId="0" fontId="37" fillId="34" borderId="60" xfId="34" applyFont="1" applyFill="1" applyBorder="1" applyAlignment="1">
      <alignment horizontal="center" vertical="center" wrapText="1"/>
    </xf>
    <xf numFmtId="0" fontId="37" fillId="34" borderId="44" xfId="34" applyFont="1" applyFill="1" applyBorder="1" applyAlignment="1">
      <alignment horizontal="center" vertical="center" wrapText="1"/>
    </xf>
    <xf numFmtId="0" fontId="37" fillId="34" borderId="54" xfId="34" applyFont="1" applyFill="1" applyBorder="1" applyAlignment="1">
      <alignment horizontal="center" vertical="center" wrapText="1"/>
    </xf>
    <xf numFmtId="0" fontId="37" fillId="34" borderId="55" xfId="34" applyFont="1" applyFill="1" applyBorder="1" applyAlignment="1">
      <alignment horizontal="center" vertical="center" wrapText="1"/>
    </xf>
    <xf numFmtId="0" fontId="37" fillId="34" borderId="52" xfId="34" applyFont="1" applyFill="1" applyBorder="1" applyAlignment="1">
      <alignment horizontal="center" vertical="center" wrapText="1"/>
    </xf>
    <xf numFmtId="0" fontId="37" fillId="34" borderId="56" xfId="34" applyFont="1" applyFill="1" applyBorder="1" applyAlignment="1">
      <alignment horizontal="center" vertical="center" wrapText="1"/>
    </xf>
    <xf numFmtId="0" fontId="38" fillId="0" borderId="0" xfId="34" applyFont="1">
      <alignment vertical="center"/>
    </xf>
    <xf numFmtId="176" fontId="31" fillId="2" borderId="15" xfId="35" applyNumberFormat="1" applyFont="1" applyFill="1" applyBorder="1" applyAlignment="1">
      <alignment vertical="center"/>
    </xf>
    <xf numFmtId="176" fontId="31" fillId="2" borderId="14" xfId="35" applyNumberFormat="1" applyFont="1" applyFill="1" applyBorder="1" applyAlignment="1">
      <alignment vertical="center"/>
    </xf>
    <xf numFmtId="176" fontId="31" fillId="2" borderId="18" xfId="35" applyNumberFormat="1" applyFont="1" applyFill="1" applyBorder="1" applyAlignment="1">
      <alignment vertical="center"/>
    </xf>
    <xf numFmtId="0" fontId="31" fillId="0" borderId="39" xfId="34" applyFont="1" applyBorder="1">
      <alignment vertical="center"/>
    </xf>
    <xf numFmtId="0" fontId="31" fillId="0" borderId="38" xfId="34" applyFont="1" applyBorder="1">
      <alignment vertical="center"/>
    </xf>
    <xf numFmtId="0" fontId="31" fillId="0" borderId="42" xfId="34" applyFont="1" applyBorder="1">
      <alignment vertical="center"/>
    </xf>
    <xf numFmtId="176" fontId="31" fillId="2" borderId="17" xfId="35" applyNumberFormat="1" applyFont="1" applyFill="1" applyBorder="1" applyAlignment="1">
      <alignment vertical="center"/>
    </xf>
    <xf numFmtId="0" fontId="31" fillId="0" borderId="41" xfId="34" applyFont="1" applyBorder="1">
      <alignment vertical="center"/>
    </xf>
    <xf numFmtId="0" fontId="31" fillId="0" borderId="45" xfId="34" applyFont="1" applyBorder="1" applyAlignment="1">
      <alignment horizontal="center" vertical="center"/>
    </xf>
    <xf numFmtId="0" fontId="31" fillId="0" borderId="44" xfId="34" applyFont="1" applyBorder="1" applyAlignment="1">
      <alignment horizontal="center" vertical="center"/>
    </xf>
    <xf numFmtId="0" fontId="31" fillId="0" borderId="43" xfId="34" applyFont="1" applyBorder="1" applyAlignment="1">
      <alignment horizontal="center" vertical="center"/>
    </xf>
    <xf numFmtId="0" fontId="31" fillId="0" borderId="36" xfId="34" applyFont="1" applyBorder="1" applyAlignment="1">
      <alignment horizontal="center" vertical="center"/>
    </xf>
    <xf numFmtId="0" fontId="31" fillId="0" borderId="0" xfId="34" applyFont="1" applyAlignment="1">
      <alignment horizontal="center" vertical="center"/>
    </xf>
    <xf numFmtId="0" fontId="31" fillId="0" borderId="19" xfId="34" applyFont="1" applyBorder="1" applyAlignment="1">
      <alignment horizontal="center" vertical="center"/>
    </xf>
    <xf numFmtId="0" fontId="31" fillId="0" borderId="53" xfId="34" applyFont="1" applyBorder="1" applyAlignment="1">
      <alignment horizontal="center" vertical="center"/>
    </xf>
    <xf numFmtId="0" fontId="31" fillId="0" borderId="52" xfId="34" applyFont="1" applyBorder="1" applyAlignment="1">
      <alignment horizontal="center" vertical="center"/>
    </xf>
    <xf numFmtId="0" fontId="31" fillId="0" borderId="51" xfId="34" applyFont="1" applyBorder="1" applyAlignment="1">
      <alignment horizontal="center" vertical="center"/>
    </xf>
    <xf numFmtId="176" fontId="36" fillId="35" borderId="49" xfId="35" applyNumberFormat="1" applyFont="1" applyFill="1" applyBorder="1" applyAlignment="1">
      <alignment vertical="center"/>
    </xf>
    <xf numFmtId="176" fontId="36" fillId="35" borderId="46" xfId="35" applyNumberFormat="1" applyFont="1" applyFill="1" applyBorder="1" applyAlignment="1">
      <alignment vertical="center"/>
    </xf>
    <xf numFmtId="176" fontId="36" fillId="35" borderId="50" xfId="35" applyNumberFormat="1" applyFont="1" applyFill="1" applyBorder="1" applyAlignment="1">
      <alignment vertical="center"/>
    </xf>
    <xf numFmtId="0" fontId="37" fillId="34" borderId="45" xfId="34" applyFont="1" applyFill="1" applyBorder="1" applyAlignment="1">
      <alignment horizontal="center" vertical="center" wrapText="1"/>
    </xf>
    <xf numFmtId="0" fontId="37" fillId="34" borderId="53" xfId="34" applyFont="1" applyFill="1" applyBorder="1" applyAlignment="1">
      <alignment horizontal="center" vertical="center" wrapText="1"/>
    </xf>
    <xf numFmtId="0" fontId="31" fillId="0" borderId="40" xfId="34" applyFont="1" applyBorder="1">
      <alignment vertical="center"/>
    </xf>
    <xf numFmtId="0" fontId="31" fillId="0" borderId="23" xfId="34" applyFont="1" applyBorder="1">
      <alignment vertical="center"/>
    </xf>
    <xf numFmtId="0" fontId="31" fillId="0" borderId="20" xfId="34" applyFont="1" applyBorder="1">
      <alignment vertical="center"/>
    </xf>
    <xf numFmtId="0" fontId="31" fillId="0" borderId="24" xfId="34" applyFont="1" applyBorder="1">
      <alignment vertical="center"/>
    </xf>
    <xf numFmtId="176" fontId="37" fillId="34" borderId="30" xfId="35" applyNumberFormat="1" applyFont="1" applyFill="1" applyBorder="1" applyAlignment="1">
      <alignment vertical="center"/>
    </xf>
    <xf numFmtId="176" fontId="37" fillId="34" borderId="27" xfId="35" applyNumberFormat="1" applyFont="1" applyFill="1" applyBorder="1" applyAlignment="1">
      <alignment vertical="center"/>
    </xf>
    <xf numFmtId="176" fontId="37" fillId="34" borderId="31" xfId="35" applyNumberFormat="1" applyFont="1" applyFill="1" applyBorder="1" applyAlignment="1">
      <alignment vertical="center"/>
    </xf>
    <xf numFmtId="176" fontId="31" fillId="35" borderId="17" xfId="35" applyNumberFormat="1" applyFont="1" applyFill="1" applyBorder="1" applyAlignment="1">
      <alignment vertical="center"/>
    </xf>
    <xf numFmtId="176" fontId="31" fillId="35" borderId="14" xfId="35" applyNumberFormat="1" applyFont="1" applyFill="1" applyBorder="1" applyAlignment="1">
      <alignment vertical="center"/>
    </xf>
    <xf numFmtId="176" fontId="31" fillId="35" borderId="18" xfId="35" applyNumberFormat="1" applyFont="1" applyFill="1" applyBorder="1" applyAlignment="1">
      <alignment vertical="center"/>
    </xf>
    <xf numFmtId="0" fontId="31" fillId="0" borderId="61" xfId="34" applyFont="1" applyBorder="1" applyAlignment="1">
      <alignment horizontal="center" vertical="center"/>
    </xf>
    <xf numFmtId="0" fontId="31" fillId="0" borderId="26" xfId="34" applyFont="1" applyBorder="1" applyAlignment="1">
      <alignment horizontal="center" vertical="center"/>
    </xf>
    <xf numFmtId="0" fontId="31" fillId="0" borderId="25" xfId="34" applyFont="1" applyBorder="1" applyAlignment="1">
      <alignment horizontal="center" vertical="center"/>
    </xf>
    <xf numFmtId="0" fontId="37" fillId="34" borderId="43" xfId="34" applyFont="1" applyFill="1" applyBorder="1" applyAlignment="1">
      <alignment horizontal="center" vertical="center" wrapText="1"/>
    </xf>
    <xf numFmtId="0" fontId="37" fillId="34" borderId="51" xfId="34" applyFont="1" applyFill="1" applyBorder="1" applyAlignment="1">
      <alignment horizontal="center" vertical="center" wrapText="1"/>
    </xf>
    <xf numFmtId="0" fontId="31" fillId="0" borderId="45" xfId="34" applyFont="1" applyBorder="1" applyAlignment="1">
      <alignment horizontal="center" vertical="center" wrapText="1"/>
    </xf>
    <xf numFmtId="0" fontId="31" fillId="0" borderId="54" xfId="34" applyFont="1" applyBorder="1" applyAlignment="1">
      <alignment horizontal="center" vertical="center" wrapText="1"/>
    </xf>
    <xf numFmtId="0" fontId="31" fillId="0" borderId="36" xfId="34" applyFont="1" applyBorder="1" applyAlignment="1">
      <alignment horizontal="center" vertical="center" wrapText="1"/>
    </xf>
    <xf numFmtId="0" fontId="31" fillId="0" borderId="37" xfId="34" applyFont="1" applyBorder="1" applyAlignment="1">
      <alignment horizontal="center" vertical="center" wrapText="1"/>
    </xf>
    <xf numFmtId="176" fontId="36" fillId="35" borderId="47" xfId="35" applyNumberFormat="1" applyFont="1" applyFill="1" applyBorder="1" applyAlignment="1">
      <alignment vertical="center"/>
    </xf>
    <xf numFmtId="176" fontId="36" fillId="35" borderId="48" xfId="35" applyNumberFormat="1" applyFont="1" applyFill="1" applyBorder="1" applyAlignment="1">
      <alignment vertical="center"/>
    </xf>
    <xf numFmtId="176" fontId="31" fillId="2" borderId="16" xfId="35" applyNumberFormat="1" applyFont="1" applyFill="1" applyBorder="1" applyAlignment="1">
      <alignment vertical="center"/>
    </xf>
    <xf numFmtId="0" fontId="31" fillId="0" borderId="21" xfId="34" applyFont="1" applyBorder="1">
      <alignment vertical="center"/>
    </xf>
    <xf numFmtId="176" fontId="37" fillId="34" borderId="28" xfId="35" applyNumberFormat="1" applyFont="1" applyFill="1" applyBorder="1" applyAlignment="1">
      <alignment vertical="center"/>
    </xf>
    <xf numFmtId="0" fontId="31" fillId="0" borderId="34" xfId="34" applyFont="1" applyBorder="1" applyAlignment="1">
      <alignment horizontal="center" vertical="center"/>
    </xf>
    <xf numFmtId="0" fontId="31" fillId="0" borderId="33" xfId="34" applyFont="1" applyBorder="1" applyAlignment="1">
      <alignment horizontal="center" vertical="center"/>
    </xf>
    <xf numFmtId="0" fontId="31" fillId="0" borderId="32" xfId="34" applyFont="1" applyBorder="1" applyAlignment="1">
      <alignment horizontal="center" vertical="center"/>
    </xf>
    <xf numFmtId="176" fontId="31" fillId="35" borderId="15" xfId="35" applyNumberFormat="1" applyFont="1" applyFill="1" applyBorder="1" applyAlignment="1">
      <alignment vertical="center"/>
    </xf>
    <xf numFmtId="0" fontId="31" fillId="0" borderId="22" xfId="34" applyFont="1" applyBorder="1">
      <alignment vertical="center"/>
    </xf>
    <xf numFmtId="176" fontId="37" fillId="34" borderId="29" xfId="35" applyNumberFormat="1" applyFont="1" applyFill="1" applyBorder="1" applyAlignment="1">
      <alignment vertical="center"/>
    </xf>
    <xf numFmtId="176" fontId="31" fillId="35" borderId="16" xfId="35" applyNumberFormat="1" applyFont="1" applyFill="1" applyBorder="1" applyAlignment="1">
      <alignment vertical="center"/>
    </xf>
    <xf numFmtId="0" fontId="31" fillId="0" borderId="0" xfId="34" applyFont="1" applyAlignment="1">
      <alignment horizontal="left" vertical="center" wrapText="1"/>
    </xf>
    <xf numFmtId="0" fontId="31" fillId="0" borderId="0" xfId="34" applyFont="1" applyAlignment="1">
      <alignment vertical="top" wrapText="1"/>
    </xf>
    <xf numFmtId="0" fontId="37" fillId="34" borderId="60" xfId="34" applyFont="1" applyFill="1" applyBorder="1" applyAlignment="1">
      <alignment horizontal="center" vertical="center"/>
    </xf>
    <xf numFmtId="0" fontId="37" fillId="34" borderId="44" xfId="34" applyFont="1" applyFill="1" applyBorder="1" applyAlignment="1">
      <alignment horizontal="center" vertical="center"/>
    </xf>
    <xf numFmtId="0" fontId="37" fillId="34" borderId="54" xfId="34" applyFont="1" applyFill="1" applyBorder="1" applyAlignment="1">
      <alignment horizontal="center" vertical="center"/>
    </xf>
    <xf numFmtId="0" fontId="37" fillId="34" borderId="55" xfId="34" applyFont="1" applyFill="1" applyBorder="1" applyAlignment="1">
      <alignment horizontal="center" vertical="center"/>
    </xf>
    <xf numFmtId="0" fontId="37" fillId="34" borderId="52" xfId="34" applyFont="1" applyFill="1" applyBorder="1" applyAlignment="1">
      <alignment horizontal="center" vertical="center"/>
    </xf>
    <xf numFmtId="0" fontId="37" fillId="34" borderId="56" xfId="34" applyFont="1" applyFill="1" applyBorder="1" applyAlignment="1">
      <alignment horizontal="center" vertical="center"/>
    </xf>
    <xf numFmtId="0" fontId="30" fillId="0" borderId="63" xfId="0" applyFont="1" applyBorder="1" applyAlignment="1">
      <alignment horizontal="left" vertical="center"/>
    </xf>
    <xf numFmtId="0" fontId="30" fillId="0" borderId="64" xfId="0" applyFont="1" applyBorder="1" applyAlignment="1">
      <alignment horizontal="left" vertical="center"/>
    </xf>
    <xf numFmtId="0" fontId="30" fillId="0" borderId="45" xfId="0" applyFont="1" applyBorder="1" applyAlignment="1">
      <alignment horizontal="left" vertical="center"/>
    </xf>
    <xf numFmtId="0" fontId="30" fillId="0" borderId="44" xfId="0" applyFont="1" applyBorder="1" applyAlignment="1">
      <alignment horizontal="left" vertical="center"/>
    </xf>
    <xf numFmtId="0" fontId="30" fillId="0" borderId="3" xfId="0" applyFont="1" applyBorder="1" applyAlignment="1">
      <alignment horizontal="left" vertical="center"/>
    </xf>
    <xf numFmtId="0" fontId="30" fillId="0" borderId="57" xfId="0" applyFont="1" applyBorder="1" applyAlignment="1">
      <alignment horizontal="left" vertical="center"/>
    </xf>
    <xf numFmtId="0" fontId="31" fillId="34" borderId="36" xfId="34" applyFont="1" applyFill="1" applyBorder="1" applyAlignment="1">
      <alignment horizontal="left" vertical="center"/>
    </xf>
    <xf numFmtId="0" fontId="31" fillId="34" borderId="0" xfId="34" applyFont="1" applyFill="1" applyAlignment="1">
      <alignment horizontal="left" vertical="center"/>
    </xf>
    <xf numFmtId="0" fontId="31" fillId="34" borderId="37" xfId="34" applyFont="1" applyFill="1" applyBorder="1" applyAlignment="1">
      <alignment horizontal="left" vertical="center"/>
    </xf>
    <xf numFmtId="0" fontId="31" fillId="0" borderId="0" xfId="34" applyFont="1" applyAlignment="1">
      <alignment horizontal="left" vertical="top" wrapText="1"/>
    </xf>
    <xf numFmtId="0" fontId="31" fillId="34" borderId="53" xfId="34" applyFont="1" applyFill="1" applyBorder="1" applyAlignment="1">
      <alignment horizontal="center" vertical="center"/>
    </xf>
    <xf numFmtId="0" fontId="31" fillId="34" borderId="52" xfId="34" applyFont="1" applyFill="1" applyBorder="1" applyAlignment="1">
      <alignment horizontal="center" vertical="center"/>
    </xf>
    <xf numFmtId="0" fontId="37" fillId="34" borderId="36" xfId="34" applyFont="1" applyFill="1" applyBorder="1" applyAlignment="1">
      <alignment horizontal="center" vertical="center"/>
    </xf>
    <xf numFmtId="0" fontId="37" fillId="34" borderId="0" xfId="34" applyFont="1" applyFill="1" applyAlignment="1">
      <alignment horizontal="center" vertical="center"/>
    </xf>
    <xf numFmtId="0" fontId="37" fillId="34" borderId="37" xfId="34" applyFont="1" applyFill="1" applyBorder="1" applyAlignment="1">
      <alignment horizontal="center" vertical="center"/>
    </xf>
    <xf numFmtId="0" fontId="30" fillId="0" borderId="65" xfId="0" applyFont="1" applyBorder="1" applyAlignment="1">
      <alignment horizontal="left" vertical="center"/>
    </xf>
    <xf numFmtId="0" fontId="30" fillId="0" borderId="2" xfId="0" applyFont="1" applyBorder="1" applyAlignment="1">
      <alignment horizontal="left" vertical="center"/>
    </xf>
    <xf numFmtId="0" fontId="30" fillId="0" borderId="54" xfId="0" applyFont="1" applyBorder="1" applyAlignment="1">
      <alignment horizontal="left" vertical="center"/>
    </xf>
    <xf numFmtId="0" fontId="31" fillId="0" borderId="1" xfId="34" applyFont="1" applyBorder="1" applyAlignment="1">
      <alignment horizontal="left" vertical="center"/>
    </xf>
    <xf numFmtId="0" fontId="37" fillId="34" borderId="1" xfId="34" applyFont="1" applyFill="1" applyBorder="1" applyAlignment="1">
      <alignment horizontal="center" vertical="center"/>
    </xf>
    <xf numFmtId="0" fontId="31" fillId="0" borderId="0" xfId="34" applyFont="1" applyAlignment="1">
      <alignment horizontal="left" vertical="top"/>
    </xf>
    <xf numFmtId="0" fontId="31" fillId="0" borderId="4" xfId="34" applyFont="1" applyBorder="1" applyAlignment="1">
      <alignment horizontal="left" vertical="center"/>
    </xf>
    <xf numFmtId="0" fontId="31" fillId="0" borderId="62" xfId="34" applyFont="1" applyBorder="1" applyAlignment="1">
      <alignment horizontal="left" vertical="center"/>
    </xf>
    <xf numFmtId="0" fontId="31" fillId="0" borderId="52" xfId="34" applyFont="1" applyBorder="1" applyAlignment="1">
      <alignment horizontal="left" vertical="center" wrapText="1"/>
    </xf>
    <xf numFmtId="0" fontId="31" fillId="34" borderId="45" xfId="34" applyFont="1" applyFill="1" applyBorder="1" applyAlignment="1">
      <alignment horizontal="center" vertical="center"/>
    </xf>
    <xf numFmtId="0" fontId="31" fillId="34" borderId="44" xfId="34" applyFont="1" applyFill="1" applyBorder="1" applyAlignment="1">
      <alignment horizontal="center" vertical="center"/>
    </xf>
    <xf numFmtId="0" fontId="31" fillId="34" borderId="54" xfId="34" applyFont="1" applyFill="1" applyBorder="1" applyAlignment="1">
      <alignment horizontal="center" vertical="center"/>
    </xf>
    <xf numFmtId="0" fontId="31" fillId="34" borderId="56" xfId="34" applyFont="1" applyFill="1" applyBorder="1" applyAlignment="1">
      <alignment horizontal="center" vertical="center"/>
    </xf>
    <xf numFmtId="0" fontId="31" fillId="0" borderId="52" xfId="34" applyFont="1" applyBorder="1" applyAlignment="1">
      <alignment horizontal="left" vertical="top" wrapText="1"/>
    </xf>
    <xf numFmtId="0" fontId="31" fillId="0" borderId="63" xfId="34" applyFont="1" applyBorder="1" applyAlignment="1">
      <alignment horizontal="center" vertical="center" shrinkToFit="1"/>
    </xf>
    <xf numFmtId="0" fontId="31" fillId="0" borderId="64" xfId="34" applyFont="1" applyBorder="1" applyAlignment="1">
      <alignment horizontal="center" vertical="center" shrinkToFit="1"/>
    </xf>
    <xf numFmtId="0" fontId="31" fillId="0" borderId="65" xfId="34" applyFont="1" applyBorder="1" applyAlignment="1">
      <alignment horizontal="center" vertical="center" shrinkToFit="1"/>
    </xf>
    <xf numFmtId="0" fontId="31" fillId="0" borderId="3" xfId="34" applyFont="1" applyBorder="1" applyAlignment="1">
      <alignment horizontal="left" vertical="center" shrinkToFit="1"/>
    </xf>
    <xf numFmtId="0" fontId="31" fillId="0" borderId="57" xfId="34" applyFont="1" applyBorder="1" applyAlignment="1">
      <alignment horizontal="left" vertical="center" shrinkToFit="1"/>
    </xf>
    <xf numFmtId="0" fontId="31" fillId="0" borderId="2" xfId="34" applyFont="1" applyBorder="1" applyAlignment="1">
      <alignment horizontal="left" vertical="center" shrinkToFit="1"/>
    </xf>
    <xf numFmtId="0" fontId="31" fillId="0" borderId="45" xfId="34" applyFont="1" applyBorder="1" applyAlignment="1">
      <alignment horizontal="left" vertical="center" shrinkToFit="1"/>
    </xf>
    <xf numFmtId="0" fontId="31" fillId="0" borderId="44" xfId="34" applyFont="1" applyBorder="1" applyAlignment="1">
      <alignment horizontal="left" vertical="center" shrinkToFit="1"/>
    </xf>
    <xf numFmtId="0" fontId="31" fillId="0" borderId="54" xfId="34" applyFont="1" applyBorder="1" applyAlignment="1">
      <alignment horizontal="left" vertical="center" shrinkToFit="1"/>
    </xf>
    <xf numFmtId="0" fontId="31" fillId="34" borderId="36" xfId="34" applyFont="1" applyFill="1" applyBorder="1" applyAlignment="1">
      <alignment horizontal="center" vertical="center"/>
    </xf>
    <xf numFmtId="0" fontId="31" fillId="34" borderId="0" xfId="34" applyFont="1" applyFill="1" applyAlignment="1">
      <alignment horizontal="center" vertical="center"/>
    </xf>
    <xf numFmtId="0" fontId="31" fillId="34" borderId="37" xfId="34" applyFont="1" applyFill="1" applyBorder="1" applyAlignment="1">
      <alignment horizontal="center" vertical="center"/>
    </xf>
    <xf numFmtId="0" fontId="31" fillId="0" borderId="63" xfId="34" applyFont="1" applyBorder="1">
      <alignment vertical="center"/>
    </xf>
    <xf numFmtId="0" fontId="31" fillId="0" borderId="64" xfId="34" applyFont="1" applyBorder="1">
      <alignment vertical="center"/>
    </xf>
    <xf numFmtId="0" fontId="31" fillId="0" borderId="65" xfId="34" applyFont="1" applyBorder="1">
      <alignment vertical="center"/>
    </xf>
    <xf numFmtId="0" fontId="37" fillId="34" borderId="45" xfId="0" applyFont="1" applyFill="1" applyBorder="1" applyAlignment="1">
      <alignment horizontal="center" vertical="center"/>
    </xf>
    <xf numFmtId="0" fontId="37" fillId="34" borderId="44" xfId="0" applyFont="1" applyFill="1" applyBorder="1" applyAlignment="1">
      <alignment horizontal="center" vertical="center"/>
    </xf>
    <xf numFmtId="0" fontId="37" fillId="34" borderId="54" xfId="0" applyFont="1" applyFill="1" applyBorder="1" applyAlignment="1">
      <alignment horizontal="center" vertical="center"/>
    </xf>
    <xf numFmtId="0" fontId="37" fillId="34" borderId="53" xfId="0" applyFont="1" applyFill="1" applyBorder="1" applyAlignment="1">
      <alignment horizontal="center" vertical="center"/>
    </xf>
    <xf numFmtId="0" fontId="37" fillId="34" borderId="52" xfId="0" applyFont="1" applyFill="1" applyBorder="1" applyAlignment="1">
      <alignment horizontal="center" vertical="center"/>
    </xf>
    <xf numFmtId="0" fontId="37" fillId="34" borderId="56" xfId="0" applyFont="1" applyFill="1" applyBorder="1" applyAlignment="1">
      <alignment horizontal="center" vertical="center"/>
    </xf>
    <xf numFmtId="177" fontId="37" fillId="34" borderId="3" xfId="0" applyNumberFormat="1" applyFont="1" applyFill="1" applyBorder="1" applyAlignment="1">
      <alignment horizontal="center" vertical="center"/>
    </xf>
    <xf numFmtId="177" fontId="37" fillId="34" borderId="57" xfId="0" applyNumberFormat="1" applyFont="1" applyFill="1" applyBorder="1" applyAlignment="1">
      <alignment horizontal="center" vertical="center"/>
    </xf>
    <xf numFmtId="0" fontId="31" fillId="0" borderId="0" xfId="34" applyFont="1" applyAlignment="1">
      <alignment horizontal="left" vertical="center"/>
    </xf>
    <xf numFmtId="0" fontId="31" fillId="36" borderId="0" xfId="34" applyFont="1" applyFill="1" applyAlignment="1">
      <alignment horizontal="left" vertical="center" shrinkToFit="1"/>
    </xf>
    <xf numFmtId="0" fontId="31" fillId="0" borderId="1" xfId="67" applyFont="1" applyBorder="1" applyAlignment="1">
      <alignment horizontal="left" vertical="center"/>
    </xf>
    <xf numFmtId="0" fontId="31" fillId="0" borderId="4" xfId="67" applyFont="1" applyBorder="1" applyAlignment="1">
      <alignment horizontal="left" vertical="center"/>
    </xf>
    <xf numFmtId="0" fontId="31" fillId="0" borderId="62" xfId="67" applyFont="1" applyBorder="1" applyAlignment="1">
      <alignment horizontal="left" vertical="center"/>
    </xf>
    <xf numFmtId="0" fontId="31" fillId="0" borderId="0" xfId="67" applyFont="1" applyAlignment="1">
      <alignment horizontal="left" vertical="center" wrapText="1"/>
    </xf>
    <xf numFmtId="0" fontId="37" fillId="34" borderId="1" xfId="67" applyFont="1" applyFill="1" applyBorder="1" applyAlignment="1">
      <alignment horizontal="left" vertical="center"/>
    </xf>
    <xf numFmtId="0" fontId="31" fillId="0" borderId="63" xfId="34" applyFont="1" applyBorder="1" applyAlignment="1">
      <alignment horizontal="center" vertical="center"/>
    </xf>
    <xf numFmtId="0" fontId="31" fillId="0" borderId="64" xfId="34" applyFont="1" applyBorder="1" applyAlignment="1">
      <alignment horizontal="center" vertical="center"/>
    </xf>
    <xf numFmtId="0" fontId="31" fillId="0" borderId="65" xfId="34" applyFont="1" applyBorder="1" applyAlignment="1">
      <alignment horizontal="center" vertical="center"/>
    </xf>
    <xf numFmtId="0" fontId="31" fillId="0" borderId="1" xfId="34" applyFont="1" applyBorder="1" applyAlignment="1">
      <alignment horizontal="left" vertical="center" shrinkToFit="1"/>
    </xf>
    <xf numFmtId="0" fontId="31" fillId="0" borderId="4" xfId="34" applyFont="1" applyBorder="1" applyAlignment="1">
      <alignment horizontal="left" vertical="center" shrinkToFit="1"/>
    </xf>
    <xf numFmtId="176" fontId="31" fillId="37" borderId="81" xfId="1" applyNumberFormat="1" applyFont="1" applyFill="1" applyBorder="1" applyAlignment="1">
      <alignment horizontal="right" vertical="center"/>
    </xf>
    <xf numFmtId="176" fontId="31" fillId="37" borderId="65" xfId="1" applyNumberFormat="1" applyFont="1" applyFill="1" applyBorder="1" applyAlignment="1">
      <alignment horizontal="right" vertical="center"/>
    </xf>
    <xf numFmtId="1" fontId="31" fillId="0" borderId="63" xfId="34" applyNumberFormat="1" applyFont="1" applyBorder="1" applyAlignment="1">
      <alignment horizontal="right" vertical="center"/>
    </xf>
    <xf numFmtId="1" fontId="31" fillId="0" borderId="82" xfId="34" applyNumberFormat="1" applyFont="1" applyBorder="1" applyAlignment="1">
      <alignment horizontal="right" vertical="center"/>
    </xf>
    <xf numFmtId="176" fontId="31" fillId="37" borderId="80" xfId="1" applyNumberFormat="1" applyFont="1" applyFill="1" applyBorder="1" applyAlignment="1">
      <alignment horizontal="right" vertical="center"/>
    </xf>
    <xf numFmtId="176" fontId="31" fillId="37" borderId="2" xfId="1" applyNumberFormat="1" applyFont="1" applyFill="1" applyBorder="1" applyAlignment="1">
      <alignment horizontal="right" vertical="center"/>
    </xf>
    <xf numFmtId="0" fontId="42" fillId="34" borderId="1" xfId="34" applyFont="1" applyFill="1" applyBorder="1" applyAlignment="1">
      <alignment horizontal="left" vertical="top" wrapText="1"/>
    </xf>
    <xf numFmtId="0" fontId="37" fillId="34" borderId="3" xfId="34" applyFont="1" applyFill="1" applyBorder="1" applyAlignment="1">
      <alignment horizontal="center" vertical="center"/>
    </xf>
    <xf numFmtId="0" fontId="37" fillId="34" borderId="79" xfId="34" applyFont="1" applyFill="1" applyBorder="1" applyAlignment="1">
      <alignment horizontal="center" vertical="center"/>
    </xf>
    <xf numFmtId="0" fontId="31" fillId="0" borderId="59" xfId="34" applyFont="1" applyBorder="1" applyAlignment="1">
      <alignment horizontal="right" vertical="center"/>
    </xf>
    <xf numFmtId="0" fontId="31" fillId="0" borderId="83" xfId="34" applyFont="1" applyBorder="1" applyAlignment="1">
      <alignment horizontal="right" vertical="center"/>
    </xf>
    <xf numFmtId="0" fontId="36" fillId="0" borderId="63" xfId="34" applyFont="1" applyBorder="1" applyAlignment="1">
      <alignment horizontal="center" vertical="center" wrapText="1"/>
    </xf>
    <xf numFmtId="0" fontId="36" fillId="0" borderId="64" xfId="34" applyFont="1" applyBorder="1" applyAlignment="1">
      <alignment horizontal="center" vertical="center" wrapText="1"/>
    </xf>
    <xf numFmtId="0" fontId="36" fillId="0" borderId="65" xfId="34" applyFont="1" applyBorder="1" applyAlignment="1">
      <alignment horizontal="center" vertical="center" wrapText="1"/>
    </xf>
    <xf numFmtId="0" fontId="31" fillId="0" borderId="3" xfId="34" applyFont="1" applyBorder="1" applyAlignment="1">
      <alignment horizontal="right" vertical="center"/>
    </xf>
    <xf numFmtId="0" fontId="31" fillId="0" borderId="79" xfId="34" applyFont="1" applyBorder="1" applyAlignment="1">
      <alignment horizontal="right" vertical="center"/>
    </xf>
    <xf numFmtId="0" fontId="36" fillId="0" borderId="59" xfId="34" applyFont="1" applyBorder="1" applyAlignment="1">
      <alignment horizontal="center" vertical="center" wrapText="1"/>
    </xf>
    <xf numFmtId="0" fontId="36" fillId="0" borderId="58" xfId="34" applyFont="1" applyBorder="1" applyAlignment="1">
      <alignment horizontal="center" vertical="center" wrapText="1"/>
    </xf>
    <xf numFmtId="0" fontId="36" fillId="0" borderId="69" xfId="34" applyFont="1" applyBorder="1" applyAlignment="1">
      <alignment horizontal="center" vertical="center" wrapText="1"/>
    </xf>
    <xf numFmtId="0" fontId="36" fillId="0" borderId="3" xfId="34" applyFont="1" applyBorder="1" applyAlignment="1">
      <alignment horizontal="center" vertical="center" wrapText="1"/>
    </xf>
    <xf numFmtId="0" fontId="36" fillId="0" borderId="57" xfId="34" applyFont="1" applyBorder="1" applyAlignment="1">
      <alignment horizontal="center" vertical="center" wrapText="1"/>
    </xf>
    <xf numFmtId="0" fontId="36" fillId="0" borderId="2" xfId="34" applyFont="1" applyBorder="1" applyAlignment="1">
      <alignment horizontal="center" vertical="center" wrapText="1"/>
    </xf>
    <xf numFmtId="0" fontId="37" fillId="34" borderId="80" xfId="34" applyFont="1" applyFill="1" applyBorder="1" applyAlignment="1">
      <alignment horizontal="center" vertical="center"/>
    </xf>
    <xf numFmtId="0" fontId="37" fillId="34" borderId="2" xfId="34" applyFont="1" applyFill="1" applyBorder="1" applyAlignment="1">
      <alignment horizontal="center" vertical="center"/>
    </xf>
    <xf numFmtId="0" fontId="37" fillId="34" borderId="70" xfId="34" applyFont="1" applyFill="1" applyBorder="1" applyAlignment="1">
      <alignment horizontal="center" vertical="top" wrapText="1"/>
    </xf>
    <xf numFmtId="0" fontId="37" fillId="34" borderId="71" xfId="34" applyFont="1" applyFill="1" applyBorder="1" applyAlignment="1">
      <alignment horizontal="center" vertical="top" wrapText="1"/>
    </xf>
    <xf numFmtId="0" fontId="37" fillId="34" borderId="72" xfId="34" applyFont="1" applyFill="1" applyBorder="1" applyAlignment="1">
      <alignment horizontal="center" vertical="top" wrapText="1"/>
    </xf>
    <xf numFmtId="0" fontId="37" fillId="34" borderId="73" xfId="34" applyFont="1" applyFill="1" applyBorder="1" applyAlignment="1">
      <alignment horizontal="center" vertical="top" wrapText="1"/>
    </xf>
    <xf numFmtId="0" fontId="37" fillId="34" borderId="74" xfId="34" applyFont="1" applyFill="1" applyBorder="1" applyAlignment="1">
      <alignment horizontal="center" vertical="top" wrapText="1"/>
    </xf>
    <xf numFmtId="0" fontId="37" fillId="34" borderId="75" xfId="34" applyFont="1" applyFill="1" applyBorder="1" applyAlignment="1">
      <alignment horizontal="center" vertical="top" wrapText="1"/>
    </xf>
    <xf numFmtId="0" fontId="37" fillId="34" borderId="76" xfId="34" applyFont="1" applyFill="1" applyBorder="1" applyAlignment="1">
      <alignment horizontal="center" vertical="top" wrapText="1"/>
    </xf>
    <xf numFmtId="0" fontId="37" fillId="34" borderId="77" xfId="34" applyFont="1" applyFill="1" applyBorder="1" applyAlignment="1">
      <alignment horizontal="center" vertical="top" wrapText="1"/>
    </xf>
    <xf numFmtId="0" fontId="37" fillId="34" borderId="78" xfId="34" applyFont="1" applyFill="1" applyBorder="1" applyAlignment="1">
      <alignment horizontal="center" vertical="top" wrapText="1"/>
    </xf>
    <xf numFmtId="0" fontId="40" fillId="36" borderId="0" xfId="0" applyFont="1" applyFill="1" applyAlignment="1">
      <alignment horizontal="left" vertical="center" wrapText="1"/>
    </xf>
  </cellXfs>
  <cellStyles count="69">
    <cellStyle name="20% - アクセント 1" xfId="17" builtinId="30" customBuiltin="1"/>
    <cellStyle name="20% - アクセント 1 2" xfId="54" xr:uid="{00000000-0005-0000-0000-000001000000}"/>
    <cellStyle name="20% - アクセント 2" xfId="20" builtinId="34" customBuiltin="1"/>
    <cellStyle name="20% - アクセント 2 2" xfId="56" xr:uid="{00000000-0005-0000-0000-000003000000}"/>
    <cellStyle name="20% - アクセント 3" xfId="23" builtinId="38" customBuiltin="1"/>
    <cellStyle name="20% - アクセント 3 2" xfId="58" xr:uid="{00000000-0005-0000-0000-000005000000}"/>
    <cellStyle name="20% - アクセント 4" xfId="26" builtinId="42" customBuiltin="1"/>
    <cellStyle name="20% - アクセント 4 2" xfId="60" xr:uid="{00000000-0005-0000-0000-000007000000}"/>
    <cellStyle name="20% - アクセント 5" xfId="29" builtinId="46" customBuiltin="1"/>
    <cellStyle name="20% - アクセント 5 2" xfId="62" xr:uid="{00000000-0005-0000-0000-000009000000}"/>
    <cellStyle name="20% - アクセント 6" xfId="32" builtinId="50" customBuiltin="1"/>
    <cellStyle name="20% - アクセント 6 2" xfId="64" xr:uid="{00000000-0005-0000-0000-00000B000000}"/>
    <cellStyle name="40% - アクセント 1" xfId="18" builtinId="31" customBuiltin="1"/>
    <cellStyle name="40% - アクセント 1 2" xfId="55" xr:uid="{00000000-0005-0000-0000-00000D000000}"/>
    <cellStyle name="40% - アクセント 2" xfId="21" builtinId="35" customBuiltin="1"/>
    <cellStyle name="40% - アクセント 2 2" xfId="57" xr:uid="{00000000-0005-0000-0000-00000F000000}"/>
    <cellStyle name="40% - アクセント 3" xfId="24" builtinId="39" customBuiltin="1"/>
    <cellStyle name="40% - アクセント 3 2" xfId="59" xr:uid="{00000000-0005-0000-0000-000011000000}"/>
    <cellStyle name="40% - アクセント 4" xfId="27" builtinId="43" customBuiltin="1"/>
    <cellStyle name="40% - アクセント 4 2" xfId="61" xr:uid="{00000000-0005-0000-0000-000013000000}"/>
    <cellStyle name="40% - アクセント 5" xfId="30" builtinId="47" customBuiltin="1"/>
    <cellStyle name="40% - アクセント 5 2" xfId="63" xr:uid="{00000000-0005-0000-0000-000015000000}"/>
    <cellStyle name="40% - アクセント 6" xfId="33" builtinId="51" customBuiltin="1"/>
    <cellStyle name="40% - アクセント 6 2" xfId="65" xr:uid="{00000000-0005-0000-0000-000017000000}"/>
    <cellStyle name="60% - アクセント 1" xfId="46" builtinId="32" customBuiltin="1"/>
    <cellStyle name="60% - アクセント 1 2" xfId="39" xr:uid="{00000000-0005-0000-0000-000019000000}"/>
    <cellStyle name="60% - アクセント 2" xfId="47" builtinId="36" customBuiltin="1"/>
    <cellStyle name="60% - アクセント 2 2" xfId="40" xr:uid="{00000000-0005-0000-0000-00001B000000}"/>
    <cellStyle name="60% - アクセント 3" xfId="48" builtinId="40" customBuiltin="1"/>
    <cellStyle name="60% - アクセント 3 2" xfId="41" xr:uid="{00000000-0005-0000-0000-00001D000000}"/>
    <cellStyle name="60% - アクセント 4" xfId="49" builtinId="44" customBuiltin="1"/>
    <cellStyle name="60% - アクセント 4 2" xfId="42" xr:uid="{00000000-0005-0000-0000-00001F000000}"/>
    <cellStyle name="60% - アクセント 5" xfId="50" builtinId="48" customBuiltin="1"/>
    <cellStyle name="60% - アクセント 5 2" xfId="43" xr:uid="{00000000-0005-0000-0000-000021000000}"/>
    <cellStyle name="60% - アクセント 6" xfId="51" builtinId="52" customBuiltin="1"/>
    <cellStyle name="60% - アクセント 6 2" xfId="44" xr:uid="{00000000-0005-0000-0000-000023000000}"/>
    <cellStyle name="アクセント 1" xfId="16" builtinId="29" customBuiltin="1"/>
    <cellStyle name="アクセント 2" xfId="19" builtinId="33" customBuiltin="1"/>
    <cellStyle name="アクセント 3" xfId="22" builtinId="37" customBuiltin="1"/>
    <cellStyle name="アクセント 4" xfId="25" builtinId="41" customBuiltin="1"/>
    <cellStyle name="アクセント 5" xfId="28" builtinId="45" customBuiltin="1"/>
    <cellStyle name="アクセント 6" xfId="31" builtinId="49" customBuiltin="1"/>
    <cellStyle name="タイトル 2" xfId="36" xr:uid="{00000000-0005-0000-0000-00002A000000}"/>
    <cellStyle name="チェック セル" xfId="12" builtinId="23" customBuiltin="1"/>
    <cellStyle name="どちらでもない" xfId="45" builtinId="28" customBuiltin="1"/>
    <cellStyle name="どちらでもない 2" xfId="37" xr:uid="{00000000-0005-0000-0000-00002D000000}"/>
    <cellStyle name="パーセント" xfId="1" builtinId="5"/>
    <cellStyle name="パーセント 2" xfId="35" xr:uid="{00000000-0005-0000-0000-00002F000000}"/>
    <cellStyle name="パーセント 3" xfId="66" xr:uid="{00000000-0005-0000-0000-000030000000}"/>
    <cellStyle name="メモ 2" xfId="38" xr:uid="{00000000-0005-0000-0000-000031000000}"/>
    <cellStyle name="メモ 3" xfId="53" xr:uid="{00000000-0005-0000-0000-000032000000}"/>
    <cellStyle name="リンク セル" xfId="11" builtinId="24" customBuiltin="1"/>
    <cellStyle name="悪い" xfId="7" builtinId="27" customBuiltin="1"/>
    <cellStyle name="計算" xfId="10" builtinId="22" customBuiltin="1"/>
    <cellStyle name="警告文" xfId="13"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5" builtinId="25" customBuiltin="1"/>
    <cellStyle name="出力" xfId="9" builtinId="21" customBuiltin="1"/>
    <cellStyle name="説明文" xfId="14" builtinId="53" customBuiltin="1"/>
    <cellStyle name="入力" xfId="8" builtinId="20" customBuiltin="1"/>
    <cellStyle name="標準" xfId="0" builtinId="0"/>
    <cellStyle name="標準 2" xfId="34" xr:uid="{00000000-0005-0000-0000-000040000000}"/>
    <cellStyle name="標準 2 2" xfId="67" xr:uid="{9214831D-3B2F-4B77-98E3-382783870BEA}"/>
    <cellStyle name="標準 3" xfId="52" xr:uid="{00000000-0005-0000-0000-000041000000}"/>
    <cellStyle name="標準 4" xfId="68" xr:uid="{C4B5E68E-A463-4D9D-AC24-A7309F020C55}"/>
    <cellStyle name="良い" xfId="6" builtinId="26" customBuiltin="1"/>
  </cellStyles>
  <dxfs count="0"/>
  <tableStyles count="0" defaultTableStyle="TableStyleMedium9"/>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ja-JP"/>
        </a:p>
      </c:txPr>
    </c:title>
    <c:autoTitleDeleted val="0"/>
    <c:plotArea>
      <c:layout/>
      <c:pieChart>
        <c:varyColors val="1"/>
        <c:ser>
          <c:idx val="0"/>
          <c:order val="0"/>
          <c:tx>
            <c:strRef>
              <c:f>グラフ用データ!$B$13</c:f>
              <c:strCache>
                <c:ptCount val="1"/>
                <c:pt idx="0">
                  <c:v>回答者年代別構成比</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C-C573-4EDB-9871-D98FC6E26645}"/>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E-C573-4EDB-9871-D98FC6E26645}"/>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0-C573-4EDB-9871-D98FC6E26645}"/>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2-C573-4EDB-9871-D98FC6E26645}"/>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4-C573-4EDB-9871-D98FC6E26645}"/>
              </c:ext>
            </c:extLst>
          </c:dPt>
          <c:dLbls>
            <c:dLbl>
              <c:idx val="0"/>
              <c:layout>
                <c:manualLayout>
                  <c:x val="-0.2133438790096378"/>
                  <c:y val="0.20828503410678867"/>
                </c:manualLayout>
              </c:layout>
              <c:dLblPos val="bestFit"/>
              <c:showLegendKey val="0"/>
              <c:showVal val="1"/>
              <c:showCatName val="1"/>
              <c:showSerName val="0"/>
              <c:showPercent val="0"/>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C-C573-4EDB-9871-D98FC6E26645}"/>
                </c:ext>
              </c:extLst>
            </c:dLbl>
            <c:dLbl>
              <c:idx val="1"/>
              <c:layout>
                <c:manualLayout>
                  <c:x val="-0.15726435588926921"/>
                  <c:y val="-5.336538904045663E-2"/>
                </c:manualLayout>
              </c:layout>
              <c:dLblPos val="bestFit"/>
              <c:showLegendKey val="0"/>
              <c:showVal val="1"/>
              <c:showCatName val="1"/>
              <c:showSerName val="0"/>
              <c:showPercent val="0"/>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E-C573-4EDB-9871-D98FC6E26645}"/>
                </c:ext>
              </c:extLst>
            </c:dLbl>
            <c:dLbl>
              <c:idx val="2"/>
              <c:layout>
                <c:manualLayout>
                  <c:x val="8.0648387635522626E-3"/>
                  <c:y val="-0.1822150923149140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573-4EDB-9871-D98FC6E26645}"/>
                </c:ext>
              </c:extLst>
            </c:dLbl>
            <c:dLbl>
              <c:idx val="3"/>
              <c:layout>
                <c:manualLayout>
                  <c:x val="0.1572643558892691"/>
                  <c:y val="-6.532239158459188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573-4EDB-9871-D98FC6E26645}"/>
                </c:ext>
              </c:extLst>
            </c:dLbl>
            <c:dLbl>
              <c:idx val="4"/>
              <c:layout>
                <c:manualLayout>
                  <c:x val="0.19758854970703041"/>
                  <c:y val="0.1994051953634908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573-4EDB-9871-D98FC6E26645}"/>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(調査結果!$K$31,調査結果!$N$31,調査結果!$Q$31,調査結果!$T$31,調査結果!$W$31)</c:f>
              <c:strCache>
                <c:ptCount val="5"/>
                <c:pt idx="0">
                  <c:v>18歳～
29歳</c:v>
                </c:pt>
                <c:pt idx="1">
                  <c:v>30歳代</c:v>
                </c:pt>
                <c:pt idx="2">
                  <c:v>40歳代</c:v>
                </c:pt>
                <c:pt idx="3">
                  <c:v>50歳代</c:v>
                </c:pt>
                <c:pt idx="4">
                  <c:v>60歳
以上</c:v>
                </c:pt>
              </c:strCache>
            </c:strRef>
          </c:cat>
          <c:val>
            <c:numRef>
              <c:f>(調査結果!$K$43,調査結果!$N$43,調査結果!$Q$43,調査結果!$T$43,調査結果!$W$43)</c:f>
              <c:numCache>
                <c:formatCode>0.0%</c:formatCode>
                <c:ptCount val="5"/>
                <c:pt idx="0">
                  <c:v>0.2</c:v>
                </c:pt>
                <c:pt idx="1">
                  <c:v>0.2</c:v>
                </c:pt>
                <c:pt idx="2">
                  <c:v>0.2</c:v>
                </c:pt>
                <c:pt idx="3">
                  <c:v>0.2</c:v>
                </c:pt>
                <c:pt idx="4">
                  <c:v>0.2</c:v>
                </c:pt>
              </c:numCache>
            </c:numRef>
          </c:val>
          <c:extLst xmlns:c15="http://schemas.microsoft.com/office/drawing/2012/chart">
            <c:ext xmlns:c16="http://schemas.microsoft.com/office/drawing/2014/chart" uri="{C3380CC4-5D6E-409C-BE32-E72D297353CC}">
              <c16:uniqueId val="{00000015-C573-4EDB-9871-D98FC6E26645}"/>
            </c:ext>
          </c:extLst>
        </c:ser>
        <c:dLbls>
          <c:showLegendKey val="0"/>
          <c:showVal val="0"/>
          <c:showCatName val="0"/>
          <c:showSerName val="0"/>
          <c:showPercent val="0"/>
          <c:showBubbleSize val="0"/>
          <c:showLeaderLines val="1"/>
        </c:dLbls>
        <c:firstSliceAng val="0"/>
        <c:extLst/>
      </c:pieChart>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問1_年代別!$C$49</c:f>
              <c:strCache>
                <c:ptCount val="1"/>
                <c:pt idx="0">
                  <c:v>（少し・非常に）良くなってきた</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(問1_年代別!$M$47,問1_年代別!$S$47)</c:f>
              <c:strCache>
                <c:ptCount val="2"/>
                <c:pt idx="0">
                  <c:v>R7調査</c:v>
                </c:pt>
                <c:pt idx="1">
                  <c:v>R2調査</c:v>
                </c:pt>
              </c:strCache>
            </c:strRef>
          </c:cat>
          <c:val>
            <c:numRef>
              <c:f>(問1_年代別!$P$49,問1_年代別!$V$49)</c:f>
              <c:numCache>
                <c:formatCode>0.0%</c:formatCode>
                <c:ptCount val="2"/>
                <c:pt idx="0">
                  <c:v>0.38</c:v>
                </c:pt>
                <c:pt idx="1">
                  <c:v>0.5</c:v>
                </c:pt>
              </c:numCache>
            </c:numRef>
          </c:val>
          <c:extLst>
            <c:ext xmlns:c16="http://schemas.microsoft.com/office/drawing/2014/chart" uri="{C3380CC4-5D6E-409C-BE32-E72D297353CC}">
              <c16:uniqueId val="{00000000-E60A-4DDA-B3DA-71FB3A39A4CF}"/>
            </c:ext>
          </c:extLst>
        </c:ser>
        <c:ser>
          <c:idx val="1"/>
          <c:order val="1"/>
          <c:tx>
            <c:strRef>
              <c:f>問1_年代別!$C$50</c:f>
              <c:strCache>
                <c:ptCount val="1"/>
                <c:pt idx="0">
                  <c:v>変わらない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(問1_年代別!$M$47,問1_年代別!$S$47)</c:f>
              <c:strCache>
                <c:ptCount val="2"/>
                <c:pt idx="0">
                  <c:v>R7調査</c:v>
                </c:pt>
                <c:pt idx="1">
                  <c:v>R2調査</c:v>
                </c:pt>
              </c:strCache>
            </c:strRef>
          </c:cat>
          <c:val>
            <c:numRef>
              <c:f>(問1_年代別!$P$50,問1_年代別!$V$50)</c:f>
              <c:numCache>
                <c:formatCode>0.0%</c:formatCode>
                <c:ptCount val="2"/>
                <c:pt idx="0">
                  <c:v>0.37</c:v>
                </c:pt>
                <c:pt idx="1">
                  <c:v>0.27</c:v>
                </c:pt>
              </c:numCache>
            </c:numRef>
          </c:val>
          <c:extLst>
            <c:ext xmlns:c16="http://schemas.microsoft.com/office/drawing/2014/chart" uri="{C3380CC4-5D6E-409C-BE32-E72D297353CC}">
              <c16:uniqueId val="{00000001-E60A-4DDA-B3DA-71FB3A39A4CF}"/>
            </c:ext>
          </c:extLst>
        </c:ser>
        <c:ser>
          <c:idx val="2"/>
          <c:order val="2"/>
          <c:tx>
            <c:strRef>
              <c:f>問1_年代別!$C$51</c:f>
              <c:strCache>
                <c:ptCount val="1"/>
                <c:pt idx="0">
                  <c:v>（少し・非常に）悪くなってきた</c:v>
                </c:pt>
              </c:strCache>
            </c:strRef>
          </c:tx>
          <c:spPr>
            <a:solidFill>
              <a:schemeClr val="accent3"/>
            </a:solidFill>
            <a:ln>
              <a:noFill/>
            </a:ln>
            <a:effectLst/>
          </c:spPr>
          <c:invertIfNegative val="0"/>
          <c:dLbls>
            <c:dLbl>
              <c:idx val="1"/>
              <c:layout>
                <c:manualLayout>
                  <c:x val="-7.0348223707351392E-3"/>
                  <c:y val="2.624673856547895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0A-4DDA-B3DA-71FB3A39A4CF}"/>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0A-4DDA-B3DA-71FB3A39A4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(問1_年代別!$M$47,問1_年代別!$S$47)</c:f>
              <c:strCache>
                <c:ptCount val="2"/>
                <c:pt idx="0">
                  <c:v>R7調査</c:v>
                </c:pt>
                <c:pt idx="1">
                  <c:v>R2調査</c:v>
                </c:pt>
              </c:strCache>
            </c:strRef>
          </c:cat>
          <c:val>
            <c:numRef>
              <c:f>(問1_年代別!$P$51,問1_年代別!$V$51)</c:f>
              <c:numCache>
                <c:formatCode>0.0%</c:formatCode>
                <c:ptCount val="2"/>
                <c:pt idx="0">
                  <c:v>0.13</c:v>
                </c:pt>
                <c:pt idx="1">
                  <c:v>0.03</c:v>
                </c:pt>
              </c:numCache>
            </c:numRef>
          </c:val>
          <c:extLst>
            <c:ext xmlns:c16="http://schemas.microsoft.com/office/drawing/2014/chart" uri="{C3380CC4-5D6E-409C-BE32-E72D297353CC}">
              <c16:uniqueId val="{00000004-E60A-4DDA-B3DA-71FB3A39A4CF}"/>
            </c:ext>
          </c:extLst>
        </c:ser>
        <c:ser>
          <c:idx val="3"/>
          <c:order val="3"/>
          <c:tx>
            <c:strRef>
              <c:f>問1_年代別!$C$52</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0A-4DDA-B3DA-71FB3A39A4CF}"/>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0A-4DDA-B3DA-71FB3A39A4CF}"/>
                </c:ext>
              </c:extLst>
            </c:dLbl>
            <c:dLbl>
              <c:idx val="2"/>
              <c:layout>
                <c:manualLayout>
                  <c:x val="-3.2788437712480654E-2"/>
                  <c:y val="-0.1362382144305826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0A-4DDA-B3DA-71FB3A39A4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(問1_年代別!$M$47,問1_年代別!$S$47)</c:f>
              <c:strCache>
                <c:ptCount val="2"/>
                <c:pt idx="0">
                  <c:v>R7調査</c:v>
                </c:pt>
                <c:pt idx="1">
                  <c:v>R2調査</c:v>
                </c:pt>
              </c:strCache>
            </c:strRef>
          </c:cat>
          <c:val>
            <c:numRef>
              <c:f>(問1_年代別!$P$52,問1_年代別!$V$52)</c:f>
              <c:numCache>
                <c:formatCode>0.0%</c:formatCode>
                <c:ptCount val="2"/>
                <c:pt idx="0">
                  <c:v>0.12</c:v>
                </c:pt>
                <c:pt idx="1">
                  <c:v>0.2</c:v>
                </c:pt>
              </c:numCache>
            </c:numRef>
          </c:val>
          <c:extLst>
            <c:ext xmlns:c16="http://schemas.microsoft.com/office/drawing/2014/chart" uri="{C3380CC4-5D6E-409C-BE32-E72D297353CC}">
              <c16:uniqueId val="{00000008-E60A-4DDA-B3DA-71FB3A39A4CF}"/>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問1_年代別!$C$64</c:f>
              <c:strCache>
                <c:ptCount val="1"/>
                <c:pt idx="0">
                  <c:v>（少し・非常に）良くなってきた</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(問1_年代別!$M$62,問1_年代別!$S$62)</c:f>
              <c:strCache>
                <c:ptCount val="2"/>
                <c:pt idx="0">
                  <c:v>R7調査</c:v>
                </c:pt>
                <c:pt idx="1">
                  <c:v>R2調査</c:v>
                </c:pt>
              </c:strCache>
            </c:strRef>
          </c:cat>
          <c:val>
            <c:numRef>
              <c:f>(問1_年代別!$P$64,問1_年代別!$V$64)</c:f>
              <c:numCache>
                <c:formatCode>0.0%</c:formatCode>
                <c:ptCount val="2"/>
                <c:pt idx="0">
                  <c:v>0.32</c:v>
                </c:pt>
                <c:pt idx="1">
                  <c:v>0.42</c:v>
                </c:pt>
              </c:numCache>
            </c:numRef>
          </c:val>
          <c:extLst>
            <c:ext xmlns:c16="http://schemas.microsoft.com/office/drawing/2014/chart" uri="{C3380CC4-5D6E-409C-BE32-E72D297353CC}">
              <c16:uniqueId val="{00000000-223A-4230-A58C-DD150CDC25E6}"/>
            </c:ext>
          </c:extLst>
        </c:ser>
        <c:ser>
          <c:idx val="1"/>
          <c:order val="1"/>
          <c:tx>
            <c:strRef>
              <c:f>問1_年代別!$C$65</c:f>
              <c:strCache>
                <c:ptCount val="1"/>
                <c:pt idx="0">
                  <c:v>変わらない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(問1_年代別!$M$62,問1_年代別!$S$62)</c:f>
              <c:strCache>
                <c:ptCount val="2"/>
                <c:pt idx="0">
                  <c:v>R7調査</c:v>
                </c:pt>
                <c:pt idx="1">
                  <c:v>R2調査</c:v>
                </c:pt>
              </c:strCache>
            </c:strRef>
          </c:cat>
          <c:val>
            <c:numRef>
              <c:f>(問1_年代別!$P$65,問1_年代別!$V$65)</c:f>
              <c:numCache>
                <c:formatCode>0.0%</c:formatCode>
                <c:ptCount val="2"/>
                <c:pt idx="0">
                  <c:v>0.39</c:v>
                </c:pt>
                <c:pt idx="1">
                  <c:v>0.21</c:v>
                </c:pt>
              </c:numCache>
            </c:numRef>
          </c:val>
          <c:extLst>
            <c:ext xmlns:c16="http://schemas.microsoft.com/office/drawing/2014/chart" uri="{C3380CC4-5D6E-409C-BE32-E72D297353CC}">
              <c16:uniqueId val="{00000001-223A-4230-A58C-DD150CDC25E6}"/>
            </c:ext>
          </c:extLst>
        </c:ser>
        <c:ser>
          <c:idx val="2"/>
          <c:order val="2"/>
          <c:tx>
            <c:strRef>
              <c:f>問1_年代別!$C$66</c:f>
              <c:strCache>
                <c:ptCount val="1"/>
                <c:pt idx="0">
                  <c:v>（少し・非常に）悪くなってきた</c:v>
                </c:pt>
              </c:strCache>
            </c:strRef>
          </c:tx>
          <c:spPr>
            <a:solidFill>
              <a:schemeClr val="accent3"/>
            </a:solidFill>
            <a:ln>
              <a:noFill/>
            </a:ln>
            <a:effectLst/>
          </c:spPr>
          <c:invertIfNegative val="0"/>
          <c:dLbls>
            <c:dLbl>
              <c:idx val="1"/>
              <c:layout>
                <c:manualLayout>
                  <c:x val="-1.2662680267323249E-2"/>
                  <c:y val="9.651406344613110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3A-4230-A58C-DD150CDC25E6}"/>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3A-4230-A58C-DD150CDC25E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(問1_年代別!$M$62,問1_年代別!$S$62)</c:f>
              <c:strCache>
                <c:ptCount val="2"/>
                <c:pt idx="0">
                  <c:v>R7調査</c:v>
                </c:pt>
                <c:pt idx="1">
                  <c:v>R2調査</c:v>
                </c:pt>
              </c:strCache>
            </c:strRef>
          </c:cat>
          <c:val>
            <c:numRef>
              <c:f>(問1_年代別!$P$66,問1_年代別!$V$66)</c:f>
              <c:numCache>
                <c:formatCode>0.0%</c:formatCode>
                <c:ptCount val="2"/>
                <c:pt idx="0">
                  <c:v>0.1</c:v>
                </c:pt>
                <c:pt idx="1">
                  <c:v>0.03</c:v>
                </c:pt>
              </c:numCache>
            </c:numRef>
          </c:val>
          <c:extLst>
            <c:ext xmlns:c16="http://schemas.microsoft.com/office/drawing/2014/chart" uri="{C3380CC4-5D6E-409C-BE32-E72D297353CC}">
              <c16:uniqueId val="{00000004-223A-4230-A58C-DD150CDC25E6}"/>
            </c:ext>
          </c:extLst>
        </c:ser>
        <c:ser>
          <c:idx val="3"/>
          <c:order val="3"/>
          <c:tx>
            <c:strRef>
              <c:f>問1_年代別!$C$67</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3A-4230-A58C-DD150CDC25E6}"/>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3A-4230-A58C-DD150CDC25E6}"/>
                </c:ext>
              </c:extLst>
            </c:dLbl>
            <c:dLbl>
              <c:idx val="2"/>
              <c:layout>
                <c:manualLayout>
                  <c:x val="-3.2788437712480654E-2"/>
                  <c:y val="-0.1362382144305826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3A-4230-A58C-DD150CDC25E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(問1_年代別!$M$62,問1_年代別!$S$62)</c:f>
              <c:strCache>
                <c:ptCount val="2"/>
                <c:pt idx="0">
                  <c:v>R7調査</c:v>
                </c:pt>
                <c:pt idx="1">
                  <c:v>R2調査</c:v>
                </c:pt>
              </c:strCache>
            </c:strRef>
          </c:cat>
          <c:val>
            <c:numRef>
              <c:f>(問1_年代別!$P$67,問1_年代別!$V$67)</c:f>
              <c:numCache>
                <c:formatCode>0.0%</c:formatCode>
                <c:ptCount val="2"/>
                <c:pt idx="0">
                  <c:v>0.19</c:v>
                </c:pt>
                <c:pt idx="1">
                  <c:v>0.34</c:v>
                </c:pt>
              </c:numCache>
            </c:numRef>
          </c:val>
          <c:extLst>
            <c:ext xmlns:c16="http://schemas.microsoft.com/office/drawing/2014/chart" uri="{C3380CC4-5D6E-409C-BE32-E72D297353CC}">
              <c16:uniqueId val="{00000008-223A-4230-A58C-DD150CDC25E6}"/>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グラフ用データ!$A$48</c:f>
              <c:strCache>
                <c:ptCount val="1"/>
                <c:pt idx="0">
                  <c:v>非常に重要である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(問2!$L$10,問2!$R$10,問2!$X$10)</c:f>
              <c:strCache>
                <c:ptCount val="3"/>
                <c:pt idx="0">
                  <c:v>R7調査</c:v>
                </c:pt>
                <c:pt idx="1">
                  <c:v>R2調査</c:v>
                </c:pt>
                <c:pt idx="2">
                  <c:v>H27調査</c:v>
                </c:pt>
              </c:strCache>
            </c:strRef>
          </c:cat>
          <c:val>
            <c:numRef>
              <c:f>(問2!$O$12,問2!$U$12,問2!$AA$12)</c:f>
              <c:numCache>
                <c:formatCode>0.0%</c:formatCode>
                <c:ptCount val="3"/>
                <c:pt idx="0">
                  <c:v>0.218</c:v>
                </c:pt>
                <c:pt idx="1">
                  <c:v>0.318</c:v>
                </c:pt>
                <c:pt idx="2">
                  <c:v>0.56661045531197307</c:v>
                </c:pt>
              </c:numCache>
            </c:numRef>
          </c:val>
          <c:extLst>
            <c:ext xmlns:c16="http://schemas.microsoft.com/office/drawing/2014/chart" uri="{C3380CC4-5D6E-409C-BE32-E72D297353CC}">
              <c16:uniqueId val="{00000000-F3F2-418F-8CC0-1D0D34C4E077}"/>
            </c:ext>
          </c:extLst>
        </c:ser>
        <c:ser>
          <c:idx val="1"/>
          <c:order val="1"/>
          <c:tx>
            <c:strRef>
              <c:f>グラフ用データ!$A$49</c:f>
              <c:strCache>
                <c:ptCount val="1"/>
                <c:pt idx="0">
                  <c:v>やや重要である</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(問2!$L$10,問2!$R$10,問2!$X$10)</c:f>
              <c:strCache>
                <c:ptCount val="3"/>
                <c:pt idx="0">
                  <c:v>R7調査</c:v>
                </c:pt>
                <c:pt idx="1">
                  <c:v>R2調査</c:v>
                </c:pt>
                <c:pt idx="2">
                  <c:v>H27調査</c:v>
                </c:pt>
              </c:strCache>
            </c:strRef>
          </c:cat>
          <c:val>
            <c:numRef>
              <c:f>(問2!$O$13,問2!$U$13,問2!$AA$13)</c:f>
              <c:numCache>
                <c:formatCode>0.0%</c:formatCode>
                <c:ptCount val="3"/>
                <c:pt idx="0">
                  <c:v>0.52400000000000002</c:v>
                </c:pt>
                <c:pt idx="1">
                  <c:v>0.53200000000000003</c:v>
                </c:pt>
                <c:pt idx="2">
                  <c:v>0.39123102866779091</c:v>
                </c:pt>
              </c:numCache>
            </c:numRef>
          </c:val>
          <c:extLst>
            <c:ext xmlns:c16="http://schemas.microsoft.com/office/drawing/2014/chart" uri="{C3380CC4-5D6E-409C-BE32-E72D297353CC}">
              <c16:uniqueId val="{00000001-F3F2-418F-8CC0-1D0D34C4E077}"/>
            </c:ext>
          </c:extLst>
        </c:ser>
        <c:ser>
          <c:idx val="2"/>
          <c:order val="2"/>
          <c:tx>
            <c:strRef>
              <c:f>グラフ用データ!$A$50</c:f>
              <c:strCache>
                <c:ptCount val="1"/>
                <c:pt idx="0">
                  <c:v>あまり重要でない</c:v>
                </c:pt>
              </c:strCache>
            </c:strRef>
          </c:tx>
          <c:spPr>
            <a:solidFill>
              <a:schemeClr val="accent3"/>
            </a:solidFill>
            <a:ln>
              <a:noFill/>
            </a:ln>
            <a:effectLst/>
          </c:spPr>
          <c:invertIfNegative val="0"/>
          <c:dLbls>
            <c:dLbl>
              <c:idx val="1"/>
              <c:layout>
                <c:manualLayout>
                  <c:x val="-9.7080548716144924E-2"/>
                  <c:y val="-1.85185275194553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43-45CE-A9FE-DDE310B983A6}"/>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43-45CE-A9FE-DDE310B983A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(問2!$L$10,問2!$R$10,問2!$X$10)</c:f>
              <c:strCache>
                <c:ptCount val="3"/>
                <c:pt idx="0">
                  <c:v>R7調査</c:v>
                </c:pt>
                <c:pt idx="1">
                  <c:v>R2調査</c:v>
                </c:pt>
                <c:pt idx="2">
                  <c:v>H27調査</c:v>
                </c:pt>
              </c:strCache>
            </c:strRef>
          </c:cat>
          <c:val>
            <c:numRef>
              <c:f>(問2!$O$14,問2!$U$14,問2!$AA$14)</c:f>
              <c:numCache>
                <c:formatCode>0.0%</c:formatCode>
                <c:ptCount val="3"/>
                <c:pt idx="0">
                  <c:v>0.13400000000000001</c:v>
                </c:pt>
                <c:pt idx="1">
                  <c:v>6.6000000000000003E-2</c:v>
                </c:pt>
                <c:pt idx="2">
                  <c:v>3.2040472175379427E-2</c:v>
                </c:pt>
              </c:numCache>
            </c:numRef>
          </c:val>
          <c:extLst>
            <c:ext xmlns:c16="http://schemas.microsoft.com/office/drawing/2014/chart" uri="{C3380CC4-5D6E-409C-BE32-E72D297353CC}">
              <c16:uniqueId val="{00000002-F3F2-418F-8CC0-1D0D34C4E077}"/>
            </c:ext>
          </c:extLst>
        </c:ser>
        <c:ser>
          <c:idx val="3"/>
          <c:order val="3"/>
          <c:tx>
            <c:strRef>
              <c:f>グラフ用データ!$A$51</c:f>
              <c:strCache>
                <c:ptCount val="1"/>
                <c:pt idx="0">
                  <c:v>まったく重要でない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3F2-418F-8CC0-1D0D34C4E077}"/>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3F2-418F-8CC0-1D0D34C4E077}"/>
                </c:ext>
              </c:extLst>
            </c:dLbl>
            <c:dLbl>
              <c:idx val="2"/>
              <c:layout>
                <c:manualLayout>
                  <c:x val="-3.2788437712480654E-2"/>
                  <c:y val="-0.1362382144305826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43-45CE-A9FE-DDE310B983A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(問2!$L$10,問2!$R$10,問2!$X$10)</c:f>
              <c:strCache>
                <c:ptCount val="3"/>
                <c:pt idx="0">
                  <c:v>R7調査</c:v>
                </c:pt>
                <c:pt idx="1">
                  <c:v>R2調査</c:v>
                </c:pt>
                <c:pt idx="2">
                  <c:v>H27調査</c:v>
                </c:pt>
              </c:strCache>
            </c:strRef>
          </c:cat>
          <c:val>
            <c:numRef>
              <c:f>(問2!$O$15,問2!$U$15,問2!$AA$15)</c:f>
              <c:numCache>
                <c:formatCode>0.0%</c:formatCode>
                <c:ptCount val="3"/>
                <c:pt idx="0">
                  <c:v>0.02</c:v>
                </c:pt>
                <c:pt idx="1">
                  <c:v>8.0000000000000002E-3</c:v>
                </c:pt>
                <c:pt idx="2">
                  <c:v>1.6863406408094434E-3</c:v>
                </c:pt>
              </c:numCache>
            </c:numRef>
          </c:val>
          <c:extLst>
            <c:ext xmlns:c16="http://schemas.microsoft.com/office/drawing/2014/chart" uri="{C3380CC4-5D6E-409C-BE32-E72D297353CC}">
              <c16:uniqueId val="{00000003-F3F2-418F-8CC0-1D0D34C4E077}"/>
            </c:ext>
          </c:extLst>
        </c:ser>
        <c:ser>
          <c:idx val="4"/>
          <c:order val="4"/>
          <c:tx>
            <c:strRef>
              <c:f>グラフ用データ!$A$52</c:f>
              <c:strCache>
                <c:ptCount val="1"/>
                <c:pt idx="0">
                  <c:v>わからない</c:v>
                </c:pt>
              </c:strCache>
            </c:strRef>
          </c:tx>
          <c:spPr>
            <a:solidFill>
              <a:schemeClr val="accent5"/>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E9DF-476B-AC93-6E6FBCED0EC3}"/>
                </c:ext>
              </c:extLst>
            </c:dLbl>
            <c:dLbl>
              <c:idx val="1"/>
              <c:layout>
                <c:manualLayout>
                  <c:x val="5.6278578965880078E-3"/>
                  <c:y val="0"/>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3F2-418F-8CC0-1D0D34C4E077}"/>
                </c:ext>
              </c:extLst>
            </c:dLbl>
            <c:dLbl>
              <c:idx val="2"/>
              <c:layout>
                <c:manualLayout>
                  <c:x val="2.9610424716439362E-3"/>
                  <c:y val="-0.253629905913313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43-45CE-A9FE-DDE310B983A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(問2!$L$10,問2!$R$10,問2!$X$10)</c:f>
              <c:strCache>
                <c:ptCount val="3"/>
                <c:pt idx="0">
                  <c:v>R7調査</c:v>
                </c:pt>
                <c:pt idx="1">
                  <c:v>R2調査</c:v>
                </c:pt>
                <c:pt idx="2">
                  <c:v>H27調査</c:v>
                </c:pt>
              </c:strCache>
            </c:strRef>
          </c:cat>
          <c:val>
            <c:numRef>
              <c:f>(問2!$O$16,問2!$U$16,問2!$AA$16)</c:f>
              <c:numCache>
                <c:formatCode>0.0%</c:formatCode>
                <c:ptCount val="3"/>
                <c:pt idx="0">
                  <c:v>0.104</c:v>
                </c:pt>
                <c:pt idx="1">
                  <c:v>7.5999999999999998E-2</c:v>
                </c:pt>
                <c:pt idx="2">
                  <c:v>8.4317032040472171E-3</c:v>
                </c:pt>
              </c:numCache>
            </c:numRef>
          </c:val>
          <c:extLst>
            <c:ext xmlns:c16="http://schemas.microsoft.com/office/drawing/2014/chart" uri="{C3380CC4-5D6E-409C-BE32-E72D297353CC}">
              <c16:uniqueId val="{00000005-F3F2-418F-8CC0-1D0D34C4E077}"/>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40840325007436E-3"/>
          <c:y val="6.4394669112962821E-2"/>
          <c:w val="0.42007057553189153"/>
          <c:h val="0.94635230255309"/>
        </c:manualLayout>
      </c:layout>
      <c:pieChart>
        <c:varyColors val="1"/>
        <c:dLbls>
          <c:dLblPos val="ctr"/>
          <c:showLegendKey val="0"/>
          <c:showVal val="0"/>
          <c:showCatName val="0"/>
          <c:showSerName val="0"/>
          <c:showPercent val="1"/>
          <c:showBubbleSize val="0"/>
          <c:showLeaderLines val="0"/>
        </c:dLbls>
        <c:firstSliceAng val="0"/>
        <c:extLst/>
      </c:pieChart>
      <c:spPr>
        <a:noFill/>
        <a:ln>
          <a:noFill/>
        </a:ln>
        <a:effectLst/>
      </c:spPr>
    </c:plotArea>
    <c:plotVisOnly val="1"/>
    <c:dispBlanksAs val="gap"/>
    <c:showDLblsOverMax val="0"/>
  </c:chart>
  <c:spPr>
    <a:noFill/>
    <a:ln w="9525" cap="flat" cmpd="sng" algn="ctr">
      <a:noFill/>
      <a:round/>
    </a:ln>
    <a:effectLst/>
  </c:spPr>
  <c:txPr>
    <a:bodyPr/>
    <a:lstStyle/>
    <a:p>
      <a:pPr>
        <a:defRPr>
          <a:ln>
            <a:noFill/>
          </a:ln>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4818579464788"/>
          <c:y val="0.11065830668362847"/>
          <c:w val="0.82757259281368545"/>
          <c:h val="0.73096923085668164"/>
        </c:manualLayout>
      </c:layout>
      <c:barChart>
        <c:barDir val="bar"/>
        <c:grouping val="percentStacked"/>
        <c:varyColors val="0"/>
        <c:ser>
          <c:idx val="0"/>
          <c:order val="0"/>
          <c:tx>
            <c:strRef>
              <c:f>グラフ用データ!$A$57</c:f>
              <c:strCache>
                <c:ptCount val="1"/>
                <c:pt idx="0">
                  <c:v>非常に重要である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グラフ用データ!$B$56:$H$56</c:f>
              <c:strCache>
                <c:ptCount val="7"/>
                <c:pt idx="0">
                  <c:v>全体</c:v>
                </c:pt>
                <c:pt idx="2">
                  <c:v>60歳以上</c:v>
                </c:pt>
                <c:pt idx="3">
                  <c:v>50歳代</c:v>
                </c:pt>
                <c:pt idx="4">
                  <c:v>40歳代</c:v>
                </c:pt>
                <c:pt idx="5">
                  <c:v>30歳代</c:v>
                </c:pt>
                <c:pt idx="6">
                  <c:v>18歳～29歳</c:v>
                </c:pt>
              </c:strCache>
            </c:strRef>
          </c:cat>
          <c:val>
            <c:numRef>
              <c:f>グラフ用データ!$B$57:$H$57</c:f>
              <c:numCache>
                <c:formatCode>0.0%</c:formatCode>
                <c:ptCount val="7"/>
                <c:pt idx="0">
                  <c:v>0.218</c:v>
                </c:pt>
                <c:pt idx="2">
                  <c:v>0.28000000000000003</c:v>
                </c:pt>
                <c:pt idx="3">
                  <c:v>0.26</c:v>
                </c:pt>
                <c:pt idx="4">
                  <c:v>0.18</c:v>
                </c:pt>
                <c:pt idx="5">
                  <c:v>0.16</c:v>
                </c:pt>
                <c:pt idx="6">
                  <c:v>0.21</c:v>
                </c:pt>
              </c:numCache>
            </c:numRef>
          </c:val>
          <c:extLst>
            <c:ext xmlns:c16="http://schemas.microsoft.com/office/drawing/2014/chart" uri="{C3380CC4-5D6E-409C-BE32-E72D297353CC}">
              <c16:uniqueId val="{00000000-788B-4E4F-B82D-B5DDB99E0E17}"/>
            </c:ext>
          </c:extLst>
        </c:ser>
        <c:ser>
          <c:idx val="1"/>
          <c:order val="1"/>
          <c:tx>
            <c:strRef>
              <c:f>グラフ用データ!$A$58</c:f>
              <c:strCache>
                <c:ptCount val="1"/>
                <c:pt idx="0">
                  <c:v>やや重要である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グラフ用データ!$B$56:$H$56</c:f>
              <c:strCache>
                <c:ptCount val="7"/>
                <c:pt idx="0">
                  <c:v>全体</c:v>
                </c:pt>
                <c:pt idx="2">
                  <c:v>60歳以上</c:v>
                </c:pt>
                <c:pt idx="3">
                  <c:v>50歳代</c:v>
                </c:pt>
                <c:pt idx="4">
                  <c:v>40歳代</c:v>
                </c:pt>
                <c:pt idx="5">
                  <c:v>30歳代</c:v>
                </c:pt>
                <c:pt idx="6">
                  <c:v>18歳～29歳</c:v>
                </c:pt>
              </c:strCache>
            </c:strRef>
          </c:cat>
          <c:val>
            <c:numRef>
              <c:f>グラフ用データ!$B$58:$H$58</c:f>
              <c:numCache>
                <c:formatCode>0.0%</c:formatCode>
                <c:ptCount val="7"/>
                <c:pt idx="0">
                  <c:v>0.52400000000000002</c:v>
                </c:pt>
                <c:pt idx="2">
                  <c:v>0.56999999999999995</c:v>
                </c:pt>
                <c:pt idx="3">
                  <c:v>0.56999999999999995</c:v>
                </c:pt>
                <c:pt idx="4">
                  <c:v>0.63</c:v>
                </c:pt>
                <c:pt idx="5">
                  <c:v>0.51</c:v>
                </c:pt>
                <c:pt idx="6">
                  <c:v>0.34</c:v>
                </c:pt>
              </c:numCache>
            </c:numRef>
          </c:val>
          <c:extLst>
            <c:ext xmlns:c16="http://schemas.microsoft.com/office/drawing/2014/chart" uri="{C3380CC4-5D6E-409C-BE32-E72D297353CC}">
              <c16:uniqueId val="{00000001-788B-4E4F-B82D-B5DDB99E0E17}"/>
            </c:ext>
          </c:extLst>
        </c:ser>
        <c:ser>
          <c:idx val="2"/>
          <c:order val="2"/>
          <c:tx>
            <c:strRef>
              <c:f>グラフ用データ!$A$59</c:f>
              <c:strCache>
                <c:ptCount val="1"/>
                <c:pt idx="0">
                  <c:v>あまり重要でない</c:v>
                </c:pt>
              </c:strCache>
            </c:strRef>
          </c:tx>
          <c:spPr>
            <a:solidFill>
              <a:schemeClr val="accent3"/>
            </a:solidFill>
            <a:ln>
              <a:noFill/>
            </a:ln>
            <a:effectLst/>
          </c:spPr>
          <c:invertIfNegative val="0"/>
          <c:dLbls>
            <c:dLbl>
              <c:idx val="2"/>
              <c:layout>
                <c:manualLayout>
                  <c:x val="-2.8139289482940453E-2"/>
                  <c:y val="2.845777634350585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44-4E0E-9BD5-D3A032DA02D3}"/>
                </c:ext>
              </c:extLst>
            </c:dLbl>
            <c:dLbl>
              <c:idx val="3"/>
              <c:layout>
                <c:manualLayout>
                  <c:x val="-2.954625395708768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44-4E0E-9BD5-D3A032DA02D3}"/>
                </c:ext>
              </c:extLst>
            </c:dLbl>
            <c:dLbl>
              <c:idx val="4"/>
              <c:layout>
                <c:manualLayout>
                  <c:x val="-1.2662680267323147E-2"/>
                  <c:y val="6.6258423830163322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44-4E0E-9BD5-D3A032DA02D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グラフ用データ!$B$56:$H$56</c:f>
              <c:strCache>
                <c:ptCount val="7"/>
                <c:pt idx="0">
                  <c:v>全体</c:v>
                </c:pt>
                <c:pt idx="2">
                  <c:v>60歳以上</c:v>
                </c:pt>
                <c:pt idx="3">
                  <c:v>50歳代</c:v>
                </c:pt>
                <c:pt idx="4">
                  <c:v>40歳代</c:v>
                </c:pt>
                <c:pt idx="5">
                  <c:v>30歳代</c:v>
                </c:pt>
                <c:pt idx="6">
                  <c:v>18歳～29歳</c:v>
                </c:pt>
              </c:strCache>
            </c:strRef>
          </c:cat>
          <c:val>
            <c:numRef>
              <c:f>グラフ用データ!$B$59:$H$59</c:f>
              <c:numCache>
                <c:formatCode>0.0%</c:formatCode>
                <c:ptCount val="7"/>
                <c:pt idx="0">
                  <c:v>0.13400000000000001</c:v>
                </c:pt>
                <c:pt idx="2">
                  <c:v>0.08</c:v>
                </c:pt>
                <c:pt idx="3">
                  <c:v>0.14000000000000001</c:v>
                </c:pt>
                <c:pt idx="4">
                  <c:v>0.09</c:v>
                </c:pt>
                <c:pt idx="5">
                  <c:v>0.14000000000000001</c:v>
                </c:pt>
                <c:pt idx="6">
                  <c:v>0.22</c:v>
                </c:pt>
              </c:numCache>
            </c:numRef>
          </c:val>
          <c:extLst>
            <c:ext xmlns:c16="http://schemas.microsoft.com/office/drawing/2014/chart" uri="{C3380CC4-5D6E-409C-BE32-E72D297353CC}">
              <c16:uniqueId val="{00000002-788B-4E4F-B82D-B5DDB99E0E17}"/>
            </c:ext>
          </c:extLst>
        </c:ser>
        <c:ser>
          <c:idx val="3"/>
          <c:order val="3"/>
          <c:tx>
            <c:strRef>
              <c:f>グラフ用データ!$A$60</c:f>
              <c:strCache>
                <c:ptCount val="1"/>
                <c:pt idx="0">
                  <c:v>まったく重要でない</c:v>
                </c:pt>
              </c:strCache>
            </c:strRef>
          </c:tx>
          <c:spPr>
            <a:solidFill>
              <a:schemeClr val="accent4"/>
            </a:solidFill>
            <a:ln>
              <a:noFill/>
            </a:ln>
            <a:effectLst/>
          </c:spPr>
          <c:invertIfNegative val="0"/>
          <c:dLbls>
            <c:dLbl>
              <c:idx val="0"/>
              <c:layout>
                <c:manualLayout>
                  <c:x val="-8.4417868448821674E-3"/>
                  <c:y val="3.61413759562525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44-4E0E-9BD5-D3A032DA02D3}"/>
                </c:ext>
              </c:extLst>
            </c:dLbl>
            <c:dLbl>
              <c:idx val="2"/>
              <c:layout>
                <c:manualLayout>
                  <c:x val="-2.1104467112205417E-2"/>
                  <c:y val="2.845777634350585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44-4E0E-9BD5-D3A032DA02D3}"/>
                </c:ext>
              </c:extLst>
            </c:dLbl>
            <c:dLbl>
              <c:idx val="3"/>
              <c:layout>
                <c:manualLayout>
                  <c:x val="-3.095321843123471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44-4E0E-9BD5-D3A032DA02D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グラフ用データ!$B$56:$H$56</c:f>
              <c:strCache>
                <c:ptCount val="7"/>
                <c:pt idx="0">
                  <c:v>全体</c:v>
                </c:pt>
                <c:pt idx="2">
                  <c:v>60歳以上</c:v>
                </c:pt>
                <c:pt idx="3">
                  <c:v>50歳代</c:v>
                </c:pt>
                <c:pt idx="4">
                  <c:v>40歳代</c:v>
                </c:pt>
                <c:pt idx="5">
                  <c:v>30歳代</c:v>
                </c:pt>
                <c:pt idx="6">
                  <c:v>18歳～29歳</c:v>
                </c:pt>
              </c:strCache>
            </c:strRef>
          </c:cat>
          <c:val>
            <c:numRef>
              <c:f>グラフ用データ!$B$60:$H$60</c:f>
              <c:numCache>
                <c:formatCode>0.0%</c:formatCode>
                <c:ptCount val="7"/>
                <c:pt idx="0">
                  <c:v>0.02</c:v>
                </c:pt>
                <c:pt idx="2">
                  <c:v>0.03</c:v>
                </c:pt>
                <c:pt idx="3">
                  <c:v>0</c:v>
                </c:pt>
                <c:pt idx="4">
                  <c:v>0.01</c:v>
                </c:pt>
                <c:pt idx="5">
                  <c:v>0.03</c:v>
                </c:pt>
                <c:pt idx="6">
                  <c:v>0.03</c:v>
                </c:pt>
              </c:numCache>
            </c:numRef>
          </c:val>
          <c:extLst>
            <c:ext xmlns:c16="http://schemas.microsoft.com/office/drawing/2014/chart" uri="{C3380CC4-5D6E-409C-BE32-E72D297353CC}">
              <c16:uniqueId val="{00000003-788B-4E4F-B82D-B5DDB99E0E17}"/>
            </c:ext>
          </c:extLst>
        </c:ser>
        <c:ser>
          <c:idx val="4"/>
          <c:order val="4"/>
          <c:tx>
            <c:strRef>
              <c:f>グラフ用データ!$A$61</c:f>
              <c:strCache>
                <c:ptCount val="1"/>
                <c:pt idx="0">
                  <c:v>わからない</c:v>
                </c:pt>
              </c:strCache>
            </c:strRef>
          </c:tx>
          <c:spPr>
            <a:solidFill>
              <a:schemeClr val="accent5"/>
            </a:solidFill>
            <a:ln>
              <a:noFill/>
            </a:ln>
            <a:effectLst/>
          </c:spPr>
          <c:invertIfNegative val="0"/>
          <c:dLbls>
            <c:dLbl>
              <c:idx val="3"/>
              <c:layout>
                <c:manualLayout>
                  <c:x val="1.8290538163911362E-2"/>
                  <c:y val="0"/>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44-4E0E-9BD5-D3A032DA02D3}"/>
                </c:ext>
              </c:extLst>
            </c:dLbl>
            <c:dLbl>
              <c:idx val="4"/>
              <c:layout>
                <c:manualLayout>
                  <c:x val="1.125571579317612E-2"/>
                  <c:y val="6.6258423830163322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44-4E0E-9BD5-D3A032DA02D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グラフ用データ!$B$56:$H$56</c:f>
              <c:strCache>
                <c:ptCount val="7"/>
                <c:pt idx="0">
                  <c:v>全体</c:v>
                </c:pt>
                <c:pt idx="2">
                  <c:v>60歳以上</c:v>
                </c:pt>
                <c:pt idx="3">
                  <c:v>50歳代</c:v>
                </c:pt>
                <c:pt idx="4">
                  <c:v>40歳代</c:v>
                </c:pt>
                <c:pt idx="5">
                  <c:v>30歳代</c:v>
                </c:pt>
                <c:pt idx="6">
                  <c:v>18歳～29歳</c:v>
                </c:pt>
              </c:strCache>
            </c:strRef>
          </c:cat>
          <c:val>
            <c:numRef>
              <c:f>グラフ用データ!$B$61:$H$61</c:f>
              <c:numCache>
                <c:formatCode>0.0%</c:formatCode>
                <c:ptCount val="7"/>
                <c:pt idx="0">
                  <c:v>0.104</c:v>
                </c:pt>
                <c:pt idx="2">
                  <c:v>0.04</c:v>
                </c:pt>
                <c:pt idx="3">
                  <c:v>0.03</c:v>
                </c:pt>
                <c:pt idx="4">
                  <c:v>0.09</c:v>
                </c:pt>
                <c:pt idx="5">
                  <c:v>0.16</c:v>
                </c:pt>
                <c:pt idx="6">
                  <c:v>0.2</c:v>
                </c:pt>
              </c:numCache>
            </c:numRef>
          </c:val>
          <c:extLst>
            <c:ext xmlns:c16="http://schemas.microsoft.com/office/drawing/2014/chart" uri="{C3380CC4-5D6E-409C-BE32-E72D297353CC}">
              <c16:uniqueId val="{00000005-788B-4E4F-B82D-B5DDB99E0E17}"/>
            </c:ext>
          </c:extLst>
        </c:ser>
        <c:dLbls>
          <c:dLblPos val="ctr"/>
          <c:showLegendKey val="0"/>
          <c:showVal val="1"/>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2.3952103337294965E-2"/>
          <c:w val="0.79720189306477662"/>
          <c:h val="0.65518706575450658"/>
        </c:manualLayout>
      </c:layout>
      <c:barChart>
        <c:barDir val="bar"/>
        <c:grouping val="percentStacked"/>
        <c:varyColors val="0"/>
        <c:ser>
          <c:idx val="0"/>
          <c:order val="0"/>
          <c:tx>
            <c:strRef>
              <c:f>問2_年代別!$C$6</c:f>
              <c:strCache>
                <c:ptCount val="1"/>
                <c:pt idx="0">
                  <c:v>非常に重要である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(問2_年代別!$L$4,問2_年代別!$R$4)</c:f>
              <c:strCache>
                <c:ptCount val="2"/>
                <c:pt idx="0">
                  <c:v>R7調査</c:v>
                </c:pt>
                <c:pt idx="1">
                  <c:v>R2調査</c:v>
                </c:pt>
              </c:strCache>
            </c:strRef>
          </c:cat>
          <c:val>
            <c:numRef>
              <c:f>(問2_年代別!$O$6,問2_年代別!$U$6)</c:f>
              <c:numCache>
                <c:formatCode>0.0%</c:formatCode>
                <c:ptCount val="2"/>
                <c:pt idx="0">
                  <c:v>0.28000000000000003</c:v>
                </c:pt>
                <c:pt idx="1">
                  <c:v>0.45</c:v>
                </c:pt>
              </c:numCache>
            </c:numRef>
          </c:val>
          <c:extLst>
            <c:ext xmlns:c16="http://schemas.microsoft.com/office/drawing/2014/chart" uri="{C3380CC4-5D6E-409C-BE32-E72D297353CC}">
              <c16:uniqueId val="{00000000-0824-4D5C-A907-B2E0390EFAEE}"/>
            </c:ext>
          </c:extLst>
        </c:ser>
        <c:ser>
          <c:idx val="1"/>
          <c:order val="1"/>
          <c:tx>
            <c:strRef>
              <c:f>問2_年代別!$C$7</c:f>
              <c:strCache>
                <c:ptCount val="1"/>
                <c:pt idx="0">
                  <c:v>やや重要である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(問2_年代別!$L$4,問2_年代別!$R$4)</c:f>
              <c:strCache>
                <c:ptCount val="2"/>
                <c:pt idx="0">
                  <c:v>R7調査</c:v>
                </c:pt>
                <c:pt idx="1">
                  <c:v>R2調査</c:v>
                </c:pt>
              </c:strCache>
            </c:strRef>
          </c:cat>
          <c:val>
            <c:numRef>
              <c:f>(問2_年代別!$O$7,問2_年代別!$U$7)</c:f>
              <c:numCache>
                <c:formatCode>0.0%</c:formatCode>
                <c:ptCount val="2"/>
                <c:pt idx="0">
                  <c:v>0.56999999999999995</c:v>
                </c:pt>
                <c:pt idx="1">
                  <c:v>0.5</c:v>
                </c:pt>
              </c:numCache>
            </c:numRef>
          </c:val>
          <c:extLst>
            <c:ext xmlns:c16="http://schemas.microsoft.com/office/drawing/2014/chart" uri="{C3380CC4-5D6E-409C-BE32-E72D297353CC}">
              <c16:uniqueId val="{00000001-0824-4D5C-A907-B2E0390EFAEE}"/>
            </c:ext>
          </c:extLst>
        </c:ser>
        <c:ser>
          <c:idx val="2"/>
          <c:order val="2"/>
          <c:tx>
            <c:strRef>
              <c:f>問2_年代別!$C$8</c:f>
              <c:strCache>
                <c:ptCount val="1"/>
                <c:pt idx="0">
                  <c:v>あまり重要でない</c:v>
                </c:pt>
              </c:strCache>
            </c:strRef>
          </c:tx>
          <c:spPr>
            <a:solidFill>
              <a:schemeClr val="accent3"/>
            </a:solidFill>
            <a:ln>
              <a:noFill/>
            </a:ln>
            <a:effectLst/>
          </c:spPr>
          <c:invertIfNegative val="0"/>
          <c:dLbls>
            <c:dLbl>
              <c:idx val="0"/>
              <c:layout>
                <c:manualLayout>
                  <c:x val="0"/>
                  <c:y val="2.77390151232163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24-4D5C-A907-B2E0390EFAE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(問2_年代別!$L$4,問2_年代別!$R$4)</c:f>
              <c:strCache>
                <c:ptCount val="2"/>
                <c:pt idx="0">
                  <c:v>R7調査</c:v>
                </c:pt>
                <c:pt idx="1">
                  <c:v>R2調査</c:v>
                </c:pt>
              </c:strCache>
            </c:strRef>
          </c:cat>
          <c:val>
            <c:numRef>
              <c:f>(問2_年代別!$O$8,問2_年代別!$U$8)</c:f>
              <c:numCache>
                <c:formatCode>0.0%</c:formatCode>
                <c:ptCount val="2"/>
                <c:pt idx="0">
                  <c:v>0.08</c:v>
                </c:pt>
                <c:pt idx="1">
                  <c:v>0.03</c:v>
                </c:pt>
              </c:numCache>
            </c:numRef>
          </c:val>
          <c:extLst>
            <c:ext xmlns:c16="http://schemas.microsoft.com/office/drawing/2014/chart" uri="{C3380CC4-5D6E-409C-BE32-E72D297353CC}">
              <c16:uniqueId val="{00000003-0824-4D5C-A907-B2E0390EFAEE}"/>
            </c:ext>
          </c:extLst>
        </c:ser>
        <c:ser>
          <c:idx val="3"/>
          <c:order val="3"/>
          <c:tx>
            <c:strRef>
              <c:f>問2_年代別!$C$9</c:f>
              <c:strCache>
                <c:ptCount val="1"/>
                <c:pt idx="0">
                  <c:v>まったく重要でない</c:v>
                </c:pt>
              </c:strCache>
            </c:strRef>
          </c:tx>
          <c:spPr>
            <a:solidFill>
              <a:schemeClr val="accent4"/>
            </a:solidFill>
            <a:ln>
              <a:noFill/>
            </a:ln>
            <a:effectLst/>
          </c:spPr>
          <c:invertIfNegative val="0"/>
          <c:dLbls>
            <c:dLbl>
              <c:idx val="0"/>
              <c:layout>
                <c:manualLayout>
                  <c:x val="0"/>
                  <c:y val="4.561845630062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24-4D5C-A907-B2E0390EFAEE}"/>
                </c:ext>
              </c:extLst>
            </c:dLbl>
            <c:dLbl>
              <c:idx val="1"/>
              <c:delete val="1"/>
              <c:extLst>
                <c:ext xmlns:c15="http://schemas.microsoft.com/office/drawing/2012/chart" uri="{CE6537A1-D6FC-4f65-9D91-7224C49458BB}"/>
                <c:ext xmlns:c16="http://schemas.microsoft.com/office/drawing/2014/chart" uri="{C3380CC4-5D6E-409C-BE32-E72D297353CC}">
                  <c16:uniqueId val="{00000005-0824-4D5C-A907-B2E0390EFAE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(問2_年代別!$L$4,問2_年代別!$R$4)</c:f>
              <c:strCache>
                <c:ptCount val="2"/>
                <c:pt idx="0">
                  <c:v>R7調査</c:v>
                </c:pt>
                <c:pt idx="1">
                  <c:v>R2調査</c:v>
                </c:pt>
              </c:strCache>
            </c:strRef>
          </c:cat>
          <c:val>
            <c:numRef>
              <c:f>(問2_年代別!$O$9,問2_年代別!$U$9)</c:f>
              <c:numCache>
                <c:formatCode>0.0%</c:formatCode>
                <c:ptCount val="2"/>
                <c:pt idx="0">
                  <c:v>0.03</c:v>
                </c:pt>
                <c:pt idx="1">
                  <c:v>0</c:v>
                </c:pt>
              </c:numCache>
            </c:numRef>
          </c:val>
          <c:extLst>
            <c:ext xmlns:c16="http://schemas.microsoft.com/office/drawing/2014/chart" uri="{C3380CC4-5D6E-409C-BE32-E72D297353CC}">
              <c16:uniqueId val="{00000006-0824-4D5C-A907-B2E0390EFAEE}"/>
            </c:ext>
          </c:extLst>
        </c:ser>
        <c:ser>
          <c:idx val="4"/>
          <c:order val="4"/>
          <c:tx>
            <c:strRef>
              <c:f>問2_年代別!$C$10</c:f>
              <c:strCache>
                <c:ptCount val="1"/>
                <c:pt idx="0">
                  <c:v>わからない</c:v>
                </c:pt>
              </c:strCache>
            </c:strRef>
          </c:tx>
          <c:spPr>
            <a:solidFill>
              <a:schemeClr val="accent5"/>
            </a:solidFill>
            <a:ln>
              <a:noFill/>
            </a:ln>
            <a:effectLst/>
          </c:spPr>
          <c:invertIfNegative val="0"/>
          <c:dLbls>
            <c:dLbl>
              <c:idx val="0"/>
              <c:layout>
                <c:manualLayout>
                  <c:x val="0"/>
                  <c:y val="-4.23572793152395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24-4D5C-A907-B2E0390EFAEE}"/>
                </c:ext>
              </c:extLst>
            </c:dLbl>
            <c:dLbl>
              <c:idx val="1"/>
              <c:layout>
                <c:manualLayout>
                  <c:x val="0.15331964407939766"/>
                  <c:y val="2.609144737028222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24-4D5C-A907-B2E0390EFAE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(問2_年代別!$L$4,問2_年代別!$R$4)</c:f>
              <c:strCache>
                <c:ptCount val="2"/>
                <c:pt idx="0">
                  <c:v>R7調査</c:v>
                </c:pt>
                <c:pt idx="1">
                  <c:v>R2調査</c:v>
                </c:pt>
              </c:strCache>
            </c:strRef>
          </c:cat>
          <c:val>
            <c:numRef>
              <c:f>(問2_年代別!$O$10,問2_年代別!$U$10)</c:f>
              <c:numCache>
                <c:formatCode>0.0%</c:formatCode>
                <c:ptCount val="2"/>
                <c:pt idx="0">
                  <c:v>0.04</c:v>
                </c:pt>
                <c:pt idx="1">
                  <c:v>0.02</c:v>
                </c:pt>
              </c:numCache>
            </c:numRef>
          </c:val>
          <c:extLst>
            <c:ext xmlns:c16="http://schemas.microsoft.com/office/drawing/2014/chart" uri="{C3380CC4-5D6E-409C-BE32-E72D297353CC}">
              <c16:uniqueId val="{00000008-0824-4D5C-A907-B2E0390EFAEE}"/>
            </c:ext>
          </c:extLst>
        </c:ser>
        <c:dLbls>
          <c:dLblPos val="ctr"/>
          <c:showLegendKey val="0"/>
          <c:showVal val="1"/>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11677367110559855"/>
          <c:y val="0.77588630105553003"/>
          <c:w val="0.81085559297990251"/>
          <c:h val="0.1150696040185521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2.3952103337294965E-2"/>
          <c:w val="0.79720189306477662"/>
          <c:h val="0.65518706575450658"/>
        </c:manualLayout>
      </c:layout>
      <c:barChart>
        <c:barDir val="bar"/>
        <c:grouping val="percentStacked"/>
        <c:varyColors val="0"/>
        <c:ser>
          <c:idx val="0"/>
          <c:order val="0"/>
          <c:tx>
            <c:strRef>
              <c:f>問2_年代別!$C$22</c:f>
              <c:strCache>
                <c:ptCount val="1"/>
                <c:pt idx="0">
                  <c:v>非常に重要である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(問2_年代別!$L$20,問2_年代別!$R$20)</c:f>
              <c:strCache>
                <c:ptCount val="2"/>
                <c:pt idx="0">
                  <c:v>R7調査</c:v>
                </c:pt>
                <c:pt idx="1">
                  <c:v>R2調査</c:v>
                </c:pt>
              </c:strCache>
            </c:strRef>
          </c:cat>
          <c:val>
            <c:numRef>
              <c:f>(問2_年代別!$O$22,問2_年代別!$U$22)</c:f>
              <c:numCache>
                <c:formatCode>0.0%</c:formatCode>
                <c:ptCount val="2"/>
                <c:pt idx="0">
                  <c:v>0.26</c:v>
                </c:pt>
                <c:pt idx="1">
                  <c:v>0.25</c:v>
                </c:pt>
              </c:numCache>
            </c:numRef>
          </c:val>
          <c:extLst>
            <c:ext xmlns:c16="http://schemas.microsoft.com/office/drawing/2014/chart" uri="{C3380CC4-5D6E-409C-BE32-E72D297353CC}">
              <c16:uniqueId val="{00000000-1A2F-466D-B426-FECF3B701CEC}"/>
            </c:ext>
          </c:extLst>
        </c:ser>
        <c:ser>
          <c:idx val="1"/>
          <c:order val="1"/>
          <c:tx>
            <c:strRef>
              <c:f>問2_年代別!$C$23</c:f>
              <c:strCache>
                <c:ptCount val="1"/>
                <c:pt idx="0">
                  <c:v>やや重要である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(問2_年代別!$L$20,問2_年代別!$R$20)</c:f>
              <c:strCache>
                <c:ptCount val="2"/>
                <c:pt idx="0">
                  <c:v>R7調査</c:v>
                </c:pt>
                <c:pt idx="1">
                  <c:v>R2調査</c:v>
                </c:pt>
              </c:strCache>
            </c:strRef>
          </c:cat>
          <c:val>
            <c:numRef>
              <c:f>(問2_年代別!$O$23,問2_年代別!$U$23)</c:f>
              <c:numCache>
                <c:formatCode>0.0%</c:formatCode>
                <c:ptCount val="2"/>
                <c:pt idx="0">
                  <c:v>0.56999999999999995</c:v>
                </c:pt>
                <c:pt idx="1">
                  <c:v>0.57999999999999996</c:v>
                </c:pt>
              </c:numCache>
            </c:numRef>
          </c:val>
          <c:extLst>
            <c:ext xmlns:c16="http://schemas.microsoft.com/office/drawing/2014/chart" uri="{C3380CC4-5D6E-409C-BE32-E72D297353CC}">
              <c16:uniqueId val="{00000001-1A2F-466D-B426-FECF3B701CEC}"/>
            </c:ext>
          </c:extLst>
        </c:ser>
        <c:ser>
          <c:idx val="2"/>
          <c:order val="2"/>
          <c:tx>
            <c:strRef>
              <c:f>問2_年代別!$C$24</c:f>
              <c:strCache>
                <c:ptCount val="1"/>
                <c:pt idx="0">
                  <c:v>あまり重要でない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(問2_年代別!$L$20,問2_年代別!$R$20)</c:f>
              <c:strCache>
                <c:ptCount val="2"/>
                <c:pt idx="0">
                  <c:v>R7調査</c:v>
                </c:pt>
                <c:pt idx="1">
                  <c:v>R2調査</c:v>
                </c:pt>
              </c:strCache>
            </c:strRef>
          </c:cat>
          <c:val>
            <c:numRef>
              <c:f>(問2_年代別!$O$24,問2_年代別!$U$24)</c:f>
              <c:numCache>
                <c:formatCode>0.0%</c:formatCode>
                <c:ptCount val="2"/>
                <c:pt idx="0">
                  <c:v>0.14000000000000001</c:v>
                </c:pt>
                <c:pt idx="1">
                  <c:v>0.1</c:v>
                </c:pt>
              </c:numCache>
            </c:numRef>
          </c:val>
          <c:extLst>
            <c:ext xmlns:c16="http://schemas.microsoft.com/office/drawing/2014/chart" uri="{C3380CC4-5D6E-409C-BE32-E72D297353CC}">
              <c16:uniqueId val="{00000003-1A2F-466D-B426-FECF3B701CEC}"/>
            </c:ext>
          </c:extLst>
        </c:ser>
        <c:ser>
          <c:idx val="3"/>
          <c:order val="3"/>
          <c:tx>
            <c:strRef>
              <c:f>問2_年代別!$C$25</c:f>
              <c:strCache>
                <c:ptCount val="1"/>
                <c:pt idx="0">
                  <c:v>まったく重要でない</c:v>
                </c:pt>
              </c:strCache>
            </c:strRef>
          </c:tx>
          <c:spPr>
            <a:solidFill>
              <a:schemeClr val="accent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1A2F-466D-B426-FECF3B701CEC}"/>
                </c:ext>
              </c:extLst>
            </c:dLbl>
            <c:dLbl>
              <c:idx val="1"/>
              <c:layout>
                <c:manualLayout>
                  <c:x val="0"/>
                  <c:y val="6.77716469043832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2F-466D-B426-FECF3B701CE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(問2_年代別!$L$20,問2_年代別!$R$20)</c:f>
              <c:strCache>
                <c:ptCount val="2"/>
                <c:pt idx="0">
                  <c:v>R7調査</c:v>
                </c:pt>
                <c:pt idx="1">
                  <c:v>R2調査</c:v>
                </c:pt>
              </c:strCache>
            </c:strRef>
          </c:cat>
          <c:val>
            <c:numRef>
              <c:f>(問2_年代別!$O$25,問2_年代別!$U$25)</c:f>
              <c:numCache>
                <c:formatCode>0.0%</c:formatCode>
                <c:ptCount val="2"/>
                <c:pt idx="0">
                  <c:v>0</c:v>
                </c:pt>
                <c:pt idx="1">
                  <c:v>0.01</c:v>
                </c:pt>
              </c:numCache>
            </c:numRef>
          </c:val>
          <c:extLst>
            <c:ext xmlns:c16="http://schemas.microsoft.com/office/drawing/2014/chart" uri="{C3380CC4-5D6E-409C-BE32-E72D297353CC}">
              <c16:uniqueId val="{00000006-1A2F-466D-B426-FECF3B701CEC}"/>
            </c:ext>
          </c:extLst>
        </c:ser>
        <c:ser>
          <c:idx val="4"/>
          <c:order val="4"/>
          <c:tx>
            <c:strRef>
              <c:f>問2_年代別!$C$26</c:f>
              <c:strCache>
                <c:ptCount val="1"/>
                <c:pt idx="0">
                  <c:v>わからない</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(問2_年代別!$L$20,問2_年代別!$R$20)</c:f>
              <c:strCache>
                <c:ptCount val="2"/>
                <c:pt idx="0">
                  <c:v>R7調査</c:v>
                </c:pt>
                <c:pt idx="1">
                  <c:v>R2調査</c:v>
                </c:pt>
              </c:strCache>
            </c:strRef>
          </c:cat>
          <c:val>
            <c:numRef>
              <c:f>(問2_年代別!$O$26,問2_年代別!$U$26)</c:f>
              <c:numCache>
                <c:formatCode>0.0%</c:formatCode>
                <c:ptCount val="2"/>
                <c:pt idx="0">
                  <c:v>0.03</c:v>
                </c:pt>
                <c:pt idx="1">
                  <c:v>0.06</c:v>
                </c:pt>
              </c:numCache>
            </c:numRef>
          </c:val>
          <c:extLst>
            <c:ext xmlns:c16="http://schemas.microsoft.com/office/drawing/2014/chart" uri="{C3380CC4-5D6E-409C-BE32-E72D297353CC}">
              <c16:uniqueId val="{00000009-1A2F-466D-B426-FECF3B701CEC}"/>
            </c:ext>
          </c:extLst>
        </c:ser>
        <c:dLbls>
          <c:dLblPos val="ctr"/>
          <c:showLegendKey val="0"/>
          <c:showVal val="1"/>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10056169787287772"/>
          <c:y val="0.77588630105553003"/>
          <c:w val="0.82706756621262323"/>
          <c:h val="0.2208508543496590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2.3952103337294965E-2"/>
          <c:w val="0.79720189306477662"/>
          <c:h val="0.65518706575450658"/>
        </c:manualLayout>
      </c:layout>
      <c:barChart>
        <c:barDir val="bar"/>
        <c:grouping val="percentStacked"/>
        <c:varyColors val="0"/>
        <c:ser>
          <c:idx val="0"/>
          <c:order val="0"/>
          <c:tx>
            <c:strRef>
              <c:f>問2_年代別!$C$39</c:f>
              <c:strCache>
                <c:ptCount val="1"/>
                <c:pt idx="0">
                  <c:v>非常に重要である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(問2_年代別!$L$37,問2_年代別!$R$37)</c:f>
              <c:strCache>
                <c:ptCount val="2"/>
                <c:pt idx="0">
                  <c:v>R7調査</c:v>
                </c:pt>
                <c:pt idx="1">
                  <c:v>R2調査</c:v>
                </c:pt>
              </c:strCache>
            </c:strRef>
          </c:cat>
          <c:val>
            <c:numRef>
              <c:f>(問2_年代別!$O$39,問2_年代別!$U$39)</c:f>
              <c:numCache>
                <c:formatCode>0.0%</c:formatCode>
                <c:ptCount val="2"/>
                <c:pt idx="0">
                  <c:v>0.18</c:v>
                </c:pt>
                <c:pt idx="1">
                  <c:v>0.35</c:v>
                </c:pt>
              </c:numCache>
            </c:numRef>
          </c:val>
          <c:extLst>
            <c:ext xmlns:c16="http://schemas.microsoft.com/office/drawing/2014/chart" uri="{C3380CC4-5D6E-409C-BE32-E72D297353CC}">
              <c16:uniqueId val="{00000000-DFE6-46FE-96D2-C9A45D78E9F9}"/>
            </c:ext>
          </c:extLst>
        </c:ser>
        <c:ser>
          <c:idx val="1"/>
          <c:order val="1"/>
          <c:tx>
            <c:strRef>
              <c:f>問2_年代別!$C$40</c:f>
              <c:strCache>
                <c:ptCount val="1"/>
                <c:pt idx="0">
                  <c:v>やや重要である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(問2_年代別!$L$37,問2_年代別!$R$37)</c:f>
              <c:strCache>
                <c:ptCount val="2"/>
                <c:pt idx="0">
                  <c:v>R7調査</c:v>
                </c:pt>
                <c:pt idx="1">
                  <c:v>R2調査</c:v>
                </c:pt>
              </c:strCache>
            </c:strRef>
          </c:cat>
          <c:val>
            <c:numRef>
              <c:f>(問2_年代別!$O$40,問2_年代別!$U$40)</c:f>
              <c:numCache>
                <c:formatCode>0.0%</c:formatCode>
                <c:ptCount val="2"/>
                <c:pt idx="0">
                  <c:v>0.63</c:v>
                </c:pt>
                <c:pt idx="1">
                  <c:v>0.46</c:v>
                </c:pt>
              </c:numCache>
            </c:numRef>
          </c:val>
          <c:extLst>
            <c:ext xmlns:c16="http://schemas.microsoft.com/office/drawing/2014/chart" uri="{C3380CC4-5D6E-409C-BE32-E72D297353CC}">
              <c16:uniqueId val="{00000001-DFE6-46FE-96D2-C9A45D78E9F9}"/>
            </c:ext>
          </c:extLst>
        </c:ser>
        <c:ser>
          <c:idx val="2"/>
          <c:order val="2"/>
          <c:tx>
            <c:strRef>
              <c:f>問2_年代別!$C$41</c:f>
              <c:strCache>
                <c:ptCount val="1"/>
                <c:pt idx="0">
                  <c:v>あまり重要でない</c:v>
                </c:pt>
              </c:strCache>
            </c:strRef>
          </c:tx>
          <c:spPr>
            <a:solidFill>
              <a:schemeClr val="accent3"/>
            </a:solidFill>
            <a:ln>
              <a:noFill/>
            </a:ln>
            <a:effectLst/>
          </c:spPr>
          <c:invertIfNegative val="0"/>
          <c:dLbls>
            <c:dLbl>
              <c:idx val="0"/>
              <c:layout>
                <c:manualLayout>
                  <c:x val="-6.626331957943349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E6-46FE-96D2-C9A45D78E9F9}"/>
                </c:ext>
              </c:extLst>
            </c:dLbl>
            <c:dLbl>
              <c:idx val="1"/>
              <c:layout>
                <c:manualLayout>
                  <c:x val="-9.2768647411206884E-3"/>
                  <c:y val="7.76541150109760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E6-46FE-96D2-C9A45D78E9F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(問2_年代別!$L$37,問2_年代別!$R$37)</c:f>
              <c:strCache>
                <c:ptCount val="2"/>
                <c:pt idx="0">
                  <c:v>R7調査</c:v>
                </c:pt>
                <c:pt idx="1">
                  <c:v>R2調査</c:v>
                </c:pt>
              </c:strCache>
            </c:strRef>
          </c:cat>
          <c:val>
            <c:numRef>
              <c:f>(問2_年代別!$O$41,問2_年代別!$U$41)</c:f>
              <c:numCache>
                <c:formatCode>0.0%</c:formatCode>
                <c:ptCount val="2"/>
                <c:pt idx="0">
                  <c:v>0.09</c:v>
                </c:pt>
                <c:pt idx="1">
                  <c:v>0.1</c:v>
                </c:pt>
              </c:numCache>
            </c:numRef>
          </c:val>
          <c:extLst>
            <c:ext xmlns:c16="http://schemas.microsoft.com/office/drawing/2014/chart" uri="{C3380CC4-5D6E-409C-BE32-E72D297353CC}">
              <c16:uniqueId val="{00000003-DFE6-46FE-96D2-C9A45D78E9F9}"/>
            </c:ext>
          </c:extLst>
        </c:ser>
        <c:ser>
          <c:idx val="3"/>
          <c:order val="3"/>
          <c:tx>
            <c:strRef>
              <c:f>問2_年代別!$C$42</c:f>
              <c:strCache>
                <c:ptCount val="1"/>
                <c:pt idx="0">
                  <c:v>まったく重要でない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(問2_年代別!$L$37,問2_年代別!$R$37)</c:f>
              <c:strCache>
                <c:ptCount val="2"/>
                <c:pt idx="0">
                  <c:v>R7調査</c:v>
                </c:pt>
                <c:pt idx="1">
                  <c:v>R2調査</c:v>
                </c:pt>
              </c:strCache>
            </c:strRef>
          </c:cat>
          <c:val>
            <c:numRef>
              <c:f>(問2_年代別!$O$42,問2_年代別!$U$42)</c:f>
              <c:numCache>
                <c:formatCode>0.0%</c:formatCode>
                <c:ptCount val="2"/>
                <c:pt idx="0">
                  <c:v>0.01</c:v>
                </c:pt>
                <c:pt idx="1">
                  <c:v>0.01</c:v>
                </c:pt>
              </c:numCache>
            </c:numRef>
          </c:val>
          <c:extLst>
            <c:ext xmlns:c16="http://schemas.microsoft.com/office/drawing/2014/chart" uri="{C3380CC4-5D6E-409C-BE32-E72D297353CC}">
              <c16:uniqueId val="{00000006-DFE6-46FE-96D2-C9A45D78E9F9}"/>
            </c:ext>
          </c:extLst>
        </c:ser>
        <c:ser>
          <c:idx val="4"/>
          <c:order val="4"/>
          <c:tx>
            <c:strRef>
              <c:f>問2_年代別!$C$43</c:f>
              <c:strCache>
                <c:ptCount val="1"/>
                <c:pt idx="0">
                  <c:v>わからない</c:v>
                </c:pt>
              </c:strCache>
            </c:strRef>
          </c:tx>
          <c:spPr>
            <a:solidFill>
              <a:schemeClr val="accent5"/>
            </a:solidFill>
            <a:ln>
              <a:noFill/>
            </a:ln>
            <a:effectLst/>
          </c:spPr>
          <c:invertIfNegative val="0"/>
          <c:dLbls>
            <c:dLbl>
              <c:idx val="0"/>
              <c:layout>
                <c:manualLayout>
                  <c:x val="1.0602131132709164E-2"/>
                  <c:y val="-4.23572793152395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E6-46FE-96D2-C9A45D78E9F9}"/>
                </c:ext>
              </c:extLst>
            </c:dLbl>
            <c:dLbl>
              <c:idx val="1"/>
              <c:layout>
                <c:manualLayout>
                  <c:x val="1.1927397524297834E-2"/>
                  <c:y val="7.76541150109760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E6-46FE-96D2-C9A45D78E9F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(問2_年代別!$L$37,問2_年代別!$R$37)</c:f>
              <c:strCache>
                <c:ptCount val="2"/>
                <c:pt idx="0">
                  <c:v>R7調査</c:v>
                </c:pt>
                <c:pt idx="1">
                  <c:v>R2調査</c:v>
                </c:pt>
              </c:strCache>
            </c:strRef>
          </c:cat>
          <c:val>
            <c:numRef>
              <c:f>(問2_年代別!$O$43,問2_年代別!$U$43)</c:f>
              <c:numCache>
                <c:formatCode>0.0%</c:formatCode>
                <c:ptCount val="2"/>
                <c:pt idx="0">
                  <c:v>0.09</c:v>
                </c:pt>
                <c:pt idx="1">
                  <c:v>0.08</c:v>
                </c:pt>
              </c:numCache>
            </c:numRef>
          </c:val>
          <c:extLst>
            <c:ext xmlns:c16="http://schemas.microsoft.com/office/drawing/2014/chart" uri="{C3380CC4-5D6E-409C-BE32-E72D297353CC}">
              <c16:uniqueId val="{00000009-DFE6-46FE-96D2-C9A45D78E9F9}"/>
            </c:ext>
          </c:extLst>
        </c:ser>
        <c:dLbls>
          <c:dLblPos val="ctr"/>
          <c:showLegendKey val="0"/>
          <c:showVal val="1"/>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12119511835088606"/>
          <c:y val="0.77588630105553003"/>
          <c:w val="0.80496032998618572"/>
          <c:h val="0.2208508543496590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2.3952103337294965E-2"/>
          <c:w val="0.79720189306477662"/>
          <c:h val="0.65518706575450658"/>
        </c:manualLayout>
      </c:layout>
      <c:barChart>
        <c:barDir val="bar"/>
        <c:grouping val="percentStacked"/>
        <c:varyColors val="0"/>
        <c:ser>
          <c:idx val="0"/>
          <c:order val="0"/>
          <c:tx>
            <c:strRef>
              <c:f>問2_年代別!$C$55</c:f>
              <c:strCache>
                <c:ptCount val="1"/>
                <c:pt idx="0">
                  <c:v>非常に重要である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(問2_年代別!$L$53,問2_年代別!$R$53)</c:f>
              <c:strCache>
                <c:ptCount val="2"/>
                <c:pt idx="0">
                  <c:v>R7調査</c:v>
                </c:pt>
                <c:pt idx="1">
                  <c:v>R2調査</c:v>
                </c:pt>
              </c:strCache>
            </c:strRef>
          </c:cat>
          <c:val>
            <c:numRef>
              <c:f>(問2_年代別!$O$55,問2_年代別!$U$55)</c:f>
              <c:numCache>
                <c:formatCode>0.0%</c:formatCode>
                <c:ptCount val="2"/>
                <c:pt idx="0">
                  <c:v>0.16</c:v>
                </c:pt>
                <c:pt idx="1">
                  <c:v>0.3</c:v>
                </c:pt>
              </c:numCache>
            </c:numRef>
          </c:val>
          <c:extLst>
            <c:ext xmlns:c16="http://schemas.microsoft.com/office/drawing/2014/chart" uri="{C3380CC4-5D6E-409C-BE32-E72D297353CC}">
              <c16:uniqueId val="{00000000-412D-46C9-B843-1EA596C566CF}"/>
            </c:ext>
          </c:extLst>
        </c:ser>
        <c:ser>
          <c:idx val="1"/>
          <c:order val="1"/>
          <c:tx>
            <c:strRef>
              <c:f>問2_年代別!$C$56</c:f>
              <c:strCache>
                <c:ptCount val="1"/>
                <c:pt idx="0">
                  <c:v>やや重要である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(問2_年代別!$L$53,問2_年代別!$R$53)</c:f>
              <c:strCache>
                <c:ptCount val="2"/>
                <c:pt idx="0">
                  <c:v>R7調査</c:v>
                </c:pt>
                <c:pt idx="1">
                  <c:v>R2調査</c:v>
                </c:pt>
              </c:strCache>
            </c:strRef>
          </c:cat>
          <c:val>
            <c:numRef>
              <c:f>(問2_年代別!$O$56,問2_年代別!$U$56)</c:f>
              <c:numCache>
                <c:formatCode>0.0%</c:formatCode>
                <c:ptCount val="2"/>
                <c:pt idx="0">
                  <c:v>0.51</c:v>
                </c:pt>
                <c:pt idx="1">
                  <c:v>0.51</c:v>
                </c:pt>
              </c:numCache>
            </c:numRef>
          </c:val>
          <c:extLst>
            <c:ext xmlns:c16="http://schemas.microsoft.com/office/drawing/2014/chart" uri="{C3380CC4-5D6E-409C-BE32-E72D297353CC}">
              <c16:uniqueId val="{00000001-412D-46C9-B843-1EA596C566CF}"/>
            </c:ext>
          </c:extLst>
        </c:ser>
        <c:ser>
          <c:idx val="2"/>
          <c:order val="2"/>
          <c:tx>
            <c:strRef>
              <c:f>問2_年代別!$C$57</c:f>
              <c:strCache>
                <c:ptCount val="1"/>
                <c:pt idx="0">
                  <c:v>あまり重要でない</c:v>
                </c:pt>
              </c:strCache>
            </c:strRef>
          </c:tx>
          <c:spPr>
            <a:solidFill>
              <a:schemeClr val="accent3"/>
            </a:solidFill>
            <a:ln>
              <a:noFill/>
            </a:ln>
            <a:effectLst/>
          </c:spPr>
          <c:invertIfNegative val="0"/>
          <c:dLbls>
            <c:dLbl>
              <c:idx val="0"/>
              <c:layout>
                <c:manualLayout>
                  <c:x val="0"/>
                  <c:y val="2.77390151232163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2D-46C9-B843-1EA596C566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(問2_年代別!$L$53,問2_年代別!$R$53)</c:f>
              <c:strCache>
                <c:ptCount val="2"/>
                <c:pt idx="0">
                  <c:v>R7調査</c:v>
                </c:pt>
                <c:pt idx="1">
                  <c:v>R2調査</c:v>
                </c:pt>
              </c:strCache>
            </c:strRef>
          </c:cat>
          <c:val>
            <c:numRef>
              <c:f>(問2_年代別!$O$57,問2_年代別!$U$57)</c:f>
              <c:numCache>
                <c:formatCode>0.0%</c:formatCode>
                <c:ptCount val="2"/>
                <c:pt idx="0">
                  <c:v>0.14000000000000001</c:v>
                </c:pt>
                <c:pt idx="1">
                  <c:v>0.09</c:v>
                </c:pt>
              </c:numCache>
            </c:numRef>
          </c:val>
          <c:extLst>
            <c:ext xmlns:c16="http://schemas.microsoft.com/office/drawing/2014/chart" uri="{C3380CC4-5D6E-409C-BE32-E72D297353CC}">
              <c16:uniqueId val="{00000003-412D-46C9-B843-1EA596C566CF}"/>
            </c:ext>
          </c:extLst>
        </c:ser>
        <c:ser>
          <c:idx val="3"/>
          <c:order val="3"/>
          <c:tx>
            <c:strRef>
              <c:f>問2_年代別!$C$58</c:f>
              <c:strCache>
                <c:ptCount val="1"/>
                <c:pt idx="0">
                  <c:v>まったく重要でない</c:v>
                </c:pt>
              </c:strCache>
            </c:strRef>
          </c:tx>
          <c:spPr>
            <a:solidFill>
              <a:schemeClr val="accent4"/>
            </a:solidFill>
            <a:ln>
              <a:noFill/>
            </a:ln>
            <a:effectLst/>
          </c:spPr>
          <c:invertIfNegative val="0"/>
          <c:dLbls>
            <c:dLbl>
              <c:idx val="0"/>
              <c:layout>
                <c:manualLayout>
                  <c:x val="0"/>
                  <c:y val="4.561845630062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2D-46C9-B843-1EA596C566CF}"/>
                </c:ext>
              </c:extLst>
            </c:dLbl>
            <c:dLbl>
              <c:idx val="1"/>
              <c:delete val="1"/>
              <c:extLst>
                <c:ext xmlns:c15="http://schemas.microsoft.com/office/drawing/2012/chart" uri="{CE6537A1-D6FC-4f65-9D91-7224C49458BB}"/>
                <c:ext xmlns:c16="http://schemas.microsoft.com/office/drawing/2014/chart" uri="{C3380CC4-5D6E-409C-BE32-E72D297353CC}">
                  <c16:uniqueId val="{00000005-412D-46C9-B843-1EA596C566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(問2_年代別!$L$53,問2_年代別!$R$53)</c:f>
              <c:strCache>
                <c:ptCount val="2"/>
                <c:pt idx="0">
                  <c:v>R7調査</c:v>
                </c:pt>
                <c:pt idx="1">
                  <c:v>R2調査</c:v>
                </c:pt>
              </c:strCache>
            </c:strRef>
          </c:cat>
          <c:val>
            <c:numRef>
              <c:f>(問2_年代別!$O$58,問2_年代別!$U$58)</c:f>
              <c:numCache>
                <c:formatCode>0.0%</c:formatCode>
                <c:ptCount val="2"/>
                <c:pt idx="0">
                  <c:v>0.03</c:v>
                </c:pt>
                <c:pt idx="1">
                  <c:v>0</c:v>
                </c:pt>
              </c:numCache>
            </c:numRef>
          </c:val>
          <c:extLst>
            <c:ext xmlns:c16="http://schemas.microsoft.com/office/drawing/2014/chart" uri="{C3380CC4-5D6E-409C-BE32-E72D297353CC}">
              <c16:uniqueId val="{00000006-412D-46C9-B843-1EA596C566CF}"/>
            </c:ext>
          </c:extLst>
        </c:ser>
        <c:ser>
          <c:idx val="4"/>
          <c:order val="4"/>
          <c:tx>
            <c:strRef>
              <c:f>問2_年代別!$C$59</c:f>
              <c:strCache>
                <c:ptCount val="1"/>
                <c:pt idx="0">
                  <c:v>わからない</c:v>
                </c:pt>
              </c:strCache>
            </c:strRef>
          </c:tx>
          <c:spPr>
            <a:solidFill>
              <a:schemeClr val="accent5"/>
            </a:solidFill>
            <a:ln>
              <a:noFill/>
            </a:ln>
            <a:effectLst/>
          </c:spPr>
          <c:invertIfNegative val="0"/>
          <c:dLbls>
            <c:dLbl>
              <c:idx val="0"/>
              <c:layout>
                <c:manualLayout>
                  <c:x val="0"/>
                  <c:y val="-4.23572793152395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2D-46C9-B843-1EA596C566CF}"/>
                </c:ext>
              </c:extLst>
            </c:dLbl>
            <c:dLbl>
              <c:idx val="1"/>
              <c:layout>
                <c:manualLayout>
                  <c:x val="2.8134257624898343E-3"/>
                  <c:y val="4.9131108786834932E-3"/>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2D-46C9-B843-1EA596C566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(問2_年代別!$L$53,問2_年代別!$R$53)</c:f>
              <c:strCache>
                <c:ptCount val="2"/>
                <c:pt idx="0">
                  <c:v>R7調査</c:v>
                </c:pt>
                <c:pt idx="1">
                  <c:v>R2調査</c:v>
                </c:pt>
              </c:strCache>
            </c:strRef>
          </c:cat>
          <c:val>
            <c:numRef>
              <c:f>(問2_年代別!$O$59,問2_年代別!$U$59)</c:f>
              <c:numCache>
                <c:formatCode>0.0%</c:formatCode>
                <c:ptCount val="2"/>
                <c:pt idx="0">
                  <c:v>0.16</c:v>
                </c:pt>
                <c:pt idx="1">
                  <c:v>0.1</c:v>
                </c:pt>
              </c:numCache>
            </c:numRef>
          </c:val>
          <c:extLst>
            <c:ext xmlns:c16="http://schemas.microsoft.com/office/drawing/2014/chart" uri="{C3380CC4-5D6E-409C-BE32-E72D297353CC}">
              <c16:uniqueId val="{00000009-412D-46C9-B843-1EA596C566CF}"/>
            </c:ext>
          </c:extLst>
        </c:ser>
        <c:dLbls>
          <c:dLblPos val="ctr"/>
          <c:showLegendKey val="0"/>
          <c:showVal val="1"/>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12414274984774441"/>
          <c:y val="0.77588630105553003"/>
          <c:w val="0.80348651423775652"/>
          <c:h val="0.2208508543496590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2.3952103337294965E-2"/>
          <c:w val="0.79720189306477662"/>
          <c:h val="0.65518706575450658"/>
        </c:manualLayout>
      </c:layout>
      <c:barChart>
        <c:barDir val="bar"/>
        <c:grouping val="percentStacked"/>
        <c:varyColors val="0"/>
        <c:ser>
          <c:idx val="0"/>
          <c:order val="0"/>
          <c:tx>
            <c:strRef>
              <c:f>問2_年代別!$C$73</c:f>
              <c:strCache>
                <c:ptCount val="1"/>
                <c:pt idx="0">
                  <c:v>非常に重要である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(問2_年代別!$L$71,問2_年代別!$R$71)</c:f>
              <c:strCache>
                <c:ptCount val="2"/>
                <c:pt idx="0">
                  <c:v>R7調査</c:v>
                </c:pt>
                <c:pt idx="1">
                  <c:v>R2調査</c:v>
                </c:pt>
              </c:strCache>
            </c:strRef>
          </c:cat>
          <c:val>
            <c:numRef>
              <c:f>(問2_年代別!$O$73,問2_年代別!$U$73)</c:f>
              <c:numCache>
                <c:formatCode>0.0%</c:formatCode>
                <c:ptCount val="2"/>
                <c:pt idx="0">
                  <c:v>0.21</c:v>
                </c:pt>
                <c:pt idx="1">
                  <c:v>0.24</c:v>
                </c:pt>
              </c:numCache>
            </c:numRef>
          </c:val>
          <c:extLst>
            <c:ext xmlns:c16="http://schemas.microsoft.com/office/drawing/2014/chart" uri="{C3380CC4-5D6E-409C-BE32-E72D297353CC}">
              <c16:uniqueId val="{00000000-9326-4B2D-A14A-2F6CE53AAF21}"/>
            </c:ext>
          </c:extLst>
        </c:ser>
        <c:ser>
          <c:idx val="1"/>
          <c:order val="1"/>
          <c:tx>
            <c:strRef>
              <c:f>問2_年代別!$C$74</c:f>
              <c:strCache>
                <c:ptCount val="1"/>
                <c:pt idx="0">
                  <c:v>やや重要である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(問2_年代別!$L$71,問2_年代別!$R$71)</c:f>
              <c:strCache>
                <c:ptCount val="2"/>
                <c:pt idx="0">
                  <c:v>R7調査</c:v>
                </c:pt>
                <c:pt idx="1">
                  <c:v>R2調査</c:v>
                </c:pt>
              </c:strCache>
            </c:strRef>
          </c:cat>
          <c:val>
            <c:numRef>
              <c:f>(問2_年代別!$O$74,問2_年代別!$U$74)</c:f>
              <c:numCache>
                <c:formatCode>0.0%</c:formatCode>
                <c:ptCount val="2"/>
                <c:pt idx="0">
                  <c:v>0.34</c:v>
                </c:pt>
                <c:pt idx="1">
                  <c:v>0.61</c:v>
                </c:pt>
              </c:numCache>
            </c:numRef>
          </c:val>
          <c:extLst>
            <c:ext xmlns:c16="http://schemas.microsoft.com/office/drawing/2014/chart" uri="{C3380CC4-5D6E-409C-BE32-E72D297353CC}">
              <c16:uniqueId val="{00000001-9326-4B2D-A14A-2F6CE53AAF21}"/>
            </c:ext>
          </c:extLst>
        </c:ser>
        <c:ser>
          <c:idx val="2"/>
          <c:order val="2"/>
          <c:tx>
            <c:strRef>
              <c:f>問2_年代別!$C$75</c:f>
              <c:strCache>
                <c:ptCount val="1"/>
                <c:pt idx="0">
                  <c:v>あまり重要でない</c:v>
                </c:pt>
              </c:strCache>
            </c:strRef>
          </c:tx>
          <c:spPr>
            <a:solidFill>
              <a:schemeClr val="accent3"/>
            </a:solidFill>
            <a:ln>
              <a:noFill/>
            </a:ln>
            <a:effectLst/>
          </c:spPr>
          <c:invertIfNegative val="0"/>
          <c:dLbls>
            <c:dLbl>
              <c:idx val="1"/>
              <c:layout>
                <c:manualLayout>
                  <c:x val="-1.7228463090652707E-2"/>
                  <c:y val="7.76541150109760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26-4B2D-A14A-2F6CE53AAF2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(問2_年代別!$L$71,問2_年代別!$R$71)</c:f>
              <c:strCache>
                <c:ptCount val="2"/>
                <c:pt idx="0">
                  <c:v>R7調査</c:v>
                </c:pt>
                <c:pt idx="1">
                  <c:v>R2調査</c:v>
                </c:pt>
              </c:strCache>
            </c:strRef>
          </c:cat>
          <c:val>
            <c:numRef>
              <c:f>(問2_年代別!$O$75,問2_年代別!$U$75)</c:f>
              <c:numCache>
                <c:formatCode>0.0%</c:formatCode>
                <c:ptCount val="2"/>
                <c:pt idx="0">
                  <c:v>0.22</c:v>
                </c:pt>
                <c:pt idx="1">
                  <c:v>0.01</c:v>
                </c:pt>
              </c:numCache>
            </c:numRef>
          </c:val>
          <c:extLst>
            <c:ext xmlns:c16="http://schemas.microsoft.com/office/drawing/2014/chart" uri="{C3380CC4-5D6E-409C-BE32-E72D297353CC}">
              <c16:uniqueId val="{00000003-9326-4B2D-A14A-2F6CE53AAF21}"/>
            </c:ext>
          </c:extLst>
        </c:ser>
        <c:ser>
          <c:idx val="3"/>
          <c:order val="3"/>
          <c:tx>
            <c:strRef>
              <c:f>問2_年代別!$C$76</c:f>
              <c:strCache>
                <c:ptCount val="1"/>
                <c:pt idx="0">
                  <c:v>まったく重要でない</c:v>
                </c:pt>
              </c:strCache>
            </c:strRef>
          </c:tx>
          <c:spPr>
            <a:solidFill>
              <a:schemeClr val="accent4"/>
            </a:solidFill>
            <a:ln>
              <a:noFill/>
            </a:ln>
            <a:effectLst/>
          </c:spPr>
          <c:invertIfNegative val="0"/>
          <c:dLbls>
            <c:dLbl>
              <c:idx val="1"/>
              <c:layout>
                <c:manualLayout>
                  <c:x val="1.722846309065261E-2"/>
                  <c:y val="-4.23539440963958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26-4B2D-A14A-2F6CE53AAF2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(問2_年代別!$L$71,問2_年代別!$R$71)</c:f>
              <c:strCache>
                <c:ptCount val="2"/>
                <c:pt idx="0">
                  <c:v>R7調査</c:v>
                </c:pt>
                <c:pt idx="1">
                  <c:v>R2調査</c:v>
                </c:pt>
              </c:strCache>
            </c:strRef>
          </c:cat>
          <c:val>
            <c:numRef>
              <c:f>(問2_年代別!$O$76,問2_年代別!$U$76)</c:f>
              <c:numCache>
                <c:formatCode>0.0%</c:formatCode>
                <c:ptCount val="2"/>
                <c:pt idx="0">
                  <c:v>0.03</c:v>
                </c:pt>
                <c:pt idx="1">
                  <c:v>0.02</c:v>
                </c:pt>
              </c:numCache>
            </c:numRef>
          </c:val>
          <c:extLst>
            <c:ext xmlns:c16="http://schemas.microsoft.com/office/drawing/2014/chart" uri="{C3380CC4-5D6E-409C-BE32-E72D297353CC}">
              <c16:uniqueId val="{00000006-9326-4B2D-A14A-2F6CE53AAF21}"/>
            </c:ext>
          </c:extLst>
        </c:ser>
        <c:ser>
          <c:idx val="4"/>
          <c:order val="4"/>
          <c:tx>
            <c:strRef>
              <c:f>問2_年代別!$C$77</c:f>
              <c:strCache>
                <c:ptCount val="1"/>
                <c:pt idx="0">
                  <c:v>わからない</c:v>
                </c:pt>
              </c:strCache>
            </c:strRef>
          </c:tx>
          <c:spPr>
            <a:solidFill>
              <a:schemeClr val="accent5"/>
            </a:solidFill>
            <a:ln>
              <a:noFill/>
            </a:ln>
            <a:effectLst/>
          </c:spPr>
          <c:invertIfNegative val="0"/>
          <c:dLbls>
            <c:dLbl>
              <c:idx val="1"/>
              <c:layout>
                <c:manualLayout>
                  <c:x val="1.7228463090652707E-2"/>
                  <c:y val="7.765411501097607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26-4B2D-A14A-2F6CE53AAF2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(問2_年代別!$L$71,問2_年代別!$R$71)</c:f>
              <c:strCache>
                <c:ptCount val="2"/>
                <c:pt idx="0">
                  <c:v>R7調査</c:v>
                </c:pt>
                <c:pt idx="1">
                  <c:v>R2調査</c:v>
                </c:pt>
              </c:strCache>
            </c:strRef>
          </c:cat>
          <c:val>
            <c:numRef>
              <c:f>(問2_年代別!$O$77,問2_年代別!$U$77)</c:f>
              <c:numCache>
                <c:formatCode>0.0%</c:formatCode>
                <c:ptCount val="2"/>
                <c:pt idx="0">
                  <c:v>0.2</c:v>
                </c:pt>
                <c:pt idx="1">
                  <c:v>0.12</c:v>
                </c:pt>
              </c:numCache>
            </c:numRef>
          </c:val>
          <c:extLst>
            <c:ext xmlns:c16="http://schemas.microsoft.com/office/drawing/2014/chart" uri="{C3380CC4-5D6E-409C-BE32-E72D297353CC}">
              <c16:uniqueId val="{00000009-9326-4B2D-A14A-2F6CE53AAF21}"/>
            </c:ext>
          </c:extLst>
        </c:ser>
        <c:dLbls>
          <c:dLblPos val="ctr"/>
          <c:showLegendKey val="0"/>
          <c:showVal val="1"/>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12266893409931519"/>
          <c:y val="0.77588630105553003"/>
          <c:w val="0.81232940872833137"/>
          <c:h val="0.2208508543496590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ja-JP" altLang="en-US" sz="1400"/>
              <a:t>回答者性別構成比</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4770146554647173"/>
          <c:y val="0.20677327113944868"/>
          <c:w val="0.71990807369174548"/>
          <c:h val="0.6968701651115764"/>
        </c:manualLayout>
      </c:layout>
      <c:pieChart>
        <c:varyColors val="1"/>
        <c:ser>
          <c:idx val="0"/>
          <c:order val="0"/>
          <c:tx>
            <c:strRef>
              <c:f>グラフ用データ!$B$8</c:f>
              <c:strCache>
                <c:ptCount val="1"/>
                <c:pt idx="0">
                  <c:v>回答者性別構成比</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AE8-4831-BB66-2FA8C3BD8B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AE8-4831-BB66-2FA8C3BD8B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AE8-4831-BB66-2FA8C3BD8B8B}"/>
              </c:ext>
            </c:extLst>
          </c:dPt>
          <c:dLbls>
            <c:dLbl>
              <c:idx val="0"/>
              <c:dLblPos val="ct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AE8-4831-BB66-2FA8C3BD8B8B}"/>
                </c:ext>
              </c:extLst>
            </c:dLbl>
            <c:dLbl>
              <c:idx val="1"/>
              <c:layout>
                <c:manualLayout>
                  <c:x val="0.25784466666666667"/>
                  <c:y val="-2.833799999999999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7AE8-4831-BB66-2FA8C3BD8B8B}"/>
                </c:ext>
              </c:extLst>
            </c:dLbl>
            <c:dLbl>
              <c:idx val="2"/>
              <c:layout>
                <c:manualLayout>
                  <c:x val="0.2600742222222221"/>
                  <c:y val="4.9937555555555554E-2"/>
                </c:manualLayout>
              </c:layout>
              <c:tx>
                <c:rich>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fld id="{BE1A741F-C9AE-438A-963A-BDB73EE3DC7A}" type="CATEGORYNAME">
                      <a:rPr lang="ja-JP" altLang="en-US" sz="1200">
                        <a:solidFill>
                          <a:sysClr val="windowText" lastClr="000000"/>
                        </a:solidFill>
                      </a:rPr>
                      <a:pPr>
                        <a:defRPr sz="1200">
                          <a:solidFill>
                            <a:schemeClr val="bg1"/>
                          </a:solidFill>
                        </a:defRPr>
                      </a:pPr>
                      <a:t>[分類名]</a:t>
                    </a:fld>
                    <a:r>
                      <a:rPr lang="ja-JP" altLang="en-US" sz="1200" baseline="0">
                        <a:solidFill>
                          <a:sysClr val="windowText" lastClr="000000"/>
                        </a:solidFill>
                      </a:rPr>
                      <a:t>
</a:t>
                    </a:r>
                    <a:fld id="{4D2F0B72-824D-407F-A0B8-818B3CBA0457}" type="VALUE">
                      <a:rPr lang="en-US" altLang="ja-JP" sz="1200" baseline="0">
                        <a:solidFill>
                          <a:sysClr val="windowText" lastClr="000000"/>
                        </a:solidFill>
                      </a:rPr>
                      <a:pPr>
                        <a:defRPr sz="1200">
                          <a:solidFill>
                            <a:schemeClr val="bg1"/>
                          </a:solidFill>
                        </a:defRPr>
                      </a:pPr>
                      <a:t>[値]</a:t>
                    </a:fld>
                    <a:endParaRPr lang="ja-JP" altLang="en-US" sz="1200" baseline="0">
                      <a:solidFill>
                        <a:sysClr val="windowText" lastClr="000000"/>
                      </a:solidFill>
                    </a:endParaRPr>
                  </a:p>
                </c:rich>
              </c:tx>
              <c:spPr>
                <a:noFill/>
                <a:ln>
                  <a:noFill/>
                </a:ln>
                <a:effectLst>
                  <a:outerShdw blurRad="50800" dist="50800" dir="5400000" algn="ctr" rotWithShape="0">
                    <a:schemeClr val="bg1"/>
                  </a:outerShdw>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AE8-4831-BB66-2FA8C3BD8B8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(調査結果!$G$33,調査結果!$G$36,調査結果!$G$39)</c:f>
              <c:strCache>
                <c:ptCount val="3"/>
                <c:pt idx="0">
                  <c:v>男性</c:v>
                </c:pt>
                <c:pt idx="1">
                  <c:v>女性</c:v>
                </c:pt>
                <c:pt idx="2">
                  <c:v>その他</c:v>
                </c:pt>
              </c:strCache>
            </c:strRef>
          </c:cat>
          <c:val>
            <c:numRef>
              <c:f>(調査結果!$Z$35,調査結果!$Z$38,調査結果!$Z$41)</c:f>
              <c:numCache>
                <c:formatCode>0.0%</c:formatCode>
                <c:ptCount val="3"/>
                <c:pt idx="0">
                  <c:v>0.49199999999999999</c:v>
                </c:pt>
                <c:pt idx="1">
                  <c:v>0.5</c:v>
                </c:pt>
                <c:pt idx="2">
                  <c:v>8.0000000000000002E-3</c:v>
                </c:pt>
              </c:numCache>
            </c:numRef>
          </c:val>
          <c:extLst>
            <c:ext xmlns:c16="http://schemas.microsoft.com/office/drawing/2014/chart" uri="{C3380CC4-5D6E-409C-BE32-E72D297353CC}">
              <c16:uniqueId val="{00000006-7AE8-4831-BB66-2FA8C3BD8B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2540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9.7947927987157388E-2"/>
          <c:w val="0.84481146106736649"/>
          <c:h val="0.41126947313699275"/>
        </c:manualLayout>
      </c:layout>
      <c:barChart>
        <c:barDir val="bar"/>
        <c:grouping val="percentStacked"/>
        <c:varyColors val="0"/>
        <c:ser>
          <c:idx val="0"/>
          <c:order val="0"/>
          <c:tx>
            <c:strRef>
              <c:f>グラフ用データ!$A$66</c:f>
              <c:strCache>
                <c:ptCount val="1"/>
                <c:pt idx="0">
                  <c:v>都市格が向上し、まちのイメージアップにつながるから</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(問3!$W$9,問3!$AC$9,問3!$AI$9)</c:f>
              <c:strCache>
                <c:ptCount val="3"/>
                <c:pt idx="0">
                  <c:v>R7調査</c:v>
                </c:pt>
                <c:pt idx="1">
                  <c:v>R2調査</c:v>
                </c:pt>
                <c:pt idx="2">
                  <c:v>H27調査</c:v>
                </c:pt>
              </c:strCache>
            </c:strRef>
          </c:cat>
          <c:val>
            <c:numRef>
              <c:f>(問3!$Z$11,問3!$AF$11,問3!$AL$11)</c:f>
              <c:numCache>
                <c:formatCode>0.0%</c:formatCode>
                <c:ptCount val="3"/>
                <c:pt idx="0">
                  <c:v>0.32614555256064692</c:v>
                </c:pt>
                <c:pt idx="1">
                  <c:v>0.29882352941176471</c:v>
                </c:pt>
                <c:pt idx="2">
                  <c:v>0.32746478873239437</c:v>
                </c:pt>
              </c:numCache>
            </c:numRef>
          </c:val>
          <c:extLst>
            <c:ext xmlns:c16="http://schemas.microsoft.com/office/drawing/2014/chart" uri="{C3380CC4-5D6E-409C-BE32-E72D297353CC}">
              <c16:uniqueId val="{00000000-E385-4817-A722-16638A32406D}"/>
            </c:ext>
          </c:extLst>
        </c:ser>
        <c:ser>
          <c:idx val="1"/>
          <c:order val="1"/>
          <c:tx>
            <c:strRef>
              <c:f>グラフ用データ!$A$67</c:f>
              <c:strCache>
                <c:ptCount val="1"/>
                <c:pt idx="0">
                  <c:v>大阪を訪れる人が増えることにより、にぎやかで活気のあるまちとなるから</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(問3!$W$9,問3!$AC$9,問3!$AI$9)</c:f>
              <c:strCache>
                <c:ptCount val="3"/>
                <c:pt idx="0">
                  <c:v>R7調査</c:v>
                </c:pt>
                <c:pt idx="1">
                  <c:v>R2調査</c:v>
                </c:pt>
                <c:pt idx="2">
                  <c:v>H27調査</c:v>
                </c:pt>
              </c:strCache>
            </c:strRef>
          </c:cat>
          <c:val>
            <c:numRef>
              <c:f>(問3!$Z$12,問3!$AF$12,問3!$AL$12)</c:f>
              <c:numCache>
                <c:formatCode>0.0%</c:formatCode>
                <c:ptCount val="3"/>
                <c:pt idx="0">
                  <c:v>0.23719676549865229</c:v>
                </c:pt>
                <c:pt idx="1">
                  <c:v>0.25176470588235295</c:v>
                </c:pt>
                <c:pt idx="2">
                  <c:v>0.23767605633802816</c:v>
                </c:pt>
              </c:numCache>
            </c:numRef>
          </c:val>
          <c:extLst>
            <c:ext xmlns:c16="http://schemas.microsoft.com/office/drawing/2014/chart" uri="{C3380CC4-5D6E-409C-BE32-E72D297353CC}">
              <c16:uniqueId val="{00000001-E385-4817-A722-16638A32406D}"/>
            </c:ext>
          </c:extLst>
        </c:ser>
        <c:ser>
          <c:idx val="2"/>
          <c:order val="2"/>
          <c:tx>
            <c:strRef>
              <c:f>グラフ用データ!$A$68</c:f>
              <c:strCache>
                <c:ptCount val="1"/>
                <c:pt idx="0">
                  <c:v>不動産価値が向上するから</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(問3!$W$9,問3!$AC$9,問3!$AI$9)</c:f>
              <c:strCache>
                <c:ptCount val="3"/>
                <c:pt idx="0">
                  <c:v>R7調査</c:v>
                </c:pt>
                <c:pt idx="1">
                  <c:v>R2調査</c:v>
                </c:pt>
                <c:pt idx="2">
                  <c:v>H27調査</c:v>
                </c:pt>
              </c:strCache>
            </c:strRef>
          </c:cat>
          <c:val>
            <c:numRef>
              <c:f>(問3!$Z$13,問3!$AF$13,問3!$AL$13)</c:f>
              <c:numCache>
                <c:formatCode>0.0%</c:formatCode>
                <c:ptCount val="3"/>
                <c:pt idx="0">
                  <c:v>4.3126684636118601E-2</c:v>
                </c:pt>
                <c:pt idx="1">
                  <c:v>6.5882352941176475E-2</c:v>
                </c:pt>
                <c:pt idx="2">
                  <c:v>1.4084507042253521E-2</c:v>
                </c:pt>
              </c:numCache>
            </c:numRef>
          </c:val>
          <c:extLst>
            <c:ext xmlns:c16="http://schemas.microsoft.com/office/drawing/2014/chart" uri="{C3380CC4-5D6E-409C-BE32-E72D297353CC}">
              <c16:uniqueId val="{00000002-E385-4817-A722-16638A32406D}"/>
            </c:ext>
          </c:extLst>
        </c:ser>
        <c:ser>
          <c:idx val="3"/>
          <c:order val="3"/>
          <c:tx>
            <c:strRef>
              <c:f>グラフ用データ!$A$69</c:f>
              <c:strCache>
                <c:ptCount val="1"/>
                <c:pt idx="0">
                  <c:v>地域に愛着を持ち次世代に誇れるまちにしたいから</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(問3!$W$9,問3!$AC$9,問3!$AI$9)</c:f>
              <c:strCache>
                <c:ptCount val="3"/>
                <c:pt idx="0">
                  <c:v>R7調査</c:v>
                </c:pt>
                <c:pt idx="1">
                  <c:v>R2調査</c:v>
                </c:pt>
                <c:pt idx="2">
                  <c:v>H27調査</c:v>
                </c:pt>
              </c:strCache>
            </c:strRef>
          </c:cat>
          <c:val>
            <c:numRef>
              <c:f>(問3!$Z$14,問3!$AF$14,問3!$AL$14)</c:f>
              <c:numCache>
                <c:formatCode>0.0%</c:formatCode>
                <c:ptCount val="3"/>
                <c:pt idx="0">
                  <c:v>0.15902964959568733</c:v>
                </c:pt>
                <c:pt idx="1">
                  <c:v>0.14588235294117646</c:v>
                </c:pt>
                <c:pt idx="2">
                  <c:v>0.21654929577464788</c:v>
                </c:pt>
              </c:numCache>
            </c:numRef>
          </c:val>
          <c:extLst>
            <c:ext xmlns:c16="http://schemas.microsoft.com/office/drawing/2014/chart" uri="{C3380CC4-5D6E-409C-BE32-E72D297353CC}">
              <c16:uniqueId val="{00000005-E385-4817-A722-16638A32406D}"/>
            </c:ext>
          </c:extLst>
        </c:ser>
        <c:ser>
          <c:idx val="4"/>
          <c:order val="4"/>
          <c:tx>
            <c:strRef>
              <c:f>グラフ用データ!$A$70</c:f>
              <c:strCache>
                <c:ptCount val="1"/>
                <c:pt idx="0">
                  <c:v>景観の良いまちで暮らしたい、または働きたいから</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(問3!$W$9,問3!$AC$9,問3!$AI$9)</c:f>
              <c:strCache>
                <c:ptCount val="3"/>
                <c:pt idx="0">
                  <c:v>R7調査</c:v>
                </c:pt>
                <c:pt idx="1">
                  <c:v>R2調査</c:v>
                </c:pt>
                <c:pt idx="2">
                  <c:v>H27調査</c:v>
                </c:pt>
              </c:strCache>
            </c:strRef>
          </c:cat>
          <c:val>
            <c:numRef>
              <c:f>(問3!$Z$15,問3!$AF$15,問3!$AL$15)</c:f>
              <c:numCache>
                <c:formatCode>0.0%</c:formatCode>
                <c:ptCount val="3"/>
                <c:pt idx="0">
                  <c:v>0.22911051212938005</c:v>
                </c:pt>
                <c:pt idx="1">
                  <c:v>0.23529411764705882</c:v>
                </c:pt>
                <c:pt idx="2">
                  <c:v>0.18661971830985916</c:v>
                </c:pt>
              </c:numCache>
            </c:numRef>
          </c:val>
          <c:extLst>
            <c:ext xmlns:c16="http://schemas.microsoft.com/office/drawing/2014/chart" uri="{C3380CC4-5D6E-409C-BE32-E72D297353CC}">
              <c16:uniqueId val="{00000008-E385-4817-A722-16638A32406D}"/>
            </c:ext>
          </c:extLst>
        </c:ser>
        <c:ser>
          <c:idx val="5"/>
          <c:order val="5"/>
          <c:tx>
            <c:strRef>
              <c:f>グラフ用データ!$A$71</c:f>
              <c:strCache>
                <c:ptCount val="1"/>
                <c:pt idx="0">
                  <c:v>その他</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(問3!$W$9,問3!$AC$9,問3!$AI$9)</c:f>
              <c:strCache>
                <c:ptCount val="3"/>
                <c:pt idx="0">
                  <c:v>R7調査</c:v>
                </c:pt>
                <c:pt idx="1">
                  <c:v>R2調査</c:v>
                </c:pt>
                <c:pt idx="2">
                  <c:v>H27調査</c:v>
                </c:pt>
              </c:strCache>
            </c:strRef>
          </c:cat>
          <c:val>
            <c:numRef>
              <c:f>(問3!$Z$16,問3!$AF$16,問3!$AL$16)</c:f>
              <c:numCache>
                <c:formatCode>0.0%</c:formatCode>
                <c:ptCount val="3"/>
                <c:pt idx="0">
                  <c:v>5.3908355795148251E-3</c:v>
                </c:pt>
                <c:pt idx="1">
                  <c:v>2.352941176470588E-3</c:v>
                </c:pt>
                <c:pt idx="2">
                  <c:v>1.7605633802816902E-2</c:v>
                </c:pt>
              </c:numCache>
            </c:numRef>
          </c:val>
          <c:extLst>
            <c:ext xmlns:c16="http://schemas.microsoft.com/office/drawing/2014/chart" uri="{C3380CC4-5D6E-409C-BE32-E72D297353CC}">
              <c16:uniqueId val="{00000000-90D6-48EE-93AC-9343EE44CD31}"/>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22670326624692883"/>
          <c:y val="0.52564319316774277"/>
          <c:w val="0.59783246894413244"/>
          <c:h val="0.4506796489878683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40840325007436E-3"/>
          <c:y val="6.4394669112962821E-2"/>
          <c:w val="0.42007057553189153"/>
          <c:h val="0.94635230255309"/>
        </c:manualLayout>
      </c:layout>
      <c:pieChart>
        <c:varyColors val="1"/>
        <c:dLbls>
          <c:dLblPos val="ctr"/>
          <c:showLegendKey val="0"/>
          <c:showVal val="0"/>
          <c:showCatName val="0"/>
          <c:showSerName val="0"/>
          <c:showPercent val="1"/>
          <c:showBubbleSize val="0"/>
          <c:showLeaderLines val="0"/>
        </c:dLbls>
        <c:firstSliceAng val="0"/>
        <c:extLst/>
      </c:pieChart>
      <c:spPr>
        <a:noFill/>
        <a:ln>
          <a:noFill/>
        </a:ln>
        <a:effectLst/>
      </c:spPr>
    </c:plotArea>
    <c:plotVisOnly val="1"/>
    <c:dispBlanksAs val="gap"/>
    <c:showDLblsOverMax val="0"/>
  </c:chart>
  <c:spPr>
    <a:noFill/>
    <a:ln w="9525" cap="flat" cmpd="sng" algn="ctr">
      <a:noFill/>
      <a:round/>
    </a:ln>
    <a:effectLst/>
  </c:spPr>
  <c:txPr>
    <a:bodyPr/>
    <a:lstStyle/>
    <a:p>
      <a:pPr>
        <a:defRPr>
          <a:ln>
            <a:noFill/>
          </a:ln>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4818579464788"/>
          <c:y val="0.11065830668362847"/>
          <c:w val="0.54459479069067507"/>
          <c:h val="0.82254671220955689"/>
        </c:manualLayout>
      </c:layout>
      <c:barChart>
        <c:barDir val="bar"/>
        <c:grouping val="percentStacked"/>
        <c:varyColors val="0"/>
        <c:ser>
          <c:idx val="0"/>
          <c:order val="0"/>
          <c:tx>
            <c:strRef>
              <c:f>問3!$C$36</c:f>
              <c:strCache>
                <c:ptCount val="1"/>
                <c:pt idx="0">
                  <c:v>都市格が向上し、まちのイメージアップにつながるから</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(問3!$AK$34,問3!$AO$34,問3!$AG$34,問3!$AC$34,問3!$Y$34,問3!$U$34,問3!$Q$34)</c:f>
              <c:strCache>
                <c:ptCount val="7"/>
                <c:pt idx="0">
                  <c:v>全体</c:v>
                </c:pt>
                <c:pt idx="2">
                  <c:v>60歳以上</c:v>
                </c:pt>
                <c:pt idx="3">
                  <c:v>50歳代</c:v>
                </c:pt>
                <c:pt idx="4">
                  <c:v>40歳代</c:v>
                </c:pt>
                <c:pt idx="5">
                  <c:v>30歳代</c:v>
                </c:pt>
                <c:pt idx="6">
                  <c:v>18歳～29歳</c:v>
                </c:pt>
              </c:strCache>
            </c:strRef>
          </c:cat>
          <c:val>
            <c:numRef>
              <c:f>(問3!$AM$36,問3!$AO$36,問3!$AI$36,問3!$AE$36,問3!$AA$36,問3!$W$36,問3!$S$36)</c:f>
              <c:numCache>
                <c:formatCode>General</c:formatCode>
                <c:ptCount val="7"/>
                <c:pt idx="0" formatCode="0.0%">
                  <c:v>0.32614555256064692</c:v>
                </c:pt>
                <c:pt idx="2" formatCode="0.0%">
                  <c:v>0.31764705882352939</c:v>
                </c:pt>
                <c:pt idx="3" formatCode="0.0%">
                  <c:v>0.38554216867469882</c:v>
                </c:pt>
                <c:pt idx="4" formatCode="0.0%">
                  <c:v>0.32098765432098764</c:v>
                </c:pt>
                <c:pt idx="5" formatCode="0.0%">
                  <c:v>0.2537313432835821</c:v>
                </c:pt>
                <c:pt idx="6" formatCode="0.0%">
                  <c:v>0.34545454545454546</c:v>
                </c:pt>
              </c:numCache>
            </c:numRef>
          </c:val>
          <c:extLst>
            <c:ext xmlns:c16="http://schemas.microsoft.com/office/drawing/2014/chart" uri="{C3380CC4-5D6E-409C-BE32-E72D297353CC}">
              <c16:uniqueId val="{00000000-D936-4751-AB8D-BC9F8BB162BC}"/>
            </c:ext>
          </c:extLst>
        </c:ser>
        <c:ser>
          <c:idx val="1"/>
          <c:order val="1"/>
          <c:tx>
            <c:strRef>
              <c:f>問3!$C$37</c:f>
              <c:strCache>
                <c:ptCount val="1"/>
                <c:pt idx="0">
                  <c:v>大阪を訪れる人が増えることにより、にぎやかで活気のあるまちとなるから</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(問3!$AK$34,問3!$AO$34,問3!$AG$34,問3!$AC$34,問3!$Y$34,問3!$U$34,問3!$Q$34)</c:f>
              <c:strCache>
                <c:ptCount val="7"/>
                <c:pt idx="0">
                  <c:v>全体</c:v>
                </c:pt>
                <c:pt idx="2">
                  <c:v>60歳以上</c:v>
                </c:pt>
                <c:pt idx="3">
                  <c:v>50歳代</c:v>
                </c:pt>
                <c:pt idx="4">
                  <c:v>40歳代</c:v>
                </c:pt>
                <c:pt idx="5">
                  <c:v>30歳代</c:v>
                </c:pt>
                <c:pt idx="6">
                  <c:v>18歳～29歳</c:v>
                </c:pt>
              </c:strCache>
            </c:strRef>
          </c:cat>
          <c:val>
            <c:numRef>
              <c:f>(問3!$AM$37,問3!$AO$37,問3!$AI$37,問3!$AE$37,問3!$AA$37,問3!$W$37,問3!$S$37)</c:f>
              <c:numCache>
                <c:formatCode>General</c:formatCode>
                <c:ptCount val="7"/>
                <c:pt idx="0" formatCode="0.0%">
                  <c:v>0.23719676549865229</c:v>
                </c:pt>
                <c:pt idx="2" formatCode="0.0%">
                  <c:v>0.18823529411764706</c:v>
                </c:pt>
                <c:pt idx="3" formatCode="0.0%">
                  <c:v>0.19277108433734941</c:v>
                </c:pt>
                <c:pt idx="4" formatCode="0.0%">
                  <c:v>0.24691358024691357</c:v>
                </c:pt>
                <c:pt idx="5" formatCode="0.0%">
                  <c:v>0.34328358208955223</c:v>
                </c:pt>
                <c:pt idx="6" formatCode="0.0%">
                  <c:v>0.23636363636363636</c:v>
                </c:pt>
              </c:numCache>
            </c:numRef>
          </c:val>
          <c:extLst>
            <c:ext xmlns:c16="http://schemas.microsoft.com/office/drawing/2014/chart" uri="{C3380CC4-5D6E-409C-BE32-E72D297353CC}">
              <c16:uniqueId val="{00000001-D936-4751-AB8D-BC9F8BB162BC}"/>
            </c:ext>
          </c:extLst>
        </c:ser>
        <c:ser>
          <c:idx val="2"/>
          <c:order val="2"/>
          <c:tx>
            <c:strRef>
              <c:f>問3!$C$38</c:f>
              <c:strCache>
                <c:ptCount val="1"/>
                <c:pt idx="0">
                  <c:v>不動産価値が向上するから</c:v>
                </c:pt>
              </c:strCache>
            </c:strRef>
          </c:tx>
          <c:spPr>
            <a:solidFill>
              <a:schemeClr val="accent3"/>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2-D936-4751-AB8D-BC9F8BB162BC}"/>
                </c:ext>
              </c:extLst>
            </c:dLbl>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(問3!$AK$34,問3!$AO$34,問3!$AG$34,問3!$AC$34,問3!$Y$34,問3!$U$34,問3!$Q$34)</c:f>
              <c:strCache>
                <c:ptCount val="7"/>
                <c:pt idx="0">
                  <c:v>全体</c:v>
                </c:pt>
                <c:pt idx="2">
                  <c:v>60歳以上</c:v>
                </c:pt>
                <c:pt idx="3">
                  <c:v>50歳代</c:v>
                </c:pt>
                <c:pt idx="4">
                  <c:v>40歳代</c:v>
                </c:pt>
                <c:pt idx="5">
                  <c:v>30歳代</c:v>
                </c:pt>
                <c:pt idx="6">
                  <c:v>18歳～29歳</c:v>
                </c:pt>
              </c:strCache>
            </c:strRef>
          </c:cat>
          <c:val>
            <c:numRef>
              <c:f>(問3!$AM$38,問3!$AO$38,問3!$AI$38,問3!$AE$38,問3!$AA$38,問3!$W$38,問3!$S$38)</c:f>
              <c:numCache>
                <c:formatCode>General</c:formatCode>
                <c:ptCount val="7"/>
                <c:pt idx="0" formatCode="0.0%">
                  <c:v>4.3126684636118601E-2</c:v>
                </c:pt>
                <c:pt idx="2" formatCode="0.0%">
                  <c:v>3.5294117647058823E-2</c:v>
                </c:pt>
                <c:pt idx="3" formatCode="0.0%">
                  <c:v>3.614457831325301E-2</c:v>
                </c:pt>
                <c:pt idx="4" formatCode="0.0%">
                  <c:v>3.7037037037037035E-2</c:v>
                </c:pt>
                <c:pt idx="5" formatCode="0.0%">
                  <c:v>4.4776119402985072E-2</c:v>
                </c:pt>
                <c:pt idx="6" formatCode="0.0%">
                  <c:v>7.2727272727272724E-2</c:v>
                </c:pt>
              </c:numCache>
            </c:numRef>
          </c:val>
          <c:extLst>
            <c:ext xmlns:c16="http://schemas.microsoft.com/office/drawing/2014/chart" uri="{C3380CC4-5D6E-409C-BE32-E72D297353CC}">
              <c16:uniqueId val="{00000003-D936-4751-AB8D-BC9F8BB162BC}"/>
            </c:ext>
          </c:extLst>
        </c:ser>
        <c:ser>
          <c:idx val="3"/>
          <c:order val="3"/>
          <c:tx>
            <c:strRef>
              <c:f>問3!$C$39</c:f>
              <c:strCache>
                <c:ptCount val="1"/>
                <c:pt idx="0">
                  <c:v>地域に愛着を持ち次世代に誇れるまちにしたいから</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(問3!$AK$34,問3!$AO$34,問3!$AG$34,問3!$AC$34,問3!$Y$34,問3!$U$34,問3!$Q$34)</c:f>
              <c:strCache>
                <c:ptCount val="7"/>
                <c:pt idx="0">
                  <c:v>全体</c:v>
                </c:pt>
                <c:pt idx="2">
                  <c:v>60歳以上</c:v>
                </c:pt>
                <c:pt idx="3">
                  <c:v>50歳代</c:v>
                </c:pt>
                <c:pt idx="4">
                  <c:v>40歳代</c:v>
                </c:pt>
                <c:pt idx="5">
                  <c:v>30歳代</c:v>
                </c:pt>
                <c:pt idx="6">
                  <c:v>18歳～29歳</c:v>
                </c:pt>
              </c:strCache>
            </c:strRef>
          </c:cat>
          <c:val>
            <c:numRef>
              <c:f>(問3!$AM$39,問3!$AO$39,問3!$AI$39,問3!$AE$39,問3!$AA$39,問3!$W$39,問3!$S$39)</c:f>
              <c:numCache>
                <c:formatCode>General</c:formatCode>
                <c:ptCount val="7"/>
                <c:pt idx="0" formatCode="0.0%">
                  <c:v>0.15902964959568733</c:v>
                </c:pt>
                <c:pt idx="2" formatCode="0.0%">
                  <c:v>0.27058823529411763</c:v>
                </c:pt>
                <c:pt idx="3" formatCode="0.0%">
                  <c:v>0.16867469879518071</c:v>
                </c:pt>
                <c:pt idx="4" formatCode="0.0%">
                  <c:v>0.13580246913580246</c:v>
                </c:pt>
                <c:pt idx="5" formatCode="0.0%">
                  <c:v>0.11940298507462686</c:v>
                </c:pt>
                <c:pt idx="6" formatCode="0.0%">
                  <c:v>5.4545454545454543E-2</c:v>
                </c:pt>
              </c:numCache>
            </c:numRef>
          </c:val>
          <c:extLst>
            <c:ext xmlns:c16="http://schemas.microsoft.com/office/drawing/2014/chart" uri="{C3380CC4-5D6E-409C-BE32-E72D297353CC}">
              <c16:uniqueId val="{00000004-D936-4751-AB8D-BC9F8BB162BC}"/>
            </c:ext>
          </c:extLst>
        </c:ser>
        <c:ser>
          <c:idx val="4"/>
          <c:order val="4"/>
          <c:tx>
            <c:strRef>
              <c:f>問3!$C$40</c:f>
              <c:strCache>
                <c:ptCount val="1"/>
                <c:pt idx="0">
                  <c:v>景観の良いまちで暮らしたい、または働きたいから</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(問3!$AK$34,問3!$AO$34,問3!$AG$34,問3!$AC$34,問3!$Y$34,問3!$U$34,問3!$Q$34)</c:f>
              <c:strCache>
                <c:ptCount val="7"/>
                <c:pt idx="0">
                  <c:v>全体</c:v>
                </c:pt>
                <c:pt idx="2">
                  <c:v>60歳以上</c:v>
                </c:pt>
                <c:pt idx="3">
                  <c:v>50歳代</c:v>
                </c:pt>
                <c:pt idx="4">
                  <c:v>40歳代</c:v>
                </c:pt>
                <c:pt idx="5">
                  <c:v>30歳代</c:v>
                </c:pt>
                <c:pt idx="6">
                  <c:v>18歳～29歳</c:v>
                </c:pt>
              </c:strCache>
            </c:strRef>
          </c:cat>
          <c:val>
            <c:numRef>
              <c:f>(問3!$AM$40,問3!$AO$40,問3!$AI$40,問3!$AE$40,問3!$AA$40,問3!$W$40,問3!$S$40)</c:f>
              <c:numCache>
                <c:formatCode>General</c:formatCode>
                <c:ptCount val="7"/>
                <c:pt idx="0" formatCode="0.0%">
                  <c:v>0.22911051212938005</c:v>
                </c:pt>
                <c:pt idx="2" formatCode="0.0%">
                  <c:v>0.17647058823529413</c:v>
                </c:pt>
                <c:pt idx="3" formatCode="0.0%">
                  <c:v>0.21686746987951808</c:v>
                </c:pt>
                <c:pt idx="4" formatCode="0.0%">
                  <c:v>0.25925925925925924</c:v>
                </c:pt>
                <c:pt idx="5" formatCode="0.0%">
                  <c:v>0.22388059701492538</c:v>
                </c:pt>
                <c:pt idx="6" formatCode="0.0%">
                  <c:v>0.29090909090909089</c:v>
                </c:pt>
              </c:numCache>
            </c:numRef>
          </c:val>
          <c:extLst>
            <c:ext xmlns:c16="http://schemas.microsoft.com/office/drawing/2014/chart" uri="{C3380CC4-5D6E-409C-BE32-E72D297353CC}">
              <c16:uniqueId val="{00000006-D936-4751-AB8D-BC9F8BB162BC}"/>
            </c:ext>
          </c:extLst>
        </c:ser>
        <c:ser>
          <c:idx val="5"/>
          <c:order val="5"/>
          <c:tx>
            <c:strRef>
              <c:f>問3!$C$41</c:f>
              <c:strCache>
                <c:ptCount val="1"/>
                <c:pt idx="0">
                  <c:v>その他</c:v>
                </c:pt>
              </c:strCache>
            </c:strRef>
          </c:tx>
          <c:spPr>
            <a:solidFill>
              <a:schemeClr val="accent6"/>
            </a:solidFill>
            <a:ln>
              <a:noFill/>
            </a:ln>
            <a:effectLst/>
          </c:spPr>
          <c:invertIfNegative val="0"/>
          <c:cat>
            <c:strRef>
              <c:f>(問3!$AK$34,問3!$AO$34,問3!$AG$34,問3!$AC$34,問3!$Y$34,問3!$U$34,問3!$Q$34)</c:f>
              <c:strCache>
                <c:ptCount val="7"/>
                <c:pt idx="0">
                  <c:v>全体</c:v>
                </c:pt>
                <c:pt idx="2">
                  <c:v>60歳以上</c:v>
                </c:pt>
                <c:pt idx="3">
                  <c:v>50歳代</c:v>
                </c:pt>
                <c:pt idx="4">
                  <c:v>40歳代</c:v>
                </c:pt>
                <c:pt idx="5">
                  <c:v>30歳代</c:v>
                </c:pt>
                <c:pt idx="6">
                  <c:v>18歳～29歳</c:v>
                </c:pt>
              </c:strCache>
            </c:strRef>
          </c:cat>
          <c:val>
            <c:numRef>
              <c:f>(問3!$AM$41,問3!$AO$41,問3!$AI$41,問3!$AE$41,問3!$AA$41,問3!$W$41,問3!$S$41)</c:f>
              <c:numCache>
                <c:formatCode>General</c:formatCode>
                <c:ptCount val="7"/>
                <c:pt idx="0" formatCode="0.0%">
                  <c:v>5.3908355795148251E-3</c:v>
                </c:pt>
                <c:pt idx="2" formatCode="0.0%">
                  <c:v>1.1764705882352941E-2</c:v>
                </c:pt>
                <c:pt idx="3" formatCode="0.0%">
                  <c:v>0</c:v>
                </c:pt>
                <c:pt idx="4" formatCode="0.0%">
                  <c:v>0</c:v>
                </c:pt>
                <c:pt idx="5" formatCode="0.0%">
                  <c:v>1.4925373134328358E-2</c:v>
                </c:pt>
                <c:pt idx="6" formatCode="0.0%">
                  <c:v>0</c:v>
                </c:pt>
              </c:numCache>
            </c:numRef>
          </c:val>
          <c:extLst>
            <c:ext xmlns:c16="http://schemas.microsoft.com/office/drawing/2014/chart" uri="{C3380CC4-5D6E-409C-BE32-E72D297353CC}">
              <c16:uniqueId val="{00000000-10A7-430D-8098-05623FA6F3E0}"/>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70320828671346447"/>
          <c:y val="0.1203494462023164"/>
          <c:w val="0.29166883667571242"/>
          <c:h val="0.8002111260144795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100"/>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9.7947927987157388E-2"/>
          <c:w val="0.84481146106736649"/>
          <c:h val="0.41126947313699275"/>
        </c:manualLayout>
      </c:layout>
      <c:barChart>
        <c:barDir val="bar"/>
        <c:grouping val="percentStacked"/>
        <c:varyColors val="0"/>
        <c:ser>
          <c:idx val="0"/>
          <c:order val="0"/>
          <c:tx>
            <c:strRef>
              <c:f>問3_年代別!$C$6</c:f>
              <c:strCache>
                <c:ptCount val="1"/>
                <c:pt idx="0">
                  <c:v>都市格が向上し、まちのイメージアップにつながるから</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(問3_年代別!$AB$4,問3_年代別!$AH$4)</c:f>
              <c:strCache>
                <c:ptCount val="2"/>
                <c:pt idx="0">
                  <c:v>R7調査</c:v>
                </c:pt>
                <c:pt idx="1">
                  <c:v>R2調査</c:v>
                </c:pt>
              </c:strCache>
            </c:strRef>
          </c:cat>
          <c:val>
            <c:numRef>
              <c:f>(問3_年代別!$AE$6,問3_年代別!$AK$6)</c:f>
              <c:numCache>
                <c:formatCode>0.0%</c:formatCode>
                <c:ptCount val="2"/>
                <c:pt idx="0">
                  <c:v>0.31764705882352939</c:v>
                </c:pt>
                <c:pt idx="1">
                  <c:v>0.29473684210526313</c:v>
                </c:pt>
              </c:numCache>
            </c:numRef>
          </c:val>
          <c:extLst>
            <c:ext xmlns:c16="http://schemas.microsoft.com/office/drawing/2014/chart" uri="{C3380CC4-5D6E-409C-BE32-E72D297353CC}">
              <c16:uniqueId val="{00000000-CC12-4486-9031-74FE964BD4A0}"/>
            </c:ext>
          </c:extLst>
        </c:ser>
        <c:ser>
          <c:idx val="1"/>
          <c:order val="1"/>
          <c:tx>
            <c:strRef>
              <c:f>問3_年代別!$C$7</c:f>
              <c:strCache>
                <c:ptCount val="1"/>
                <c:pt idx="0">
                  <c:v>大阪を訪れる人が増えることにより、にぎやかで活気のあるまちとなるから</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(問3_年代別!$AB$4,問3_年代別!$AH$4)</c:f>
              <c:strCache>
                <c:ptCount val="2"/>
                <c:pt idx="0">
                  <c:v>R7調査</c:v>
                </c:pt>
                <c:pt idx="1">
                  <c:v>R2調査</c:v>
                </c:pt>
              </c:strCache>
            </c:strRef>
          </c:cat>
          <c:val>
            <c:numRef>
              <c:f>(問3_年代別!$AE$7,問3_年代別!$AK$7)</c:f>
              <c:numCache>
                <c:formatCode>0.0%</c:formatCode>
                <c:ptCount val="2"/>
                <c:pt idx="0">
                  <c:v>0.18823529411764706</c:v>
                </c:pt>
                <c:pt idx="1">
                  <c:v>0.18947368421052632</c:v>
                </c:pt>
              </c:numCache>
            </c:numRef>
          </c:val>
          <c:extLst>
            <c:ext xmlns:c16="http://schemas.microsoft.com/office/drawing/2014/chart" uri="{C3380CC4-5D6E-409C-BE32-E72D297353CC}">
              <c16:uniqueId val="{00000001-CC12-4486-9031-74FE964BD4A0}"/>
            </c:ext>
          </c:extLst>
        </c:ser>
        <c:ser>
          <c:idx val="2"/>
          <c:order val="2"/>
          <c:tx>
            <c:strRef>
              <c:f>問3_年代別!$C$8</c:f>
              <c:strCache>
                <c:ptCount val="1"/>
                <c:pt idx="0">
                  <c:v>不動産価値が向上するから</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(問3_年代別!$AB$4,問3_年代別!$AH$4)</c:f>
              <c:strCache>
                <c:ptCount val="2"/>
                <c:pt idx="0">
                  <c:v>R7調査</c:v>
                </c:pt>
                <c:pt idx="1">
                  <c:v>R2調査</c:v>
                </c:pt>
              </c:strCache>
            </c:strRef>
          </c:cat>
          <c:val>
            <c:numRef>
              <c:f>(問3_年代別!$AE$8,問3_年代別!$AK$8)</c:f>
              <c:numCache>
                <c:formatCode>0.0%</c:formatCode>
                <c:ptCount val="2"/>
                <c:pt idx="0">
                  <c:v>3.5294117647058823E-2</c:v>
                </c:pt>
                <c:pt idx="1">
                  <c:v>4.2105263157894736E-2</c:v>
                </c:pt>
              </c:numCache>
            </c:numRef>
          </c:val>
          <c:extLst>
            <c:ext xmlns:c16="http://schemas.microsoft.com/office/drawing/2014/chart" uri="{C3380CC4-5D6E-409C-BE32-E72D297353CC}">
              <c16:uniqueId val="{00000002-CC12-4486-9031-74FE964BD4A0}"/>
            </c:ext>
          </c:extLst>
        </c:ser>
        <c:ser>
          <c:idx val="3"/>
          <c:order val="3"/>
          <c:tx>
            <c:strRef>
              <c:f>問3_年代別!$C$9</c:f>
              <c:strCache>
                <c:ptCount val="1"/>
                <c:pt idx="0">
                  <c:v>地域に愛着を持ち次世代に誇れるまちにしたいから</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(問3_年代別!$AB$4,問3_年代別!$AH$4)</c:f>
              <c:strCache>
                <c:ptCount val="2"/>
                <c:pt idx="0">
                  <c:v>R7調査</c:v>
                </c:pt>
                <c:pt idx="1">
                  <c:v>R2調査</c:v>
                </c:pt>
              </c:strCache>
            </c:strRef>
          </c:cat>
          <c:val>
            <c:numRef>
              <c:f>(問3_年代別!$AE$9,問3_年代別!$AK$9)</c:f>
              <c:numCache>
                <c:formatCode>0.0%</c:formatCode>
                <c:ptCount val="2"/>
                <c:pt idx="0">
                  <c:v>0.27058823529411763</c:v>
                </c:pt>
                <c:pt idx="1">
                  <c:v>0.23157894736842105</c:v>
                </c:pt>
              </c:numCache>
            </c:numRef>
          </c:val>
          <c:extLst>
            <c:ext xmlns:c16="http://schemas.microsoft.com/office/drawing/2014/chart" uri="{C3380CC4-5D6E-409C-BE32-E72D297353CC}">
              <c16:uniqueId val="{00000003-CC12-4486-9031-74FE964BD4A0}"/>
            </c:ext>
          </c:extLst>
        </c:ser>
        <c:ser>
          <c:idx val="4"/>
          <c:order val="4"/>
          <c:tx>
            <c:strRef>
              <c:f>問3_年代別!$C$10</c:f>
              <c:strCache>
                <c:ptCount val="1"/>
                <c:pt idx="0">
                  <c:v>景観の良いまちで暮らしたい、または働きたいから</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(問3_年代別!$AB$4,問3_年代別!$AH$4)</c:f>
              <c:strCache>
                <c:ptCount val="2"/>
                <c:pt idx="0">
                  <c:v>R7調査</c:v>
                </c:pt>
                <c:pt idx="1">
                  <c:v>R2調査</c:v>
                </c:pt>
              </c:strCache>
            </c:strRef>
          </c:cat>
          <c:val>
            <c:numRef>
              <c:f>(問3_年代別!$AE$10,問3_年代別!$AK$10)</c:f>
              <c:numCache>
                <c:formatCode>0.0%</c:formatCode>
                <c:ptCount val="2"/>
                <c:pt idx="0">
                  <c:v>0.17647058823529413</c:v>
                </c:pt>
                <c:pt idx="1">
                  <c:v>0.24210526315789474</c:v>
                </c:pt>
              </c:numCache>
            </c:numRef>
          </c:val>
          <c:extLst>
            <c:ext xmlns:c16="http://schemas.microsoft.com/office/drawing/2014/chart" uri="{C3380CC4-5D6E-409C-BE32-E72D297353CC}">
              <c16:uniqueId val="{00000004-CC12-4486-9031-74FE964BD4A0}"/>
            </c:ext>
          </c:extLst>
        </c:ser>
        <c:ser>
          <c:idx val="5"/>
          <c:order val="5"/>
          <c:tx>
            <c:strRef>
              <c:f>問3_年代別!$C$11</c:f>
              <c:strCache>
                <c:ptCount val="1"/>
                <c:pt idx="0">
                  <c:v>その他</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(問3_年代別!$AB$4,問3_年代別!$AH$4)</c:f>
              <c:strCache>
                <c:ptCount val="2"/>
                <c:pt idx="0">
                  <c:v>R7調査</c:v>
                </c:pt>
                <c:pt idx="1">
                  <c:v>R2調査</c:v>
                </c:pt>
              </c:strCache>
            </c:strRef>
          </c:cat>
          <c:val>
            <c:numRef>
              <c:f>(問3_年代別!$AE$11,問3_年代別!$AK$11)</c:f>
              <c:numCache>
                <c:formatCode>0.0%</c:formatCode>
                <c:ptCount val="2"/>
                <c:pt idx="0">
                  <c:v>1.1764705882352941E-2</c:v>
                </c:pt>
                <c:pt idx="1">
                  <c:v>0</c:v>
                </c:pt>
              </c:numCache>
            </c:numRef>
          </c:val>
          <c:extLst>
            <c:ext xmlns:c16="http://schemas.microsoft.com/office/drawing/2014/chart" uri="{C3380CC4-5D6E-409C-BE32-E72D297353CC}">
              <c16:uniqueId val="{00000005-CC12-4486-9031-74FE964BD4A0}"/>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22670326624692883"/>
          <c:y val="0.52564319316774277"/>
          <c:w val="0.59783246894413244"/>
          <c:h val="0.4506796489878683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9.7947927987157388E-2"/>
          <c:w val="0.84481146106736649"/>
          <c:h val="0.41126947313699275"/>
        </c:manualLayout>
      </c:layout>
      <c:barChart>
        <c:barDir val="bar"/>
        <c:grouping val="percentStacked"/>
        <c:varyColors val="0"/>
        <c:ser>
          <c:idx val="0"/>
          <c:order val="0"/>
          <c:tx>
            <c:strRef>
              <c:f>問3_年代別!$C$32</c:f>
              <c:strCache>
                <c:ptCount val="1"/>
                <c:pt idx="0">
                  <c:v>都市格が向上し、まちのイメージアップにつながるから</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(問3_年代別!$AB$30,問3_年代別!$AH$30)</c:f>
              <c:strCache>
                <c:ptCount val="2"/>
                <c:pt idx="0">
                  <c:v>R7調査</c:v>
                </c:pt>
                <c:pt idx="1">
                  <c:v>R2調査</c:v>
                </c:pt>
              </c:strCache>
            </c:strRef>
          </c:cat>
          <c:val>
            <c:numRef>
              <c:f>(問3_年代別!$AE$32,問3_年代別!$AK$32)</c:f>
              <c:numCache>
                <c:formatCode>0.0%</c:formatCode>
                <c:ptCount val="2"/>
                <c:pt idx="0">
                  <c:v>0.38554216867469882</c:v>
                </c:pt>
                <c:pt idx="1">
                  <c:v>0.28915662650602408</c:v>
                </c:pt>
              </c:numCache>
            </c:numRef>
          </c:val>
          <c:extLst>
            <c:ext xmlns:c16="http://schemas.microsoft.com/office/drawing/2014/chart" uri="{C3380CC4-5D6E-409C-BE32-E72D297353CC}">
              <c16:uniqueId val="{00000000-B761-4E91-AF44-F199C6356F09}"/>
            </c:ext>
          </c:extLst>
        </c:ser>
        <c:ser>
          <c:idx val="1"/>
          <c:order val="1"/>
          <c:tx>
            <c:strRef>
              <c:f>問3_年代別!$C$33</c:f>
              <c:strCache>
                <c:ptCount val="1"/>
                <c:pt idx="0">
                  <c:v>大阪を訪れる人が増えることにより、にぎやかで活気のあるまちとなるから</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(問3_年代別!$AE$33,問3_年代別!$AK$33)</c:f>
              <c:numCache>
                <c:formatCode>0.0%</c:formatCode>
                <c:ptCount val="2"/>
                <c:pt idx="0">
                  <c:v>0.19277108433734941</c:v>
                </c:pt>
                <c:pt idx="1">
                  <c:v>0.21686746987951808</c:v>
                </c:pt>
              </c:numCache>
            </c:numRef>
          </c:val>
          <c:extLst>
            <c:ext xmlns:c16="http://schemas.microsoft.com/office/drawing/2014/chart" uri="{C3380CC4-5D6E-409C-BE32-E72D297353CC}">
              <c16:uniqueId val="{00000001-B761-4E91-AF44-F199C6356F09}"/>
            </c:ext>
          </c:extLst>
        </c:ser>
        <c:ser>
          <c:idx val="2"/>
          <c:order val="2"/>
          <c:tx>
            <c:strRef>
              <c:f>問3_年代別!$C$34</c:f>
              <c:strCache>
                <c:ptCount val="1"/>
                <c:pt idx="0">
                  <c:v>不動産価値が向上するから</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(問3_年代別!$AE$34,問3_年代別!$AK$34)</c:f>
              <c:numCache>
                <c:formatCode>0.0%</c:formatCode>
                <c:ptCount val="2"/>
                <c:pt idx="0">
                  <c:v>3.614457831325301E-2</c:v>
                </c:pt>
                <c:pt idx="1">
                  <c:v>7.2289156626506021E-2</c:v>
                </c:pt>
              </c:numCache>
            </c:numRef>
          </c:val>
          <c:extLst>
            <c:ext xmlns:c16="http://schemas.microsoft.com/office/drawing/2014/chart" uri="{C3380CC4-5D6E-409C-BE32-E72D297353CC}">
              <c16:uniqueId val="{00000002-B761-4E91-AF44-F199C6356F09}"/>
            </c:ext>
          </c:extLst>
        </c:ser>
        <c:ser>
          <c:idx val="3"/>
          <c:order val="3"/>
          <c:tx>
            <c:strRef>
              <c:f>問3_年代別!$C$35</c:f>
              <c:strCache>
                <c:ptCount val="1"/>
                <c:pt idx="0">
                  <c:v>地域に愛着を持ち次世代に誇れるまちにしたいから</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(問3_年代別!$AE$35,問3_年代別!$AK$35)</c:f>
              <c:numCache>
                <c:formatCode>0.0%</c:formatCode>
                <c:ptCount val="2"/>
                <c:pt idx="0">
                  <c:v>0.16867469879518071</c:v>
                </c:pt>
                <c:pt idx="1">
                  <c:v>0.21686746987951808</c:v>
                </c:pt>
              </c:numCache>
            </c:numRef>
          </c:val>
          <c:extLst>
            <c:ext xmlns:c16="http://schemas.microsoft.com/office/drawing/2014/chart" uri="{C3380CC4-5D6E-409C-BE32-E72D297353CC}">
              <c16:uniqueId val="{00000003-B761-4E91-AF44-F199C6356F09}"/>
            </c:ext>
          </c:extLst>
        </c:ser>
        <c:ser>
          <c:idx val="4"/>
          <c:order val="4"/>
          <c:tx>
            <c:strRef>
              <c:f>問3_年代別!$C$36</c:f>
              <c:strCache>
                <c:ptCount val="1"/>
                <c:pt idx="0">
                  <c:v>景観の良いまちで暮らしたい、または働きたいから</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(問3_年代別!$AE$36,問3_年代別!$AK$36)</c:f>
              <c:numCache>
                <c:formatCode>0.0%</c:formatCode>
                <c:ptCount val="2"/>
                <c:pt idx="0">
                  <c:v>0.21686746987951808</c:v>
                </c:pt>
                <c:pt idx="1">
                  <c:v>0.20481927710843373</c:v>
                </c:pt>
              </c:numCache>
            </c:numRef>
          </c:val>
          <c:extLst>
            <c:ext xmlns:c16="http://schemas.microsoft.com/office/drawing/2014/chart" uri="{C3380CC4-5D6E-409C-BE32-E72D297353CC}">
              <c16:uniqueId val="{00000004-B761-4E91-AF44-F199C6356F09}"/>
            </c:ext>
          </c:extLst>
        </c:ser>
        <c:ser>
          <c:idx val="5"/>
          <c:order val="5"/>
          <c:tx>
            <c:strRef>
              <c:f>問3_年代別!$C$37</c:f>
              <c:strCache>
                <c:ptCount val="1"/>
                <c:pt idx="0">
                  <c:v>その他</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(問3_年代別!$AE$37,問3_年代別!$AK$37)</c:f>
              <c:numCache>
                <c:formatCode>0.0%</c:formatCode>
                <c:ptCount val="2"/>
                <c:pt idx="0">
                  <c:v>0</c:v>
                </c:pt>
                <c:pt idx="1">
                  <c:v>0</c:v>
                </c:pt>
              </c:numCache>
            </c:numRef>
          </c:val>
          <c:extLst>
            <c:ext xmlns:c16="http://schemas.microsoft.com/office/drawing/2014/chart" uri="{C3380CC4-5D6E-409C-BE32-E72D297353CC}">
              <c16:uniqueId val="{00000005-B761-4E91-AF44-F199C6356F09}"/>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22670326624692883"/>
          <c:y val="0.52564319316774277"/>
          <c:w val="0.59783246894413244"/>
          <c:h val="0.4506796489878683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9.7947927987157388E-2"/>
          <c:w val="0.84481146106736649"/>
          <c:h val="0.41126947313699275"/>
        </c:manualLayout>
      </c:layout>
      <c:barChart>
        <c:barDir val="bar"/>
        <c:grouping val="percentStacked"/>
        <c:varyColors val="0"/>
        <c:ser>
          <c:idx val="0"/>
          <c:order val="0"/>
          <c:tx>
            <c:strRef>
              <c:f>問3_年代別!$C$60</c:f>
              <c:strCache>
                <c:ptCount val="1"/>
                <c:pt idx="0">
                  <c:v>都市格が向上し、まちのイメージアップにつながるから</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(問3_年代別!$AB$30,問3_年代別!$AH$30)</c:f>
              <c:strCache>
                <c:ptCount val="2"/>
                <c:pt idx="0">
                  <c:v>R7調査</c:v>
                </c:pt>
                <c:pt idx="1">
                  <c:v>R2調査</c:v>
                </c:pt>
              </c:strCache>
            </c:strRef>
          </c:cat>
          <c:val>
            <c:numRef>
              <c:f>(問3_年代別!$AE$60,問3_年代別!$AK$60)</c:f>
              <c:numCache>
                <c:formatCode>0.0%</c:formatCode>
                <c:ptCount val="2"/>
                <c:pt idx="0">
                  <c:v>0.32098765432098764</c:v>
                </c:pt>
                <c:pt idx="1">
                  <c:v>0.37037037037037035</c:v>
                </c:pt>
              </c:numCache>
            </c:numRef>
          </c:val>
          <c:extLst>
            <c:ext xmlns:c16="http://schemas.microsoft.com/office/drawing/2014/chart" uri="{C3380CC4-5D6E-409C-BE32-E72D297353CC}">
              <c16:uniqueId val="{00000000-8970-4D97-87B8-6CB59A4B6552}"/>
            </c:ext>
          </c:extLst>
        </c:ser>
        <c:ser>
          <c:idx val="1"/>
          <c:order val="1"/>
          <c:tx>
            <c:strRef>
              <c:f>問3_年代別!$C$61</c:f>
              <c:strCache>
                <c:ptCount val="1"/>
                <c:pt idx="0">
                  <c:v>大阪を訪れる人が増えることにより、にぎやかで活気のあるまちとなるから</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(問3_年代別!$AE$61,問3_年代別!$AK$61)</c:f>
              <c:numCache>
                <c:formatCode>0.0%</c:formatCode>
                <c:ptCount val="2"/>
                <c:pt idx="0">
                  <c:v>0.24691358024691357</c:v>
                </c:pt>
                <c:pt idx="1">
                  <c:v>0.24691358024691357</c:v>
                </c:pt>
              </c:numCache>
            </c:numRef>
          </c:val>
          <c:extLst>
            <c:ext xmlns:c16="http://schemas.microsoft.com/office/drawing/2014/chart" uri="{C3380CC4-5D6E-409C-BE32-E72D297353CC}">
              <c16:uniqueId val="{00000001-8970-4D97-87B8-6CB59A4B6552}"/>
            </c:ext>
          </c:extLst>
        </c:ser>
        <c:ser>
          <c:idx val="2"/>
          <c:order val="2"/>
          <c:tx>
            <c:strRef>
              <c:f>問3_年代別!$C$62</c:f>
              <c:strCache>
                <c:ptCount val="1"/>
                <c:pt idx="0">
                  <c:v>不動産価値が向上するから</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(問3_年代別!$AE$62,問3_年代別!$AK$62)</c:f>
              <c:numCache>
                <c:formatCode>0.0%</c:formatCode>
                <c:ptCount val="2"/>
                <c:pt idx="0">
                  <c:v>3.7037037037037035E-2</c:v>
                </c:pt>
                <c:pt idx="1">
                  <c:v>2.4691358024691357E-2</c:v>
                </c:pt>
              </c:numCache>
            </c:numRef>
          </c:val>
          <c:extLst>
            <c:ext xmlns:c16="http://schemas.microsoft.com/office/drawing/2014/chart" uri="{C3380CC4-5D6E-409C-BE32-E72D297353CC}">
              <c16:uniqueId val="{00000002-8970-4D97-87B8-6CB59A4B6552}"/>
            </c:ext>
          </c:extLst>
        </c:ser>
        <c:ser>
          <c:idx val="3"/>
          <c:order val="3"/>
          <c:tx>
            <c:strRef>
              <c:f>問3_年代別!$C$63</c:f>
              <c:strCache>
                <c:ptCount val="1"/>
                <c:pt idx="0">
                  <c:v>地域に愛着を持ち次世代に誇れるまちにしたいから</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(問3_年代別!$AE$63,問3_年代別!$AK$63)</c:f>
              <c:numCache>
                <c:formatCode>0.0%</c:formatCode>
                <c:ptCount val="2"/>
                <c:pt idx="0">
                  <c:v>0.13580246913580246</c:v>
                </c:pt>
                <c:pt idx="1">
                  <c:v>0.12345679012345678</c:v>
                </c:pt>
              </c:numCache>
            </c:numRef>
          </c:val>
          <c:extLst>
            <c:ext xmlns:c16="http://schemas.microsoft.com/office/drawing/2014/chart" uri="{C3380CC4-5D6E-409C-BE32-E72D297353CC}">
              <c16:uniqueId val="{00000003-8970-4D97-87B8-6CB59A4B6552}"/>
            </c:ext>
          </c:extLst>
        </c:ser>
        <c:ser>
          <c:idx val="4"/>
          <c:order val="4"/>
          <c:tx>
            <c:strRef>
              <c:f>問3_年代別!$C$64</c:f>
              <c:strCache>
                <c:ptCount val="1"/>
                <c:pt idx="0">
                  <c:v>景観の良いまちで暮らしたい、または働きたいから</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(問3_年代別!$AE$64,問3_年代別!$AK$64)</c:f>
              <c:numCache>
                <c:formatCode>0.0%</c:formatCode>
                <c:ptCount val="2"/>
                <c:pt idx="0">
                  <c:v>0.25925925925925924</c:v>
                </c:pt>
                <c:pt idx="1">
                  <c:v>0.22222222222222221</c:v>
                </c:pt>
              </c:numCache>
            </c:numRef>
          </c:val>
          <c:extLst>
            <c:ext xmlns:c16="http://schemas.microsoft.com/office/drawing/2014/chart" uri="{C3380CC4-5D6E-409C-BE32-E72D297353CC}">
              <c16:uniqueId val="{00000004-8970-4D97-87B8-6CB59A4B6552}"/>
            </c:ext>
          </c:extLst>
        </c:ser>
        <c:ser>
          <c:idx val="5"/>
          <c:order val="5"/>
          <c:tx>
            <c:strRef>
              <c:f>問3_年代別!$C$65</c:f>
              <c:strCache>
                <c:ptCount val="1"/>
                <c:pt idx="0">
                  <c:v>その他</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(問3_年代別!$AB$30,問3_年代別!$AH$30)</c:f>
              <c:strCache>
                <c:ptCount val="2"/>
                <c:pt idx="0">
                  <c:v>R7調査</c:v>
                </c:pt>
                <c:pt idx="1">
                  <c:v>R2調査</c:v>
                </c:pt>
              </c:strCache>
            </c:strRef>
          </c:cat>
          <c:val>
            <c:numRef>
              <c:f>(問3_年代別!$AE$65,問3_年代別!$AK$65)</c:f>
              <c:numCache>
                <c:formatCode>0.0%</c:formatCode>
                <c:ptCount val="2"/>
                <c:pt idx="0">
                  <c:v>0</c:v>
                </c:pt>
                <c:pt idx="1">
                  <c:v>1.2345679012345678E-2</c:v>
                </c:pt>
              </c:numCache>
            </c:numRef>
          </c:val>
          <c:extLst>
            <c:ext xmlns:c16="http://schemas.microsoft.com/office/drawing/2014/chart" uri="{C3380CC4-5D6E-409C-BE32-E72D297353CC}">
              <c16:uniqueId val="{00000005-8970-4D97-87B8-6CB59A4B6552}"/>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22670326624692883"/>
          <c:y val="0.52564319316774277"/>
          <c:w val="0.59783246894413244"/>
          <c:h val="0.4506796489878683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9.7947927987157388E-2"/>
          <c:w val="0.84481146106736649"/>
          <c:h val="0.41126947313699275"/>
        </c:manualLayout>
      </c:layout>
      <c:barChart>
        <c:barDir val="bar"/>
        <c:grouping val="percentStacked"/>
        <c:varyColors val="0"/>
        <c:ser>
          <c:idx val="0"/>
          <c:order val="0"/>
          <c:tx>
            <c:strRef>
              <c:f>問3_年代別!$C$88</c:f>
              <c:strCache>
                <c:ptCount val="1"/>
                <c:pt idx="0">
                  <c:v>都市格が向上し、まちのイメージアップにつながるから</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(問3_年代別!$AB$86,問3_年代別!$AH$86)</c:f>
              <c:strCache>
                <c:ptCount val="2"/>
                <c:pt idx="0">
                  <c:v>R7調査</c:v>
                </c:pt>
                <c:pt idx="1">
                  <c:v>R2調査</c:v>
                </c:pt>
              </c:strCache>
            </c:strRef>
          </c:cat>
          <c:val>
            <c:numRef>
              <c:f>(問3_年代別!$AE$88,問3_年代別!$AK$88)</c:f>
              <c:numCache>
                <c:formatCode>0.0%</c:formatCode>
                <c:ptCount val="2"/>
                <c:pt idx="0">
                  <c:v>0.2537313432835821</c:v>
                </c:pt>
                <c:pt idx="1">
                  <c:v>0.20987654320987653</c:v>
                </c:pt>
              </c:numCache>
            </c:numRef>
          </c:val>
          <c:extLst>
            <c:ext xmlns:c16="http://schemas.microsoft.com/office/drawing/2014/chart" uri="{C3380CC4-5D6E-409C-BE32-E72D297353CC}">
              <c16:uniqueId val="{00000000-6A02-484A-BCDB-F726E4842FE2}"/>
            </c:ext>
          </c:extLst>
        </c:ser>
        <c:ser>
          <c:idx val="1"/>
          <c:order val="1"/>
          <c:tx>
            <c:strRef>
              <c:f>問3_年代別!$C$89</c:f>
              <c:strCache>
                <c:ptCount val="1"/>
                <c:pt idx="0">
                  <c:v>大阪を訪れる人が増えることにより、にぎやかで活気のあるまちとなるから</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(問3_年代別!$AB$86,問3_年代別!$AH$86)</c:f>
              <c:strCache>
                <c:ptCount val="2"/>
                <c:pt idx="0">
                  <c:v>R7調査</c:v>
                </c:pt>
                <c:pt idx="1">
                  <c:v>R2調査</c:v>
                </c:pt>
              </c:strCache>
            </c:strRef>
          </c:cat>
          <c:val>
            <c:numRef>
              <c:f>(問3_年代別!$AE$89,問3_年代別!$AK$89)</c:f>
              <c:numCache>
                <c:formatCode>0.0%</c:formatCode>
                <c:ptCount val="2"/>
                <c:pt idx="0">
                  <c:v>0.34328358208955223</c:v>
                </c:pt>
                <c:pt idx="1">
                  <c:v>0.38271604938271603</c:v>
                </c:pt>
              </c:numCache>
            </c:numRef>
          </c:val>
          <c:extLst>
            <c:ext xmlns:c16="http://schemas.microsoft.com/office/drawing/2014/chart" uri="{C3380CC4-5D6E-409C-BE32-E72D297353CC}">
              <c16:uniqueId val="{00000001-6A02-484A-BCDB-F726E4842FE2}"/>
            </c:ext>
          </c:extLst>
        </c:ser>
        <c:ser>
          <c:idx val="2"/>
          <c:order val="2"/>
          <c:tx>
            <c:strRef>
              <c:f>問3_年代別!$C$90</c:f>
              <c:strCache>
                <c:ptCount val="1"/>
                <c:pt idx="0">
                  <c:v>不動産価値が向上するから</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(問3_年代別!$AB$86,問3_年代別!$AH$86)</c:f>
              <c:strCache>
                <c:ptCount val="2"/>
                <c:pt idx="0">
                  <c:v>R7調査</c:v>
                </c:pt>
                <c:pt idx="1">
                  <c:v>R2調査</c:v>
                </c:pt>
              </c:strCache>
            </c:strRef>
          </c:cat>
          <c:val>
            <c:numRef>
              <c:f>(問3_年代別!$AE$90,問3_年代別!$AK$90)</c:f>
              <c:numCache>
                <c:formatCode>0.0%</c:formatCode>
                <c:ptCount val="2"/>
                <c:pt idx="0">
                  <c:v>4.4776119402985072E-2</c:v>
                </c:pt>
                <c:pt idx="1">
                  <c:v>0.1111111111111111</c:v>
                </c:pt>
              </c:numCache>
            </c:numRef>
          </c:val>
          <c:extLst>
            <c:ext xmlns:c16="http://schemas.microsoft.com/office/drawing/2014/chart" uri="{C3380CC4-5D6E-409C-BE32-E72D297353CC}">
              <c16:uniqueId val="{00000002-6A02-484A-BCDB-F726E4842FE2}"/>
            </c:ext>
          </c:extLst>
        </c:ser>
        <c:ser>
          <c:idx val="3"/>
          <c:order val="3"/>
          <c:tx>
            <c:strRef>
              <c:f>問3_年代別!$C$91</c:f>
              <c:strCache>
                <c:ptCount val="1"/>
                <c:pt idx="0">
                  <c:v>地域に愛着を持ち次世代に誇れるまちにしたいから</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(問3_年代別!$AB$86,問3_年代別!$AH$86)</c:f>
              <c:strCache>
                <c:ptCount val="2"/>
                <c:pt idx="0">
                  <c:v>R7調査</c:v>
                </c:pt>
                <c:pt idx="1">
                  <c:v>R2調査</c:v>
                </c:pt>
              </c:strCache>
            </c:strRef>
          </c:cat>
          <c:val>
            <c:numRef>
              <c:f>(問3_年代別!$AE$91,問3_年代別!$AK$91)</c:f>
              <c:numCache>
                <c:formatCode>0.0%</c:formatCode>
                <c:ptCount val="2"/>
                <c:pt idx="0">
                  <c:v>0.11940298507462686</c:v>
                </c:pt>
                <c:pt idx="1">
                  <c:v>8.6419753086419748E-2</c:v>
                </c:pt>
              </c:numCache>
            </c:numRef>
          </c:val>
          <c:extLst>
            <c:ext xmlns:c16="http://schemas.microsoft.com/office/drawing/2014/chart" uri="{C3380CC4-5D6E-409C-BE32-E72D297353CC}">
              <c16:uniqueId val="{00000003-6A02-484A-BCDB-F726E4842FE2}"/>
            </c:ext>
          </c:extLst>
        </c:ser>
        <c:ser>
          <c:idx val="4"/>
          <c:order val="4"/>
          <c:tx>
            <c:strRef>
              <c:f>問3_年代別!$C$92</c:f>
              <c:strCache>
                <c:ptCount val="1"/>
                <c:pt idx="0">
                  <c:v>景観の良いまちで暮らしたい、または働きたいから</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(問3_年代別!$AB$86,問3_年代別!$AH$86)</c:f>
              <c:strCache>
                <c:ptCount val="2"/>
                <c:pt idx="0">
                  <c:v>R7調査</c:v>
                </c:pt>
                <c:pt idx="1">
                  <c:v>R2調査</c:v>
                </c:pt>
              </c:strCache>
            </c:strRef>
          </c:cat>
          <c:val>
            <c:numRef>
              <c:f>(問3_年代別!$AE$92,問3_年代別!$AK$92)</c:f>
              <c:numCache>
                <c:formatCode>0.0%</c:formatCode>
                <c:ptCount val="2"/>
                <c:pt idx="0">
                  <c:v>0.22388059701492538</c:v>
                </c:pt>
                <c:pt idx="1">
                  <c:v>0.20987654320987653</c:v>
                </c:pt>
              </c:numCache>
            </c:numRef>
          </c:val>
          <c:extLst>
            <c:ext xmlns:c16="http://schemas.microsoft.com/office/drawing/2014/chart" uri="{C3380CC4-5D6E-409C-BE32-E72D297353CC}">
              <c16:uniqueId val="{00000004-6A02-484A-BCDB-F726E4842FE2}"/>
            </c:ext>
          </c:extLst>
        </c:ser>
        <c:ser>
          <c:idx val="5"/>
          <c:order val="5"/>
          <c:tx>
            <c:strRef>
              <c:f>問3_年代別!$C$93</c:f>
              <c:strCache>
                <c:ptCount val="1"/>
                <c:pt idx="0">
                  <c:v>その他</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(問3_年代別!$AB$86,問3_年代別!$AH$86)</c:f>
              <c:strCache>
                <c:ptCount val="2"/>
                <c:pt idx="0">
                  <c:v>R7調査</c:v>
                </c:pt>
                <c:pt idx="1">
                  <c:v>R2調査</c:v>
                </c:pt>
              </c:strCache>
            </c:strRef>
          </c:cat>
          <c:val>
            <c:numRef>
              <c:f>(問3_年代別!$AE$93,問3_年代別!$AK$93)</c:f>
              <c:numCache>
                <c:formatCode>0.0%</c:formatCode>
                <c:ptCount val="2"/>
                <c:pt idx="0">
                  <c:v>1.4925373134328358E-2</c:v>
                </c:pt>
                <c:pt idx="1">
                  <c:v>0</c:v>
                </c:pt>
              </c:numCache>
            </c:numRef>
          </c:val>
          <c:extLst>
            <c:ext xmlns:c16="http://schemas.microsoft.com/office/drawing/2014/chart" uri="{C3380CC4-5D6E-409C-BE32-E72D297353CC}">
              <c16:uniqueId val="{00000005-6A02-484A-BCDB-F726E4842FE2}"/>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22670326624692883"/>
          <c:y val="0.52564319316774277"/>
          <c:w val="0.59783246894413244"/>
          <c:h val="0.4506796489878683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9.7947927987157388E-2"/>
          <c:w val="0.84481146106736649"/>
          <c:h val="0.41126947313699275"/>
        </c:manualLayout>
      </c:layout>
      <c:barChart>
        <c:barDir val="bar"/>
        <c:grouping val="percentStacked"/>
        <c:varyColors val="0"/>
        <c:ser>
          <c:idx val="0"/>
          <c:order val="0"/>
          <c:tx>
            <c:strRef>
              <c:f>問3_年代別!$C$116</c:f>
              <c:strCache>
                <c:ptCount val="1"/>
                <c:pt idx="0">
                  <c:v>都市格が向上し、まちのイメージアップにつながるから</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(問3_年代別!$AB$114,問3_年代別!$AH$114)</c:f>
              <c:strCache>
                <c:ptCount val="2"/>
                <c:pt idx="0">
                  <c:v>R7調査</c:v>
                </c:pt>
                <c:pt idx="1">
                  <c:v>R2調査</c:v>
                </c:pt>
              </c:strCache>
            </c:strRef>
          </c:cat>
          <c:val>
            <c:numRef>
              <c:f>(問3_年代別!$AE$116,問3_年代別!$AK$116)</c:f>
              <c:numCache>
                <c:formatCode>0.0%</c:formatCode>
                <c:ptCount val="2"/>
                <c:pt idx="0">
                  <c:v>0.34545454545454546</c:v>
                </c:pt>
                <c:pt idx="1">
                  <c:v>0.32941176470588235</c:v>
                </c:pt>
              </c:numCache>
            </c:numRef>
          </c:val>
          <c:extLst>
            <c:ext xmlns:c16="http://schemas.microsoft.com/office/drawing/2014/chart" uri="{C3380CC4-5D6E-409C-BE32-E72D297353CC}">
              <c16:uniqueId val="{00000000-D4F4-4685-8C5A-2F13D1E0A950}"/>
            </c:ext>
          </c:extLst>
        </c:ser>
        <c:ser>
          <c:idx val="1"/>
          <c:order val="1"/>
          <c:tx>
            <c:strRef>
              <c:f>問3_年代別!$C$117</c:f>
              <c:strCache>
                <c:ptCount val="1"/>
                <c:pt idx="0">
                  <c:v>大阪を訪れる人が増えることにより、にぎやかで活気のあるまちとなるから</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(問3_年代別!$AB$114,問3_年代別!$AH$114)</c:f>
              <c:strCache>
                <c:ptCount val="2"/>
                <c:pt idx="0">
                  <c:v>R7調査</c:v>
                </c:pt>
                <c:pt idx="1">
                  <c:v>R2調査</c:v>
                </c:pt>
              </c:strCache>
            </c:strRef>
          </c:cat>
          <c:val>
            <c:numRef>
              <c:f>(問3_年代別!$AE$117,問3_年代別!$AK$117)</c:f>
              <c:numCache>
                <c:formatCode>0.0%</c:formatCode>
                <c:ptCount val="2"/>
                <c:pt idx="0">
                  <c:v>0.23636363636363636</c:v>
                </c:pt>
                <c:pt idx="1">
                  <c:v>0.23529411764705882</c:v>
                </c:pt>
              </c:numCache>
            </c:numRef>
          </c:val>
          <c:extLst>
            <c:ext xmlns:c16="http://schemas.microsoft.com/office/drawing/2014/chart" uri="{C3380CC4-5D6E-409C-BE32-E72D297353CC}">
              <c16:uniqueId val="{00000001-D4F4-4685-8C5A-2F13D1E0A950}"/>
            </c:ext>
          </c:extLst>
        </c:ser>
        <c:ser>
          <c:idx val="2"/>
          <c:order val="2"/>
          <c:tx>
            <c:strRef>
              <c:f>問3_年代別!$C$118</c:f>
              <c:strCache>
                <c:ptCount val="1"/>
                <c:pt idx="0">
                  <c:v>不動産価値が向上するから</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(問3_年代別!$AB$114,問3_年代別!$AH$114)</c:f>
              <c:strCache>
                <c:ptCount val="2"/>
                <c:pt idx="0">
                  <c:v>R7調査</c:v>
                </c:pt>
                <c:pt idx="1">
                  <c:v>R2調査</c:v>
                </c:pt>
              </c:strCache>
            </c:strRef>
          </c:cat>
          <c:val>
            <c:numRef>
              <c:f>(問3_年代別!$AE$118,問3_年代別!$AK$118)</c:f>
              <c:numCache>
                <c:formatCode>0.0%</c:formatCode>
                <c:ptCount val="2"/>
                <c:pt idx="0">
                  <c:v>7.2727272727272724E-2</c:v>
                </c:pt>
                <c:pt idx="1">
                  <c:v>8.2352941176470587E-2</c:v>
                </c:pt>
              </c:numCache>
            </c:numRef>
          </c:val>
          <c:extLst>
            <c:ext xmlns:c16="http://schemas.microsoft.com/office/drawing/2014/chart" uri="{C3380CC4-5D6E-409C-BE32-E72D297353CC}">
              <c16:uniqueId val="{00000002-D4F4-4685-8C5A-2F13D1E0A950}"/>
            </c:ext>
          </c:extLst>
        </c:ser>
        <c:ser>
          <c:idx val="3"/>
          <c:order val="3"/>
          <c:tx>
            <c:strRef>
              <c:f>問3_年代別!$C$119</c:f>
              <c:strCache>
                <c:ptCount val="1"/>
                <c:pt idx="0">
                  <c:v>地域に愛着を持ち次世代に誇れるまちにしたいから</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(問3_年代別!$AB$114,問3_年代別!$AH$114)</c:f>
              <c:strCache>
                <c:ptCount val="2"/>
                <c:pt idx="0">
                  <c:v>R7調査</c:v>
                </c:pt>
                <c:pt idx="1">
                  <c:v>R2調査</c:v>
                </c:pt>
              </c:strCache>
            </c:strRef>
          </c:cat>
          <c:val>
            <c:numRef>
              <c:f>(問3_年代別!$AE$119,問3_年代別!$AK$119)</c:f>
              <c:numCache>
                <c:formatCode>0.0%</c:formatCode>
                <c:ptCount val="2"/>
                <c:pt idx="0">
                  <c:v>5.4545454545454543E-2</c:v>
                </c:pt>
                <c:pt idx="1">
                  <c:v>5.8823529411764705E-2</c:v>
                </c:pt>
              </c:numCache>
            </c:numRef>
          </c:val>
          <c:extLst>
            <c:ext xmlns:c16="http://schemas.microsoft.com/office/drawing/2014/chart" uri="{C3380CC4-5D6E-409C-BE32-E72D297353CC}">
              <c16:uniqueId val="{00000003-D4F4-4685-8C5A-2F13D1E0A950}"/>
            </c:ext>
          </c:extLst>
        </c:ser>
        <c:ser>
          <c:idx val="4"/>
          <c:order val="4"/>
          <c:tx>
            <c:strRef>
              <c:f>問3_年代別!$C$120</c:f>
              <c:strCache>
                <c:ptCount val="1"/>
                <c:pt idx="0">
                  <c:v>景観の良いまちで暮らしたい、または働きたいから</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(問3_年代別!$AB$114,問3_年代別!$AH$114)</c:f>
              <c:strCache>
                <c:ptCount val="2"/>
                <c:pt idx="0">
                  <c:v>R7調査</c:v>
                </c:pt>
                <c:pt idx="1">
                  <c:v>R2調査</c:v>
                </c:pt>
              </c:strCache>
            </c:strRef>
          </c:cat>
          <c:val>
            <c:numRef>
              <c:f>(問3_年代別!$AE$120,問3_年代別!$AK$120)</c:f>
              <c:numCache>
                <c:formatCode>0.0%</c:formatCode>
                <c:ptCount val="2"/>
                <c:pt idx="0">
                  <c:v>0.29090909090909089</c:v>
                </c:pt>
                <c:pt idx="1">
                  <c:v>0.29411764705882354</c:v>
                </c:pt>
              </c:numCache>
            </c:numRef>
          </c:val>
          <c:extLst>
            <c:ext xmlns:c16="http://schemas.microsoft.com/office/drawing/2014/chart" uri="{C3380CC4-5D6E-409C-BE32-E72D297353CC}">
              <c16:uniqueId val="{00000004-D4F4-4685-8C5A-2F13D1E0A950}"/>
            </c:ext>
          </c:extLst>
        </c:ser>
        <c:ser>
          <c:idx val="5"/>
          <c:order val="5"/>
          <c:tx>
            <c:strRef>
              <c:f>問3_年代別!$C$121</c:f>
              <c:strCache>
                <c:ptCount val="1"/>
                <c:pt idx="0">
                  <c:v>その他</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(問3_年代別!$AB$114,問3_年代別!$AH$114)</c:f>
              <c:strCache>
                <c:ptCount val="2"/>
                <c:pt idx="0">
                  <c:v>R7調査</c:v>
                </c:pt>
                <c:pt idx="1">
                  <c:v>R2調査</c:v>
                </c:pt>
              </c:strCache>
            </c:strRef>
          </c:cat>
          <c:val>
            <c:numRef>
              <c:f>(問3_年代別!$AE$121,問3_年代別!$AK$121)</c:f>
              <c:numCache>
                <c:formatCode>0.0%</c:formatCode>
                <c:ptCount val="2"/>
                <c:pt idx="0">
                  <c:v>0</c:v>
                </c:pt>
                <c:pt idx="1">
                  <c:v>0</c:v>
                </c:pt>
              </c:numCache>
            </c:numRef>
          </c:val>
          <c:extLst>
            <c:ext xmlns:c16="http://schemas.microsoft.com/office/drawing/2014/chart" uri="{C3380CC4-5D6E-409C-BE32-E72D297353CC}">
              <c16:uniqueId val="{00000005-D4F4-4685-8C5A-2F13D1E0A950}"/>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22670326624692883"/>
          <c:y val="0.52564319316774277"/>
          <c:w val="0.59783246894413244"/>
          <c:h val="0.4506796489878683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40" b="1" i="0" u="none" strike="noStrike" kern="1200" cap="all" spc="120" normalizeH="0" baseline="0">
                <a:solidFill>
                  <a:sysClr val="windowText" lastClr="000000"/>
                </a:solidFill>
                <a:latin typeface="+mn-lt"/>
                <a:ea typeface="+mn-ea"/>
                <a:cs typeface="+mn-cs"/>
              </a:defRPr>
            </a:pPr>
            <a:r>
              <a:rPr lang="ja-JP" altLang="en-US">
                <a:solidFill>
                  <a:sysClr val="windowText" lastClr="000000"/>
                </a:solidFill>
              </a:rPr>
              <a:t>問４　大阪市内のどのような景観が好きですか</a:t>
            </a:r>
            <a:endParaRPr lang="en-US" altLang="ja-JP">
              <a:solidFill>
                <a:sysClr val="windowText" lastClr="000000"/>
              </a:solidFill>
            </a:endParaRPr>
          </a:p>
        </c:rich>
      </c:tx>
      <c:layout>
        <c:manualLayout>
          <c:xMode val="edge"/>
          <c:yMode val="edge"/>
          <c:x val="0.24613041481386155"/>
          <c:y val="2.2698028597158863E-2"/>
        </c:manualLayout>
      </c:layout>
      <c:overlay val="0"/>
      <c:spPr>
        <a:noFill/>
        <a:ln>
          <a:noFill/>
        </a:ln>
        <a:effectLst/>
      </c:spPr>
      <c:txPr>
        <a:bodyPr rot="0" spcFirstLastPara="1" vertOverflow="ellipsis" vert="horz" wrap="square" anchor="ctr" anchorCtr="1"/>
        <a:lstStyle/>
        <a:p>
          <a:pPr>
            <a:defRPr sz="1440" b="1" i="0" u="none" strike="noStrike" kern="1200" cap="all" spc="120" normalizeH="0" baseline="0">
              <a:solidFill>
                <a:sysClr val="windowText" lastClr="000000"/>
              </a:solidFill>
              <a:latin typeface="+mn-lt"/>
              <a:ea typeface="+mn-ea"/>
              <a:cs typeface="+mn-cs"/>
            </a:defRPr>
          </a:pPr>
          <a:endParaRPr lang="en-US" altLang="ja-JP"/>
        </a:p>
      </c:txPr>
    </c:title>
    <c:autoTitleDeleted val="0"/>
    <c:plotArea>
      <c:layout>
        <c:manualLayout>
          <c:layoutTarget val="inner"/>
          <c:xMode val="edge"/>
          <c:yMode val="edge"/>
          <c:x val="0.50989636326162513"/>
          <c:y val="0.12492689152724964"/>
          <c:w val="0.46032101838819217"/>
          <c:h val="0.84603451939725871"/>
        </c:manualLayout>
      </c:layout>
      <c:barChart>
        <c:barDir val="bar"/>
        <c:grouping val="clustered"/>
        <c:varyColors val="0"/>
        <c:ser>
          <c:idx val="0"/>
          <c:order val="0"/>
          <c:tx>
            <c:strRef>
              <c:f>グラフ用データ!$B$84</c:f>
              <c:strCache>
                <c:ptCount val="1"/>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問4!$C$11:$AH$26</c:f>
              <c:strCache>
                <c:ptCount val="16"/>
                <c:pt idx="0">
                  <c:v>中之島や道頓堀の河川沿いの親水性のある水辺景観</c:v>
                </c:pt>
                <c:pt idx="1">
                  <c:v>靭公園や中之島公園などの緑豊かな緑地景観</c:v>
                </c:pt>
                <c:pt idx="2">
                  <c:v>うめきた公園やなんば広場などの都心部の憩い・ゆとりのある景観</c:v>
                </c:pt>
                <c:pt idx="3">
                  <c:v>大阪城天守閣や中央公会堂など大阪のランドマークを望む象徴的な景観</c:v>
                </c:pt>
                <c:pt idx="4">
                  <c:v>御堂筋や堺筋などのオフィスビルが建ち並ぶ都心部の街路景観</c:v>
                </c:pt>
                <c:pt idx="5">
                  <c:v>大阪駅周辺や中之島などの大規模開発による新しい洗練されたまちなみ</c:v>
                </c:pt>
                <c:pt idx="6">
                  <c:v>天保山やコスモスクエアなどの海辺の景色</c:v>
                </c:pt>
                <c:pt idx="7">
                  <c:v>身近な市場や商店街のある庶民的なまちなみ</c:v>
                </c:pt>
                <c:pt idx="8">
                  <c:v>道頓堀や新世界などの個性的な看板によるにぎわい・活気のある景観</c:v>
                </c:pt>
                <c:pt idx="9">
                  <c:v>船場や夕陽丘などの近代建築や寺院などが集まった歴史や文化を感じるまちなみ</c:v>
                </c:pt>
                <c:pt idx="10">
                  <c:v>中崎町や南堀江などの個性ある界隈性のあるまちなみ</c:v>
                </c:pt>
                <c:pt idx="11">
                  <c:v>北新地や道頓堀などの飲食店が連なる賑やかな歓楽街</c:v>
                </c:pt>
                <c:pt idx="12">
                  <c:v>長堀（心斎橋）周辺のブランドショップが建ち並ぶお洒落なまちなみ</c:v>
                </c:pt>
                <c:pt idx="13">
                  <c:v>戸建住宅や低層マンションを中心とした閑静な低層住宅地</c:v>
                </c:pt>
                <c:pt idx="14">
                  <c:v>その他</c:v>
                </c:pt>
                <c:pt idx="15">
                  <c:v>特になし</c:v>
                </c:pt>
              </c:strCache>
            </c:strRef>
          </c:cat>
          <c:val>
            <c:numRef>
              <c:f>問4!$AL$11:$AL$26</c:f>
              <c:numCache>
                <c:formatCode>0.0%</c:formatCode>
                <c:ptCount val="16"/>
                <c:pt idx="0">
                  <c:v>0.34399999999999997</c:v>
                </c:pt>
                <c:pt idx="1">
                  <c:v>0.29599999999999999</c:v>
                </c:pt>
                <c:pt idx="2">
                  <c:v>0.248</c:v>
                </c:pt>
                <c:pt idx="3">
                  <c:v>0.246</c:v>
                </c:pt>
                <c:pt idx="4">
                  <c:v>0.21199999999999999</c:v>
                </c:pt>
                <c:pt idx="5">
                  <c:v>0.188</c:v>
                </c:pt>
                <c:pt idx="6">
                  <c:v>0.18</c:v>
                </c:pt>
                <c:pt idx="7">
                  <c:v>0.17599999999999999</c:v>
                </c:pt>
                <c:pt idx="8">
                  <c:v>0.16800000000000001</c:v>
                </c:pt>
                <c:pt idx="9">
                  <c:v>0.13</c:v>
                </c:pt>
                <c:pt idx="10">
                  <c:v>0.108</c:v>
                </c:pt>
                <c:pt idx="11">
                  <c:v>8.2000000000000003E-2</c:v>
                </c:pt>
                <c:pt idx="12">
                  <c:v>7.5999999999999998E-2</c:v>
                </c:pt>
                <c:pt idx="13">
                  <c:v>5.8000000000000003E-2</c:v>
                </c:pt>
                <c:pt idx="14">
                  <c:v>4.0000000000000001E-3</c:v>
                </c:pt>
                <c:pt idx="15">
                  <c:v>0.192</c:v>
                </c:pt>
              </c:numCache>
            </c:numRef>
          </c:val>
          <c:extLst>
            <c:ext xmlns:c16="http://schemas.microsoft.com/office/drawing/2014/chart" uri="{C3380CC4-5D6E-409C-BE32-E72D297353CC}">
              <c16:uniqueId val="{00000000-CE5B-4A23-B582-D124F8605558}"/>
            </c:ext>
          </c:extLst>
        </c:ser>
        <c:dLbls>
          <c:showLegendKey val="0"/>
          <c:showVal val="0"/>
          <c:showCatName val="0"/>
          <c:showSerName val="0"/>
          <c:showPercent val="0"/>
          <c:showBubbleSize val="0"/>
        </c:dLbls>
        <c:gapWidth val="75"/>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cap="all" spc="120" normalizeH="0" baseline="0">
                <a:solidFill>
                  <a:sysClr val="windowText" lastClr="000000"/>
                </a:solidFill>
                <a:latin typeface="+mn-lt"/>
                <a:ea typeface="+mn-ea"/>
                <a:cs typeface="+mn-cs"/>
              </a:defRPr>
            </a:pPr>
            <a:r>
              <a:rPr lang="ja-JP">
                <a:solidFill>
                  <a:sysClr val="windowText" lastClr="000000"/>
                </a:solidFill>
              </a:rPr>
              <a:t>問５　まちなみの現状</a:t>
            </a:r>
          </a:p>
        </c:rich>
      </c:tx>
      <c:overlay val="0"/>
      <c:spPr>
        <a:noFill/>
        <a:ln>
          <a:noFill/>
        </a:ln>
        <a:effectLst/>
      </c:spPr>
      <c:txPr>
        <a:bodyPr rot="0" spcFirstLastPara="1" vertOverflow="ellipsis" vert="horz" wrap="square" anchor="ctr" anchorCtr="1"/>
        <a:lstStyle/>
        <a:p>
          <a:pPr>
            <a:defRPr sz="1440" b="1" i="0" u="none" strike="noStrike" kern="1200" cap="all" spc="120" normalizeH="0" baseline="0">
              <a:solidFill>
                <a:sysClr val="windowText" lastClr="000000"/>
              </a:solidFill>
              <a:latin typeface="+mn-lt"/>
              <a:ea typeface="+mn-ea"/>
              <a:cs typeface="+mn-cs"/>
            </a:defRPr>
          </a:pPr>
          <a:endParaRPr lang="ja-JP" altLang="en-US"/>
        </a:p>
      </c:txPr>
    </c:title>
    <c:autoTitleDeleted val="0"/>
    <c:plotArea>
      <c:layout>
        <c:manualLayout>
          <c:layoutTarget val="inner"/>
          <c:xMode val="edge"/>
          <c:yMode val="edge"/>
          <c:x val="0.13149759405074365"/>
          <c:y val="0.13284095282979322"/>
          <c:w val="0.84481146106736649"/>
          <c:h val="0.75135144490754091"/>
        </c:manualLayout>
      </c:layout>
      <c:barChart>
        <c:barDir val="bar"/>
        <c:grouping val="percentStacked"/>
        <c:varyColors val="0"/>
        <c:ser>
          <c:idx val="0"/>
          <c:order val="0"/>
          <c:tx>
            <c:strRef>
              <c:f>問5!$R$12</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(問5!$C$24,問5!$C$25,問5!$C$14:$P$23)</c:f>
              <c:strCache>
                <c:ptCount val="12"/>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なにわ筋地区（国道２号～千日前通の区間）</c:v>
                </c:pt>
                <c:pt idx="9">
                  <c:v>土佐堀通地区（なにわ筋～谷町筋の区間）</c:v>
                </c:pt>
                <c:pt idx="10">
                  <c:v>国道２号地区（なにわ筋～御堂筋の区間）</c:v>
                </c:pt>
                <c:pt idx="11">
                  <c:v>中之島地区（中之島全域、土佐堀川及び堂島川・大川）</c:v>
                </c:pt>
              </c:strCache>
            </c:strRef>
          </c:cat>
          <c:val>
            <c:numRef>
              <c:f>(問5!$U$24,問5!$R$25,問5!$U$14:$U$23)</c:f>
              <c:numCache>
                <c:formatCode>0.0%</c:formatCode>
                <c:ptCount val="12"/>
                <c:pt idx="0">
                  <c:v>0.26719999999999999</c:v>
                </c:pt>
                <c:pt idx="2">
                  <c:v>0.36599999999999999</c:v>
                </c:pt>
                <c:pt idx="3">
                  <c:v>0.35799999999999998</c:v>
                </c:pt>
                <c:pt idx="4">
                  <c:v>0.314</c:v>
                </c:pt>
                <c:pt idx="5">
                  <c:v>0.26400000000000001</c:v>
                </c:pt>
                <c:pt idx="6">
                  <c:v>0.19800000000000001</c:v>
                </c:pt>
                <c:pt idx="7">
                  <c:v>0.20399999999999999</c:v>
                </c:pt>
                <c:pt idx="8">
                  <c:v>0.14399999999999999</c:v>
                </c:pt>
                <c:pt idx="9">
                  <c:v>0.192</c:v>
                </c:pt>
                <c:pt idx="10">
                  <c:v>0.188</c:v>
                </c:pt>
                <c:pt idx="11">
                  <c:v>0.44400000000000001</c:v>
                </c:pt>
              </c:numCache>
            </c:numRef>
          </c:val>
          <c:extLst>
            <c:ext xmlns:c16="http://schemas.microsoft.com/office/drawing/2014/chart" uri="{C3380CC4-5D6E-409C-BE32-E72D297353CC}">
              <c16:uniqueId val="{00000000-AD30-43FC-9470-E36E97D08890}"/>
            </c:ext>
          </c:extLst>
        </c:ser>
        <c:ser>
          <c:idx val="1"/>
          <c:order val="1"/>
          <c:tx>
            <c:strRef>
              <c:f>問5!$X$12</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(問5!$C$24,問5!$C$25,問5!$C$14:$P$23)</c:f>
              <c:strCache>
                <c:ptCount val="12"/>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なにわ筋地区（国道２号～千日前通の区間）</c:v>
                </c:pt>
                <c:pt idx="9">
                  <c:v>土佐堀通地区（なにわ筋～谷町筋の区間）</c:v>
                </c:pt>
                <c:pt idx="10">
                  <c:v>国道２号地区（なにわ筋～御堂筋の区間）</c:v>
                </c:pt>
                <c:pt idx="11">
                  <c:v>中之島地区（中之島全域、土佐堀川及び堂島川・大川）</c:v>
                </c:pt>
              </c:strCache>
            </c:strRef>
          </c:cat>
          <c:val>
            <c:numRef>
              <c:f>(問5!$AA$24,問5!$X$25,問5!$AA$14:$AA$23)</c:f>
              <c:numCache>
                <c:formatCode>General</c:formatCode>
                <c:ptCount val="12"/>
                <c:pt idx="0" formatCode="0.0%">
                  <c:v>0.16520000000000001</c:v>
                </c:pt>
                <c:pt idx="2" formatCode="0.0%">
                  <c:v>0.112</c:v>
                </c:pt>
                <c:pt idx="3" formatCode="0.0%">
                  <c:v>0.14000000000000001</c:v>
                </c:pt>
                <c:pt idx="4" formatCode="0.0%">
                  <c:v>0.17199999999999999</c:v>
                </c:pt>
                <c:pt idx="5" formatCode="0.0%">
                  <c:v>0.16</c:v>
                </c:pt>
                <c:pt idx="6" formatCode="0.0%">
                  <c:v>0.218</c:v>
                </c:pt>
                <c:pt idx="7" formatCode="0.0%">
                  <c:v>0.18</c:v>
                </c:pt>
                <c:pt idx="8" formatCode="0.0%">
                  <c:v>0.20399999999999999</c:v>
                </c:pt>
                <c:pt idx="9" formatCode="0.0%">
                  <c:v>0.17</c:v>
                </c:pt>
                <c:pt idx="10" formatCode="0.0%">
                  <c:v>0.17</c:v>
                </c:pt>
                <c:pt idx="11" formatCode="0.0%">
                  <c:v>0.126</c:v>
                </c:pt>
              </c:numCache>
            </c:numRef>
          </c:val>
          <c:extLst>
            <c:ext xmlns:c16="http://schemas.microsoft.com/office/drawing/2014/chart" uri="{C3380CC4-5D6E-409C-BE32-E72D297353CC}">
              <c16:uniqueId val="{00000001-AD30-43FC-9470-E36E97D08890}"/>
            </c:ext>
          </c:extLst>
        </c:ser>
        <c:ser>
          <c:idx val="2"/>
          <c:order val="2"/>
          <c:tx>
            <c:strRef>
              <c:f>問5!$AD$12</c:f>
              <c:strCache>
                <c:ptCount val="1"/>
                <c:pt idx="0">
                  <c:v>どちらともいえない</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(問5!$C$24,問5!$C$25,問5!$C$14:$P$23)</c:f>
              <c:strCache>
                <c:ptCount val="12"/>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なにわ筋地区（国道２号～千日前通の区間）</c:v>
                </c:pt>
                <c:pt idx="9">
                  <c:v>土佐堀通地区（なにわ筋～谷町筋の区間）</c:v>
                </c:pt>
                <c:pt idx="10">
                  <c:v>国道２号地区（なにわ筋～御堂筋の区間）</c:v>
                </c:pt>
                <c:pt idx="11">
                  <c:v>中之島地区（中之島全域、土佐堀川及び堂島川・大川）</c:v>
                </c:pt>
              </c:strCache>
            </c:strRef>
          </c:cat>
          <c:val>
            <c:numRef>
              <c:f>(問5!$AG$24,問5!$AD$25,問5!$AG$14:$AG$23)</c:f>
              <c:numCache>
                <c:formatCode>0.0%</c:formatCode>
                <c:ptCount val="12"/>
                <c:pt idx="0">
                  <c:v>0.32579999999999998</c:v>
                </c:pt>
                <c:pt idx="2">
                  <c:v>0.34799999999999998</c:v>
                </c:pt>
                <c:pt idx="3">
                  <c:v>0.30399999999999999</c:v>
                </c:pt>
                <c:pt idx="4">
                  <c:v>0.316</c:v>
                </c:pt>
                <c:pt idx="5">
                  <c:v>0.32800000000000001</c:v>
                </c:pt>
                <c:pt idx="6">
                  <c:v>0.33400000000000002</c:v>
                </c:pt>
                <c:pt idx="7">
                  <c:v>0.35</c:v>
                </c:pt>
                <c:pt idx="8">
                  <c:v>0.372</c:v>
                </c:pt>
                <c:pt idx="9">
                  <c:v>0.34</c:v>
                </c:pt>
                <c:pt idx="10">
                  <c:v>0.34</c:v>
                </c:pt>
                <c:pt idx="11">
                  <c:v>0.22600000000000001</c:v>
                </c:pt>
              </c:numCache>
            </c:numRef>
          </c:val>
          <c:extLst>
            <c:ext xmlns:c16="http://schemas.microsoft.com/office/drawing/2014/chart" uri="{C3380CC4-5D6E-409C-BE32-E72D297353CC}">
              <c16:uniqueId val="{00000002-AD30-43FC-9470-E36E97D08890}"/>
            </c:ext>
          </c:extLst>
        </c:ser>
        <c:ser>
          <c:idx val="3"/>
          <c:order val="3"/>
          <c:tx>
            <c:strRef>
              <c:f>問5!$AJ$12</c:f>
              <c:strCache>
                <c:ptCount val="1"/>
                <c:pt idx="0">
                  <c:v>わからない</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(問5!$C$24,問5!$C$25,問5!$C$14:$P$23)</c:f>
              <c:strCache>
                <c:ptCount val="12"/>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なにわ筋地区（国道２号～千日前通の区間）</c:v>
                </c:pt>
                <c:pt idx="9">
                  <c:v>土佐堀通地区（なにわ筋～谷町筋の区間）</c:v>
                </c:pt>
                <c:pt idx="10">
                  <c:v>国道２号地区（なにわ筋～御堂筋の区間）</c:v>
                </c:pt>
                <c:pt idx="11">
                  <c:v>中之島地区（中之島全域、土佐堀川及び堂島川・大川）</c:v>
                </c:pt>
              </c:strCache>
            </c:strRef>
          </c:cat>
          <c:val>
            <c:numRef>
              <c:f>(問5!$AM$24,問5!$AJ$25,問5!$AM$14:$AM$23)</c:f>
              <c:numCache>
                <c:formatCode>General</c:formatCode>
                <c:ptCount val="12"/>
                <c:pt idx="0" formatCode="0.0%">
                  <c:v>0.24179999999999999</c:v>
                </c:pt>
                <c:pt idx="2" formatCode="0.0%">
                  <c:v>0.17399999999999999</c:v>
                </c:pt>
                <c:pt idx="3" formatCode="0.0%">
                  <c:v>0.19800000000000001</c:v>
                </c:pt>
                <c:pt idx="4" formatCode="0.0%">
                  <c:v>0.19800000000000001</c:v>
                </c:pt>
                <c:pt idx="5" formatCode="0.0%">
                  <c:v>0.248</c:v>
                </c:pt>
                <c:pt idx="6" formatCode="0.0%">
                  <c:v>0.25</c:v>
                </c:pt>
                <c:pt idx="7" formatCode="0.0%">
                  <c:v>0.26600000000000001</c:v>
                </c:pt>
                <c:pt idx="8" formatCode="0.0%">
                  <c:v>0.28000000000000003</c:v>
                </c:pt>
                <c:pt idx="9" formatCode="0.0%">
                  <c:v>0.29799999999999999</c:v>
                </c:pt>
                <c:pt idx="10" formatCode="0.0%">
                  <c:v>0.30199999999999999</c:v>
                </c:pt>
                <c:pt idx="11" formatCode="0.0%">
                  <c:v>0.20399999999999999</c:v>
                </c:pt>
              </c:numCache>
            </c:numRef>
          </c:val>
          <c:extLst>
            <c:ext xmlns:c16="http://schemas.microsoft.com/office/drawing/2014/chart" uri="{C3380CC4-5D6E-409C-BE32-E72D297353CC}">
              <c16:uniqueId val="{00000003-AD30-43FC-9470-E36E97D08890}"/>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72526260259175401"/>
        </c:manualLayout>
      </c:layout>
      <c:barChart>
        <c:barDir val="bar"/>
        <c:grouping val="percentStacked"/>
        <c:varyColors val="0"/>
        <c:ser>
          <c:idx val="0"/>
          <c:order val="0"/>
          <c:tx>
            <c:strRef>
              <c:f>問1!$C$37</c:f>
              <c:strCache>
                <c:ptCount val="1"/>
                <c:pt idx="0">
                  <c:v>（少し・非常に）良くなってきた</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(問1!$N$35,問1!$T$35,問1!$Z$35,問1!$AF$35)</c:f>
              <c:strCache>
                <c:ptCount val="4"/>
                <c:pt idx="0">
                  <c:v>R7調査</c:v>
                </c:pt>
                <c:pt idx="1">
                  <c:v>R2調査</c:v>
                </c:pt>
                <c:pt idx="2">
                  <c:v>H27調査</c:v>
                </c:pt>
                <c:pt idx="3">
                  <c:v>H17調査</c:v>
                </c:pt>
              </c:strCache>
            </c:strRef>
          </c:cat>
          <c:val>
            <c:numRef>
              <c:f>(問1!$Q$37,問1!$W$37,問1!$AC$37,問1!$AI$37)</c:f>
              <c:numCache>
                <c:formatCode>0.0%</c:formatCode>
                <c:ptCount val="4"/>
                <c:pt idx="0">
                  <c:v>0.42199999999999999</c:v>
                </c:pt>
                <c:pt idx="1">
                  <c:v>0.47199999999999998</c:v>
                </c:pt>
                <c:pt idx="2">
                  <c:v>0.68128161888701522</c:v>
                </c:pt>
                <c:pt idx="3">
                  <c:v>0.52994555353901995</c:v>
                </c:pt>
              </c:numCache>
            </c:numRef>
          </c:val>
          <c:extLst>
            <c:ext xmlns:c16="http://schemas.microsoft.com/office/drawing/2014/chart" uri="{C3380CC4-5D6E-409C-BE32-E72D297353CC}">
              <c16:uniqueId val="{00000000-2CC3-42B3-B5A8-6EBD6032C7C8}"/>
            </c:ext>
          </c:extLst>
        </c:ser>
        <c:ser>
          <c:idx val="1"/>
          <c:order val="1"/>
          <c:tx>
            <c:strRef>
              <c:f>問1!$C$38</c:f>
              <c:strCache>
                <c:ptCount val="1"/>
                <c:pt idx="0">
                  <c:v>変わらない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(問1!$N$35,問1!$T$35,問1!$Z$35,問1!$AF$35)</c:f>
              <c:strCache>
                <c:ptCount val="4"/>
                <c:pt idx="0">
                  <c:v>R7調査</c:v>
                </c:pt>
                <c:pt idx="1">
                  <c:v>R2調査</c:v>
                </c:pt>
                <c:pt idx="2">
                  <c:v>H27調査</c:v>
                </c:pt>
                <c:pt idx="3">
                  <c:v>H17調査</c:v>
                </c:pt>
              </c:strCache>
            </c:strRef>
          </c:cat>
          <c:val>
            <c:numRef>
              <c:f>(問1!$Q$38,問1!$W$38,問1!$AC$38,問1!$AI$38)</c:f>
              <c:numCache>
                <c:formatCode>0.0%</c:formatCode>
                <c:ptCount val="4"/>
                <c:pt idx="0">
                  <c:v>0.33600000000000002</c:v>
                </c:pt>
                <c:pt idx="1">
                  <c:v>0.31</c:v>
                </c:pt>
                <c:pt idx="2">
                  <c:v>0.17706576728499157</c:v>
                </c:pt>
                <c:pt idx="3">
                  <c:v>0.22686025408348456</c:v>
                </c:pt>
              </c:numCache>
            </c:numRef>
          </c:val>
          <c:extLst>
            <c:ext xmlns:c16="http://schemas.microsoft.com/office/drawing/2014/chart" uri="{C3380CC4-5D6E-409C-BE32-E72D297353CC}">
              <c16:uniqueId val="{00000001-2CC3-42B3-B5A8-6EBD6032C7C8}"/>
            </c:ext>
          </c:extLst>
        </c:ser>
        <c:ser>
          <c:idx val="2"/>
          <c:order val="2"/>
          <c:tx>
            <c:strRef>
              <c:f>問1!$C$39</c:f>
              <c:strCache>
                <c:ptCount val="1"/>
                <c:pt idx="0">
                  <c:v>（少し・非常に）悪くなってきた</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(問1!$N$35,問1!$T$35,問1!$Z$35,問1!$AF$35)</c:f>
              <c:strCache>
                <c:ptCount val="4"/>
                <c:pt idx="0">
                  <c:v>R7調査</c:v>
                </c:pt>
                <c:pt idx="1">
                  <c:v>R2調査</c:v>
                </c:pt>
                <c:pt idx="2">
                  <c:v>H27調査</c:v>
                </c:pt>
                <c:pt idx="3">
                  <c:v>H17調査</c:v>
                </c:pt>
              </c:strCache>
            </c:strRef>
          </c:cat>
          <c:val>
            <c:numRef>
              <c:f>(問1!$Q$39,問1!$W$39,問1!$AC$39,問1!$AI$39)</c:f>
              <c:numCache>
                <c:formatCode>0.0%</c:formatCode>
                <c:ptCount val="4"/>
                <c:pt idx="0">
                  <c:v>0.14599999999999999</c:v>
                </c:pt>
                <c:pt idx="1">
                  <c:v>7.3999999999999996E-2</c:v>
                </c:pt>
                <c:pt idx="2">
                  <c:v>7.5885328836424959E-2</c:v>
                </c:pt>
                <c:pt idx="3">
                  <c:v>0.23774954627949182</c:v>
                </c:pt>
              </c:numCache>
            </c:numRef>
          </c:val>
          <c:extLst>
            <c:ext xmlns:c16="http://schemas.microsoft.com/office/drawing/2014/chart" uri="{C3380CC4-5D6E-409C-BE32-E72D297353CC}">
              <c16:uniqueId val="{00000003-2CC3-42B3-B5A8-6EBD6032C7C8}"/>
            </c:ext>
          </c:extLst>
        </c:ser>
        <c:ser>
          <c:idx val="3"/>
          <c:order val="3"/>
          <c:tx>
            <c:strRef>
              <c:f>問1!$C$40</c:f>
              <c:strCache>
                <c:ptCount val="1"/>
                <c:pt idx="0">
                  <c:v>わからない・無回答</c:v>
                </c:pt>
              </c:strCache>
            </c:strRef>
          </c:tx>
          <c:spPr>
            <a:solidFill>
              <a:schemeClr val="accent4"/>
            </a:solidFill>
            <a:ln>
              <a:noFill/>
            </a:ln>
            <a:effectLst/>
          </c:spPr>
          <c:invertIfNegative val="0"/>
          <c:dLbls>
            <c:dLbl>
              <c:idx val="3"/>
              <c:layout>
                <c:manualLayout>
                  <c:x val="-2.9889464661096047E-2"/>
                  <c:y val="-5.62982727853767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7C-40BC-8E44-AA0AA7E3260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(問1!$N$35,問1!$T$35,問1!$Z$35,問1!$AF$35)</c:f>
              <c:strCache>
                <c:ptCount val="4"/>
                <c:pt idx="0">
                  <c:v>R7調査</c:v>
                </c:pt>
                <c:pt idx="1">
                  <c:v>R2調査</c:v>
                </c:pt>
                <c:pt idx="2">
                  <c:v>H27調査</c:v>
                </c:pt>
                <c:pt idx="3">
                  <c:v>H17調査</c:v>
                </c:pt>
              </c:strCache>
            </c:strRef>
          </c:cat>
          <c:val>
            <c:numRef>
              <c:f>(問1!$Q$40,問1!$W$40,問1!$AC$40,問1!$AI$40)</c:f>
              <c:numCache>
                <c:formatCode>0.0%</c:formatCode>
                <c:ptCount val="4"/>
                <c:pt idx="0">
                  <c:v>9.6000000000000002E-2</c:v>
                </c:pt>
                <c:pt idx="1">
                  <c:v>0.14399999999999999</c:v>
                </c:pt>
                <c:pt idx="2">
                  <c:v>6.5767284991568295E-2</c:v>
                </c:pt>
                <c:pt idx="3">
                  <c:v>5.4446460980036296E-3</c:v>
                </c:pt>
              </c:numCache>
            </c:numRef>
          </c:val>
          <c:extLst>
            <c:ext xmlns:c16="http://schemas.microsoft.com/office/drawing/2014/chart" uri="{C3380CC4-5D6E-409C-BE32-E72D297353CC}">
              <c16:uniqueId val="{00000004-2CC3-42B3-B5A8-6EBD6032C7C8}"/>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cap="all" spc="120" normalizeH="0" baseline="0">
                <a:solidFill>
                  <a:sysClr val="windowText" lastClr="000000"/>
                </a:solidFill>
                <a:latin typeface="+mn-lt"/>
                <a:ea typeface="+mn-ea"/>
                <a:cs typeface="+mn-cs"/>
              </a:defRPr>
            </a:pPr>
            <a:r>
              <a:rPr lang="ja-JP">
                <a:solidFill>
                  <a:sysClr val="windowText" lastClr="000000"/>
                </a:solidFill>
              </a:rPr>
              <a:t>まちなみの現状（Ｈ２７）</a:t>
            </a:r>
          </a:p>
        </c:rich>
      </c:tx>
      <c:overlay val="0"/>
      <c:spPr>
        <a:noFill/>
        <a:ln>
          <a:noFill/>
        </a:ln>
        <a:effectLst/>
      </c:spPr>
      <c:txPr>
        <a:bodyPr rot="0" spcFirstLastPara="1" vertOverflow="ellipsis" vert="horz" wrap="square" anchor="ctr" anchorCtr="1"/>
        <a:lstStyle/>
        <a:p>
          <a:pPr>
            <a:defRPr sz="1320" b="1" i="0" u="none" strike="noStrike" kern="1200" cap="all" spc="120" normalizeH="0" baseline="0">
              <a:solidFill>
                <a:sysClr val="windowText" lastClr="000000"/>
              </a:solidFill>
              <a:latin typeface="+mn-lt"/>
              <a:ea typeface="+mn-ea"/>
              <a:cs typeface="+mn-cs"/>
            </a:defRPr>
          </a:pPr>
          <a:endParaRPr lang="ja-JP" altLang="en-US"/>
        </a:p>
      </c:txPr>
    </c:title>
    <c:autoTitleDeleted val="0"/>
    <c:plotArea>
      <c:layout>
        <c:manualLayout>
          <c:layoutTarget val="inner"/>
          <c:xMode val="edge"/>
          <c:yMode val="edge"/>
          <c:x val="0.13149759405074365"/>
          <c:y val="0.20321137264176942"/>
          <c:w val="0.84481146106736649"/>
          <c:h val="0.68098113707170105"/>
        </c:manualLayout>
      </c:layout>
      <c:barChart>
        <c:barDir val="bar"/>
        <c:grouping val="percentStacked"/>
        <c:varyColors val="0"/>
        <c:ser>
          <c:idx val="0"/>
          <c:order val="0"/>
          <c:tx>
            <c:strRef>
              <c:f>問5!$R$89</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(問5!$C$100,問5!$D$101,問5!$C$91:$Q$99)</c:f>
              <c:strCache>
                <c:ptCount val="11"/>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なにわ筋地区（国道2号～千日前通の区間）</c:v>
                </c:pt>
                <c:pt idx="9">
                  <c:v>土佐堀通地区（谷町筋～なにわ筋の区間）</c:v>
                </c:pt>
                <c:pt idx="10">
                  <c:v>国道2号地区（御堂筋～なにわ筋の区間）</c:v>
                </c:pt>
              </c:strCache>
            </c:strRef>
          </c:cat>
          <c:val>
            <c:numRef>
              <c:f>(問5!$U$100,問5!$R$101,問5!$U$91:$U$99)</c:f>
              <c:numCache>
                <c:formatCode>General</c:formatCode>
                <c:ptCount val="11"/>
                <c:pt idx="0" formatCode="0.0%">
                  <c:v>0.29979389169945664</c:v>
                </c:pt>
                <c:pt idx="2" formatCode="0.0%">
                  <c:v>0.45699831365935917</c:v>
                </c:pt>
                <c:pt idx="3" formatCode="0.0%">
                  <c:v>0.51602023608768977</c:v>
                </c:pt>
                <c:pt idx="4" formatCode="0.0%">
                  <c:v>0.38617200674536256</c:v>
                </c:pt>
                <c:pt idx="5" formatCode="0.0%">
                  <c:v>0.2900505902192243</c:v>
                </c:pt>
                <c:pt idx="6" formatCode="0.0%">
                  <c:v>0.17200674536256325</c:v>
                </c:pt>
                <c:pt idx="7" formatCode="0.0%">
                  <c:v>0.2478920741989882</c:v>
                </c:pt>
                <c:pt idx="8" formatCode="0.0%">
                  <c:v>0.18887015177065766</c:v>
                </c:pt>
                <c:pt idx="9" formatCode="0.0%">
                  <c:v>0.23946037099494097</c:v>
                </c:pt>
                <c:pt idx="10" formatCode="0.0%">
                  <c:v>0.20067453625632378</c:v>
                </c:pt>
              </c:numCache>
            </c:numRef>
          </c:val>
          <c:extLst>
            <c:ext xmlns:c16="http://schemas.microsoft.com/office/drawing/2014/chart" uri="{C3380CC4-5D6E-409C-BE32-E72D297353CC}">
              <c16:uniqueId val="{00000000-68CE-4D26-A888-C66309A90FB5}"/>
            </c:ext>
          </c:extLst>
        </c:ser>
        <c:ser>
          <c:idx val="1"/>
          <c:order val="1"/>
          <c:tx>
            <c:strRef>
              <c:f>問5!$X$89</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(問5!$C$100,問5!$D$101,問5!$C$91:$Q$99)</c:f>
              <c:strCache>
                <c:ptCount val="11"/>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なにわ筋地区（国道2号～千日前通の区間）</c:v>
                </c:pt>
                <c:pt idx="9">
                  <c:v>土佐堀通地区（谷町筋～なにわ筋の区間）</c:v>
                </c:pt>
                <c:pt idx="10">
                  <c:v>国道2号地区（御堂筋～なにわ筋の区間）</c:v>
                </c:pt>
              </c:strCache>
            </c:strRef>
          </c:cat>
          <c:val>
            <c:numRef>
              <c:f>(問5!$AA$100,問5!$X$101,問5!$AA$91:$AA$99)</c:f>
              <c:numCache>
                <c:formatCode>General</c:formatCode>
                <c:ptCount val="11"/>
                <c:pt idx="0" formatCode="0.0%">
                  <c:v>0.16732246580475924</c:v>
                </c:pt>
                <c:pt idx="2" formatCode="0.0%">
                  <c:v>0.13322091062394603</c:v>
                </c:pt>
                <c:pt idx="3" formatCode="0.0%">
                  <c:v>7.9258010118043842E-2</c:v>
                </c:pt>
                <c:pt idx="4" formatCode="0.0%">
                  <c:v>0.18718381112984822</c:v>
                </c:pt>
                <c:pt idx="5" formatCode="0.0%">
                  <c:v>0.13659359190556492</c:v>
                </c:pt>
                <c:pt idx="6" formatCode="0.0%">
                  <c:v>0.2748735244519393</c:v>
                </c:pt>
                <c:pt idx="7" formatCode="0.0%">
                  <c:v>0.1703204047217538</c:v>
                </c:pt>
                <c:pt idx="8" formatCode="0.0%">
                  <c:v>0.18381112984822934</c:v>
                </c:pt>
                <c:pt idx="9" formatCode="0.0%">
                  <c:v>0.1399662731871838</c:v>
                </c:pt>
                <c:pt idx="10" formatCode="0.0%">
                  <c:v>0.20067453625632378</c:v>
                </c:pt>
              </c:numCache>
            </c:numRef>
          </c:val>
          <c:extLst>
            <c:ext xmlns:c16="http://schemas.microsoft.com/office/drawing/2014/chart" uri="{C3380CC4-5D6E-409C-BE32-E72D297353CC}">
              <c16:uniqueId val="{00000001-68CE-4D26-A888-C66309A90FB5}"/>
            </c:ext>
          </c:extLst>
        </c:ser>
        <c:ser>
          <c:idx val="2"/>
          <c:order val="2"/>
          <c:tx>
            <c:strRef>
              <c:f>問5!$AD$89</c:f>
              <c:strCache>
                <c:ptCount val="1"/>
                <c:pt idx="0">
                  <c:v>どちらともいえない</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(問5!$C$100,問5!$D$101,問5!$C$91:$Q$99)</c:f>
              <c:strCache>
                <c:ptCount val="11"/>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なにわ筋地区（国道2号～千日前通の区間）</c:v>
                </c:pt>
                <c:pt idx="9">
                  <c:v>土佐堀通地区（谷町筋～なにわ筋の区間）</c:v>
                </c:pt>
                <c:pt idx="10">
                  <c:v>国道2号地区（御堂筋～なにわ筋の区間）</c:v>
                </c:pt>
              </c:strCache>
            </c:strRef>
          </c:cat>
          <c:val>
            <c:numRef>
              <c:f>(問5!$AG$100,問5!$AD$101,問5!$AG$91:$AG$99)</c:f>
              <c:numCache>
                <c:formatCode>General</c:formatCode>
                <c:ptCount val="11"/>
                <c:pt idx="0" formatCode="0.0%">
                  <c:v>0.32546374367622261</c:v>
                </c:pt>
                <c:pt idx="2" formatCode="0.0%">
                  <c:v>0.29342327150084319</c:v>
                </c:pt>
                <c:pt idx="3" formatCode="0.0%">
                  <c:v>0.24620573355817876</c:v>
                </c:pt>
                <c:pt idx="4" formatCode="0.0%">
                  <c:v>0.30522765598650925</c:v>
                </c:pt>
                <c:pt idx="5" formatCode="0.0%">
                  <c:v>0.34738617200674538</c:v>
                </c:pt>
                <c:pt idx="6" formatCode="0.0%">
                  <c:v>0.34232715008431702</c:v>
                </c:pt>
                <c:pt idx="7" formatCode="0.0%">
                  <c:v>0.36256323777403038</c:v>
                </c:pt>
                <c:pt idx="8" formatCode="0.0%">
                  <c:v>0.34569983136593591</c:v>
                </c:pt>
                <c:pt idx="9" formatCode="0.0%">
                  <c:v>0.35750421585160203</c:v>
                </c:pt>
                <c:pt idx="10" formatCode="0.0%">
                  <c:v>0.32883642495784149</c:v>
                </c:pt>
              </c:numCache>
            </c:numRef>
          </c:val>
          <c:extLst>
            <c:ext xmlns:c16="http://schemas.microsoft.com/office/drawing/2014/chart" uri="{C3380CC4-5D6E-409C-BE32-E72D297353CC}">
              <c16:uniqueId val="{00000002-68CE-4D26-A888-C66309A90FB5}"/>
            </c:ext>
          </c:extLst>
        </c:ser>
        <c:ser>
          <c:idx val="3"/>
          <c:order val="3"/>
          <c:tx>
            <c:strRef>
              <c:f>問5!$AJ$89</c:f>
              <c:strCache>
                <c:ptCount val="1"/>
                <c:pt idx="0">
                  <c:v>わからない</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(問5!$C$100,問5!$D$101,問5!$C$91:$Q$99)</c:f>
              <c:strCache>
                <c:ptCount val="11"/>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なにわ筋地区（国道2号～千日前通の区間）</c:v>
                </c:pt>
                <c:pt idx="9">
                  <c:v>土佐堀通地区（谷町筋～なにわ筋の区間）</c:v>
                </c:pt>
                <c:pt idx="10">
                  <c:v>国道2号地区（御堂筋～なにわ筋の区間）</c:v>
                </c:pt>
              </c:strCache>
            </c:strRef>
          </c:cat>
          <c:val>
            <c:numRef>
              <c:f>(問5!$AM$100,問5!$AJ$101,問5!$AM$91:$AM$99)</c:f>
              <c:numCache>
                <c:formatCode>General</c:formatCode>
                <c:ptCount val="11"/>
                <c:pt idx="0" formatCode="0.0%">
                  <c:v>0.20741989881956155</c:v>
                </c:pt>
                <c:pt idx="2" formatCode="0.0%">
                  <c:v>0.1163575042158516</c:v>
                </c:pt>
                <c:pt idx="3" formatCode="0.0%">
                  <c:v>0.15851602023608768</c:v>
                </c:pt>
                <c:pt idx="4" formatCode="0.0%">
                  <c:v>0.12141652613827993</c:v>
                </c:pt>
                <c:pt idx="5" formatCode="0.0%">
                  <c:v>0.22596964586846544</c:v>
                </c:pt>
                <c:pt idx="6" formatCode="0.0%">
                  <c:v>0.21079258010118043</c:v>
                </c:pt>
                <c:pt idx="7" formatCode="0.0%">
                  <c:v>0.21922428330522767</c:v>
                </c:pt>
                <c:pt idx="8" formatCode="0.0%">
                  <c:v>0.28161888701517707</c:v>
                </c:pt>
                <c:pt idx="9" formatCode="0.0%">
                  <c:v>0.26306913996627318</c:v>
                </c:pt>
                <c:pt idx="10" formatCode="0.0%">
                  <c:v>0.26981450252951095</c:v>
                </c:pt>
              </c:numCache>
            </c:numRef>
          </c:val>
          <c:extLst>
            <c:ext xmlns:c16="http://schemas.microsoft.com/office/drawing/2014/chart" uri="{C3380CC4-5D6E-409C-BE32-E72D297353CC}">
              <c16:uniqueId val="{00000003-68CE-4D26-A888-C66309A90FB5}"/>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100"/>
      </a:pPr>
      <a:endParaRPr lang="ja-JP"/>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cap="all" spc="120" normalizeH="0" baseline="0">
                <a:solidFill>
                  <a:sysClr val="windowText" lastClr="000000"/>
                </a:solidFill>
                <a:latin typeface="+mn-lt"/>
                <a:ea typeface="+mn-ea"/>
                <a:cs typeface="+mn-cs"/>
              </a:defRPr>
            </a:pPr>
            <a:r>
              <a:rPr lang="ja-JP">
                <a:solidFill>
                  <a:sysClr val="windowText" lastClr="000000"/>
                </a:solidFill>
              </a:rPr>
              <a:t>まちなみの現状（ｒ２）</a:t>
            </a:r>
          </a:p>
        </c:rich>
      </c:tx>
      <c:overlay val="0"/>
      <c:spPr>
        <a:noFill/>
        <a:ln>
          <a:noFill/>
        </a:ln>
        <a:effectLst/>
      </c:spPr>
      <c:txPr>
        <a:bodyPr rot="0" spcFirstLastPara="1" vertOverflow="ellipsis" vert="horz" wrap="square" anchor="ctr" anchorCtr="1"/>
        <a:lstStyle/>
        <a:p>
          <a:pPr>
            <a:defRPr sz="1320" b="1" i="0" u="none" strike="noStrike" kern="1200" cap="all" spc="120" normalizeH="0" baseline="0">
              <a:solidFill>
                <a:sysClr val="windowText" lastClr="000000"/>
              </a:solidFill>
              <a:latin typeface="+mn-lt"/>
              <a:ea typeface="+mn-ea"/>
              <a:cs typeface="+mn-cs"/>
            </a:defRPr>
          </a:pPr>
          <a:endParaRPr lang="ja-JP" altLang="en-US"/>
        </a:p>
      </c:txPr>
    </c:title>
    <c:autoTitleDeleted val="0"/>
    <c:plotArea>
      <c:layout>
        <c:manualLayout>
          <c:layoutTarget val="inner"/>
          <c:xMode val="edge"/>
          <c:yMode val="edge"/>
          <c:x val="0.13149759405074365"/>
          <c:y val="0.15324337570975541"/>
          <c:w val="0.84481146106736649"/>
          <c:h val="0.76307152805803269"/>
        </c:manualLayout>
      </c:layout>
      <c:barChart>
        <c:barDir val="bar"/>
        <c:grouping val="percentStacked"/>
        <c:varyColors val="0"/>
        <c:ser>
          <c:idx val="0"/>
          <c:order val="0"/>
          <c:tx>
            <c:strRef>
              <c:f>グラフ用データ!$B$114</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(問5!$C$71,問5!$C$72,問5!$C$61,問5!$C$62,問5!$C$63,問5!$C$64,問5!$C$65,問5!$C$66,問5!$C$67,問5!$C$68,問5!$C$69,問5!$C$70)</c:f>
              <c:strCache>
                <c:ptCount val="12"/>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なにわ筋地区（国道2号～千日前通の区間）</c:v>
                </c:pt>
                <c:pt idx="9">
                  <c:v>土佐堀通地区（谷町筋～なにわ筋の区間）</c:v>
                </c:pt>
                <c:pt idx="10">
                  <c:v>国道2号地区（御堂筋～なにわ筋の区間）</c:v>
                </c:pt>
                <c:pt idx="11">
                  <c:v>中之島地区（中之島全域）</c:v>
                </c:pt>
              </c:strCache>
            </c:strRef>
          </c:cat>
          <c:val>
            <c:numRef>
              <c:f>(問5!$U$71,問5!$R$72,問5!$U$61,問5!$U$62,問5!$U$63,問5!$U$64,問5!$U$65,問5!$U$66,問5!$U$67,問5!$U$68,問5!$U$69,問5!$U$70)</c:f>
              <c:numCache>
                <c:formatCode>General</c:formatCode>
                <c:ptCount val="12"/>
                <c:pt idx="0" formatCode="0.0%">
                  <c:v>0.32319999999999999</c:v>
                </c:pt>
                <c:pt idx="2" formatCode="0.0%">
                  <c:v>0.438</c:v>
                </c:pt>
                <c:pt idx="3" formatCode="0.0%">
                  <c:v>0.42399999999999999</c:v>
                </c:pt>
                <c:pt idx="4" formatCode="0.0%">
                  <c:v>0.38</c:v>
                </c:pt>
                <c:pt idx="5" formatCode="0.0%">
                  <c:v>0.28000000000000003</c:v>
                </c:pt>
                <c:pt idx="6" formatCode="0.0%">
                  <c:v>0.23799999999999999</c:v>
                </c:pt>
                <c:pt idx="7" formatCode="0.0%">
                  <c:v>0.246</c:v>
                </c:pt>
                <c:pt idx="8" formatCode="0.0%">
                  <c:v>0.20399999999999999</c:v>
                </c:pt>
                <c:pt idx="9" formatCode="0.0%">
                  <c:v>0.252</c:v>
                </c:pt>
                <c:pt idx="10" formatCode="0.0%">
                  <c:v>0.22</c:v>
                </c:pt>
                <c:pt idx="11" formatCode="0.0%">
                  <c:v>0.55000000000000004</c:v>
                </c:pt>
              </c:numCache>
            </c:numRef>
          </c:val>
          <c:extLst>
            <c:ext xmlns:c16="http://schemas.microsoft.com/office/drawing/2014/chart" uri="{C3380CC4-5D6E-409C-BE32-E72D297353CC}">
              <c16:uniqueId val="{00000000-E4C0-4562-A76D-DEF9A021DA41}"/>
            </c:ext>
          </c:extLst>
        </c:ser>
        <c:ser>
          <c:idx val="1"/>
          <c:order val="1"/>
          <c:tx>
            <c:strRef>
              <c:f>グラフ用データ!$C$114</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(問5!$C$71,問5!$C$72,問5!$C$61,問5!$C$62,問5!$C$63,問5!$C$64,問5!$C$65,問5!$C$66,問5!$C$67,問5!$C$68,問5!$C$69,問5!$C$70)</c:f>
              <c:strCache>
                <c:ptCount val="12"/>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なにわ筋地区（国道2号～千日前通の区間）</c:v>
                </c:pt>
                <c:pt idx="9">
                  <c:v>土佐堀通地区（谷町筋～なにわ筋の区間）</c:v>
                </c:pt>
                <c:pt idx="10">
                  <c:v>国道2号地区（御堂筋～なにわ筋の区間）</c:v>
                </c:pt>
                <c:pt idx="11">
                  <c:v>中之島地区（中之島全域）</c:v>
                </c:pt>
              </c:strCache>
            </c:strRef>
          </c:cat>
          <c:val>
            <c:numRef>
              <c:f>(問5!$AA$71,問5!$X$72,問5!$AA$61,問5!$AA$62,問5!$AA$63,問5!$AA$64,問5!$AA$65,問5!$AA$66,問5!$AA$67,問5!$AA$68,問5!$AA$69,問5!$AA$70)</c:f>
              <c:numCache>
                <c:formatCode>General</c:formatCode>
                <c:ptCount val="12"/>
                <c:pt idx="0" formatCode="0.0%">
                  <c:v>0.12239999999999999</c:v>
                </c:pt>
                <c:pt idx="2" formatCode="0.0%">
                  <c:v>0.104</c:v>
                </c:pt>
                <c:pt idx="3" formatCode="0.0%">
                  <c:v>0.106</c:v>
                </c:pt>
                <c:pt idx="4" formatCode="0.0%">
                  <c:v>0.11799999999999999</c:v>
                </c:pt>
                <c:pt idx="5" formatCode="0.0%">
                  <c:v>0.106</c:v>
                </c:pt>
                <c:pt idx="6" formatCode="0.0%">
                  <c:v>0.154</c:v>
                </c:pt>
                <c:pt idx="7" formatCode="0.0%">
                  <c:v>0.14799999999999999</c:v>
                </c:pt>
                <c:pt idx="8" formatCode="0.0%">
                  <c:v>0.14799999999999999</c:v>
                </c:pt>
                <c:pt idx="9" formatCode="0.0%">
                  <c:v>0.128</c:v>
                </c:pt>
                <c:pt idx="10" formatCode="0.0%">
                  <c:v>0.11600000000000001</c:v>
                </c:pt>
                <c:pt idx="11" formatCode="0.0%">
                  <c:v>9.6000000000000002E-2</c:v>
                </c:pt>
              </c:numCache>
            </c:numRef>
          </c:val>
          <c:extLst>
            <c:ext xmlns:c16="http://schemas.microsoft.com/office/drawing/2014/chart" uri="{C3380CC4-5D6E-409C-BE32-E72D297353CC}">
              <c16:uniqueId val="{00000001-E4C0-4562-A76D-DEF9A021DA41}"/>
            </c:ext>
          </c:extLst>
        </c:ser>
        <c:ser>
          <c:idx val="2"/>
          <c:order val="2"/>
          <c:tx>
            <c:strRef>
              <c:f>グラフ用データ!$D$114</c:f>
              <c:strCache>
                <c:ptCount val="1"/>
                <c:pt idx="0">
                  <c:v>どちらともいえない</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(問5!$C$71,問5!$C$72,問5!$C$61,問5!$C$62,問5!$C$63,問5!$C$64,問5!$C$65,問5!$C$66,問5!$C$67,問5!$C$68,問5!$C$69,問5!$C$70)</c:f>
              <c:strCache>
                <c:ptCount val="12"/>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なにわ筋地区（国道2号～千日前通の区間）</c:v>
                </c:pt>
                <c:pt idx="9">
                  <c:v>土佐堀通地区（谷町筋～なにわ筋の区間）</c:v>
                </c:pt>
                <c:pt idx="10">
                  <c:v>国道2号地区（御堂筋～なにわ筋の区間）</c:v>
                </c:pt>
                <c:pt idx="11">
                  <c:v>中之島地区（中之島全域）</c:v>
                </c:pt>
              </c:strCache>
            </c:strRef>
          </c:cat>
          <c:val>
            <c:numRef>
              <c:f>(問5!$AG$71,問5!$AD$72,問5!$AG$61,問5!$AG$62,問5!$AG$63,問5!$AG$64,問5!$AG$65,問5!$AG$66,問5!$AG$67,問5!$AG$68,問5!$AG$69,問5!$AG$70)</c:f>
              <c:numCache>
                <c:formatCode>General</c:formatCode>
                <c:ptCount val="12"/>
                <c:pt idx="0" formatCode="0.0%">
                  <c:v>0.2792</c:v>
                </c:pt>
                <c:pt idx="2" formatCode="0.0%">
                  <c:v>0.224</c:v>
                </c:pt>
                <c:pt idx="3" formatCode="0.0%">
                  <c:v>0.224</c:v>
                </c:pt>
                <c:pt idx="4" formatCode="0.0%">
                  <c:v>0.26400000000000001</c:v>
                </c:pt>
                <c:pt idx="5" formatCode="0.0%">
                  <c:v>0.30399999999999999</c:v>
                </c:pt>
                <c:pt idx="6" formatCode="0.0%">
                  <c:v>0.308</c:v>
                </c:pt>
                <c:pt idx="7" formatCode="0.0%">
                  <c:v>0.314</c:v>
                </c:pt>
                <c:pt idx="8" formatCode="0.0%">
                  <c:v>0.32800000000000001</c:v>
                </c:pt>
                <c:pt idx="9" formatCode="0.0%">
                  <c:v>0.312</c:v>
                </c:pt>
                <c:pt idx="10" formatCode="0.0%">
                  <c:v>0.35199999999999998</c:v>
                </c:pt>
                <c:pt idx="11" formatCode="0.0%">
                  <c:v>0.16200000000000001</c:v>
                </c:pt>
              </c:numCache>
            </c:numRef>
          </c:val>
          <c:extLst>
            <c:ext xmlns:c16="http://schemas.microsoft.com/office/drawing/2014/chart" uri="{C3380CC4-5D6E-409C-BE32-E72D297353CC}">
              <c16:uniqueId val="{00000002-E4C0-4562-A76D-DEF9A021DA41}"/>
            </c:ext>
          </c:extLst>
        </c:ser>
        <c:ser>
          <c:idx val="3"/>
          <c:order val="3"/>
          <c:tx>
            <c:strRef>
              <c:f>グラフ用データ!$E$114</c:f>
              <c:strCache>
                <c:ptCount val="1"/>
                <c:pt idx="0">
                  <c:v>わからない</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(問5!$C$71,問5!$C$72,問5!$C$61,問5!$C$62,問5!$C$63,問5!$C$64,問5!$C$65,問5!$C$66,問5!$C$67,問5!$C$68,問5!$C$69,問5!$C$70)</c:f>
              <c:strCache>
                <c:ptCount val="12"/>
                <c:pt idx="0">
                  <c:v>エリア合計</c:v>
                </c:pt>
                <c:pt idx="2">
                  <c:v>御堂筋地区（大阪駅前～土佐堀通の区間）</c:v>
                </c:pt>
                <c:pt idx="3">
                  <c:v>御堂筋地区（土佐堀通～長堀通の区間）</c:v>
                </c:pt>
                <c:pt idx="4">
                  <c:v>御堂筋地区（長堀通～難波駅前の区間）</c:v>
                </c:pt>
                <c:pt idx="5">
                  <c:v>堺筋地区（土佐堀通～長堀通の区間）</c:v>
                </c:pt>
                <c:pt idx="6">
                  <c:v>堺筋地区（長堀通～千日前通の区間）</c:v>
                </c:pt>
                <c:pt idx="7">
                  <c:v>四つ橋筋地区（大阪駅前～千日前通の区間）</c:v>
                </c:pt>
                <c:pt idx="8">
                  <c:v>なにわ筋地区（国道2号～千日前通の区間）</c:v>
                </c:pt>
                <c:pt idx="9">
                  <c:v>土佐堀通地区（谷町筋～なにわ筋の区間）</c:v>
                </c:pt>
                <c:pt idx="10">
                  <c:v>国道2号地区（御堂筋～なにわ筋の区間）</c:v>
                </c:pt>
                <c:pt idx="11">
                  <c:v>中之島地区（中之島全域）</c:v>
                </c:pt>
              </c:strCache>
            </c:strRef>
          </c:cat>
          <c:val>
            <c:numRef>
              <c:f>(問5!$AM$71,問5!$AJ$72,問5!$AM$61,問5!$AM$62,問5!$AM$63,問5!$AM$64,問5!$AM$65,問5!$AM$66,問5!$AM$67,問5!$AM$68,問5!$AM$69,問5!$AM$70)</c:f>
              <c:numCache>
                <c:formatCode>General</c:formatCode>
                <c:ptCount val="12"/>
                <c:pt idx="0" formatCode="0.0%">
                  <c:v>0.2752</c:v>
                </c:pt>
                <c:pt idx="2" formatCode="0.0%">
                  <c:v>0.23400000000000001</c:v>
                </c:pt>
                <c:pt idx="3" formatCode="0.0%">
                  <c:v>0.246</c:v>
                </c:pt>
                <c:pt idx="4" formatCode="0.0%">
                  <c:v>0.23799999999999999</c:v>
                </c:pt>
                <c:pt idx="5" formatCode="0.0%">
                  <c:v>0.31</c:v>
                </c:pt>
                <c:pt idx="6" formatCode="0.0%">
                  <c:v>0.3</c:v>
                </c:pt>
                <c:pt idx="7" formatCode="0.0%">
                  <c:v>0.29199999999999998</c:v>
                </c:pt>
                <c:pt idx="8" formatCode="0.0%">
                  <c:v>0.32</c:v>
                </c:pt>
                <c:pt idx="9" formatCode="0.0%">
                  <c:v>0.308</c:v>
                </c:pt>
                <c:pt idx="10" formatCode="0.0%">
                  <c:v>0.312</c:v>
                </c:pt>
                <c:pt idx="11" formatCode="0.0%">
                  <c:v>0.192</c:v>
                </c:pt>
              </c:numCache>
            </c:numRef>
          </c:val>
          <c:extLst>
            <c:ext xmlns:c16="http://schemas.microsoft.com/office/drawing/2014/chart" uri="{C3380CC4-5D6E-409C-BE32-E72D297353CC}">
              <c16:uniqueId val="{00000003-E4C0-4562-A76D-DEF9A021DA41}"/>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0.18799150282085297"/>
          <c:y val="0.93257871526259406"/>
          <c:w val="0.62401688357368978"/>
          <c:h val="6.0282980371349208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100"/>
      </a:pPr>
      <a:endParaRPr lang="ja-JP"/>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問5_地区別!$C$6</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(問5_地区別!$L$4,問5_地区別!$R$4,問5_地区別!$X$4)</c:f>
              <c:strCache>
                <c:ptCount val="3"/>
                <c:pt idx="0">
                  <c:v>R7調査</c:v>
                </c:pt>
                <c:pt idx="1">
                  <c:v>R2調査</c:v>
                </c:pt>
                <c:pt idx="2">
                  <c:v>H27調査</c:v>
                </c:pt>
              </c:strCache>
            </c:strRef>
          </c:cat>
          <c:val>
            <c:numRef>
              <c:f>(問5_地区別!$O$6,問5_地区別!$U$6,問5_地区別!$AA$6)</c:f>
              <c:numCache>
                <c:formatCode>0.0%</c:formatCode>
                <c:ptCount val="3"/>
                <c:pt idx="0">
                  <c:v>0.36599999999999999</c:v>
                </c:pt>
                <c:pt idx="1">
                  <c:v>0.438</c:v>
                </c:pt>
                <c:pt idx="2">
                  <c:v>0.45699831365935917</c:v>
                </c:pt>
              </c:numCache>
            </c:numRef>
          </c:val>
          <c:extLst>
            <c:ext xmlns:c16="http://schemas.microsoft.com/office/drawing/2014/chart" uri="{C3380CC4-5D6E-409C-BE32-E72D297353CC}">
              <c16:uniqueId val="{00000000-46C5-4754-B9AD-CFB696F4937B}"/>
            </c:ext>
          </c:extLst>
        </c:ser>
        <c:ser>
          <c:idx val="1"/>
          <c:order val="1"/>
          <c:tx>
            <c:strRef>
              <c:f>問5_地区別!$C$7</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(問5_地区別!$L$4,問5_地区別!$R$4,問5_地区別!$X$4)</c:f>
              <c:strCache>
                <c:ptCount val="3"/>
                <c:pt idx="0">
                  <c:v>R7調査</c:v>
                </c:pt>
                <c:pt idx="1">
                  <c:v>R2調査</c:v>
                </c:pt>
                <c:pt idx="2">
                  <c:v>H27調査</c:v>
                </c:pt>
              </c:strCache>
            </c:strRef>
          </c:cat>
          <c:val>
            <c:numRef>
              <c:f>(問5_地区別!$O$7,問5_地区別!$U$7,問5_地区別!$AA$7)</c:f>
              <c:numCache>
                <c:formatCode>0.0%</c:formatCode>
                <c:ptCount val="3"/>
                <c:pt idx="0">
                  <c:v>0.112</c:v>
                </c:pt>
                <c:pt idx="1">
                  <c:v>0.104</c:v>
                </c:pt>
                <c:pt idx="2">
                  <c:v>0.13322091062394603</c:v>
                </c:pt>
              </c:numCache>
            </c:numRef>
          </c:val>
          <c:extLst>
            <c:ext xmlns:c16="http://schemas.microsoft.com/office/drawing/2014/chart" uri="{C3380CC4-5D6E-409C-BE32-E72D297353CC}">
              <c16:uniqueId val="{00000001-46C5-4754-B9AD-CFB696F4937B}"/>
            </c:ext>
          </c:extLst>
        </c:ser>
        <c:ser>
          <c:idx val="2"/>
          <c:order val="2"/>
          <c:tx>
            <c:strRef>
              <c:f>問5_地区別!$C$8</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C5-4754-B9AD-CFB696F4937B}"/>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C5-4754-B9AD-CFB696F4937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(問5_地区別!$L$4,問5_地区別!$R$4,問5_地区別!$X$4)</c:f>
              <c:strCache>
                <c:ptCount val="3"/>
                <c:pt idx="0">
                  <c:v>R7調査</c:v>
                </c:pt>
                <c:pt idx="1">
                  <c:v>R2調査</c:v>
                </c:pt>
                <c:pt idx="2">
                  <c:v>H27調査</c:v>
                </c:pt>
              </c:strCache>
            </c:strRef>
          </c:cat>
          <c:val>
            <c:numRef>
              <c:f>(問5_地区別!$O$8,問5_地区別!$U$8,問5_地区別!$AA$8)</c:f>
              <c:numCache>
                <c:formatCode>0.0%</c:formatCode>
                <c:ptCount val="3"/>
                <c:pt idx="0">
                  <c:v>0.34799999999999998</c:v>
                </c:pt>
                <c:pt idx="1">
                  <c:v>0.224</c:v>
                </c:pt>
                <c:pt idx="2">
                  <c:v>0.29342327150084319</c:v>
                </c:pt>
              </c:numCache>
            </c:numRef>
          </c:val>
          <c:extLst>
            <c:ext xmlns:c16="http://schemas.microsoft.com/office/drawing/2014/chart" uri="{C3380CC4-5D6E-409C-BE32-E72D297353CC}">
              <c16:uniqueId val="{00000004-46C5-4754-B9AD-CFB696F4937B}"/>
            </c:ext>
          </c:extLst>
        </c:ser>
        <c:ser>
          <c:idx val="3"/>
          <c:order val="3"/>
          <c:tx>
            <c:strRef>
              <c:f>問5_地区別!$C$9</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C5-4754-B9AD-CFB696F4937B}"/>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C5-4754-B9AD-CFB696F4937B}"/>
                </c:ext>
              </c:extLst>
            </c:dLbl>
            <c:dLbl>
              <c:idx val="2"/>
              <c:layout>
                <c:manualLayout>
                  <c:x val="-3.2788437712480654E-2"/>
                  <c:y val="-0.1362382144305826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C5-4754-B9AD-CFB696F4937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(問5_地区別!$L$4,問5_地区別!$R$4,問5_地区別!$X$4)</c:f>
              <c:strCache>
                <c:ptCount val="3"/>
                <c:pt idx="0">
                  <c:v>R7調査</c:v>
                </c:pt>
                <c:pt idx="1">
                  <c:v>R2調査</c:v>
                </c:pt>
                <c:pt idx="2">
                  <c:v>H27調査</c:v>
                </c:pt>
              </c:strCache>
            </c:strRef>
          </c:cat>
          <c:val>
            <c:numRef>
              <c:f>(問5_地区別!$O$9,問5_地区別!$U$9,問5_地区別!$AA$9)</c:f>
              <c:numCache>
                <c:formatCode>0.0%</c:formatCode>
                <c:ptCount val="3"/>
                <c:pt idx="0">
                  <c:v>0.17399999999999999</c:v>
                </c:pt>
                <c:pt idx="1">
                  <c:v>0.23400000000000001</c:v>
                </c:pt>
                <c:pt idx="2">
                  <c:v>0.1163575042158516</c:v>
                </c:pt>
              </c:numCache>
            </c:numRef>
          </c:val>
          <c:extLst>
            <c:ext xmlns:c16="http://schemas.microsoft.com/office/drawing/2014/chart" uri="{C3380CC4-5D6E-409C-BE32-E72D297353CC}">
              <c16:uniqueId val="{00000008-46C5-4754-B9AD-CFB696F4937B}"/>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問5_地区別!$C$22</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(問5_地区別!$L$20,問5_地区別!$R$20,問5_地区別!$X$20)</c:f>
              <c:strCache>
                <c:ptCount val="3"/>
                <c:pt idx="0">
                  <c:v>R7調査</c:v>
                </c:pt>
                <c:pt idx="1">
                  <c:v>R2調査</c:v>
                </c:pt>
                <c:pt idx="2">
                  <c:v>H27調査</c:v>
                </c:pt>
              </c:strCache>
            </c:strRef>
          </c:cat>
          <c:val>
            <c:numRef>
              <c:f>(問5_地区別!$O$22,問5_地区別!$U$22,問5_地区別!$AA$22)</c:f>
              <c:numCache>
                <c:formatCode>0.0%</c:formatCode>
                <c:ptCount val="3"/>
                <c:pt idx="0">
                  <c:v>0.35799999999999998</c:v>
                </c:pt>
                <c:pt idx="1">
                  <c:v>0.42399999999999999</c:v>
                </c:pt>
                <c:pt idx="2">
                  <c:v>0.51602023608768977</c:v>
                </c:pt>
              </c:numCache>
            </c:numRef>
          </c:val>
          <c:extLst>
            <c:ext xmlns:c16="http://schemas.microsoft.com/office/drawing/2014/chart" uri="{C3380CC4-5D6E-409C-BE32-E72D297353CC}">
              <c16:uniqueId val="{00000000-6501-4A58-9D2D-F31F2BD4A35B}"/>
            </c:ext>
          </c:extLst>
        </c:ser>
        <c:ser>
          <c:idx val="1"/>
          <c:order val="1"/>
          <c:tx>
            <c:strRef>
              <c:f>問5_地区別!$C$23</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(問5_地区別!$L$20,問5_地区別!$R$20,問5_地区別!$X$20)</c:f>
              <c:strCache>
                <c:ptCount val="3"/>
                <c:pt idx="0">
                  <c:v>R7調査</c:v>
                </c:pt>
                <c:pt idx="1">
                  <c:v>R2調査</c:v>
                </c:pt>
                <c:pt idx="2">
                  <c:v>H27調査</c:v>
                </c:pt>
              </c:strCache>
            </c:strRef>
          </c:cat>
          <c:val>
            <c:numRef>
              <c:f>(問5_地区別!$O$23,問5_地区別!$U$23,問5_地区別!$AA$23)</c:f>
              <c:numCache>
                <c:formatCode>0.0%</c:formatCode>
                <c:ptCount val="3"/>
                <c:pt idx="0">
                  <c:v>0.14000000000000001</c:v>
                </c:pt>
                <c:pt idx="1">
                  <c:v>0.106</c:v>
                </c:pt>
                <c:pt idx="2">
                  <c:v>7.9258010118043842E-2</c:v>
                </c:pt>
              </c:numCache>
            </c:numRef>
          </c:val>
          <c:extLst>
            <c:ext xmlns:c16="http://schemas.microsoft.com/office/drawing/2014/chart" uri="{C3380CC4-5D6E-409C-BE32-E72D297353CC}">
              <c16:uniqueId val="{00000001-6501-4A58-9D2D-F31F2BD4A35B}"/>
            </c:ext>
          </c:extLst>
        </c:ser>
        <c:ser>
          <c:idx val="2"/>
          <c:order val="2"/>
          <c:tx>
            <c:strRef>
              <c:f>問5_地区別!$C$24</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01-4A58-9D2D-F31F2BD4A35B}"/>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01-4A58-9D2D-F31F2BD4A35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(問5_地区別!$L$20,問5_地区別!$R$20,問5_地区別!$X$20)</c:f>
              <c:strCache>
                <c:ptCount val="3"/>
                <c:pt idx="0">
                  <c:v>R7調査</c:v>
                </c:pt>
                <c:pt idx="1">
                  <c:v>R2調査</c:v>
                </c:pt>
                <c:pt idx="2">
                  <c:v>H27調査</c:v>
                </c:pt>
              </c:strCache>
            </c:strRef>
          </c:cat>
          <c:val>
            <c:numRef>
              <c:f>(問5_地区別!$O$24,問5_地区別!$U$24,問5_地区別!$AA$24)</c:f>
              <c:numCache>
                <c:formatCode>0.0%</c:formatCode>
                <c:ptCount val="3"/>
                <c:pt idx="0">
                  <c:v>0.30399999999999999</c:v>
                </c:pt>
                <c:pt idx="1">
                  <c:v>0.224</c:v>
                </c:pt>
                <c:pt idx="2">
                  <c:v>0.24620573355817876</c:v>
                </c:pt>
              </c:numCache>
            </c:numRef>
          </c:val>
          <c:extLst>
            <c:ext xmlns:c16="http://schemas.microsoft.com/office/drawing/2014/chart" uri="{C3380CC4-5D6E-409C-BE32-E72D297353CC}">
              <c16:uniqueId val="{00000004-6501-4A58-9D2D-F31F2BD4A35B}"/>
            </c:ext>
          </c:extLst>
        </c:ser>
        <c:ser>
          <c:idx val="3"/>
          <c:order val="3"/>
          <c:tx>
            <c:strRef>
              <c:f>問5_地区別!$C$25</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01-4A58-9D2D-F31F2BD4A35B}"/>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01-4A58-9D2D-F31F2BD4A35B}"/>
                </c:ext>
              </c:extLst>
            </c:dLbl>
            <c:dLbl>
              <c:idx val="2"/>
              <c:layout>
                <c:manualLayout>
                  <c:x val="-8.8700801249650338E-3"/>
                  <c:y val="2.75843897891151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501-4A58-9D2D-F31F2BD4A35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(問5_地区別!$L$20,問5_地区別!$R$20,問5_地区別!$X$20)</c:f>
              <c:strCache>
                <c:ptCount val="3"/>
                <c:pt idx="0">
                  <c:v>R7調査</c:v>
                </c:pt>
                <c:pt idx="1">
                  <c:v>R2調査</c:v>
                </c:pt>
                <c:pt idx="2">
                  <c:v>H27調査</c:v>
                </c:pt>
              </c:strCache>
            </c:strRef>
          </c:cat>
          <c:val>
            <c:numRef>
              <c:f>(問5_地区別!$O$25,問5_地区別!$U$25,問5_地区別!$AA$25)</c:f>
              <c:numCache>
                <c:formatCode>0.0%</c:formatCode>
                <c:ptCount val="3"/>
                <c:pt idx="0">
                  <c:v>0.19800000000000001</c:v>
                </c:pt>
                <c:pt idx="1">
                  <c:v>0.246</c:v>
                </c:pt>
                <c:pt idx="2">
                  <c:v>0.15851602023608768</c:v>
                </c:pt>
              </c:numCache>
            </c:numRef>
          </c:val>
          <c:extLst>
            <c:ext xmlns:c16="http://schemas.microsoft.com/office/drawing/2014/chart" uri="{C3380CC4-5D6E-409C-BE32-E72D297353CC}">
              <c16:uniqueId val="{00000008-6501-4A58-9D2D-F31F2BD4A35B}"/>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問5_地区別!$C$38</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(問5_地区別!$L$36,問5_地区別!$R$36,問5_地区別!$X$36)</c:f>
              <c:strCache>
                <c:ptCount val="3"/>
                <c:pt idx="0">
                  <c:v>R7調査</c:v>
                </c:pt>
                <c:pt idx="1">
                  <c:v>R2調査</c:v>
                </c:pt>
                <c:pt idx="2">
                  <c:v>H27調査</c:v>
                </c:pt>
              </c:strCache>
            </c:strRef>
          </c:cat>
          <c:val>
            <c:numRef>
              <c:f>(問5_地区別!$O$38,問5_地区別!$U$38,問5_地区別!$AA$38)</c:f>
              <c:numCache>
                <c:formatCode>0.0%</c:formatCode>
                <c:ptCount val="3"/>
                <c:pt idx="0">
                  <c:v>0.314</c:v>
                </c:pt>
                <c:pt idx="1">
                  <c:v>0.38</c:v>
                </c:pt>
                <c:pt idx="2">
                  <c:v>0.38617200674536256</c:v>
                </c:pt>
              </c:numCache>
            </c:numRef>
          </c:val>
          <c:extLst>
            <c:ext xmlns:c16="http://schemas.microsoft.com/office/drawing/2014/chart" uri="{C3380CC4-5D6E-409C-BE32-E72D297353CC}">
              <c16:uniqueId val="{00000000-232C-4DE3-BF42-041D6AF1FCBA}"/>
            </c:ext>
          </c:extLst>
        </c:ser>
        <c:ser>
          <c:idx val="1"/>
          <c:order val="1"/>
          <c:tx>
            <c:strRef>
              <c:f>問5_地区別!$C$39</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(問5_地区別!$L$36,問5_地区別!$R$36,問5_地区別!$X$36)</c:f>
              <c:strCache>
                <c:ptCount val="3"/>
                <c:pt idx="0">
                  <c:v>R7調査</c:v>
                </c:pt>
                <c:pt idx="1">
                  <c:v>R2調査</c:v>
                </c:pt>
                <c:pt idx="2">
                  <c:v>H27調査</c:v>
                </c:pt>
              </c:strCache>
            </c:strRef>
          </c:cat>
          <c:val>
            <c:numRef>
              <c:f>(問5_地区別!$O$39,問5_地区別!$U$39,問5_地区別!$AA$39)</c:f>
              <c:numCache>
                <c:formatCode>0.0%</c:formatCode>
                <c:ptCount val="3"/>
                <c:pt idx="0">
                  <c:v>0.17199999999999999</c:v>
                </c:pt>
                <c:pt idx="1">
                  <c:v>0.11799999999999999</c:v>
                </c:pt>
                <c:pt idx="2">
                  <c:v>0.18718381112984822</c:v>
                </c:pt>
              </c:numCache>
            </c:numRef>
          </c:val>
          <c:extLst>
            <c:ext xmlns:c16="http://schemas.microsoft.com/office/drawing/2014/chart" uri="{C3380CC4-5D6E-409C-BE32-E72D297353CC}">
              <c16:uniqueId val="{00000001-232C-4DE3-BF42-041D6AF1FCBA}"/>
            </c:ext>
          </c:extLst>
        </c:ser>
        <c:ser>
          <c:idx val="2"/>
          <c:order val="2"/>
          <c:tx>
            <c:strRef>
              <c:f>問5_地区別!$C$40</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2C-4DE3-BF42-041D6AF1FCBA}"/>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2C-4DE3-BF42-041D6AF1FCB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(問5_地区別!$L$36,問5_地区別!$R$36,問5_地区別!$X$36)</c:f>
              <c:strCache>
                <c:ptCount val="3"/>
                <c:pt idx="0">
                  <c:v>R7調査</c:v>
                </c:pt>
                <c:pt idx="1">
                  <c:v>R2調査</c:v>
                </c:pt>
                <c:pt idx="2">
                  <c:v>H27調査</c:v>
                </c:pt>
              </c:strCache>
            </c:strRef>
          </c:cat>
          <c:val>
            <c:numRef>
              <c:f>(問5_地区別!$O$40,問5_地区別!$U$40,問5_地区別!$AA$40)</c:f>
              <c:numCache>
                <c:formatCode>0.0%</c:formatCode>
                <c:ptCount val="3"/>
                <c:pt idx="0">
                  <c:v>0.316</c:v>
                </c:pt>
                <c:pt idx="1">
                  <c:v>0.26400000000000001</c:v>
                </c:pt>
                <c:pt idx="2">
                  <c:v>0.30522765598650925</c:v>
                </c:pt>
              </c:numCache>
            </c:numRef>
          </c:val>
          <c:extLst>
            <c:ext xmlns:c16="http://schemas.microsoft.com/office/drawing/2014/chart" uri="{C3380CC4-5D6E-409C-BE32-E72D297353CC}">
              <c16:uniqueId val="{00000004-232C-4DE3-BF42-041D6AF1FCBA}"/>
            </c:ext>
          </c:extLst>
        </c:ser>
        <c:ser>
          <c:idx val="3"/>
          <c:order val="3"/>
          <c:tx>
            <c:strRef>
              <c:f>問5_地区別!$C$41</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2C-4DE3-BF42-041D6AF1FCBA}"/>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2C-4DE3-BF42-041D6AF1FCBA}"/>
                </c:ext>
              </c:extLst>
            </c:dLbl>
            <c:dLbl>
              <c:idx val="2"/>
              <c:layout>
                <c:manualLayout>
                  <c:x val="-7.4631156508181088E-3"/>
                  <c:y val="1.30544492749217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2C-4DE3-BF42-041D6AF1FCB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(問5_地区別!$L$36,問5_地区別!$R$36,問5_地区別!$X$36)</c:f>
              <c:strCache>
                <c:ptCount val="3"/>
                <c:pt idx="0">
                  <c:v>R7調査</c:v>
                </c:pt>
                <c:pt idx="1">
                  <c:v>R2調査</c:v>
                </c:pt>
                <c:pt idx="2">
                  <c:v>H27調査</c:v>
                </c:pt>
              </c:strCache>
            </c:strRef>
          </c:cat>
          <c:val>
            <c:numRef>
              <c:f>(問5_地区別!$O$41,問5_地区別!$U$41,問5_地区別!$AA$41)</c:f>
              <c:numCache>
                <c:formatCode>0.0%</c:formatCode>
                <c:ptCount val="3"/>
                <c:pt idx="0">
                  <c:v>0.19800000000000001</c:v>
                </c:pt>
                <c:pt idx="1">
                  <c:v>0.23799999999999999</c:v>
                </c:pt>
                <c:pt idx="2">
                  <c:v>0.12141652613827993</c:v>
                </c:pt>
              </c:numCache>
            </c:numRef>
          </c:val>
          <c:extLst>
            <c:ext xmlns:c16="http://schemas.microsoft.com/office/drawing/2014/chart" uri="{C3380CC4-5D6E-409C-BE32-E72D297353CC}">
              <c16:uniqueId val="{00000008-232C-4DE3-BF42-041D6AF1FCBA}"/>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問5_地区別!$C$54</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(問5_地区別!$L$52,問5_地区別!$R$52,問5_地区別!$X$52)</c:f>
              <c:strCache>
                <c:ptCount val="3"/>
                <c:pt idx="0">
                  <c:v>R7調査</c:v>
                </c:pt>
                <c:pt idx="1">
                  <c:v>R2調査</c:v>
                </c:pt>
                <c:pt idx="2">
                  <c:v>H27調査</c:v>
                </c:pt>
              </c:strCache>
            </c:strRef>
          </c:cat>
          <c:val>
            <c:numRef>
              <c:f>(問5_地区別!$O$54,問5_地区別!$U$54,問5_地区別!$AA$54)</c:f>
              <c:numCache>
                <c:formatCode>0.0%</c:formatCode>
                <c:ptCount val="3"/>
                <c:pt idx="0">
                  <c:v>0.26400000000000001</c:v>
                </c:pt>
                <c:pt idx="1">
                  <c:v>0.28000000000000003</c:v>
                </c:pt>
                <c:pt idx="2">
                  <c:v>0.2900505902192243</c:v>
                </c:pt>
              </c:numCache>
            </c:numRef>
          </c:val>
          <c:extLst>
            <c:ext xmlns:c16="http://schemas.microsoft.com/office/drawing/2014/chart" uri="{C3380CC4-5D6E-409C-BE32-E72D297353CC}">
              <c16:uniqueId val="{00000000-80E7-45A4-81F9-8F6D3D5B0FD8}"/>
            </c:ext>
          </c:extLst>
        </c:ser>
        <c:ser>
          <c:idx val="1"/>
          <c:order val="1"/>
          <c:tx>
            <c:strRef>
              <c:f>問5_地区別!$C$55</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(問5_地区別!$L$52,問5_地区別!$R$52,問5_地区別!$X$52)</c:f>
              <c:strCache>
                <c:ptCount val="3"/>
                <c:pt idx="0">
                  <c:v>R7調査</c:v>
                </c:pt>
                <c:pt idx="1">
                  <c:v>R2調査</c:v>
                </c:pt>
                <c:pt idx="2">
                  <c:v>H27調査</c:v>
                </c:pt>
              </c:strCache>
            </c:strRef>
          </c:cat>
          <c:val>
            <c:numRef>
              <c:f>(問5_地区別!$O$55,問5_地区別!$U$55,問5_地区別!$AA$55)</c:f>
              <c:numCache>
                <c:formatCode>0.0%</c:formatCode>
                <c:ptCount val="3"/>
                <c:pt idx="0">
                  <c:v>0.16</c:v>
                </c:pt>
                <c:pt idx="1">
                  <c:v>0.106</c:v>
                </c:pt>
                <c:pt idx="2">
                  <c:v>0.13659359190556492</c:v>
                </c:pt>
              </c:numCache>
            </c:numRef>
          </c:val>
          <c:extLst>
            <c:ext xmlns:c16="http://schemas.microsoft.com/office/drawing/2014/chart" uri="{C3380CC4-5D6E-409C-BE32-E72D297353CC}">
              <c16:uniqueId val="{00000001-80E7-45A4-81F9-8F6D3D5B0FD8}"/>
            </c:ext>
          </c:extLst>
        </c:ser>
        <c:ser>
          <c:idx val="2"/>
          <c:order val="2"/>
          <c:tx>
            <c:strRef>
              <c:f>問5_地区別!$C$56</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E7-45A4-81F9-8F6D3D5B0FD8}"/>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E7-45A4-81F9-8F6D3D5B0FD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(問5_地区別!$L$52,問5_地区別!$R$52,問5_地区別!$X$52)</c:f>
              <c:strCache>
                <c:ptCount val="3"/>
                <c:pt idx="0">
                  <c:v>R7調査</c:v>
                </c:pt>
                <c:pt idx="1">
                  <c:v>R2調査</c:v>
                </c:pt>
                <c:pt idx="2">
                  <c:v>H27調査</c:v>
                </c:pt>
              </c:strCache>
            </c:strRef>
          </c:cat>
          <c:val>
            <c:numRef>
              <c:f>(問5_地区別!$O$56,問5_地区別!$U$56,問5_地区別!$AA$56)</c:f>
              <c:numCache>
                <c:formatCode>0.0%</c:formatCode>
                <c:ptCount val="3"/>
                <c:pt idx="0">
                  <c:v>0.32800000000000001</c:v>
                </c:pt>
                <c:pt idx="1">
                  <c:v>0.30399999999999999</c:v>
                </c:pt>
                <c:pt idx="2">
                  <c:v>0.34738617200674538</c:v>
                </c:pt>
              </c:numCache>
            </c:numRef>
          </c:val>
          <c:extLst>
            <c:ext xmlns:c16="http://schemas.microsoft.com/office/drawing/2014/chart" uri="{C3380CC4-5D6E-409C-BE32-E72D297353CC}">
              <c16:uniqueId val="{00000004-80E7-45A4-81F9-8F6D3D5B0FD8}"/>
            </c:ext>
          </c:extLst>
        </c:ser>
        <c:ser>
          <c:idx val="3"/>
          <c:order val="3"/>
          <c:tx>
            <c:strRef>
              <c:f>問5_地区別!$C$57</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E7-45A4-81F9-8F6D3D5B0FD8}"/>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E7-45A4-81F9-8F6D3D5B0FD8}"/>
                </c:ext>
              </c:extLst>
            </c:dLbl>
            <c:dLbl>
              <c:idx val="2"/>
              <c:layout>
                <c:manualLayout>
                  <c:x val="-1.7311866969847302E-2"/>
                  <c:y val="-1.26851711103678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E7-45A4-81F9-8F6D3D5B0FD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(問5_地区別!$L$52,問5_地区別!$R$52,問5_地区別!$X$52)</c:f>
              <c:strCache>
                <c:ptCount val="3"/>
                <c:pt idx="0">
                  <c:v>R7調査</c:v>
                </c:pt>
                <c:pt idx="1">
                  <c:v>R2調査</c:v>
                </c:pt>
                <c:pt idx="2">
                  <c:v>H27調査</c:v>
                </c:pt>
              </c:strCache>
            </c:strRef>
          </c:cat>
          <c:val>
            <c:numRef>
              <c:f>(問5_地区別!$O$57,問5_地区別!$U$57,問5_地区別!$AA$57)</c:f>
              <c:numCache>
                <c:formatCode>0.0%</c:formatCode>
                <c:ptCount val="3"/>
                <c:pt idx="0">
                  <c:v>0.248</c:v>
                </c:pt>
                <c:pt idx="1">
                  <c:v>0.31</c:v>
                </c:pt>
                <c:pt idx="2">
                  <c:v>0.22596964586846544</c:v>
                </c:pt>
              </c:numCache>
            </c:numRef>
          </c:val>
          <c:extLst>
            <c:ext xmlns:c16="http://schemas.microsoft.com/office/drawing/2014/chart" uri="{C3380CC4-5D6E-409C-BE32-E72D297353CC}">
              <c16:uniqueId val="{00000008-80E7-45A4-81F9-8F6D3D5B0FD8}"/>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問5_地区別!$C$71</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(問5_地区別!$L$69,問5_地区別!$R$69,問5_地区別!$X$69)</c:f>
              <c:strCache>
                <c:ptCount val="3"/>
                <c:pt idx="0">
                  <c:v>R7調査</c:v>
                </c:pt>
                <c:pt idx="1">
                  <c:v>R2調査</c:v>
                </c:pt>
                <c:pt idx="2">
                  <c:v>H27調査</c:v>
                </c:pt>
              </c:strCache>
            </c:strRef>
          </c:cat>
          <c:val>
            <c:numRef>
              <c:f>(問5_地区別!$O$71,問5_地区別!$U$71,問5_地区別!$AA$71)</c:f>
              <c:numCache>
                <c:formatCode>0.0%</c:formatCode>
                <c:ptCount val="3"/>
                <c:pt idx="0">
                  <c:v>0.19800000000000001</c:v>
                </c:pt>
                <c:pt idx="1">
                  <c:v>0.23799999999999999</c:v>
                </c:pt>
                <c:pt idx="2">
                  <c:v>0.17200674536256325</c:v>
                </c:pt>
              </c:numCache>
            </c:numRef>
          </c:val>
          <c:extLst>
            <c:ext xmlns:c16="http://schemas.microsoft.com/office/drawing/2014/chart" uri="{C3380CC4-5D6E-409C-BE32-E72D297353CC}">
              <c16:uniqueId val="{00000000-6BD3-4AC4-8846-6C618F4F29CF}"/>
            </c:ext>
          </c:extLst>
        </c:ser>
        <c:ser>
          <c:idx val="1"/>
          <c:order val="1"/>
          <c:tx>
            <c:strRef>
              <c:f>問5_地区別!$C$72</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(問5_地区別!$L$69,問5_地区別!$R$69,問5_地区別!$X$69)</c:f>
              <c:strCache>
                <c:ptCount val="3"/>
                <c:pt idx="0">
                  <c:v>R7調査</c:v>
                </c:pt>
                <c:pt idx="1">
                  <c:v>R2調査</c:v>
                </c:pt>
                <c:pt idx="2">
                  <c:v>H27調査</c:v>
                </c:pt>
              </c:strCache>
            </c:strRef>
          </c:cat>
          <c:val>
            <c:numRef>
              <c:f>(問5_地区別!$O$72,問5_地区別!$U$72,問5_地区別!$AA$72)</c:f>
              <c:numCache>
                <c:formatCode>0.0%</c:formatCode>
                <c:ptCount val="3"/>
                <c:pt idx="0">
                  <c:v>0.218</c:v>
                </c:pt>
                <c:pt idx="1">
                  <c:v>0.154</c:v>
                </c:pt>
                <c:pt idx="2">
                  <c:v>0.2748735244519393</c:v>
                </c:pt>
              </c:numCache>
            </c:numRef>
          </c:val>
          <c:extLst>
            <c:ext xmlns:c16="http://schemas.microsoft.com/office/drawing/2014/chart" uri="{C3380CC4-5D6E-409C-BE32-E72D297353CC}">
              <c16:uniqueId val="{00000001-6BD3-4AC4-8846-6C618F4F29CF}"/>
            </c:ext>
          </c:extLst>
        </c:ser>
        <c:ser>
          <c:idx val="2"/>
          <c:order val="2"/>
          <c:tx>
            <c:strRef>
              <c:f>問5_地区別!$C$73</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D3-4AC4-8846-6C618F4F29CF}"/>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D3-4AC4-8846-6C618F4F29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(問5_地区別!$L$69,問5_地区別!$R$69,問5_地区別!$X$69)</c:f>
              <c:strCache>
                <c:ptCount val="3"/>
                <c:pt idx="0">
                  <c:v>R7調査</c:v>
                </c:pt>
                <c:pt idx="1">
                  <c:v>R2調査</c:v>
                </c:pt>
                <c:pt idx="2">
                  <c:v>H27調査</c:v>
                </c:pt>
              </c:strCache>
            </c:strRef>
          </c:cat>
          <c:val>
            <c:numRef>
              <c:f>(問5_地区別!$O$73,問5_地区別!$U$73,問5_地区別!$AA$73)</c:f>
              <c:numCache>
                <c:formatCode>0.0%</c:formatCode>
                <c:ptCount val="3"/>
                <c:pt idx="0">
                  <c:v>0.33400000000000002</c:v>
                </c:pt>
                <c:pt idx="1">
                  <c:v>0.308</c:v>
                </c:pt>
                <c:pt idx="2">
                  <c:v>0.34232715008431702</c:v>
                </c:pt>
              </c:numCache>
            </c:numRef>
          </c:val>
          <c:extLst>
            <c:ext xmlns:c16="http://schemas.microsoft.com/office/drawing/2014/chart" uri="{C3380CC4-5D6E-409C-BE32-E72D297353CC}">
              <c16:uniqueId val="{00000004-6BD3-4AC4-8846-6C618F4F29CF}"/>
            </c:ext>
          </c:extLst>
        </c:ser>
        <c:ser>
          <c:idx val="3"/>
          <c:order val="3"/>
          <c:tx>
            <c:strRef>
              <c:f>問5_地区別!$C$74</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D3-4AC4-8846-6C618F4F29CF}"/>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BD3-4AC4-8846-6C618F4F29CF}"/>
                </c:ext>
              </c:extLst>
            </c:dLbl>
            <c:dLbl>
              <c:idx val="2"/>
              <c:layout>
                <c:manualLayout>
                  <c:x val="-4.2829328008286689E-4"/>
                  <c:y val="-2.38956616909363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D3-4AC4-8846-6C618F4F29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(問5_地区別!$L$69,問5_地区別!$R$69,問5_地区別!$X$69)</c:f>
              <c:strCache>
                <c:ptCount val="3"/>
                <c:pt idx="0">
                  <c:v>R7調査</c:v>
                </c:pt>
                <c:pt idx="1">
                  <c:v>R2調査</c:v>
                </c:pt>
                <c:pt idx="2">
                  <c:v>H27調査</c:v>
                </c:pt>
              </c:strCache>
            </c:strRef>
          </c:cat>
          <c:val>
            <c:numRef>
              <c:f>(問5_地区別!$O$74,問5_地区別!$U$74,問5_地区別!$AA$74)</c:f>
              <c:numCache>
                <c:formatCode>0.0%</c:formatCode>
                <c:ptCount val="3"/>
                <c:pt idx="0">
                  <c:v>0.25</c:v>
                </c:pt>
                <c:pt idx="1">
                  <c:v>0.3</c:v>
                </c:pt>
                <c:pt idx="2">
                  <c:v>0.21079258010118043</c:v>
                </c:pt>
              </c:numCache>
            </c:numRef>
          </c:val>
          <c:extLst>
            <c:ext xmlns:c16="http://schemas.microsoft.com/office/drawing/2014/chart" uri="{C3380CC4-5D6E-409C-BE32-E72D297353CC}">
              <c16:uniqueId val="{00000008-6BD3-4AC4-8846-6C618F4F29CF}"/>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問5_地区別!$C$87</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(問5_地区別!$L$85,問5_地区別!$R$85,問5_地区別!$X$85)</c:f>
              <c:strCache>
                <c:ptCount val="3"/>
                <c:pt idx="0">
                  <c:v>R7調査</c:v>
                </c:pt>
                <c:pt idx="1">
                  <c:v>R2調査</c:v>
                </c:pt>
                <c:pt idx="2">
                  <c:v>H27調査</c:v>
                </c:pt>
              </c:strCache>
            </c:strRef>
          </c:cat>
          <c:val>
            <c:numRef>
              <c:f>(問5_地区別!$O$87,問5_地区別!$U$87,問5_地区別!$AA$87)</c:f>
              <c:numCache>
                <c:formatCode>0.0%</c:formatCode>
                <c:ptCount val="3"/>
                <c:pt idx="0">
                  <c:v>0.20399999999999999</c:v>
                </c:pt>
                <c:pt idx="1">
                  <c:v>0.246</c:v>
                </c:pt>
                <c:pt idx="2">
                  <c:v>0.2478920741989882</c:v>
                </c:pt>
              </c:numCache>
            </c:numRef>
          </c:val>
          <c:extLst>
            <c:ext xmlns:c16="http://schemas.microsoft.com/office/drawing/2014/chart" uri="{C3380CC4-5D6E-409C-BE32-E72D297353CC}">
              <c16:uniqueId val="{00000000-0A09-4A1B-A872-6F1B747CC2BA}"/>
            </c:ext>
          </c:extLst>
        </c:ser>
        <c:ser>
          <c:idx val="1"/>
          <c:order val="1"/>
          <c:tx>
            <c:strRef>
              <c:f>問5_地区別!$C$88</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(問5_地区別!$L$85,問5_地区別!$R$85,問5_地区別!$X$85)</c:f>
              <c:strCache>
                <c:ptCount val="3"/>
                <c:pt idx="0">
                  <c:v>R7調査</c:v>
                </c:pt>
                <c:pt idx="1">
                  <c:v>R2調査</c:v>
                </c:pt>
                <c:pt idx="2">
                  <c:v>H27調査</c:v>
                </c:pt>
              </c:strCache>
            </c:strRef>
          </c:cat>
          <c:val>
            <c:numRef>
              <c:f>(問5_地区別!$O$88,問5_地区別!$U$88,問5_地区別!$AA$88)</c:f>
              <c:numCache>
                <c:formatCode>0.0%</c:formatCode>
                <c:ptCount val="3"/>
                <c:pt idx="0">
                  <c:v>0.18</c:v>
                </c:pt>
                <c:pt idx="1">
                  <c:v>0.14799999999999999</c:v>
                </c:pt>
                <c:pt idx="2">
                  <c:v>0.1703204047217538</c:v>
                </c:pt>
              </c:numCache>
            </c:numRef>
          </c:val>
          <c:extLst>
            <c:ext xmlns:c16="http://schemas.microsoft.com/office/drawing/2014/chart" uri="{C3380CC4-5D6E-409C-BE32-E72D297353CC}">
              <c16:uniqueId val="{00000001-0A09-4A1B-A872-6F1B747CC2BA}"/>
            </c:ext>
          </c:extLst>
        </c:ser>
        <c:ser>
          <c:idx val="2"/>
          <c:order val="2"/>
          <c:tx>
            <c:strRef>
              <c:f>問5_地区別!$C$89</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09-4A1B-A872-6F1B747CC2BA}"/>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09-4A1B-A872-6F1B747CC2B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(問5_地区別!$L$85,問5_地区別!$R$85,問5_地区別!$X$85)</c:f>
              <c:strCache>
                <c:ptCount val="3"/>
                <c:pt idx="0">
                  <c:v>R7調査</c:v>
                </c:pt>
                <c:pt idx="1">
                  <c:v>R2調査</c:v>
                </c:pt>
                <c:pt idx="2">
                  <c:v>H27調査</c:v>
                </c:pt>
              </c:strCache>
            </c:strRef>
          </c:cat>
          <c:val>
            <c:numRef>
              <c:f>(問5_地区別!$O$89,問5_地区別!$U$89,問5_地区別!$AA$89)</c:f>
              <c:numCache>
                <c:formatCode>0.0%</c:formatCode>
                <c:ptCount val="3"/>
                <c:pt idx="0">
                  <c:v>0.35</c:v>
                </c:pt>
                <c:pt idx="1">
                  <c:v>0.314</c:v>
                </c:pt>
                <c:pt idx="2">
                  <c:v>0.36256323777403038</c:v>
                </c:pt>
              </c:numCache>
            </c:numRef>
          </c:val>
          <c:extLst>
            <c:ext xmlns:c16="http://schemas.microsoft.com/office/drawing/2014/chart" uri="{C3380CC4-5D6E-409C-BE32-E72D297353CC}">
              <c16:uniqueId val="{00000004-0A09-4A1B-A872-6F1B747CC2BA}"/>
            </c:ext>
          </c:extLst>
        </c:ser>
        <c:ser>
          <c:idx val="3"/>
          <c:order val="3"/>
          <c:tx>
            <c:strRef>
              <c:f>問5_地区別!$C$90</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09-4A1B-A872-6F1B747CC2BA}"/>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09-4A1B-A872-6F1B747CC2BA}"/>
                </c:ext>
              </c:extLst>
            </c:dLbl>
            <c:dLbl>
              <c:idx val="2"/>
              <c:layout>
                <c:manualLayout>
                  <c:x val="-4.2829328008286689E-4"/>
                  <c:y val="-2.38956616909363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09-4A1B-A872-6F1B747CC2B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(問5_地区別!$L$85,問5_地区別!$R$85,問5_地区別!$X$85)</c:f>
              <c:strCache>
                <c:ptCount val="3"/>
                <c:pt idx="0">
                  <c:v>R7調査</c:v>
                </c:pt>
                <c:pt idx="1">
                  <c:v>R2調査</c:v>
                </c:pt>
                <c:pt idx="2">
                  <c:v>H27調査</c:v>
                </c:pt>
              </c:strCache>
            </c:strRef>
          </c:cat>
          <c:val>
            <c:numRef>
              <c:f>(問5_地区別!$O$90,問5_地区別!$U$90,問5_地区別!$AA$90)</c:f>
              <c:numCache>
                <c:formatCode>0.0%</c:formatCode>
                <c:ptCount val="3"/>
                <c:pt idx="0">
                  <c:v>0.26600000000000001</c:v>
                </c:pt>
                <c:pt idx="1">
                  <c:v>0.29199999999999998</c:v>
                </c:pt>
                <c:pt idx="2">
                  <c:v>0.21922428330522767</c:v>
                </c:pt>
              </c:numCache>
            </c:numRef>
          </c:val>
          <c:extLst>
            <c:ext xmlns:c16="http://schemas.microsoft.com/office/drawing/2014/chart" uri="{C3380CC4-5D6E-409C-BE32-E72D297353CC}">
              <c16:uniqueId val="{00000008-0A09-4A1B-A872-6F1B747CC2BA}"/>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問5_地区別!$C$104</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(問5_地区別!$L$102,問5_地区別!$R$102,問5_地区別!$X$102)</c:f>
              <c:strCache>
                <c:ptCount val="3"/>
                <c:pt idx="0">
                  <c:v>R7調査</c:v>
                </c:pt>
                <c:pt idx="1">
                  <c:v>R2調査</c:v>
                </c:pt>
                <c:pt idx="2">
                  <c:v>H27調査</c:v>
                </c:pt>
              </c:strCache>
            </c:strRef>
          </c:cat>
          <c:val>
            <c:numRef>
              <c:f>(問5_地区別!$O$104,問5_地区別!$U$104,問5_地区別!$AA$104)</c:f>
              <c:numCache>
                <c:formatCode>0.0%</c:formatCode>
                <c:ptCount val="3"/>
                <c:pt idx="0">
                  <c:v>0.14399999999999999</c:v>
                </c:pt>
                <c:pt idx="1">
                  <c:v>0.20399999999999999</c:v>
                </c:pt>
                <c:pt idx="2">
                  <c:v>0.18887015177065766</c:v>
                </c:pt>
              </c:numCache>
            </c:numRef>
          </c:val>
          <c:extLst>
            <c:ext xmlns:c16="http://schemas.microsoft.com/office/drawing/2014/chart" uri="{C3380CC4-5D6E-409C-BE32-E72D297353CC}">
              <c16:uniqueId val="{00000000-6702-46BA-81C8-517FA58707CF}"/>
            </c:ext>
          </c:extLst>
        </c:ser>
        <c:ser>
          <c:idx val="1"/>
          <c:order val="1"/>
          <c:tx>
            <c:strRef>
              <c:f>問5_地区別!$C$105</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(問5_地区別!$L$102,問5_地区別!$R$102,問5_地区別!$X$102)</c:f>
              <c:strCache>
                <c:ptCount val="3"/>
                <c:pt idx="0">
                  <c:v>R7調査</c:v>
                </c:pt>
                <c:pt idx="1">
                  <c:v>R2調査</c:v>
                </c:pt>
                <c:pt idx="2">
                  <c:v>H27調査</c:v>
                </c:pt>
              </c:strCache>
            </c:strRef>
          </c:cat>
          <c:val>
            <c:numRef>
              <c:f>(問5_地区別!$O$105,問5_地区別!$U$105,問5_地区別!$AA$105)</c:f>
              <c:numCache>
                <c:formatCode>0.0%</c:formatCode>
                <c:ptCount val="3"/>
                <c:pt idx="0">
                  <c:v>0.20399999999999999</c:v>
                </c:pt>
                <c:pt idx="1">
                  <c:v>0.14799999999999999</c:v>
                </c:pt>
                <c:pt idx="2">
                  <c:v>0.18381112984822934</c:v>
                </c:pt>
              </c:numCache>
            </c:numRef>
          </c:val>
          <c:extLst>
            <c:ext xmlns:c16="http://schemas.microsoft.com/office/drawing/2014/chart" uri="{C3380CC4-5D6E-409C-BE32-E72D297353CC}">
              <c16:uniqueId val="{00000001-6702-46BA-81C8-517FA58707CF}"/>
            </c:ext>
          </c:extLst>
        </c:ser>
        <c:ser>
          <c:idx val="2"/>
          <c:order val="2"/>
          <c:tx>
            <c:strRef>
              <c:f>問5_地区別!$C$106</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02-46BA-81C8-517FA58707CF}"/>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02-46BA-81C8-517FA58707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(問5_地区別!$L$102,問5_地区別!$R$102,問5_地区別!$X$102)</c:f>
              <c:strCache>
                <c:ptCount val="3"/>
                <c:pt idx="0">
                  <c:v>R7調査</c:v>
                </c:pt>
                <c:pt idx="1">
                  <c:v>R2調査</c:v>
                </c:pt>
                <c:pt idx="2">
                  <c:v>H27調査</c:v>
                </c:pt>
              </c:strCache>
            </c:strRef>
          </c:cat>
          <c:val>
            <c:numRef>
              <c:f>(問5_地区別!$O$106,問5_地区別!$U$106,問5_地区別!$AA$106)</c:f>
              <c:numCache>
                <c:formatCode>0.0%</c:formatCode>
                <c:ptCount val="3"/>
                <c:pt idx="0">
                  <c:v>0.372</c:v>
                </c:pt>
                <c:pt idx="1">
                  <c:v>0.32800000000000001</c:v>
                </c:pt>
                <c:pt idx="2">
                  <c:v>0.34569983136593591</c:v>
                </c:pt>
              </c:numCache>
            </c:numRef>
          </c:val>
          <c:extLst>
            <c:ext xmlns:c16="http://schemas.microsoft.com/office/drawing/2014/chart" uri="{C3380CC4-5D6E-409C-BE32-E72D297353CC}">
              <c16:uniqueId val="{00000004-6702-46BA-81C8-517FA58707CF}"/>
            </c:ext>
          </c:extLst>
        </c:ser>
        <c:ser>
          <c:idx val="3"/>
          <c:order val="3"/>
          <c:tx>
            <c:strRef>
              <c:f>問5_地区別!$C$107</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02-46BA-81C8-517FA58707CF}"/>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702-46BA-81C8-517FA58707CF}"/>
                </c:ext>
              </c:extLst>
            </c:dLbl>
            <c:dLbl>
              <c:idx val="2"/>
              <c:layout>
                <c:manualLayout>
                  <c:x val="-4.2829328008286689E-4"/>
                  <c:y val="-2.38956616909363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702-46BA-81C8-517FA58707C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(問5_地区別!$L$102,問5_地区別!$R$102,問5_地区別!$X$102)</c:f>
              <c:strCache>
                <c:ptCount val="3"/>
                <c:pt idx="0">
                  <c:v>R7調査</c:v>
                </c:pt>
                <c:pt idx="1">
                  <c:v>R2調査</c:v>
                </c:pt>
                <c:pt idx="2">
                  <c:v>H27調査</c:v>
                </c:pt>
              </c:strCache>
            </c:strRef>
          </c:cat>
          <c:val>
            <c:numRef>
              <c:f>(問5_地区別!$O$107,問5_地区別!$U$107,問5_地区別!$AA$107)</c:f>
              <c:numCache>
                <c:formatCode>0.0%</c:formatCode>
                <c:ptCount val="3"/>
                <c:pt idx="0">
                  <c:v>0.28000000000000003</c:v>
                </c:pt>
                <c:pt idx="1">
                  <c:v>0.32</c:v>
                </c:pt>
                <c:pt idx="2">
                  <c:v>0.28161888701517707</c:v>
                </c:pt>
              </c:numCache>
            </c:numRef>
          </c:val>
          <c:extLst>
            <c:ext xmlns:c16="http://schemas.microsoft.com/office/drawing/2014/chart" uri="{C3380CC4-5D6E-409C-BE32-E72D297353CC}">
              <c16:uniqueId val="{00000008-6702-46BA-81C8-517FA58707CF}"/>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問5_地区別!$C$120</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(問5_地区別!$L$118,問5_地区別!$R$118,問5_地区別!$X$118)</c:f>
              <c:strCache>
                <c:ptCount val="3"/>
                <c:pt idx="0">
                  <c:v>R7調査</c:v>
                </c:pt>
                <c:pt idx="1">
                  <c:v>R2調査</c:v>
                </c:pt>
                <c:pt idx="2">
                  <c:v>H27調査</c:v>
                </c:pt>
              </c:strCache>
            </c:strRef>
          </c:cat>
          <c:val>
            <c:numRef>
              <c:f>(問5_地区別!$O$120,問5_地区別!$U$120,問5_地区別!$AA$120)</c:f>
              <c:numCache>
                <c:formatCode>0.0%</c:formatCode>
                <c:ptCount val="3"/>
                <c:pt idx="0">
                  <c:v>0.192</c:v>
                </c:pt>
                <c:pt idx="1">
                  <c:v>0.252</c:v>
                </c:pt>
                <c:pt idx="2">
                  <c:v>0.23946037099494097</c:v>
                </c:pt>
              </c:numCache>
            </c:numRef>
          </c:val>
          <c:extLst>
            <c:ext xmlns:c16="http://schemas.microsoft.com/office/drawing/2014/chart" uri="{C3380CC4-5D6E-409C-BE32-E72D297353CC}">
              <c16:uniqueId val="{00000000-2A03-4A09-A71E-2AC4DEFAAFBE}"/>
            </c:ext>
          </c:extLst>
        </c:ser>
        <c:ser>
          <c:idx val="1"/>
          <c:order val="1"/>
          <c:tx>
            <c:strRef>
              <c:f>問5_地区別!$C$121</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(問5_地区別!$L$118,問5_地区別!$R$118,問5_地区別!$X$118)</c:f>
              <c:strCache>
                <c:ptCount val="3"/>
                <c:pt idx="0">
                  <c:v>R7調査</c:v>
                </c:pt>
                <c:pt idx="1">
                  <c:v>R2調査</c:v>
                </c:pt>
                <c:pt idx="2">
                  <c:v>H27調査</c:v>
                </c:pt>
              </c:strCache>
            </c:strRef>
          </c:cat>
          <c:val>
            <c:numRef>
              <c:f>(問5_地区別!$O$121,問5_地区別!$U$121,問5_地区別!$AA$121)</c:f>
              <c:numCache>
                <c:formatCode>0.0%</c:formatCode>
                <c:ptCount val="3"/>
                <c:pt idx="0">
                  <c:v>0.17</c:v>
                </c:pt>
                <c:pt idx="1">
                  <c:v>0.128</c:v>
                </c:pt>
                <c:pt idx="2">
                  <c:v>0.1399662731871838</c:v>
                </c:pt>
              </c:numCache>
            </c:numRef>
          </c:val>
          <c:extLst>
            <c:ext xmlns:c16="http://schemas.microsoft.com/office/drawing/2014/chart" uri="{C3380CC4-5D6E-409C-BE32-E72D297353CC}">
              <c16:uniqueId val="{00000001-2A03-4A09-A71E-2AC4DEFAAFBE}"/>
            </c:ext>
          </c:extLst>
        </c:ser>
        <c:ser>
          <c:idx val="2"/>
          <c:order val="2"/>
          <c:tx>
            <c:strRef>
              <c:f>問5_地区別!$C$122</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03-4A09-A71E-2AC4DEFAAFBE}"/>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3-4A09-A71E-2AC4DEFAAFB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(問5_地区別!$L$118,問5_地区別!$R$118,問5_地区別!$X$118)</c:f>
              <c:strCache>
                <c:ptCount val="3"/>
                <c:pt idx="0">
                  <c:v>R7調査</c:v>
                </c:pt>
                <c:pt idx="1">
                  <c:v>R2調査</c:v>
                </c:pt>
                <c:pt idx="2">
                  <c:v>H27調査</c:v>
                </c:pt>
              </c:strCache>
            </c:strRef>
          </c:cat>
          <c:val>
            <c:numRef>
              <c:f>(問5_地区別!$O$122,問5_地区別!$U$122,問5_地区別!$AA$122)</c:f>
              <c:numCache>
                <c:formatCode>0.0%</c:formatCode>
                <c:ptCount val="3"/>
                <c:pt idx="0">
                  <c:v>0.34</c:v>
                </c:pt>
                <c:pt idx="1">
                  <c:v>0.312</c:v>
                </c:pt>
                <c:pt idx="2">
                  <c:v>0.35750421585160203</c:v>
                </c:pt>
              </c:numCache>
            </c:numRef>
          </c:val>
          <c:extLst>
            <c:ext xmlns:c16="http://schemas.microsoft.com/office/drawing/2014/chart" uri="{C3380CC4-5D6E-409C-BE32-E72D297353CC}">
              <c16:uniqueId val="{00000004-2A03-4A09-A71E-2AC4DEFAAFBE}"/>
            </c:ext>
          </c:extLst>
        </c:ser>
        <c:ser>
          <c:idx val="3"/>
          <c:order val="3"/>
          <c:tx>
            <c:strRef>
              <c:f>問5_地区別!$C$123</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3-4A09-A71E-2AC4DEFAAFBE}"/>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3-4A09-A71E-2AC4DEFAAFBE}"/>
                </c:ext>
              </c:extLst>
            </c:dLbl>
            <c:dLbl>
              <c:idx val="2"/>
              <c:layout>
                <c:manualLayout>
                  <c:x val="-4.2829328008286689E-4"/>
                  <c:y val="-2.38956616909363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3-4A09-A71E-2AC4DEFAAFB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(問5_地区別!$L$118,問5_地区別!$R$118,問5_地区別!$X$118)</c:f>
              <c:strCache>
                <c:ptCount val="3"/>
                <c:pt idx="0">
                  <c:v>R7調査</c:v>
                </c:pt>
                <c:pt idx="1">
                  <c:v>R2調査</c:v>
                </c:pt>
                <c:pt idx="2">
                  <c:v>H27調査</c:v>
                </c:pt>
              </c:strCache>
            </c:strRef>
          </c:cat>
          <c:val>
            <c:numRef>
              <c:f>(問5_地区別!$O$123,問5_地区別!$U$123,問5_地区別!$AA$123)</c:f>
              <c:numCache>
                <c:formatCode>0.0%</c:formatCode>
                <c:ptCount val="3"/>
                <c:pt idx="0">
                  <c:v>0.29799999999999999</c:v>
                </c:pt>
                <c:pt idx="1">
                  <c:v>0.308</c:v>
                </c:pt>
                <c:pt idx="2">
                  <c:v>0.26306913996627318</c:v>
                </c:pt>
              </c:numCache>
            </c:numRef>
          </c:val>
          <c:extLst>
            <c:ext xmlns:c16="http://schemas.microsoft.com/office/drawing/2014/chart" uri="{C3380CC4-5D6E-409C-BE32-E72D297353CC}">
              <c16:uniqueId val="{00000008-2A03-4A09-A71E-2AC4DEFAAFBE}"/>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88903895696658"/>
          <c:y val="0.1639324214500823"/>
          <c:w val="0.68666481722947537"/>
          <c:h val="0.8103251949079342"/>
        </c:manualLayout>
      </c:layout>
      <c:pieChart>
        <c:varyColors val="1"/>
        <c:ser>
          <c:idx val="0"/>
          <c:order val="0"/>
          <c:tx>
            <c:strRef>
              <c:f>グラフ用データ!$B$22</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64B8-4867-B392-CAF47212533C}"/>
              </c:ext>
            </c:extLst>
          </c:dPt>
          <c:dPt>
            <c:idx val="1"/>
            <c:bubble3D val="0"/>
            <c:spPr>
              <a:solidFill>
                <a:schemeClr val="accent2"/>
              </a:solidFill>
              <a:ln>
                <a:noFill/>
              </a:ln>
              <a:effectLst/>
            </c:spPr>
            <c:extLst>
              <c:ext xmlns:c16="http://schemas.microsoft.com/office/drawing/2014/chart" uri="{C3380CC4-5D6E-409C-BE32-E72D297353CC}">
                <c16:uniqueId val="{00000003-64B8-4867-B392-CAF47212533C}"/>
              </c:ext>
            </c:extLst>
          </c:dPt>
          <c:dPt>
            <c:idx val="2"/>
            <c:bubble3D val="0"/>
            <c:spPr>
              <a:solidFill>
                <a:schemeClr val="accent3"/>
              </a:solidFill>
              <a:ln>
                <a:noFill/>
              </a:ln>
              <a:effectLst/>
            </c:spPr>
            <c:extLst>
              <c:ext xmlns:c16="http://schemas.microsoft.com/office/drawing/2014/chart" uri="{C3380CC4-5D6E-409C-BE32-E72D297353CC}">
                <c16:uniqueId val="{00000005-64B8-4867-B392-CAF47212533C}"/>
              </c:ext>
            </c:extLst>
          </c:dPt>
          <c:dPt>
            <c:idx val="3"/>
            <c:bubble3D val="0"/>
            <c:spPr>
              <a:solidFill>
                <a:schemeClr val="accent4"/>
              </a:solidFill>
              <a:ln>
                <a:noFill/>
              </a:ln>
              <a:effectLst/>
            </c:spPr>
            <c:extLst>
              <c:ext xmlns:c16="http://schemas.microsoft.com/office/drawing/2014/chart" uri="{C3380CC4-5D6E-409C-BE32-E72D297353CC}">
                <c16:uniqueId val="{0000000A-64B8-4867-B392-CAF47212533C}"/>
              </c:ext>
            </c:extLst>
          </c:dPt>
          <c:dPt>
            <c:idx val="4"/>
            <c:bubble3D val="0"/>
            <c:spPr>
              <a:solidFill>
                <a:schemeClr val="accent5"/>
              </a:solidFill>
              <a:ln>
                <a:noFill/>
              </a:ln>
              <a:effectLst/>
            </c:spPr>
            <c:extLst>
              <c:ext xmlns:c16="http://schemas.microsoft.com/office/drawing/2014/chart" uri="{C3380CC4-5D6E-409C-BE32-E72D297353CC}">
                <c16:uniqueId val="{00000009-64B8-4867-B392-CAF47212533C}"/>
              </c:ext>
            </c:extLst>
          </c:dPt>
          <c:dPt>
            <c:idx val="5"/>
            <c:bubble3D val="0"/>
            <c:spPr>
              <a:solidFill>
                <a:schemeClr val="accent6"/>
              </a:solidFill>
              <a:ln>
                <a:noFill/>
              </a:ln>
              <a:effectLst/>
            </c:spPr>
            <c:extLst>
              <c:ext xmlns:c16="http://schemas.microsoft.com/office/drawing/2014/chart" uri="{C3380CC4-5D6E-409C-BE32-E72D297353CC}">
                <c16:uniqueId val="{00000008-64B8-4867-B392-CAF47212533C}"/>
              </c:ext>
            </c:extLst>
          </c:dPt>
          <c:dLbls>
            <c:dLbl>
              <c:idx val="0"/>
              <c:layout>
                <c:manualLayout>
                  <c:x val="-9.2133068298916321E-2"/>
                  <c:y val="0.1708033699300911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ln>
                        <a:noFill/>
                      </a:ln>
                      <a:solidFill>
                        <a:schemeClr val="bg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1-64B8-4867-B392-CAF47212533C}"/>
                </c:ext>
              </c:extLst>
            </c:dLbl>
            <c:dLbl>
              <c:idx val="1"/>
              <c:layout>
                <c:manualLayout>
                  <c:x val="-0.1600932388606881"/>
                  <c:y val="2.9573866314276664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ln>
                        <a:noFill/>
                      </a:ln>
                      <a:solidFill>
                        <a:schemeClr val="bg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3-64B8-4867-B392-CAF47212533C}"/>
                </c:ext>
              </c:extLst>
            </c:dLbl>
            <c:dLbl>
              <c:idx val="2"/>
              <c:layout>
                <c:manualLayout>
                  <c:x val="0.20041320508729762"/>
                  <c:y val="-0.19420438200682077"/>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ln>
                        <a:noFill/>
                      </a:ln>
                      <a:solidFill>
                        <a:schemeClr val="bg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4B8-4867-B392-CAF47212533C}"/>
                </c:ext>
              </c:extLst>
            </c:dLbl>
            <c:dLbl>
              <c:idx val="3"/>
              <c:layout>
                <c:manualLayout>
                  <c:x val="0.19877995029733622"/>
                  <c:y val="8.2606735906309015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ln>
                        <a:noFill/>
                      </a:ln>
                      <a:solidFill>
                        <a:schemeClr val="bg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4B8-4867-B392-CAF47212533C}"/>
                </c:ext>
              </c:extLst>
            </c:dLbl>
            <c:dLbl>
              <c:idx val="4"/>
              <c:layout>
                <c:manualLayout>
                  <c:x val="-1.2733803299051329E-2"/>
                  <c:y val="4.42480150458056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4B8-4867-B392-CAF47212533C}"/>
                </c:ext>
              </c:extLst>
            </c:dLbl>
            <c:dLbl>
              <c:idx val="5"/>
              <c:layout>
                <c:manualLayout>
                  <c:x val="0.10679997073239567"/>
                  <c:y val="0.1653262866052807"/>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ln>
                        <a:noFill/>
                      </a:ln>
                      <a:solidFill>
                        <a:schemeClr val="bg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4B8-4867-B392-CAF47212533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ln>
                      <a:noFill/>
                    </a:ln>
                    <a:solidFill>
                      <a:sysClr val="windowText" lastClr="000000"/>
                    </a:solidFill>
                    <a:latin typeface="+mn-lt"/>
                    <a:ea typeface="+mn-ea"/>
                    <a:cs typeface="+mn-cs"/>
                  </a:defRPr>
                </a:pPr>
                <a:endParaRPr lang="ja-JP"/>
              </a:p>
            </c:txPr>
            <c:dLblPos val="ctr"/>
            <c:showLegendKey val="0"/>
            <c:showVal val="0"/>
            <c:showCatName val="1"/>
            <c:showSerName val="0"/>
            <c:showPercent val="1"/>
            <c:showBubbleSize val="0"/>
            <c:showLeaderLines val="1"/>
            <c:leaderLines>
              <c:spPr>
                <a:ln w="12700" cap="flat" cmpd="sng" algn="ctr">
                  <a:solidFill>
                    <a:schemeClr val="tx1"/>
                  </a:solidFill>
                  <a:prstDash val="solid"/>
                  <a:round/>
                </a:ln>
                <a:effectLst/>
              </c:spPr>
            </c:leaderLines>
            <c:extLst xmlns:c15="http://schemas.microsoft.com/office/drawing/2012/chart">
              <c:ext xmlns:c15="http://schemas.microsoft.com/office/drawing/2012/chart" uri="{CE6537A1-D6FC-4f65-9D91-7224C49458BB}"/>
            </c:extLst>
          </c:dLbls>
          <c:cat>
            <c:strRef>
              <c:f>グラフ用データ!$A$23:$A$28</c:f>
              <c:strCache>
                <c:ptCount val="6"/>
                <c:pt idx="0">
                  <c:v>非常に良くなってきた</c:v>
                </c:pt>
                <c:pt idx="1">
                  <c:v>少し良くなってきた</c:v>
                </c:pt>
                <c:pt idx="2">
                  <c:v>変わらない</c:v>
                </c:pt>
                <c:pt idx="3">
                  <c:v>少し悪くなってきた</c:v>
                </c:pt>
                <c:pt idx="4">
                  <c:v>非常に悪くなってきた</c:v>
                </c:pt>
                <c:pt idx="5">
                  <c:v>わからない</c:v>
                </c:pt>
              </c:strCache>
            </c:strRef>
          </c:cat>
          <c:val>
            <c:numRef>
              <c:f>グラフ用データ!$B$23:$B$28</c:f>
              <c:numCache>
                <c:formatCode>0.0%</c:formatCode>
                <c:ptCount val="6"/>
                <c:pt idx="0">
                  <c:v>8.5999999999999993E-2</c:v>
                </c:pt>
                <c:pt idx="1">
                  <c:v>0.33600000000000002</c:v>
                </c:pt>
                <c:pt idx="2">
                  <c:v>0.33600000000000002</c:v>
                </c:pt>
                <c:pt idx="3">
                  <c:v>0.104</c:v>
                </c:pt>
                <c:pt idx="4">
                  <c:v>4.2000000000000003E-2</c:v>
                </c:pt>
                <c:pt idx="5">
                  <c:v>9.6000000000000002E-2</c:v>
                </c:pt>
              </c:numCache>
            </c:numRef>
          </c:val>
          <c:extLst>
            <c:ext xmlns:c16="http://schemas.microsoft.com/office/drawing/2014/chart" uri="{C3380CC4-5D6E-409C-BE32-E72D297353CC}">
              <c16:uniqueId val="{00000006-64B8-4867-B392-CAF47212533C}"/>
            </c:ext>
          </c:extLst>
        </c:ser>
        <c:dLbls>
          <c:dLblPos val="ctr"/>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noFill/>
    <a:ln w="9525" cap="flat" cmpd="sng" algn="ctr">
      <a:noFill/>
      <a:prstDash val="solid"/>
      <a:round/>
    </a:ln>
    <a:effectLst/>
  </c:spPr>
  <c:txPr>
    <a:bodyPr/>
    <a:lstStyle/>
    <a:p>
      <a:pPr>
        <a:defRPr>
          <a:ln>
            <a:noFill/>
          </a:ln>
        </a:defRPr>
      </a:pPr>
      <a:endParaRPr lang="ja-JP"/>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問5_地区別!$C$137</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(問5_地区別!$L$135,問5_地区別!$R$135,問5_地区別!$X$135)</c:f>
              <c:strCache>
                <c:ptCount val="3"/>
                <c:pt idx="0">
                  <c:v>R7調査</c:v>
                </c:pt>
                <c:pt idx="1">
                  <c:v>R2調査</c:v>
                </c:pt>
                <c:pt idx="2">
                  <c:v>H27調査</c:v>
                </c:pt>
              </c:strCache>
            </c:strRef>
          </c:cat>
          <c:val>
            <c:numRef>
              <c:f>(問5_地区別!$O$137,問5_地区別!$U$137,問5_地区別!$AA$137)</c:f>
              <c:numCache>
                <c:formatCode>0.0%</c:formatCode>
                <c:ptCount val="3"/>
                <c:pt idx="0">
                  <c:v>0.188</c:v>
                </c:pt>
                <c:pt idx="1">
                  <c:v>0.22</c:v>
                </c:pt>
                <c:pt idx="2">
                  <c:v>0.20067453625632378</c:v>
                </c:pt>
              </c:numCache>
            </c:numRef>
          </c:val>
          <c:extLst>
            <c:ext xmlns:c16="http://schemas.microsoft.com/office/drawing/2014/chart" uri="{C3380CC4-5D6E-409C-BE32-E72D297353CC}">
              <c16:uniqueId val="{00000000-83D4-4B72-A4AE-7E51201242BE}"/>
            </c:ext>
          </c:extLst>
        </c:ser>
        <c:ser>
          <c:idx val="1"/>
          <c:order val="1"/>
          <c:tx>
            <c:strRef>
              <c:f>問5_地区別!$C$138</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(問5_地区別!$L$135,問5_地区別!$R$135,問5_地区別!$X$135)</c:f>
              <c:strCache>
                <c:ptCount val="3"/>
                <c:pt idx="0">
                  <c:v>R7調査</c:v>
                </c:pt>
                <c:pt idx="1">
                  <c:v>R2調査</c:v>
                </c:pt>
                <c:pt idx="2">
                  <c:v>H27調査</c:v>
                </c:pt>
              </c:strCache>
            </c:strRef>
          </c:cat>
          <c:val>
            <c:numRef>
              <c:f>(問5_地区別!$O$138,問5_地区別!$U$138,問5_地区別!$AA$138)</c:f>
              <c:numCache>
                <c:formatCode>0.0%</c:formatCode>
                <c:ptCount val="3"/>
                <c:pt idx="0">
                  <c:v>0.17</c:v>
                </c:pt>
                <c:pt idx="1">
                  <c:v>0.11600000000000001</c:v>
                </c:pt>
                <c:pt idx="2">
                  <c:v>0.20067453625632378</c:v>
                </c:pt>
              </c:numCache>
            </c:numRef>
          </c:val>
          <c:extLst>
            <c:ext xmlns:c16="http://schemas.microsoft.com/office/drawing/2014/chart" uri="{C3380CC4-5D6E-409C-BE32-E72D297353CC}">
              <c16:uniqueId val="{00000001-83D4-4B72-A4AE-7E51201242BE}"/>
            </c:ext>
          </c:extLst>
        </c:ser>
        <c:ser>
          <c:idx val="2"/>
          <c:order val="2"/>
          <c:tx>
            <c:strRef>
              <c:f>問5_地区別!$C$139</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D4-4B72-A4AE-7E51201242BE}"/>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4-4B72-A4AE-7E51201242B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(問5_地区別!$L$135,問5_地区別!$R$135,問5_地区別!$X$135)</c:f>
              <c:strCache>
                <c:ptCount val="3"/>
                <c:pt idx="0">
                  <c:v>R7調査</c:v>
                </c:pt>
                <c:pt idx="1">
                  <c:v>R2調査</c:v>
                </c:pt>
                <c:pt idx="2">
                  <c:v>H27調査</c:v>
                </c:pt>
              </c:strCache>
            </c:strRef>
          </c:cat>
          <c:val>
            <c:numRef>
              <c:f>(問5_地区別!$O$139,問5_地区別!$U$139,問5_地区別!$AA$139)</c:f>
              <c:numCache>
                <c:formatCode>0.0%</c:formatCode>
                <c:ptCount val="3"/>
                <c:pt idx="0">
                  <c:v>0.34</c:v>
                </c:pt>
                <c:pt idx="1">
                  <c:v>0.35199999999999998</c:v>
                </c:pt>
                <c:pt idx="2">
                  <c:v>0.32883642495784149</c:v>
                </c:pt>
              </c:numCache>
            </c:numRef>
          </c:val>
          <c:extLst>
            <c:ext xmlns:c16="http://schemas.microsoft.com/office/drawing/2014/chart" uri="{C3380CC4-5D6E-409C-BE32-E72D297353CC}">
              <c16:uniqueId val="{00000004-83D4-4B72-A4AE-7E51201242BE}"/>
            </c:ext>
          </c:extLst>
        </c:ser>
        <c:ser>
          <c:idx val="3"/>
          <c:order val="3"/>
          <c:tx>
            <c:strRef>
              <c:f>問5_地区別!$C$140</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D4-4B72-A4AE-7E51201242BE}"/>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D4-4B72-A4AE-7E51201242BE}"/>
                </c:ext>
              </c:extLst>
            </c:dLbl>
            <c:dLbl>
              <c:idx val="2"/>
              <c:layout>
                <c:manualLayout>
                  <c:x val="-4.2829328008286689E-4"/>
                  <c:y val="-2.38956616909363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D4-4B72-A4AE-7E51201242B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(問5_地区別!$L$135,問5_地区別!$R$135,問5_地区別!$X$135)</c:f>
              <c:strCache>
                <c:ptCount val="3"/>
                <c:pt idx="0">
                  <c:v>R7調査</c:v>
                </c:pt>
                <c:pt idx="1">
                  <c:v>R2調査</c:v>
                </c:pt>
                <c:pt idx="2">
                  <c:v>H27調査</c:v>
                </c:pt>
              </c:strCache>
            </c:strRef>
          </c:cat>
          <c:val>
            <c:numRef>
              <c:f>(問5_地区別!$O$140,問5_地区別!$U$140,問5_地区別!$AA$140)</c:f>
              <c:numCache>
                <c:formatCode>0.0%</c:formatCode>
                <c:ptCount val="3"/>
                <c:pt idx="0">
                  <c:v>0.30199999999999999</c:v>
                </c:pt>
                <c:pt idx="1">
                  <c:v>0.312</c:v>
                </c:pt>
                <c:pt idx="2">
                  <c:v>0.26981450252951095</c:v>
                </c:pt>
              </c:numCache>
            </c:numRef>
          </c:val>
          <c:extLst>
            <c:ext xmlns:c16="http://schemas.microsoft.com/office/drawing/2014/chart" uri="{C3380CC4-5D6E-409C-BE32-E72D297353CC}">
              <c16:uniqueId val="{00000008-83D4-4B72-A4AE-7E51201242BE}"/>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問5_地区別!$C$153</c:f>
              <c:strCache>
                <c:ptCount val="1"/>
                <c:pt idx="0">
                  <c:v>良好な景観である</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(問5_地区別!$L$151,問5_地区別!$R$151)</c:f>
              <c:strCache>
                <c:ptCount val="2"/>
                <c:pt idx="0">
                  <c:v>R7調査</c:v>
                </c:pt>
                <c:pt idx="1">
                  <c:v>R2調査</c:v>
                </c:pt>
              </c:strCache>
            </c:strRef>
          </c:cat>
          <c:val>
            <c:numRef>
              <c:f>(問5_地区別!$O$153,問5_地区別!$U$153)</c:f>
              <c:numCache>
                <c:formatCode>0.0%</c:formatCode>
                <c:ptCount val="2"/>
                <c:pt idx="0">
                  <c:v>0.44400000000000001</c:v>
                </c:pt>
                <c:pt idx="1">
                  <c:v>0.55000000000000004</c:v>
                </c:pt>
              </c:numCache>
            </c:numRef>
          </c:val>
          <c:extLst>
            <c:ext xmlns:c16="http://schemas.microsoft.com/office/drawing/2014/chart" uri="{C3380CC4-5D6E-409C-BE32-E72D297353CC}">
              <c16:uniqueId val="{00000000-1737-436E-B42B-C5BDDD4FDE20}"/>
            </c:ext>
          </c:extLst>
        </c:ser>
        <c:ser>
          <c:idx val="1"/>
          <c:order val="1"/>
          <c:tx>
            <c:strRef>
              <c:f>問5_地区別!$C$154</c:f>
              <c:strCache>
                <c:ptCount val="1"/>
                <c:pt idx="0">
                  <c:v>良好な景観でない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(問5_地区別!$L$151,問5_地区別!$R$151)</c:f>
              <c:strCache>
                <c:ptCount val="2"/>
                <c:pt idx="0">
                  <c:v>R7調査</c:v>
                </c:pt>
                <c:pt idx="1">
                  <c:v>R2調査</c:v>
                </c:pt>
              </c:strCache>
            </c:strRef>
          </c:cat>
          <c:val>
            <c:numRef>
              <c:f>(問5_地区別!$O$154,問5_地区別!$U$154)</c:f>
              <c:numCache>
                <c:formatCode>0.0%</c:formatCode>
                <c:ptCount val="2"/>
                <c:pt idx="0">
                  <c:v>0.126</c:v>
                </c:pt>
                <c:pt idx="1">
                  <c:v>9.6000000000000002E-2</c:v>
                </c:pt>
              </c:numCache>
            </c:numRef>
          </c:val>
          <c:extLst>
            <c:ext xmlns:c16="http://schemas.microsoft.com/office/drawing/2014/chart" uri="{C3380CC4-5D6E-409C-BE32-E72D297353CC}">
              <c16:uniqueId val="{00000001-1737-436E-B42B-C5BDDD4FDE20}"/>
            </c:ext>
          </c:extLst>
        </c:ser>
        <c:ser>
          <c:idx val="2"/>
          <c:order val="2"/>
          <c:tx>
            <c:strRef>
              <c:f>問5_地区別!$C$155</c:f>
              <c:strCache>
                <c:ptCount val="1"/>
                <c:pt idx="0">
                  <c:v>どちらともいえない</c:v>
                </c:pt>
              </c:strCache>
            </c:strRef>
          </c:tx>
          <c:spPr>
            <a:solidFill>
              <a:schemeClr val="accent3"/>
            </a:solidFill>
            <a:ln>
              <a:noFill/>
            </a:ln>
            <a:effectLst/>
          </c:spPr>
          <c:invertIfNegative val="0"/>
          <c:dLbls>
            <c:dLbl>
              <c:idx val="1"/>
              <c:layout>
                <c:manualLayout>
                  <c:x val="-1.5476609215617408E-2"/>
                  <c:y val="7.2222053324415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37-436E-B42B-C5BDDD4FDE20}"/>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37-436E-B42B-C5BDDD4FDE2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(問5_地区別!$L$151,問5_地区別!$R$151)</c:f>
              <c:strCache>
                <c:ptCount val="2"/>
                <c:pt idx="0">
                  <c:v>R7調査</c:v>
                </c:pt>
                <c:pt idx="1">
                  <c:v>R2調査</c:v>
                </c:pt>
              </c:strCache>
            </c:strRef>
          </c:cat>
          <c:val>
            <c:numRef>
              <c:f>(問5_地区別!$O$155,問5_地区別!$U$155)</c:f>
              <c:numCache>
                <c:formatCode>0.0%</c:formatCode>
                <c:ptCount val="2"/>
                <c:pt idx="0">
                  <c:v>0.22600000000000001</c:v>
                </c:pt>
                <c:pt idx="1">
                  <c:v>0.16200000000000001</c:v>
                </c:pt>
              </c:numCache>
            </c:numRef>
          </c:val>
          <c:extLst>
            <c:ext xmlns:c16="http://schemas.microsoft.com/office/drawing/2014/chart" uri="{C3380CC4-5D6E-409C-BE32-E72D297353CC}">
              <c16:uniqueId val="{00000004-1737-436E-B42B-C5BDDD4FDE20}"/>
            </c:ext>
          </c:extLst>
        </c:ser>
        <c:ser>
          <c:idx val="3"/>
          <c:order val="3"/>
          <c:tx>
            <c:strRef>
              <c:f>問5_地区別!$C$156</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37-436E-B42B-C5BDDD4FDE20}"/>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37-436E-B42B-C5BDDD4FDE20}"/>
                </c:ext>
              </c:extLst>
            </c:dLbl>
            <c:dLbl>
              <c:idx val="2"/>
              <c:layout>
                <c:manualLayout>
                  <c:x val="-4.2829328008286689E-4"/>
                  <c:y val="-2.38956616909363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37-436E-B42B-C5BDDD4FDE2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(問5_地区別!$L$151,問5_地区別!$R$151)</c:f>
              <c:strCache>
                <c:ptCount val="2"/>
                <c:pt idx="0">
                  <c:v>R7調査</c:v>
                </c:pt>
                <c:pt idx="1">
                  <c:v>R2調査</c:v>
                </c:pt>
              </c:strCache>
            </c:strRef>
          </c:cat>
          <c:val>
            <c:numRef>
              <c:f>(問5_地区別!$O$156,問5_地区別!$U$156)</c:f>
              <c:numCache>
                <c:formatCode>0.0%</c:formatCode>
                <c:ptCount val="2"/>
                <c:pt idx="0">
                  <c:v>0.20399999999999999</c:v>
                </c:pt>
                <c:pt idx="1">
                  <c:v>0.192</c:v>
                </c:pt>
              </c:numCache>
            </c:numRef>
          </c:val>
          <c:extLst>
            <c:ext xmlns:c16="http://schemas.microsoft.com/office/drawing/2014/chart" uri="{C3380CC4-5D6E-409C-BE32-E72D297353CC}">
              <c16:uniqueId val="{00000008-1737-436E-B42B-C5BDDD4FDE20}"/>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7827139359955724"/>
          <c:y val="0.38228825170438607"/>
          <c:w val="0.35707910386567898"/>
          <c:h val="0.44206080166101164"/>
        </c:manualLayout>
      </c:layout>
      <c:pieChart>
        <c:varyColors val="1"/>
        <c:ser>
          <c:idx val="0"/>
          <c:order val="0"/>
          <c:tx>
            <c:strRef>
              <c:f>グラフ用データ!$B$129</c:f>
              <c:strCache>
                <c:ptCount val="1"/>
                <c:pt idx="0">
                  <c:v>全体</c:v>
                </c:pt>
              </c:strCache>
            </c:strRef>
          </c:tx>
          <c:explosion val="2"/>
          <c:dPt>
            <c:idx val="0"/>
            <c:bubble3D val="0"/>
            <c:spPr>
              <a:solidFill>
                <a:schemeClr val="accent1"/>
              </a:solidFill>
              <a:ln>
                <a:noFill/>
              </a:ln>
              <a:effectLst/>
            </c:spPr>
            <c:extLst>
              <c:ext xmlns:c16="http://schemas.microsoft.com/office/drawing/2014/chart" uri="{C3380CC4-5D6E-409C-BE32-E72D297353CC}">
                <c16:uniqueId val="{00000001-CCCB-44C3-B88F-178FDA8C4CEC}"/>
              </c:ext>
            </c:extLst>
          </c:dPt>
          <c:dPt>
            <c:idx val="1"/>
            <c:bubble3D val="0"/>
            <c:spPr>
              <a:solidFill>
                <a:schemeClr val="accent2"/>
              </a:solidFill>
              <a:ln>
                <a:noFill/>
              </a:ln>
              <a:effectLst/>
            </c:spPr>
            <c:extLst>
              <c:ext xmlns:c16="http://schemas.microsoft.com/office/drawing/2014/chart" uri="{C3380CC4-5D6E-409C-BE32-E72D297353CC}">
                <c16:uniqueId val="{00000003-CCCB-44C3-B88F-178FDA8C4CEC}"/>
              </c:ext>
            </c:extLst>
          </c:dPt>
          <c:dPt>
            <c:idx val="2"/>
            <c:bubble3D val="0"/>
            <c:spPr>
              <a:solidFill>
                <a:schemeClr val="accent3"/>
              </a:solidFill>
              <a:ln>
                <a:noFill/>
              </a:ln>
              <a:effectLst/>
            </c:spPr>
            <c:extLst>
              <c:ext xmlns:c16="http://schemas.microsoft.com/office/drawing/2014/chart" uri="{C3380CC4-5D6E-409C-BE32-E72D297353CC}">
                <c16:uniqueId val="{00000005-CCCB-44C3-B88F-178FDA8C4CEC}"/>
              </c:ext>
            </c:extLst>
          </c:dPt>
          <c:dPt>
            <c:idx val="3"/>
            <c:bubble3D val="0"/>
            <c:spPr>
              <a:solidFill>
                <a:schemeClr val="accent4"/>
              </a:solidFill>
              <a:ln>
                <a:noFill/>
              </a:ln>
              <a:effectLst/>
            </c:spPr>
            <c:extLst>
              <c:ext xmlns:c16="http://schemas.microsoft.com/office/drawing/2014/chart" uri="{C3380CC4-5D6E-409C-BE32-E72D297353CC}">
                <c16:uniqueId val="{00000007-CCCB-44C3-B88F-178FDA8C4CEC}"/>
              </c:ext>
            </c:extLst>
          </c:dPt>
          <c:dPt>
            <c:idx val="4"/>
            <c:bubble3D val="0"/>
            <c:spPr>
              <a:solidFill>
                <a:schemeClr val="accent5"/>
              </a:solidFill>
              <a:ln>
                <a:noFill/>
              </a:ln>
              <a:effectLst/>
            </c:spPr>
            <c:extLst>
              <c:ext xmlns:c16="http://schemas.microsoft.com/office/drawing/2014/chart" uri="{C3380CC4-5D6E-409C-BE32-E72D297353CC}">
                <c16:uniqueId val="{00000009-CCCB-44C3-B88F-178FDA8C4CEC}"/>
              </c:ext>
            </c:extLst>
          </c:dPt>
          <c:dPt>
            <c:idx val="5"/>
            <c:bubble3D val="0"/>
            <c:spPr>
              <a:solidFill>
                <a:schemeClr val="accent6"/>
              </a:solidFill>
              <a:ln>
                <a:noFill/>
              </a:ln>
              <a:effectLst/>
            </c:spPr>
            <c:extLst>
              <c:ext xmlns:c16="http://schemas.microsoft.com/office/drawing/2014/chart" uri="{C3380CC4-5D6E-409C-BE32-E72D297353CC}">
                <c16:uniqueId val="{0000000B-CCCB-44C3-B88F-178FDA8C4CEC}"/>
              </c:ext>
            </c:extLst>
          </c:dPt>
          <c:dLbls>
            <c:dLbl>
              <c:idx val="0"/>
              <c:layout>
                <c:manualLayout>
                  <c:x val="-8.7984385046929942E-4"/>
                  <c:y val="-0.24408600847970927"/>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l">
                    <a:defRPr sz="1050" b="0" i="0" u="none" strike="noStrike" kern="1200" baseline="0">
                      <a:ln>
                        <a:noFill/>
                      </a:ln>
                      <a:solidFill>
                        <a:sysClr val="windowText" lastClr="000000"/>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33950372931232958"/>
                      <c:h val="0.19038412651248784"/>
                    </c:manualLayout>
                  </c15:layout>
                </c:ext>
                <c:ext xmlns:c16="http://schemas.microsoft.com/office/drawing/2014/chart" uri="{C3380CC4-5D6E-409C-BE32-E72D297353CC}">
                  <c16:uniqueId val="{00000001-CCCB-44C3-B88F-178FDA8C4CEC}"/>
                </c:ext>
              </c:extLst>
            </c:dLbl>
            <c:dLbl>
              <c:idx val="1"/>
              <c:layout>
                <c:manualLayout>
                  <c:x val="-9.5856832071738434E-3"/>
                  <c:y val="5.5597291076980929E-2"/>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l">
                    <a:defRPr sz="1050" b="0" i="0" u="none" strike="noStrike" kern="1200" baseline="0">
                      <a:ln>
                        <a:noFill/>
                      </a:ln>
                      <a:solidFill>
                        <a:sysClr val="windowText" lastClr="000000"/>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37808425162832815"/>
                      <c:h val="0.14247378429471527"/>
                    </c:manualLayout>
                  </c15:layout>
                </c:ext>
                <c:ext xmlns:c16="http://schemas.microsoft.com/office/drawing/2014/chart" uri="{C3380CC4-5D6E-409C-BE32-E72D297353CC}">
                  <c16:uniqueId val="{00000003-CCCB-44C3-B88F-178FDA8C4CEC}"/>
                </c:ext>
              </c:extLst>
            </c:dLbl>
            <c:dLbl>
              <c:idx val="2"/>
              <c:layout>
                <c:manualLayout>
                  <c:x val="-0.16725768465159915"/>
                  <c:y val="-5.1034186764391323E-3"/>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l">
                    <a:defRPr sz="1050" b="0" i="0" u="none" strike="noStrike" kern="1200" baseline="0">
                      <a:ln>
                        <a:noFill/>
                      </a:ln>
                      <a:solidFill>
                        <a:sysClr val="windowText" lastClr="000000"/>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51351294157115035"/>
                      <c:h val="0.18472451949795585"/>
                    </c:manualLayout>
                  </c15:layout>
                </c:ext>
                <c:ext xmlns:c16="http://schemas.microsoft.com/office/drawing/2014/chart" uri="{C3380CC4-5D6E-409C-BE32-E72D297353CC}">
                  <c16:uniqueId val="{00000005-CCCB-44C3-B88F-178FDA8C4CEC}"/>
                </c:ext>
              </c:extLst>
            </c:dLbl>
            <c:dLbl>
              <c:idx val="3"/>
              <c:layout>
                <c:manualLayout>
                  <c:x val="-0.10683697433756888"/>
                  <c:y val="-6.708518353444822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44159838074369639"/>
                      <c:h val="0.22657620627610223"/>
                    </c:manualLayout>
                  </c15:layout>
                </c:ext>
                <c:ext xmlns:c16="http://schemas.microsoft.com/office/drawing/2014/chart" uri="{C3380CC4-5D6E-409C-BE32-E72D297353CC}">
                  <c16:uniqueId val="{00000007-CCCB-44C3-B88F-178FDA8C4CEC}"/>
                </c:ext>
              </c:extLst>
            </c:dLbl>
            <c:dLbl>
              <c:idx val="4"/>
              <c:layout>
                <c:manualLayout>
                  <c:x val="-5.3709753162376563E-2"/>
                  <c:y val="-0.1178271898402637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CCB-44C3-B88F-178FDA8C4CEC}"/>
                </c:ext>
              </c:extLst>
            </c:dLbl>
            <c:dLbl>
              <c:idx val="5"/>
              <c:layout>
                <c:manualLayout>
                  <c:x val="9.6724048479140776E-2"/>
                  <c:y val="-8.61734510567141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CB-44C3-B88F-178FDA8C4CEC}"/>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l">
                  <a:defRPr sz="1050" b="0" i="0" u="none" strike="noStrike" kern="1200" baseline="0">
                    <a:ln>
                      <a:noFill/>
                    </a:ln>
                    <a:solidFill>
                      <a:sysClr val="windowText" lastClr="000000"/>
                    </a:solidFill>
                    <a:latin typeface="+mn-lt"/>
                    <a:ea typeface="+mn-ea"/>
                    <a:cs typeface="+mn-cs"/>
                  </a:defRPr>
                </a:pPr>
                <a:endParaRPr lang="ja-JP"/>
              </a:p>
            </c:txPr>
            <c:dLblPos val="ctr"/>
            <c:showLegendKey val="0"/>
            <c:showVal val="0"/>
            <c:showCatName val="1"/>
            <c:showSerName val="0"/>
            <c:showPercent val="1"/>
            <c:showBubbleSize val="0"/>
            <c:showLeaderLines val="1"/>
            <c:leaderLines>
              <c:spPr>
                <a:ln w="9525" cap="flat" cmpd="sng" algn="ctr">
                  <a:solidFill>
                    <a:schemeClr val="tx1">
                      <a:shade val="95000"/>
                      <a:satMod val="105000"/>
                    </a:schemeClr>
                  </a:solidFill>
                  <a:prstDash val="solid"/>
                  <a:round/>
                </a:ln>
                <a:effectLst/>
              </c:spPr>
            </c:leaderLines>
            <c:extLst xmlns:c15="http://schemas.microsoft.com/office/drawing/2012/chart">
              <c:ext xmlns:c15="http://schemas.microsoft.com/office/drawing/2012/chart" uri="{CE6537A1-D6FC-4f65-9D91-7224C49458BB}"/>
            </c:extLst>
          </c:dLbls>
          <c:cat>
            <c:strRef>
              <c:f>問6!$C$12:$S$17</c:f>
              <c:strCache>
                <c:ptCount val="6"/>
                <c:pt idx="0">
                  <c:v>景観を阻害する広告が多く、基準をさらに強化すべき</c:v>
                </c:pt>
                <c:pt idx="1">
                  <c:v>良好なまちなみ景観につながっており、現状の基準のままで良い</c:v>
                </c:pt>
                <c:pt idx="2">
                  <c:v>一部の地区については、基準を緩和しても良いと思う</c:v>
                </c:pt>
                <c:pt idx="3">
                  <c:v>地域団体等が主体となって自主基準を設けていれば、大阪市の基準は緩和しても良いと思う</c:v>
                </c:pt>
                <c:pt idx="4">
                  <c:v>その他</c:v>
                </c:pt>
                <c:pt idx="5">
                  <c:v>わからない</c:v>
                </c:pt>
              </c:strCache>
            </c:strRef>
          </c:cat>
          <c:val>
            <c:numRef>
              <c:f>問6!$X$12:$X$17</c:f>
              <c:numCache>
                <c:formatCode>0.0%</c:formatCode>
                <c:ptCount val="6"/>
                <c:pt idx="0">
                  <c:v>0.28599999999999998</c:v>
                </c:pt>
                <c:pt idx="1">
                  <c:v>0.27800000000000002</c:v>
                </c:pt>
                <c:pt idx="2">
                  <c:v>9.6000000000000002E-2</c:v>
                </c:pt>
                <c:pt idx="3">
                  <c:v>5.8000000000000003E-2</c:v>
                </c:pt>
                <c:pt idx="4">
                  <c:v>4.0000000000000001E-3</c:v>
                </c:pt>
                <c:pt idx="5">
                  <c:v>0.27800000000000002</c:v>
                </c:pt>
              </c:numCache>
            </c:numRef>
          </c:val>
          <c:extLst>
            <c:ext xmlns:c16="http://schemas.microsoft.com/office/drawing/2014/chart" uri="{C3380CC4-5D6E-409C-BE32-E72D297353CC}">
              <c16:uniqueId val="{0000000C-CCCB-44C3-B88F-178FDA8C4CEC}"/>
            </c:ext>
          </c:extLst>
        </c:ser>
        <c:dLbls>
          <c:dLblPos val="ctr"/>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noFill/>
    <a:ln w="9525" cap="flat" cmpd="sng" algn="ctr">
      <a:noFill/>
      <a:prstDash val="solid"/>
      <a:round/>
    </a:ln>
    <a:effectLst/>
  </c:spPr>
  <c:txPr>
    <a:bodyPr/>
    <a:lstStyle/>
    <a:p>
      <a:pPr>
        <a:defRPr>
          <a:ln>
            <a:noFill/>
          </a:ln>
        </a:defRPr>
      </a:pPr>
      <a:endParaRPr lang="ja-JP"/>
    </a:p>
  </c:txPr>
  <c:printSettings>
    <c:headerFooter/>
    <c:pageMargins b="0.75" l="0.7" r="0.7" t="0.75" header="0.3" footer="0.3"/>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40840325007436E-3"/>
          <c:y val="6.4394669112962821E-2"/>
          <c:w val="0.42007057553189153"/>
          <c:h val="0.94635230255309"/>
        </c:manualLayout>
      </c:layout>
      <c:pieChart>
        <c:varyColors val="1"/>
        <c:dLbls>
          <c:dLblPos val="ctr"/>
          <c:showLegendKey val="0"/>
          <c:showVal val="0"/>
          <c:showCatName val="0"/>
          <c:showSerName val="0"/>
          <c:showPercent val="1"/>
          <c:showBubbleSize val="0"/>
          <c:showLeaderLines val="0"/>
        </c:dLbls>
        <c:firstSliceAng val="0"/>
        <c:extLst/>
      </c:pieChart>
      <c:spPr>
        <a:noFill/>
        <a:ln>
          <a:noFill/>
        </a:ln>
        <a:effectLst/>
      </c:spPr>
    </c:plotArea>
    <c:plotVisOnly val="1"/>
    <c:dispBlanksAs val="gap"/>
    <c:showDLblsOverMax val="0"/>
  </c:chart>
  <c:spPr>
    <a:noFill/>
    <a:ln w="9525" cap="flat" cmpd="sng" algn="ctr">
      <a:noFill/>
      <a:round/>
    </a:ln>
    <a:effectLst/>
  </c:spPr>
  <c:txPr>
    <a:bodyPr/>
    <a:lstStyle/>
    <a:p>
      <a:pPr>
        <a:defRPr>
          <a:ln>
            <a:noFill/>
          </a:ln>
        </a:defRPr>
      </a:pPr>
      <a:endParaRPr lang="ja-JP"/>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48183789847563"/>
          <c:y val="8.8878688213465715E-2"/>
          <c:w val="0.82757259281368545"/>
          <c:h val="0.59493571392670641"/>
        </c:manualLayout>
      </c:layout>
      <c:barChart>
        <c:barDir val="bar"/>
        <c:grouping val="percentStacked"/>
        <c:varyColors val="0"/>
        <c:ser>
          <c:idx val="0"/>
          <c:order val="0"/>
          <c:tx>
            <c:strRef>
              <c:f>問6!$C$39</c:f>
              <c:strCache>
                <c:ptCount val="1"/>
                <c:pt idx="0">
                  <c:v>景観を阻害する広告が多く、基準をさらに強化すべき</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(問6!$AK$37,問6!$AO$37,問6!$AG$37,問6!$AC$37,問6!$Y$37,問6!$U$37,問6!$Q$37)</c:f>
              <c:strCache>
                <c:ptCount val="7"/>
                <c:pt idx="0">
                  <c:v>全体</c:v>
                </c:pt>
                <c:pt idx="2">
                  <c:v>60歳以上</c:v>
                </c:pt>
                <c:pt idx="3">
                  <c:v>50歳代</c:v>
                </c:pt>
                <c:pt idx="4">
                  <c:v>40歳代</c:v>
                </c:pt>
                <c:pt idx="5">
                  <c:v>30歳代</c:v>
                </c:pt>
                <c:pt idx="6">
                  <c:v>18歳～29歳</c:v>
                </c:pt>
              </c:strCache>
            </c:strRef>
          </c:cat>
          <c:val>
            <c:numRef>
              <c:f>(問6!$AM$39,問6!$AO$39,問6!$AI$39,問6!$AE$39,問6!$AA$39,問6!$W$39,問6!$S$39)</c:f>
              <c:numCache>
                <c:formatCode>General</c:formatCode>
                <c:ptCount val="7"/>
                <c:pt idx="0" formatCode="0.0%">
                  <c:v>0.28599999999999998</c:v>
                </c:pt>
                <c:pt idx="2" formatCode="0.0%">
                  <c:v>0.41</c:v>
                </c:pt>
                <c:pt idx="3" formatCode="0.0%">
                  <c:v>0.38</c:v>
                </c:pt>
                <c:pt idx="4" formatCode="0.0%">
                  <c:v>0.26</c:v>
                </c:pt>
                <c:pt idx="5" formatCode="0.0%">
                  <c:v>0.21</c:v>
                </c:pt>
                <c:pt idx="6" formatCode="0.0%">
                  <c:v>0.17</c:v>
                </c:pt>
              </c:numCache>
            </c:numRef>
          </c:val>
          <c:extLst>
            <c:ext xmlns:c16="http://schemas.microsoft.com/office/drawing/2014/chart" uri="{C3380CC4-5D6E-409C-BE32-E72D297353CC}">
              <c16:uniqueId val="{00000000-53E3-4BA4-8599-03B39203D764}"/>
            </c:ext>
          </c:extLst>
        </c:ser>
        <c:ser>
          <c:idx val="1"/>
          <c:order val="1"/>
          <c:tx>
            <c:strRef>
              <c:f>問6!$C$40</c:f>
              <c:strCache>
                <c:ptCount val="1"/>
                <c:pt idx="0">
                  <c:v>良好なまちなみ景観につながっており、現状の基準のままで良い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(問6!$AK$37,問6!$AO$37,問6!$AG$37,問6!$AC$37,問6!$Y$37,問6!$U$37,問6!$Q$37)</c:f>
              <c:strCache>
                <c:ptCount val="7"/>
                <c:pt idx="0">
                  <c:v>全体</c:v>
                </c:pt>
                <c:pt idx="2">
                  <c:v>60歳以上</c:v>
                </c:pt>
                <c:pt idx="3">
                  <c:v>50歳代</c:v>
                </c:pt>
                <c:pt idx="4">
                  <c:v>40歳代</c:v>
                </c:pt>
                <c:pt idx="5">
                  <c:v>30歳代</c:v>
                </c:pt>
                <c:pt idx="6">
                  <c:v>18歳～29歳</c:v>
                </c:pt>
              </c:strCache>
            </c:strRef>
          </c:cat>
          <c:val>
            <c:numRef>
              <c:f>(問6!$AM$40,問6!$AO$40,問6!$AI$40,問6!$AE$40,問6!$AA$40,問6!$W$40,問6!$S$40)</c:f>
              <c:numCache>
                <c:formatCode>General</c:formatCode>
                <c:ptCount val="7"/>
                <c:pt idx="0" formatCode="0.0%">
                  <c:v>0.27800000000000002</c:v>
                </c:pt>
                <c:pt idx="2" formatCode="0.0%">
                  <c:v>0.21</c:v>
                </c:pt>
                <c:pt idx="3" formatCode="0.0%">
                  <c:v>0.28000000000000003</c:v>
                </c:pt>
                <c:pt idx="4" formatCode="0.0%">
                  <c:v>0.32</c:v>
                </c:pt>
                <c:pt idx="5" formatCode="0.0%">
                  <c:v>0.24</c:v>
                </c:pt>
                <c:pt idx="6" formatCode="0.0%">
                  <c:v>0.34</c:v>
                </c:pt>
              </c:numCache>
            </c:numRef>
          </c:val>
          <c:extLst>
            <c:ext xmlns:c16="http://schemas.microsoft.com/office/drawing/2014/chart" uri="{C3380CC4-5D6E-409C-BE32-E72D297353CC}">
              <c16:uniqueId val="{00000001-53E3-4BA4-8599-03B39203D764}"/>
            </c:ext>
          </c:extLst>
        </c:ser>
        <c:ser>
          <c:idx val="2"/>
          <c:order val="2"/>
          <c:tx>
            <c:strRef>
              <c:f>問6!$C$41</c:f>
              <c:strCache>
                <c:ptCount val="1"/>
                <c:pt idx="0">
                  <c:v>一部の地区については、基準を緩和しても良いと思う</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(問6!$AK$37,問6!$AO$37,問6!$AG$37,問6!$AC$37,問6!$Y$37,問6!$U$37,問6!$Q$37)</c:f>
              <c:strCache>
                <c:ptCount val="7"/>
                <c:pt idx="0">
                  <c:v>全体</c:v>
                </c:pt>
                <c:pt idx="2">
                  <c:v>60歳以上</c:v>
                </c:pt>
                <c:pt idx="3">
                  <c:v>50歳代</c:v>
                </c:pt>
                <c:pt idx="4">
                  <c:v>40歳代</c:v>
                </c:pt>
                <c:pt idx="5">
                  <c:v>30歳代</c:v>
                </c:pt>
                <c:pt idx="6">
                  <c:v>18歳～29歳</c:v>
                </c:pt>
              </c:strCache>
            </c:strRef>
          </c:cat>
          <c:val>
            <c:numRef>
              <c:f>(問6!$AM$41,問6!$AO$41,問6!$AI$41,問6!$AE$41,問6!$AA$41,問6!$W$41,問6!$S$41)</c:f>
              <c:numCache>
                <c:formatCode>General</c:formatCode>
                <c:ptCount val="7"/>
                <c:pt idx="0" formatCode="0.0%">
                  <c:v>9.6000000000000002E-2</c:v>
                </c:pt>
                <c:pt idx="2" formatCode="0.0%">
                  <c:v>0.1</c:v>
                </c:pt>
                <c:pt idx="3" formatCode="0.0%">
                  <c:v>0.08</c:v>
                </c:pt>
                <c:pt idx="4" formatCode="0.0%">
                  <c:v>0.12</c:v>
                </c:pt>
                <c:pt idx="5" formatCode="0.0%">
                  <c:v>0.12</c:v>
                </c:pt>
                <c:pt idx="6" formatCode="0.0%">
                  <c:v>0.06</c:v>
                </c:pt>
              </c:numCache>
            </c:numRef>
          </c:val>
          <c:extLst>
            <c:ext xmlns:c16="http://schemas.microsoft.com/office/drawing/2014/chart" uri="{C3380CC4-5D6E-409C-BE32-E72D297353CC}">
              <c16:uniqueId val="{00000003-53E3-4BA4-8599-03B39203D764}"/>
            </c:ext>
          </c:extLst>
        </c:ser>
        <c:ser>
          <c:idx val="3"/>
          <c:order val="3"/>
          <c:tx>
            <c:strRef>
              <c:f>問6!$C$42</c:f>
              <c:strCache>
                <c:ptCount val="1"/>
                <c:pt idx="0">
                  <c:v>地域団体等が主体となって自主基準を設けていれば、大阪市の基準は緩和しても良いと思う</c:v>
                </c:pt>
              </c:strCache>
            </c:strRef>
          </c:tx>
          <c:spPr>
            <a:solidFill>
              <a:schemeClr val="accent4"/>
            </a:solidFill>
            <a:ln>
              <a:noFill/>
            </a:ln>
            <a:effectLst/>
          </c:spPr>
          <c:invertIfNegative val="0"/>
          <c:dLbls>
            <c:dLbl>
              <c:idx val="6"/>
              <c:layout>
                <c:manualLayout>
                  <c:x val="-1.3349078939830866E-2"/>
                  <c:y val="-6.7904871796791208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B0-4720-A1B2-C1A84074A5A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(問6!$AK$37,問6!$AO$37,問6!$AG$37,問6!$AC$37,問6!$Y$37,問6!$U$37,問6!$Q$37)</c:f>
              <c:strCache>
                <c:ptCount val="7"/>
                <c:pt idx="0">
                  <c:v>全体</c:v>
                </c:pt>
                <c:pt idx="2">
                  <c:v>60歳以上</c:v>
                </c:pt>
                <c:pt idx="3">
                  <c:v>50歳代</c:v>
                </c:pt>
                <c:pt idx="4">
                  <c:v>40歳代</c:v>
                </c:pt>
                <c:pt idx="5">
                  <c:v>30歳代</c:v>
                </c:pt>
                <c:pt idx="6">
                  <c:v>18歳～29歳</c:v>
                </c:pt>
              </c:strCache>
            </c:strRef>
          </c:cat>
          <c:val>
            <c:numRef>
              <c:f>(問6!$AM$42,問6!$AO$42,問6!$AI$42,問6!$AE$42,問6!$AA$42,問6!$W$42,問6!$S$42)</c:f>
              <c:numCache>
                <c:formatCode>General</c:formatCode>
                <c:ptCount val="7"/>
                <c:pt idx="0" formatCode="0.0%">
                  <c:v>5.8000000000000003E-2</c:v>
                </c:pt>
                <c:pt idx="2" formatCode="0.0%">
                  <c:v>7.0000000000000007E-2</c:v>
                </c:pt>
                <c:pt idx="3" formatCode="0.0%">
                  <c:v>0.05</c:v>
                </c:pt>
                <c:pt idx="4" formatCode="0.0%">
                  <c:v>0.06</c:v>
                </c:pt>
                <c:pt idx="5" formatCode="0.0%">
                  <c:v>0.08</c:v>
                </c:pt>
                <c:pt idx="6" formatCode="0.0%">
                  <c:v>0.03</c:v>
                </c:pt>
              </c:numCache>
            </c:numRef>
          </c:val>
          <c:extLst>
            <c:ext xmlns:c16="http://schemas.microsoft.com/office/drawing/2014/chart" uri="{C3380CC4-5D6E-409C-BE32-E72D297353CC}">
              <c16:uniqueId val="{00000004-53E3-4BA4-8599-03B39203D764}"/>
            </c:ext>
          </c:extLst>
        </c:ser>
        <c:ser>
          <c:idx val="5"/>
          <c:order val="4"/>
          <c:tx>
            <c:strRef>
              <c:f>問6!$C$43</c:f>
              <c:strCache>
                <c:ptCount val="1"/>
                <c:pt idx="0">
                  <c:v>その他</c:v>
                </c:pt>
              </c:strCache>
            </c:strRef>
          </c:tx>
          <c:spPr>
            <a:solidFill>
              <a:schemeClr val="accent6"/>
            </a:solidFill>
            <a:ln>
              <a:noFill/>
            </a:ln>
            <a:effectLst/>
          </c:spPr>
          <c:invertIfNegative val="0"/>
          <c:dLbls>
            <c:dLbl>
              <c:idx val="0"/>
              <c:layout>
                <c:manualLayout>
                  <c:x val="1.9510165872248734E-2"/>
                  <c:y val="-5.6897421141928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3E3-4BA4-8599-03B39203D764}"/>
                </c:ext>
              </c:extLst>
            </c:dLbl>
            <c:dLbl>
              <c:idx val="2"/>
              <c:layout>
                <c:manualLayout>
                  <c:x val="5.4059818121946858E-2"/>
                  <c:y val="4.35595710382201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E3-4BA4-8599-03B39203D764}"/>
                </c:ext>
              </c:extLst>
            </c:dLbl>
            <c:dLbl>
              <c:idx val="3"/>
              <c:layout>
                <c:manualLayout>
                  <c:x val="2.4950685287052396E-2"/>
                  <c:y val="4.33247925125946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3E3-4BA4-8599-03B39203D764}"/>
                </c:ext>
              </c:extLst>
            </c:dLbl>
            <c:dLbl>
              <c:idx val="4"/>
              <c:layout>
                <c:manualLayout>
                  <c:x val="2.2178386921824351E-2"/>
                  <c:y val="4.41391291143247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3E3-4BA4-8599-03B39203D764}"/>
                </c:ext>
              </c:extLst>
            </c:dLbl>
            <c:dLbl>
              <c:idx val="5"/>
              <c:layout>
                <c:manualLayout>
                  <c:x val="1.9322829106439079E-2"/>
                  <c:y val="4.07862666362727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3E3-4BA4-8599-03B39203D764}"/>
                </c:ext>
              </c:extLst>
            </c:dLbl>
            <c:dLbl>
              <c:idx val="6"/>
              <c:layout>
                <c:manualLayout>
                  <c:x val="3.3267580382736528E-2"/>
                  <c:y val="-6.79059411816917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3E3-4BA4-8599-03B39203D76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(問6!$AK$37,問6!$AO$37,問6!$AG$37,問6!$AC$37,問6!$Y$37,問6!$U$37,問6!$Q$37)</c:f>
              <c:strCache>
                <c:ptCount val="7"/>
                <c:pt idx="0">
                  <c:v>全体</c:v>
                </c:pt>
                <c:pt idx="2">
                  <c:v>60歳以上</c:v>
                </c:pt>
                <c:pt idx="3">
                  <c:v>50歳代</c:v>
                </c:pt>
                <c:pt idx="4">
                  <c:v>40歳代</c:v>
                </c:pt>
                <c:pt idx="5">
                  <c:v>30歳代</c:v>
                </c:pt>
                <c:pt idx="6">
                  <c:v>18歳～29歳</c:v>
                </c:pt>
              </c:strCache>
            </c:strRef>
          </c:cat>
          <c:val>
            <c:numRef>
              <c:f>(問6!$AM$43,問6!$AO$43,問6!$AI$43,問6!$AE$43,問6!$AA$43,問6!$W$43,問6!$S$43)</c:f>
              <c:numCache>
                <c:formatCode>General</c:formatCode>
                <c:ptCount val="7"/>
                <c:pt idx="0" formatCode="0.0%">
                  <c:v>4.0000000000000001E-3</c:v>
                </c:pt>
                <c:pt idx="2" formatCode="0.0%">
                  <c:v>0</c:v>
                </c:pt>
                <c:pt idx="3" formatCode="0.0%">
                  <c:v>0.01</c:v>
                </c:pt>
                <c:pt idx="4" formatCode="0.0%">
                  <c:v>0</c:v>
                </c:pt>
                <c:pt idx="5" formatCode="0.0%">
                  <c:v>0.01</c:v>
                </c:pt>
                <c:pt idx="6" formatCode="0.0%">
                  <c:v>0</c:v>
                </c:pt>
              </c:numCache>
            </c:numRef>
          </c:val>
          <c:extLst>
            <c:ext xmlns:c16="http://schemas.microsoft.com/office/drawing/2014/chart" uri="{C3380CC4-5D6E-409C-BE32-E72D297353CC}">
              <c16:uniqueId val="{00000007-53E3-4BA4-8599-03B39203D764}"/>
            </c:ext>
          </c:extLst>
        </c:ser>
        <c:ser>
          <c:idx val="6"/>
          <c:order val="5"/>
          <c:tx>
            <c:strRef>
              <c:f>問6!$C$44</c:f>
              <c:strCache>
                <c:ptCount val="1"/>
                <c:pt idx="0">
                  <c:v>わからない</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(問6!$AK$37,問6!$AO$37,問6!$AG$37,問6!$AC$37,問6!$Y$37,問6!$U$37,問6!$Q$37)</c:f>
              <c:strCache>
                <c:ptCount val="7"/>
                <c:pt idx="0">
                  <c:v>全体</c:v>
                </c:pt>
                <c:pt idx="2">
                  <c:v>60歳以上</c:v>
                </c:pt>
                <c:pt idx="3">
                  <c:v>50歳代</c:v>
                </c:pt>
                <c:pt idx="4">
                  <c:v>40歳代</c:v>
                </c:pt>
                <c:pt idx="5">
                  <c:v>30歳代</c:v>
                </c:pt>
                <c:pt idx="6">
                  <c:v>18歳～29歳</c:v>
                </c:pt>
              </c:strCache>
            </c:strRef>
          </c:cat>
          <c:val>
            <c:numRef>
              <c:f>(問6!$AM$44,問6!$AO$44,問6!$AI$44,問6!$AE$44,問6!$AA$44,問6!$W$44,問6!$S$44)</c:f>
              <c:numCache>
                <c:formatCode>General</c:formatCode>
                <c:ptCount val="7"/>
                <c:pt idx="0" formatCode="0.0%">
                  <c:v>0.27800000000000002</c:v>
                </c:pt>
                <c:pt idx="2" formatCode="0.0%">
                  <c:v>0.21</c:v>
                </c:pt>
                <c:pt idx="3" formatCode="0.0%">
                  <c:v>0.2</c:v>
                </c:pt>
                <c:pt idx="4" formatCode="0.0%">
                  <c:v>0.24</c:v>
                </c:pt>
                <c:pt idx="5" formatCode="0.0%">
                  <c:v>0.34</c:v>
                </c:pt>
                <c:pt idx="6" formatCode="0.0%">
                  <c:v>0.4</c:v>
                </c:pt>
              </c:numCache>
            </c:numRef>
          </c:val>
          <c:extLst>
            <c:ext xmlns:c16="http://schemas.microsoft.com/office/drawing/2014/chart" uri="{C3380CC4-5D6E-409C-BE32-E72D297353CC}">
              <c16:uniqueId val="{00000008-53E3-4BA4-8599-03B39203D764}"/>
            </c:ext>
          </c:extLst>
        </c:ser>
        <c:dLbls>
          <c:dLblPos val="ctr"/>
          <c:showLegendKey val="0"/>
          <c:showVal val="1"/>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chemeClr val="tx1">
                    <a:lumMod val="65000"/>
                    <a:lumOff val="35000"/>
                  </a:schemeClr>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148703680"/>
        <c:crosses val="autoZero"/>
        <c:crossBetween val="between"/>
      </c:valAx>
      <c:spPr>
        <a:noFill/>
        <a:ln>
          <a:noFill/>
        </a:ln>
        <a:effectLst/>
      </c:spPr>
    </c:plotArea>
    <c:legend>
      <c:legendPos val="b"/>
      <c:layout>
        <c:manualLayout>
          <c:xMode val="edge"/>
          <c:yMode val="edge"/>
          <c:x val="7.4151166475707561E-2"/>
          <c:y val="0.69329853911328743"/>
          <c:w val="0.79409838863021387"/>
          <c:h val="0.3067011935404874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5245677107014669"/>
          <c:y val="0.10835087719298246"/>
          <c:w val="0.45075779900023821"/>
          <c:h val="0.8283789473684211"/>
        </c:manualLayout>
      </c:layout>
      <c:barChart>
        <c:barDir val="bar"/>
        <c:grouping val="clustered"/>
        <c:varyColors val="0"/>
        <c:ser>
          <c:idx val="0"/>
          <c:order val="0"/>
          <c:tx>
            <c:strRef>
              <c:f>問7!$C$18</c:f>
              <c:strCache>
                <c:ptCount val="1"/>
                <c:pt idx="0">
                  <c:v>区域１</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(問7!$F$13,問7!$J$13,問7!$N$13,問7!$R$13,問7!$V$13,問7!$Z$13,問7!$AD$13)</c:f>
              <c:strCache>
                <c:ptCount val="7"/>
                <c:pt idx="0">
                  <c:v>建物への設置する高さなど、設置位置の誘導</c:v>
                </c:pt>
                <c:pt idx="1">
                  <c:v>広告物の表示面積や設置数の制限など、大きさや数の誘導</c:v>
                </c:pt>
                <c:pt idx="2">
                  <c:v>公序良俗に反する内容の制限など、コンテンツ内容の誘導</c:v>
                </c:pt>
                <c:pt idx="3">
                  <c:v>高彩度の利用を抑えるなど、色彩の誘導</c:v>
                </c:pt>
                <c:pt idx="4">
                  <c:v>人物やキャラクターを使用しないなど、デザインの誘導</c:v>
                </c:pt>
                <c:pt idx="5">
                  <c:v>眩しさや点滅の制限、著しく反射するものを使用しないなど、見る人への影響を考慮した誘導</c:v>
                </c:pt>
                <c:pt idx="6">
                  <c:v>その他</c:v>
                </c:pt>
              </c:strCache>
            </c:strRef>
          </c:cat>
          <c:val>
            <c:numRef>
              <c:f>(問7!$H$18,問7!$L$18,問7!$P$18,問7!$T$18,問7!$X$18,問7!$AB$18,問7!$AF$18)</c:f>
              <c:numCache>
                <c:formatCode>0.0%</c:formatCode>
                <c:ptCount val="7"/>
                <c:pt idx="0">
                  <c:v>0.248</c:v>
                </c:pt>
                <c:pt idx="1">
                  <c:v>0.29199999999999998</c:v>
                </c:pt>
                <c:pt idx="2">
                  <c:v>0.318</c:v>
                </c:pt>
                <c:pt idx="3">
                  <c:v>0.184</c:v>
                </c:pt>
                <c:pt idx="4">
                  <c:v>0.16400000000000001</c:v>
                </c:pt>
                <c:pt idx="5">
                  <c:v>0.28599999999999998</c:v>
                </c:pt>
                <c:pt idx="6">
                  <c:v>1.6E-2</c:v>
                </c:pt>
              </c:numCache>
            </c:numRef>
          </c:val>
          <c:extLst>
            <c:ext xmlns:c16="http://schemas.microsoft.com/office/drawing/2014/chart" uri="{C3380CC4-5D6E-409C-BE32-E72D297353CC}">
              <c16:uniqueId val="{00000000-1D59-42B7-BC08-75B5D1DACFB5}"/>
            </c:ext>
          </c:extLst>
        </c:ser>
        <c:dLbls>
          <c:dLblPos val="ctr"/>
          <c:showLegendKey val="0"/>
          <c:showVal val="1"/>
          <c:showCatName val="0"/>
          <c:showSerName val="0"/>
          <c:showPercent val="0"/>
          <c:showBubbleSize val="0"/>
          <c:separator>
</c:separator>
        </c:dLbls>
        <c:gapWidth val="150"/>
        <c:axId val="1"/>
        <c:axId val="2"/>
      </c:barChart>
      <c:catAx>
        <c:axId val="1"/>
        <c:scaling>
          <c:orientation val="maxMin"/>
        </c:scaling>
        <c:delete val="0"/>
        <c:axPos val="l"/>
        <c:numFmt formatCode="General"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ja-JP"/>
          </a:p>
        </c:txPr>
        <c:crossAx val="2"/>
        <c:crosses val="autoZero"/>
        <c:auto val="0"/>
        <c:lblAlgn val="ctr"/>
        <c:lblOffset val="100"/>
        <c:noMultiLvlLbl val="1"/>
      </c:catAx>
      <c:valAx>
        <c:axId val="2"/>
        <c:scaling>
          <c:orientation val="minMax"/>
        </c:scaling>
        <c:delete val="0"/>
        <c:axPos val="t"/>
        <c:majorGridlines>
          <c:spPr>
            <a:ln w="9525" cap="flat" cmpd="sng" algn="ctr">
              <a:solidFill>
                <a:schemeClr val="bg1">
                  <a:lumMod val="75000"/>
                </a:schemeClr>
              </a:solidFill>
              <a:prstDash val="solid"/>
              <a:round/>
            </a:ln>
            <a:effectLst/>
          </c:spPr>
        </c:majorGridlines>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
        <c:crosses val="autoZero"/>
        <c:crossBetween val="between"/>
        <c:minorUnit val="2.0000000000000004E-2"/>
      </c:valAx>
      <c:spPr>
        <a:solidFill>
          <a:schemeClr val="bg1"/>
        </a:solidFill>
        <a:ln>
          <a:noFill/>
        </a:ln>
        <a:effectLst/>
      </c:spPr>
    </c:plotArea>
    <c:plotVisOnly val="1"/>
    <c:dispBlanksAs val="zero"/>
    <c:showDLblsOverMax val="1"/>
  </c:chart>
  <c:spPr>
    <a:noFill/>
    <a:ln w="9525" cap="flat" cmpd="sng" algn="ctr">
      <a:noFill/>
      <a:prstDash val="solid"/>
      <a:round/>
    </a:ln>
    <a:effectLst/>
  </c:spPr>
  <c:txPr>
    <a:bodyPr rot="0" anchor="ctr" anchorCtr="1"/>
    <a:lstStyle/>
    <a:p>
      <a:pPr>
        <a:defRPr sz="900"/>
      </a:pPr>
      <a:endParaRPr lang="ja-JP"/>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5245677107014669"/>
          <c:y val="0.10835087719298246"/>
          <c:w val="0.45075779900023821"/>
          <c:h val="0.8283789473684211"/>
        </c:manualLayout>
      </c:layout>
      <c:barChart>
        <c:barDir val="bar"/>
        <c:grouping val="clustered"/>
        <c:varyColors val="0"/>
        <c:ser>
          <c:idx val="0"/>
          <c:order val="0"/>
          <c:tx>
            <c:strRef>
              <c:f>問7!$C$19</c:f>
              <c:strCache>
                <c:ptCount val="1"/>
                <c:pt idx="0">
                  <c:v>区域２</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(問7!$F$13,問7!$J$13,問7!$N$13,問7!$R$13,問7!$V$13,問7!$Z$13,問7!$AD$13)</c:f>
              <c:strCache>
                <c:ptCount val="7"/>
                <c:pt idx="0">
                  <c:v>建物への設置する高さなど、設置位置の誘導</c:v>
                </c:pt>
                <c:pt idx="1">
                  <c:v>広告物の表示面積や設置数の制限など、大きさや数の誘導</c:v>
                </c:pt>
                <c:pt idx="2">
                  <c:v>公序良俗に反する内容の制限など、コンテンツ内容の誘導</c:v>
                </c:pt>
                <c:pt idx="3">
                  <c:v>高彩度の利用を抑えるなど、色彩の誘導</c:v>
                </c:pt>
                <c:pt idx="4">
                  <c:v>人物やキャラクターを使用しないなど、デザインの誘導</c:v>
                </c:pt>
                <c:pt idx="5">
                  <c:v>眩しさや点滅の制限、著しく反射するものを使用しないなど、見る人への影響を考慮した誘導</c:v>
                </c:pt>
                <c:pt idx="6">
                  <c:v>その他</c:v>
                </c:pt>
              </c:strCache>
            </c:strRef>
          </c:cat>
          <c:val>
            <c:numRef>
              <c:f>(問7!$H$19,問7!$L$19,問7!$P$19,問7!$T$19,問7!$X$19,問7!$AB$19,問7!$AF$19)</c:f>
              <c:numCache>
                <c:formatCode>0.0%</c:formatCode>
                <c:ptCount val="7"/>
                <c:pt idx="0">
                  <c:v>0.27400000000000002</c:v>
                </c:pt>
                <c:pt idx="1">
                  <c:v>0.28199999999999997</c:v>
                </c:pt>
                <c:pt idx="2">
                  <c:v>0.34</c:v>
                </c:pt>
                <c:pt idx="3">
                  <c:v>0.23</c:v>
                </c:pt>
                <c:pt idx="4">
                  <c:v>0.224</c:v>
                </c:pt>
                <c:pt idx="5">
                  <c:v>0.246</c:v>
                </c:pt>
                <c:pt idx="6">
                  <c:v>1.4E-2</c:v>
                </c:pt>
              </c:numCache>
            </c:numRef>
          </c:val>
          <c:extLst>
            <c:ext xmlns:c16="http://schemas.microsoft.com/office/drawing/2014/chart" uri="{C3380CC4-5D6E-409C-BE32-E72D297353CC}">
              <c16:uniqueId val="{00000000-1D59-42B7-BC08-75B5D1DACFB5}"/>
            </c:ext>
          </c:extLst>
        </c:ser>
        <c:dLbls>
          <c:dLblPos val="ctr"/>
          <c:showLegendKey val="0"/>
          <c:showVal val="1"/>
          <c:showCatName val="0"/>
          <c:showSerName val="0"/>
          <c:showPercent val="0"/>
          <c:showBubbleSize val="0"/>
          <c:separator>
</c:separator>
        </c:dLbls>
        <c:gapWidth val="150"/>
        <c:axId val="1"/>
        <c:axId val="2"/>
      </c:barChart>
      <c:catAx>
        <c:axId val="1"/>
        <c:scaling>
          <c:orientation val="maxMin"/>
        </c:scaling>
        <c:delete val="0"/>
        <c:axPos val="l"/>
        <c:numFmt formatCode="General"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ja-JP"/>
          </a:p>
        </c:txPr>
        <c:crossAx val="2"/>
        <c:crosses val="autoZero"/>
        <c:auto val="0"/>
        <c:lblAlgn val="ctr"/>
        <c:lblOffset val="100"/>
        <c:noMultiLvlLbl val="1"/>
      </c:catAx>
      <c:valAx>
        <c:axId val="2"/>
        <c:scaling>
          <c:orientation val="minMax"/>
        </c:scaling>
        <c:delete val="0"/>
        <c:axPos val="t"/>
        <c:majorGridlines>
          <c:spPr>
            <a:ln w="9525" cap="flat" cmpd="sng" algn="ctr">
              <a:solidFill>
                <a:schemeClr val="bg1">
                  <a:lumMod val="75000"/>
                </a:schemeClr>
              </a:solidFill>
              <a:prstDash val="solid"/>
              <a:round/>
            </a:ln>
            <a:effectLst/>
          </c:spPr>
        </c:majorGridlines>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
        <c:crosses val="autoZero"/>
        <c:crossBetween val="between"/>
        <c:minorUnit val="2.0000000000000004E-2"/>
      </c:valAx>
      <c:spPr>
        <a:solidFill>
          <a:schemeClr val="bg1"/>
        </a:solidFill>
        <a:ln>
          <a:noFill/>
        </a:ln>
        <a:effectLst/>
      </c:spPr>
    </c:plotArea>
    <c:plotVisOnly val="1"/>
    <c:dispBlanksAs val="zero"/>
    <c:showDLblsOverMax val="1"/>
  </c:chart>
  <c:spPr>
    <a:noFill/>
    <a:ln w="9525" cap="flat" cmpd="sng" algn="ctr">
      <a:noFill/>
      <a:prstDash val="solid"/>
      <a:round/>
    </a:ln>
    <a:effectLst/>
  </c:spPr>
  <c:txPr>
    <a:bodyPr rot="0" anchor="ctr" anchorCtr="1"/>
    <a:lstStyle/>
    <a:p>
      <a:pPr>
        <a:defRPr sz="900"/>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5245677107014669"/>
          <c:y val="0.10835087719298246"/>
          <c:w val="0.45075779900023821"/>
          <c:h val="0.8283789473684211"/>
        </c:manualLayout>
      </c:layout>
      <c:barChart>
        <c:barDir val="bar"/>
        <c:grouping val="clustered"/>
        <c:varyColors val="0"/>
        <c:ser>
          <c:idx val="0"/>
          <c:order val="0"/>
          <c:tx>
            <c:strRef>
              <c:f>問7!$C$20</c:f>
              <c:strCache>
                <c:ptCount val="1"/>
                <c:pt idx="0">
                  <c:v>区域３</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(問7!$F$13,問7!$J$13,問7!$N$13,問7!$R$13,問7!$V$13,問7!$Z$13,問7!$AD$13)</c:f>
              <c:strCache>
                <c:ptCount val="7"/>
                <c:pt idx="0">
                  <c:v>建物への設置する高さなど、設置位置の誘導</c:v>
                </c:pt>
                <c:pt idx="1">
                  <c:v>広告物の表示面積や設置数の制限など、大きさや数の誘導</c:v>
                </c:pt>
                <c:pt idx="2">
                  <c:v>公序良俗に反する内容の制限など、コンテンツ内容の誘導</c:v>
                </c:pt>
                <c:pt idx="3">
                  <c:v>高彩度の利用を抑えるなど、色彩の誘導</c:v>
                </c:pt>
                <c:pt idx="4">
                  <c:v>人物やキャラクターを使用しないなど、デザインの誘導</c:v>
                </c:pt>
                <c:pt idx="5">
                  <c:v>眩しさや点滅の制限、著しく反射するものを使用しないなど、見る人への影響を考慮した誘導</c:v>
                </c:pt>
                <c:pt idx="6">
                  <c:v>その他</c:v>
                </c:pt>
              </c:strCache>
            </c:strRef>
          </c:cat>
          <c:val>
            <c:numRef>
              <c:f>(問7!$H$20,問7!$L$20,問7!$P$20,問7!$T$20,問7!$X$20,問7!$AB$20,問7!$AF$20)</c:f>
              <c:numCache>
                <c:formatCode>0.0%</c:formatCode>
                <c:ptCount val="7"/>
                <c:pt idx="0">
                  <c:v>0.27</c:v>
                </c:pt>
                <c:pt idx="1">
                  <c:v>0.30399999999999999</c:v>
                </c:pt>
                <c:pt idx="2">
                  <c:v>0.33400000000000002</c:v>
                </c:pt>
                <c:pt idx="3">
                  <c:v>0.222</c:v>
                </c:pt>
                <c:pt idx="4">
                  <c:v>0.182</c:v>
                </c:pt>
                <c:pt idx="5">
                  <c:v>0.224</c:v>
                </c:pt>
                <c:pt idx="6">
                  <c:v>1.4E-2</c:v>
                </c:pt>
              </c:numCache>
            </c:numRef>
          </c:val>
          <c:extLst>
            <c:ext xmlns:c16="http://schemas.microsoft.com/office/drawing/2014/chart" uri="{C3380CC4-5D6E-409C-BE32-E72D297353CC}">
              <c16:uniqueId val="{00000000-1D59-42B7-BC08-75B5D1DACFB5}"/>
            </c:ext>
          </c:extLst>
        </c:ser>
        <c:dLbls>
          <c:dLblPos val="ctr"/>
          <c:showLegendKey val="0"/>
          <c:showVal val="1"/>
          <c:showCatName val="0"/>
          <c:showSerName val="0"/>
          <c:showPercent val="0"/>
          <c:showBubbleSize val="0"/>
          <c:separator>
</c:separator>
        </c:dLbls>
        <c:gapWidth val="150"/>
        <c:axId val="1"/>
        <c:axId val="2"/>
      </c:barChart>
      <c:catAx>
        <c:axId val="1"/>
        <c:scaling>
          <c:orientation val="maxMin"/>
        </c:scaling>
        <c:delete val="0"/>
        <c:axPos val="l"/>
        <c:numFmt formatCode="General"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ja-JP"/>
          </a:p>
        </c:txPr>
        <c:crossAx val="2"/>
        <c:crosses val="autoZero"/>
        <c:auto val="0"/>
        <c:lblAlgn val="ctr"/>
        <c:lblOffset val="100"/>
        <c:noMultiLvlLbl val="1"/>
      </c:catAx>
      <c:valAx>
        <c:axId val="2"/>
        <c:scaling>
          <c:orientation val="minMax"/>
        </c:scaling>
        <c:delete val="0"/>
        <c:axPos val="t"/>
        <c:majorGridlines>
          <c:spPr>
            <a:ln w="9525" cap="flat" cmpd="sng" algn="ctr">
              <a:solidFill>
                <a:schemeClr val="bg1">
                  <a:lumMod val="75000"/>
                </a:schemeClr>
              </a:solidFill>
              <a:prstDash val="solid"/>
              <a:round/>
            </a:ln>
            <a:effectLst/>
          </c:spPr>
        </c:majorGridlines>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
        <c:crosses val="autoZero"/>
        <c:crossBetween val="between"/>
        <c:minorUnit val="2.0000000000000004E-2"/>
      </c:valAx>
      <c:spPr>
        <a:solidFill>
          <a:schemeClr val="bg1"/>
        </a:solidFill>
        <a:ln>
          <a:noFill/>
        </a:ln>
        <a:effectLst/>
      </c:spPr>
    </c:plotArea>
    <c:plotVisOnly val="1"/>
    <c:dispBlanksAs val="zero"/>
    <c:showDLblsOverMax val="1"/>
  </c:chart>
  <c:spPr>
    <a:noFill/>
    <a:ln w="9525" cap="flat" cmpd="sng" algn="ctr">
      <a:noFill/>
      <a:prstDash val="solid"/>
      <a:round/>
    </a:ln>
    <a:effectLst/>
  </c:spPr>
  <c:txPr>
    <a:bodyPr rot="0" anchor="ctr" anchorCtr="1"/>
    <a:lstStyle/>
    <a:p>
      <a:pPr>
        <a:defRPr sz="900"/>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5256101900475888"/>
          <c:y val="0.10835087719298246"/>
          <c:w val="0.45075779900023821"/>
          <c:h val="0.8283789473684211"/>
        </c:manualLayout>
      </c:layout>
      <c:barChart>
        <c:barDir val="bar"/>
        <c:grouping val="clustered"/>
        <c:varyColors val="0"/>
        <c:ser>
          <c:idx val="0"/>
          <c:order val="0"/>
          <c:tx>
            <c:strRef>
              <c:f>問7!$C$21</c:f>
              <c:strCache>
                <c:ptCount val="1"/>
                <c:pt idx="0">
                  <c:v>区域４</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(問7!$F$13,問7!$J$13,問7!$N$13,問7!$R$13,問7!$V$13,問7!$Z$13,問7!$AD$13)</c:f>
              <c:strCache>
                <c:ptCount val="7"/>
                <c:pt idx="0">
                  <c:v>建物への設置する高さなど、設置位置の誘導</c:v>
                </c:pt>
                <c:pt idx="1">
                  <c:v>広告物の表示面積や設置数の制限など、大きさや数の誘導</c:v>
                </c:pt>
                <c:pt idx="2">
                  <c:v>公序良俗に反する内容の制限など、コンテンツ内容の誘導</c:v>
                </c:pt>
                <c:pt idx="3">
                  <c:v>高彩度の利用を抑えるなど、色彩の誘導</c:v>
                </c:pt>
                <c:pt idx="4">
                  <c:v>人物やキャラクターを使用しないなど、デザインの誘導</c:v>
                </c:pt>
                <c:pt idx="5">
                  <c:v>眩しさや点滅の制限、著しく反射するものを使用しないなど、見る人への影響を考慮した誘導</c:v>
                </c:pt>
                <c:pt idx="6">
                  <c:v>その他</c:v>
                </c:pt>
              </c:strCache>
            </c:strRef>
          </c:cat>
          <c:val>
            <c:numRef>
              <c:f>(問7!$H$21,問7!$L$21,問7!$P$21,問7!$T$21,問7!$X$21,問7!$AB$21,問7!$AF$21)</c:f>
              <c:numCache>
                <c:formatCode>0.0%</c:formatCode>
                <c:ptCount val="7"/>
                <c:pt idx="0">
                  <c:v>0.26400000000000001</c:v>
                </c:pt>
                <c:pt idx="1">
                  <c:v>0.30199999999999999</c:v>
                </c:pt>
                <c:pt idx="2">
                  <c:v>0.316</c:v>
                </c:pt>
                <c:pt idx="3">
                  <c:v>0.17599999999999999</c:v>
                </c:pt>
                <c:pt idx="4">
                  <c:v>0.19600000000000001</c:v>
                </c:pt>
                <c:pt idx="5">
                  <c:v>0.24399999999999999</c:v>
                </c:pt>
                <c:pt idx="6">
                  <c:v>1.2E-2</c:v>
                </c:pt>
              </c:numCache>
            </c:numRef>
          </c:val>
          <c:extLst>
            <c:ext xmlns:c16="http://schemas.microsoft.com/office/drawing/2014/chart" uri="{C3380CC4-5D6E-409C-BE32-E72D297353CC}">
              <c16:uniqueId val="{00000000-1D59-42B7-BC08-75B5D1DACFB5}"/>
            </c:ext>
          </c:extLst>
        </c:ser>
        <c:dLbls>
          <c:dLblPos val="ctr"/>
          <c:showLegendKey val="0"/>
          <c:showVal val="1"/>
          <c:showCatName val="0"/>
          <c:showSerName val="0"/>
          <c:showPercent val="0"/>
          <c:showBubbleSize val="0"/>
          <c:separator>
</c:separator>
        </c:dLbls>
        <c:gapWidth val="150"/>
        <c:axId val="1"/>
        <c:axId val="2"/>
      </c:barChart>
      <c:catAx>
        <c:axId val="1"/>
        <c:scaling>
          <c:orientation val="maxMin"/>
        </c:scaling>
        <c:delete val="0"/>
        <c:axPos val="l"/>
        <c:numFmt formatCode="General"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ja-JP"/>
          </a:p>
        </c:txPr>
        <c:crossAx val="2"/>
        <c:crosses val="autoZero"/>
        <c:auto val="0"/>
        <c:lblAlgn val="ctr"/>
        <c:lblOffset val="100"/>
        <c:noMultiLvlLbl val="1"/>
      </c:catAx>
      <c:valAx>
        <c:axId val="2"/>
        <c:scaling>
          <c:orientation val="minMax"/>
        </c:scaling>
        <c:delete val="0"/>
        <c:axPos val="t"/>
        <c:majorGridlines>
          <c:spPr>
            <a:ln w="9525" cap="flat" cmpd="sng" algn="ctr">
              <a:solidFill>
                <a:schemeClr val="bg1">
                  <a:lumMod val="75000"/>
                </a:schemeClr>
              </a:solidFill>
              <a:prstDash val="solid"/>
              <a:round/>
            </a:ln>
            <a:effectLst/>
          </c:spPr>
        </c:majorGridlines>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
        <c:crosses val="autoZero"/>
        <c:crossBetween val="between"/>
        <c:minorUnit val="2.0000000000000004E-2"/>
      </c:valAx>
      <c:spPr>
        <a:solidFill>
          <a:schemeClr val="bg1"/>
        </a:solidFill>
        <a:ln>
          <a:noFill/>
        </a:ln>
        <a:effectLst/>
      </c:spPr>
    </c:plotArea>
    <c:plotVisOnly val="1"/>
    <c:dispBlanksAs val="zero"/>
    <c:showDLblsOverMax val="1"/>
  </c:chart>
  <c:spPr>
    <a:noFill/>
    <a:ln w="9525" cap="flat" cmpd="sng" algn="ctr">
      <a:noFill/>
      <a:prstDash val="solid"/>
      <a:round/>
    </a:ln>
    <a:effectLst/>
  </c:spPr>
  <c:txPr>
    <a:bodyPr rot="0" anchor="ctr" anchorCtr="1"/>
    <a:lstStyle/>
    <a:p>
      <a:pPr>
        <a:defRPr sz="900"/>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5245677107014669"/>
          <c:y val="0.10835087719298246"/>
          <c:w val="0.45075779900023821"/>
          <c:h val="0.8283789473684211"/>
        </c:manualLayout>
      </c:layout>
      <c:barChart>
        <c:barDir val="bar"/>
        <c:grouping val="clustered"/>
        <c:varyColors val="0"/>
        <c:ser>
          <c:idx val="0"/>
          <c:order val="0"/>
          <c:tx>
            <c:strRef>
              <c:f>問7!$C$22</c:f>
              <c:strCache>
                <c:ptCount val="1"/>
                <c:pt idx="0">
                  <c:v>区域５</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(問7!$F$13,問7!$J$13,問7!$N$13,問7!$R$13,問7!$V$13,問7!$Z$13,問7!$AD$13)</c:f>
              <c:strCache>
                <c:ptCount val="7"/>
                <c:pt idx="0">
                  <c:v>建物への設置する高さなど、設置位置の誘導</c:v>
                </c:pt>
                <c:pt idx="1">
                  <c:v>広告物の表示面積や設置数の制限など、大きさや数の誘導</c:v>
                </c:pt>
                <c:pt idx="2">
                  <c:v>公序良俗に反する内容の制限など、コンテンツ内容の誘導</c:v>
                </c:pt>
                <c:pt idx="3">
                  <c:v>高彩度の利用を抑えるなど、色彩の誘導</c:v>
                </c:pt>
                <c:pt idx="4">
                  <c:v>人物やキャラクターを使用しないなど、デザインの誘導</c:v>
                </c:pt>
                <c:pt idx="5">
                  <c:v>眩しさや点滅の制限、著しく反射するものを使用しないなど、見る人への影響を考慮した誘導</c:v>
                </c:pt>
                <c:pt idx="6">
                  <c:v>その他</c:v>
                </c:pt>
              </c:strCache>
            </c:strRef>
          </c:cat>
          <c:val>
            <c:numRef>
              <c:f>(問7!$H$22,問7!$L$22,問7!$P$22,問7!$T$22,問7!$X$22,問7!$AB$22,問7!$AF$22)</c:f>
              <c:numCache>
                <c:formatCode>0.0%</c:formatCode>
                <c:ptCount val="7"/>
                <c:pt idx="0">
                  <c:v>0.23200000000000001</c:v>
                </c:pt>
                <c:pt idx="1">
                  <c:v>0.31</c:v>
                </c:pt>
                <c:pt idx="2">
                  <c:v>0.36599999999999999</c:v>
                </c:pt>
                <c:pt idx="3">
                  <c:v>0.19400000000000001</c:v>
                </c:pt>
                <c:pt idx="4">
                  <c:v>0.16600000000000001</c:v>
                </c:pt>
                <c:pt idx="5">
                  <c:v>0.22600000000000001</c:v>
                </c:pt>
                <c:pt idx="6">
                  <c:v>1.4E-2</c:v>
                </c:pt>
              </c:numCache>
            </c:numRef>
          </c:val>
          <c:extLst>
            <c:ext xmlns:c16="http://schemas.microsoft.com/office/drawing/2014/chart" uri="{C3380CC4-5D6E-409C-BE32-E72D297353CC}">
              <c16:uniqueId val="{00000000-BBF0-45CD-917C-BFA8885AEB50}"/>
            </c:ext>
          </c:extLst>
        </c:ser>
        <c:dLbls>
          <c:dLblPos val="ctr"/>
          <c:showLegendKey val="0"/>
          <c:showVal val="1"/>
          <c:showCatName val="0"/>
          <c:showSerName val="0"/>
          <c:showPercent val="0"/>
          <c:showBubbleSize val="0"/>
          <c:separator>
</c:separator>
        </c:dLbls>
        <c:gapWidth val="150"/>
        <c:axId val="1"/>
        <c:axId val="2"/>
      </c:barChart>
      <c:catAx>
        <c:axId val="1"/>
        <c:scaling>
          <c:orientation val="maxMin"/>
        </c:scaling>
        <c:delete val="0"/>
        <c:axPos val="l"/>
        <c:numFmt formatCode="General"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ja-JP"/>
          </a:p>
        </c:txPr>
        <c:crossAx val="2"/>
        <c:crosses val="autoZero"/>
        <c:auto val="0"/>
        <c:lblAlgn val="ctr"/>
        <c:lblOffset val="100"/>
        <c:noMultiLvlLbl val="1"/>
      </c:catAx>
      <c:valAx>
        <c:axId val="2"/>
        <c:scaling>
          <c:orientation val="minMax"/>
        </c:scaling>
        <c:delete val="0"/>
        <c:axPos val="t"/>
        <c:majorGridlines>
          <c:spPr>
            <a:ln w="9525" cap="flat" cmpd="sng" algn="ctr">
              <a:solidFill>
                <a:schemeClr val="bg1">
                  <a:lumMod val="75000"/>
                </a:schemeClr>
              </a:solidFill>
              <a:prstDash val="solid"/>
              <a:round/>
            </a:ln>
            <a:effectLst/>
          </c:spPr>
        </c:majorGridlines>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
        <c:crosses val="autoZero"/>
        <c:crossBetween val="between"/>
        <c:minorUnit val="2.0000000000000004E-2"/>
      </c:valAx>
      <c:spPr>
        <a:solidFill>
          <a:schemeClr val="bg1"/>
        </a:solidFill>
        <a:ln>
          <a:noFill/>
        </a:ln>
        <a:effectLst/>
      </c:spPr>
    </c:plotArea>
    <c:plotVisOnly val="1"/>
    <c:dispBlanksAs val="zero"/>
    <c:showDLblsOverMax val="1"/>
  </c:chart>
  <c:spPr>
    <a:noFill/>
    <a:ln w="9525" cap="flat" cmpd="sng" algn="ctr">
      <a:noFill/>
      <a:prstDash val="solid"/>
      <a:round/>
    </a:ln>
    <a:effectLst/>
  </c:spPr>
  <c:txPr>
    <a:bodyPr rot="0" anchor="ctr" anchorCtr="1"/>
    <a:lstStyle/>
    <a:p>
      <a:pPr>
        <a:defRPr sz="90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40840325007436E-3"/>
          <c:y val="6.4394669112962821E-2"/>
          <c:w val="0.42007057553189153"/>
          <c:h val="0.94635230255309"/>
        </c:manualLayout>
      </c:layout>
      <c:pieChart>
        <c:varyColors val="1"/>
        <c:dLbls>
          <c:dLblPos val="ctr"/>
          <c:showLegendKey val="0"/>
          <c:showVal val="0"/>
          <c:showCatName val="0"/>
          <c:showSerName val="0"/>
          <c:showPercent val="1"/>
          <c:showBubbleSize val="0"/>
          <c:showLeaderLines val="0"/>
        </c:dLbls>
        <c:firstSliceAng val="0"/>
        <c:extLst/>
      </c:pieChart>
      <c:spPr>
        <a:noFill/>
        <a:ln>
          <a:noFill/>
        </a:ln>
        <a:effectLst/>
      </c:spPr>
    </c:plotArea>
    <c:plotVisOnly val="1"/>
    <c:dispBlanksAs val="gap"/>
    <c:showDLblsOverMax val="0"/>
  </c:chart>
  <c:spPr>
    <a:noFill/>
    <a:ln w="9525" cap="flat" cmpd="sng" algn="ctr">
      <a:noFill/>
      <a:round/>
    </a:ln>
    <a:effectLst/>
  </c:spPr>
  <c:txPr>
    <a:bodyPr/>
    <a:lstStyle/>
    <a:p>
      <a:pPr>
        <a:defRPr>
          <a:ln>
            <a:noFill/>
          </a:ln>
        </a:defRPr>
      </a:pPr>
      <a:endParaRPr lang="ja-JP"/>
    </a:p>
  </c:txPr>
  <c:printSettings>
    <c:headerFooter/>
    <c:pageMargins b="0.75" l="0.7" r="0.7" t="0.75" header="0.3" footer="0.3"/>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5245677107014669"/>
          <c:y val="0.10835087719298246"/>
          <c:w val="0.45075779900023821"/>
          <c:h val="0.8283789473684211"/>
        </c:manualLayout>
      </c:layout>
      <c:barChart>
        <c:barDir val="bar"/>
        <c:grouping val="clustered"/>
        <c:varyColors val="0"/>
        <c:dLbls>
          <c:dLblPos val="ctr"/>
          <c:showLegendKey val="0"/>
          <c:showVal val="1"/>
          <c:showCatName val="0"/>
          <c:showSerName val="0"/>
          <c:showPercent val="0"/>
          <c:showBubbleSize val="0"/>
          <c:separator>
</c:separator>
        </c:dLbls>
        <c:gapWidth val="150"/>
        <c:axId val="1"/>
        <c:axId val="2"/>
      </c:barChart>
      <c:catAx>
        <c:axId val="1"/>
        <c:scaling>
          <c:orientation val="maxMin"/>
        </c:scaling>
        <c:delete val="0"/>
        <c:axPos val="l"/>
        <c:numFmt formatCode="General"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ja-JP"/>
          </a:p>
        </c:txPr>
        <c:crossAx val="2"/>
        <c:crosses val="autoZero"/>
        <c:auto val="0"/>
        <c:lblAlgn val="ctr"/>
        <c:lblOffset val="100"/>
        <c:noMultiLvlLbl val="1"/>
      </c:catAx>
      <c:valAx>
        <c:axId val="2"/>
        <c:scaling>
          <c:orientation val="minMax"/>
        </c:scaling>
        <c:delete val="0"/>
        <c:axPos val="t"/>
        <c:majorGridlines>
          <c:spPr>
            <a:ln w="9525" cap="flat" cmpd="sng" algn="ctr">
              <a:solidFill>
                <a:schemeClr val="bg1">
                  <a:lumMod val="75000"/>
                </a:schemeClr>
              </a:solidFill>
              <a:prstDash val="solid"/>
              <a:round/>
            </a:ln>
            <a:effectLst/>
          </c:spPr>
        </c:majorGridlines>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
        <c:crosses val="autoZero"/>
        <c:crossBetween val="between"/>
        <c:minorUnit val="2.0000000000000004E-2"/>
      </c:valAx>
      <c:spPr>
        <a:solidFill>
          <a:schemeClr val="bg1"/>
        </a:solidFill>
        <a:ln>
          <a:noFill/>
        </a:ln>
        <a:effectLst/>
      </c:spPr>
    </c:plotArea>
    <c:plotVisOnly val="1"/>
    <c:dispBlanksAs val="zero"/>
    <c:showDLblsOverMax val="1"/>
  </c:chart>
  <c:spPr>
    <a:noFill/>
    <a:ln w="9525" cap="flat" cmpd="sng" algn="ctr">
      <a:noFill/>
      <a:prstDash val="solid"/>
      <a:round/>
    </a:ln>
    <a:effectLst/>
  </c:spPr>
  <c:txPr>
    <a:bodyPr rot="0" anchor="ctr" anchorCtr="1"/>
    <a:lstStyle/>
    <a:p>
      <a:pPr>
        <a:defRPr sz="900"/>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5245677107014669"/>
          <c:y val="0.10835087719298246"/>
          <c:w val="0.45075779900023821"/>
          <c:h val="0.8283789473684211"/>
        </c:manualLayout>
      </c:layout>
      <c:barChart>
        <c:barDir val="bar"/>
        <c:grouping val="clustered"/>
        <c:varyColors val="0"/>
        <c:ser>
          <c:idx val="0"/>
          <c:order val="0"/>
          <c:tx>
            <c:strRef>
              <c:f>問7!$C$23</c:f>
              <c:strCache>
                <c:ptCount val="1"/>
                <c:pt idx="0">
                  <c:v>平均</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(問7!$F$13,問7!$J$13,問7!$N$13,問7!$R$13,問7!$V$13,問7!$Z$13,問7!$AD$13)</c:f>
              <c:strCache>
                <c:ptCount val="7"/>
                <c:pt idx="0">
                  <c:v>建物への設置する高さなど、設置位置の誘導</c:v>
                </c:pt>
                <c:pt idx="1">
                  <c:v>広告物の表示面積や設置数の制限など、大きさや数の誘導</c:v>
                </c:pt>
                <c:pt idx="2">
                  <c:v>公序良俗に反する内容の制限など、コンテンツ内容の誘導</c:v>
                </c:pt>
                <c:pt idx="3">
                  <c:v>高彩度の利用を抑えるなど、色彩の誘導</c:v>
                </c:pt>
                <c:pt idx="4">
                  <c:v>人物やキャラクターを使用しないなど、デザインの誘導</c:v>
                </c:pt>
                <c:pt idx="5">
                  <c:v>眩しさや点滅の制限、著しく反射するものを使用しないなど、見る人への影響を考慮した誘導</c:v>
                </c:pt>
                <c:pt idx="6">
                  <c:v>その他</c:v>
                </c:pt>
              </c:strCache>
            </c:strRef>
          </c:cat>
          <c:val>
            <c:numRef>
              <c:f>(問7!$H$23,問7!$L$23,問7!$P$23,問7!$T$23,問7!$X$23,問7!$AB$23,問7!$AF$23)</c:f>
              <c:numCache>
                <c:formatCode>0.0%</c:formatCode>
                <c:ptCount val="7"/>
                <c:pt idx="0">
                  <c:v>0.2576</c:v>
                </c:pt>
                <c:pt idx="1">
                  <c:v>0.29799999999999999</c:v>
                </c:pt>
                <c:pt idx="2">
                  <c:v>0.33479999999999999</c:v>
                </c:pt>
                <c:pt idx="3">
                  <c:v>0.20119999999999999</c:v>
                </c:pt>
                <c:pt idx="4">
                  <c:v>0.18640000000000001</c:v>
                </c:pt>
                <c:pt idx="5">
                  <c:v>0.2452</c:v>
                </c:pt>
                <c:pt idx="6">
                  <c:v>1.3999999999999999E-2</c:v>
                </c:pt>
              </c:numCache>
            </c:numRef>
          </c:val>
          <c:extLst>
            <c:ext xmlns:c16="http://schemas.microsoft.com/office/drawing/2014/chart" uri="{C3380CC4-5D6E-409C-BE32-E72D297353CC}">
              <c16:uniqueId val="{00000000-9CDA-4FF0-BDB7-A84DF9FEAEE1}"/>
            </c:ext>
          </c:extLst>
        </c:ser>
        <c:dLbls>
          <c:dLblPos val="ctr"/>
          <c:showLegendKey val="0"/>
          <c:showVal val="1"/>
          <c:showCatName val="0"/>
          <c:showSerName val="0"/>
          <c:showPercent val="0"/>
          <c:showBubbleSize val="0"/>
          <c:separator>
</c:separator>
        </c:dLbls>
        <c:gapWidth val="150"/>
        <c:axId val="1"/>
        <c:axId val="2"/>
      </c:barChart>
      <c:catAx>
        <c:axId val="1"/>
        <c:scaling>
          <c:orientation val="maxMin"/>
        </c:scaling>
        <c:delete val="0"/>
        <c:axPos val="l"/>
        <c:numFmt formatCode="General"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ja-JP"/>
          </a:p>
        </c:txPr>
        <c:crossAx val="2"/>
        <c:crosses val="autoZero"/>
        <c:auto val="0"/>
        <c:lblAlgn val="ctr"/>
        <c:lblOffset val="100"/>
        <c:noMultiLvlLbl val="1"/>
      </c:catAx>
      <c:valAx>
        <c:axId val="2"/>
        <c:scaling>
          <c:orientation val="minMax"/>
        </c:scaling>
        <c:delete val="0"/>
        <c:axPos val="t"/>
        <c:majorGridlines>
          <c:spPr>
            <a:ln w="9525" cap="flat" cmpd="sng" algn="ctr">
              <a:solidFill>
                <a:schemeClr val="bg1">
                  <a:lumMod val="75000"/>
                </a:schemeClr>
              </a:solidFill>
              <a:prstDash val="solid"/>
              <a:round/>
            </a:ln>
            <a:effectLst/>
          </c:spPr>
        </c:majorGridlines>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
        <c:crosses val="autoZero"/>
        <c:crossBetween val="between"/>
        <c:minorUnit val="2.0000000000000004E-2"/>
      </c:valAx>
      <c:spPr>
        <a:solidFill>
          <a:schemeClr val="bg1"/>
        </a:solidFill>
        <a:ln>
          <a:noFill/>
        </a:ln>
        <a:effectLst/>
      </c:spPr>
    </c:plotArea>
    <c:plotVisOnly val="1"/>
    <c:dispBlanksAs val="zero"/>
    <c:showDLblsOverMax val="1"/>
  </c:chart>
  <c:spPr>
    <a:noFill/>
    <a:ln w="9525" cap="flat" cmpd="sng" algn="ctr">
      <a:noFill/>
      <a:prstDash val="solid"/>
      <a:round/>
    </a:ln>
    <a:effectLst/>
  </c:spPr>
  <c:txPr>
    <a:bodyPr rot="0" anchor="ctr" anchorCtr="1"/>
    <a:lstStyle/>
    <a:p>
      <a:pPr>
        <a:defRPr sz="90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4818579464788"/>
          <c:y val="0.11065830668362847"/>
          <c:w val="0.82757259281368545"/>
          <c:h val="0.80676952483428632"/>
        </c:manualLayout>
      </c:layout>
      <c:barChart>
        <c:barDir val="bar"/>
        <c:grouping val="percentStacked"/>
        <c:varyColors val="0"/>
        <c:ser>
          <c:idx val="0"/>
          <c:order val="0"/>
          <c:tx>
            <c:strRef>
              <c:f>グラフ用データ!$A$39</c:f>
              <c:strCache>
                <c:ptCount val="1"/>
                <c:pt idx="0">
                  <c:v>（少し・非常に）良くなってきた</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グラフ用データ!$B$38:$H$38</c:f>
              <c:strCache>
                <c:ptCount val="7"/>
                <c:pt idx="0">
                  <c:v>全体</c:v>
                </c:pt>
                <c:pt idx="2">
                  <c:v>60歳以上</c:v>
                </c:pt>
                <c:pt idx="3">
                  <c:v>50歳代</c:v>
                </c:pt>
                <c:pt idx="4">
                  <c:v>40歳代</c:v>
                </c:pt>
                <c:pt idx="5">
                  <c:v>30歳代</c:v>
                </c:pt>
                <c:pt idx="6">
                  <c:v>18歳～29歳</c:v>
                </c:pt>
              </c:strCache>
            </c:strRef>
          </c:cat>
          <c:val>
            <c:numRef>
              <c:f>グラフ用データ!$B$39:$H$39</c:f>
              <c:numCache>
                <c:formatCode>0.0%</c:formatCode>
                <c:ptCount val="7"/>
                <c:pt idx="0">
                  <c:v>0.42199999999999999</c:v>
                </c:pt>
                <c:pt idx="2">
                  <c:v>0.43</c:v>
                </c:pt>
                <c:pt idx="3">
                  <c:v>0.46</c:v>
                </c:pt>
                <c:pt idx="4">
                  <c:v>0.52</c:v>
                </c:pt>
                <c:pt idx="5">
                  <c:v>0.38</c:v>
                </c:pt>
                <c:pt idx="6">
                  <c:v>0.32</c:v>
                </c:pt>
              </c:numCache>
            </c:numRef>
          </c:val>
          <c:extLst>
            <c:ext xmlns:c16="http://schemas.microsoft.com/office/drawing/2014/chart" uri="{C3380CC4-5D6E-409C-BE32-E72D297353CC}">
              <c16:uniqueId val="{00000000-2CC3-42B3-B5A8-6EBD6032C7C8}"/>
            </c:ext>
          </c:extLst>
        </c:ser>
        <c:ser>
          <c:idx val="1"/>
          <c:order val="1"/>
          <c:tx>
            <c:strRef>
              <c:f>グラフ用データ!$A$40</c:f>
              <c:strCache>
                <c:ptCount val="1"/>
                <c:pt idx="0">
                  <c:v>変わらない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グラフ用データ!$B$38:$H$38</c:f>
              <c:strCache>
                <c:ptCount val="7"/>
                <c:pt idx="0">
                  <c:v>全体</c:v>
                </c:pt>
                <c:pt idx="2">
                  <c:v>60歳以上</c:v>
                </c:pt>
                <c:pt idx="3">
                  <c:v>50歳代</c:v>
                </c:pt>
                <c:pt idx="4">
                  <c:v>40歳代</c:v>
                </c:pt>
                <c:pt idx="5">
                  <c:v>30歳代</c:v>
                </c:pt>
                <c:pt idx="6">
                  <c:v>18歳～29歳</c:v>
                </c:pt>
              </c:strCache>
            </c:strRef>
          </c:cat>
          <c:val>
            <c:numRef>
              <c:f>グラフ用データ!$B$40:$H$40</c:f>
              <c:numCache>
                <c:formatCode>0.0%</c:formatCode>
                <c:ptCount val="7"/>
                <c:pt idx="0">
                  <c:v>0.33600000000000002</c:v>
                </c:pt>
                <c:pt idx="2">
                  <c:v>0.36</c:v>
                </c:pt>
                <c:pt idx="3">
                  <c:v>0.28000000000000003</c:v>
                </c:pt>
                <c:pt idx="4">
                  <c:v>0.28000000000000003</c:v>
                </c:pt>
                <c:pt idx="5">
                  <c:v>0.37</c:v>
                </c:pt>
                <c:pt idx="6">
                  <c:v>0.39</c:v>
                </c:pt>
              </c:numCache>
            </c:numRef>
          </c:val>
          <c:extLst>
            <c:ext xmlns:c16="http://schemas.microsoft.com/office/drawing/2014/chart" uri="{C3380CC4-5D6E-409C-BE32-E72D297353CC}">
              <c16:uniqueId val="{00000001-2CC3-42B3-B5A8-6EBD6032C7C8}"/>
            </c:ext>
          </c:extLst>
        </c:ser>
        <c:ser>
          <c:idx val="2"/>
          <c:order val="2"/>
          <c:tx>
            <c:strRef>
              <c:f>グラフ用データ!$A$41</c:f>
              <c:strCache>
                <c:ptCount val="1"/>
                <c:pt idx="0">
                  <c:v>（少し・非常に）悪くなってきた</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グラフ用データ!$B$38:$H$38</c:f>
              <c:strCache>
                <c:ptCount val="7"/>
                <c:pt idx="0">
                  <c:v>全体</c:v>
                </c:pt>
                <c:pt idx="2">
                  <c:v>60歳以上</c:v>
                </c:pt>
                <c:pt idx="3">
                  <c:v>50歳代</c:v>
                </c:pt>
                <c:pt idx="4">
                  <c:v>40歳代</c:v>
                </c:pt>
                <c:pt idx="5">
                  <c:v>30歳代</c:v>
                </c:pt>
                <c:pt idx="6">
                  <c:v>18歳～29歳</c:v>
                </c:pt>
              </c:strCache>
            </c:strRef>
          </c:cat>
          <c:val>
            <c:numRef>
              <c:f>グラフ用データ!$B$41:$H$41</c:f>
              <c:numCache>
                <c:formatCode>0.0%</c:formatCode>
                <c:ptCount val="7"/>
                <c:pt idx="0">
                  <c:v>0.14599999999999999</c:v>
                </c:pt>
                <c:pt idx="2">
                  <c:v>0.17</c:v>
                </c:pt>
                <c:pt idx="3">
                  <c:v>0.2</c:v>
                </c:pt>
                <c:pt idx="4">
                  <c:v>0.13</c:v>
                </c:pt>
                <c:pt idx="5">
                  <c:v>0.13</c:v>
                </c:pt>
                <c:pt idx="6">
                  <c:v>0.1</c:v>
                </c:pt>
              </c:numCache>
            </c:numRef>
          </c:val>
          <c:extLst>
            <c:ext xmlns:c16="http://schemas.microsoft.com/office/drawing/2014/chart" uri="{C3380CC4-5D6E-409C-BE32-E72D297353CC}">
              <c16:uniqueId val="{00000003-2CC3-42B3-B5A8-6EBD6032C7C8}"/>
            </c:ext>
          </c:extLst>
        </c:ser>
        <c:ser>
          <c:idx val="3"/>
          <c:order val="3"/>
          <c:tx>
            <c:strRef>
              <c:f>グラフ用データ!$A$42</c:f>
              <c:strCache>
                <c:ptCount val="1"/>
                <c:pt idx="0">
                  <c:v>わからない・無回答</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グラフ用データ!$B$38:$H$38</c:f>
              <c:strCache>
                <c:ptCount val="7"/>
                <c:pt idx="0">
                  <c:v>全体</c:v>
                </c:pt>
                <c:pt idx="2">
                  <c:v>60歳以上</c:v>
                </c:pt>
                <c:pt idx="3">
                  <c:v>50歳代</c:v>
                </c:pt>
                <c:pt idx="4">
                  <c:v>40歳代</c:v>
                </c:pt>
                <c:pt idx="5">
                  <c:v>30歳代</c:v>
                </c:pt>
                <c:pt idx="6">
                  <c:v>18歳～29歳</c:v>
                </c:pt>
              </c:strCache>
            </c:strRef>
          </c:cat>
          <c:val>
            <c:numRef>
              <c:f>グラフ用データ!$B$42:$H$42</c:f>
              <c:numCache>
                <c:formatCode>0.0%</c:formatCode>
                <c:ptCount val="7"/>
                <c:pt idx="0">
                  <c:v>9.6000000000000002E-2</c:v>
                </c:pt>
                <c:pt idx="2">
                  <c:v>0.04</c:v>
                </c:pt>
                <c:pt idx="3">
                  <c:v>0.06</c:v>
                </c:pt>
                <c:pt idx="4">
                  <c:v>7.0000000000000007E-2</c:v>
                </c:pt>
                <c:pt idx="5">
                  <c:v>0.12</c:v>
                </c:pt>
                <c:pt idx="6">
                  <c:v>0.19</c:v>
                </c:pt>
              </c:numCache>
            </c:numRef>
          </c:val>
          <c:extLst>
            <c:ext xmlns:c16="http://schemas.microsoft.com/office/drawing/2014/chart" uri="{C3380CC4-5D6E-409C-BE32-E72D297353CC}">
              <c16:uniqueId val="{00000004-2CC3-42B3-B5A8-6EBD6032C7C8}"/>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lt1"/>
    </a:solid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問1_年代別!$C$6</c:f>
              <c:strCache>
                <c:ptCount val="1"/>
                <c:pt idx="0">
                  <c:v>（少し・非常に）良くなってきた</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(問1_年代別!$M$4,問1_年代別!$S$4)</c:f>
              <c:strCache>
                <c:ptCount val="2"/>
                <c:pt idx="0">
                  <c:v>R7調査</c:v>
                </c:pt>
                <c:pt idx="1">
                  <c:v>R2調査</c:v>
                </c:pt>
              </c:strCache>
            </c:strRef>
          </c:cat>
          <c:val>
            <c:numRef>
              <c:f>(問1_年代別!$P$6,問1_年代別!$V$6)</c:f>
              <c:numCache>
                <c:formatCode>0.0%</c:formatCode>
                <c:ptCount val="2"/>
                <c:pt idx="0">
                  <c:v>0.43</c:v>
                </c:pt>
                <c:pt idx="1">
                  <c:v>0.52</c:v>
                </c:pt>
              </c:numCache>
            </c:numRef>
          </c:val>
          <c:extLst>
            <c:ext xmlns:c16="http://schemas.microsoft.com/office/drawing/2014/chart" uri="{C3380CC4-5D6E-409C-BE32-E72D297353CC}">
              <c16:uniqueId val="{00000000-E333-47F1-A89D-9EBC37CDA92B}"/>
            </c:ext>
          </c:extLst>
        </c:ser>
        <c:ser>
          <c:idx val="1"/>
          <c:order val="1"/>
          <c:tx>
            <c:strRef>
              <c:f>問1_年代別!$C$7</c:f>
              <c:strCache>
                <c:ptCount val="1"/>
                <c:pt idx="0">
                  <c:v>変わらない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(問1_年代別!$M$4,問1_年代別!$S$4)</c:f>
              <c:strCache>
                <c:ptCount val="2"/>
                <c:pt idx="0">
                  <c:v>R7調査</c:v>
                </c:pt>
                <c:pt idx="1">
                  <c:v>R2調査</c:v>
                </c:pt>
              </c:strCache>
            </c:strRef>
          </c:cat>
          <c:val>
            <c:numRef>
              <c:f>(問1_年代別!$P$7,問1_年代別!$V$7)</c:f>
              <c:numCache>
                <c:formatCode>0.0%</c:formatCode>
                <c:ptCount val="2"/>
                <c:pt idx="0">
                  <c:v>0.36</c:v>
                </c:pt>
                <c:pt idx="1">
                  <c:v>0.33</c:v>
                </c:pt>
              </c:numCache>
            </c:numRef>
          </c:val>
          <c:extLst>
            <c:ext xmlns:c16="http://schemas.microsoft.com/office/drawing/2014/chart" uri="{C3380CC4-5D6E-409C-BE32-E72D297353CC}">
              <c16:uniqueId val="{00000001-E333-47F1-A89D-9EBC37CDA92B}"/>
            </c:ext>
          </c:extLst>
        </c:ser>
        <c:ser>
          <c:idx val="2"/>
          <c:order val="2"/>
          <c:tx>
            <c:strRef>
              <c:f>問1_年代別!$C$8</c:f>
              <c:strCache>
                <c:ptCount val="1"/>
                <c:pt idx="0">
                  <c:v>（少し・非常に）悪くなってきた</c:v>
                </c:pt>
              </c:strCache>
            </c:strRef>
          </c:tx>
          <c:spPr>
            <a:solidFill>
              <a:schemeClr val="accent3"/>
            </a:solidFill>
            <a:ln>
              <a:noFill/>
            </a:ln>
            <a:effectLst/>
          </c:spPr>
          <c:invertIfNegative val="0"/>
          <c:dLbls>
            <c:dLbl>
              <c:idx val="1"/>
              <c:layout>
                <c:manualLayout>
                  <c:x val="-1.091527470427445E-2"/>
                  <c:y val="1.805105315214651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33-47F1-A89D-9EBC37CDA92B}"/>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33-47F1-A89D-9EBC37CDA92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(問1_年代別!$M$4,問1_年代別!$S$4)</c:f>
              <c:strCache>
                <c:ptCount val="2"/>
                <c:pt idx="0">
                  <c:v>R7調査</c:v>
                </c:pt>
                <c:pt idx="1">
                  <c:v>R2調査</c:v>
                </c:pt>
              </c:strCache>
            </c:strRef>
          </c:cat>
          <c:val>
            <c:numRef>
              <c:f>(問1_年代別!$P$8,問1_年代別!$V$8)</c:f>
              <c:numCache>
                <c:formatCode>0.0%</c:formatCode>
                <c:ptCount val="2"/>
                <c:pt idx="0">
                  <c:v>0.17</c:v>
                </c:pt>
                <c:pt idx="1">
                  <c:v>0.12</c:v>
                </c:pt>
              </c:numCache>
            </c:numRef>
          </c:val>
          <c:extLst>
            <c:ext xmlns:c16="http://schemas.microsoft.com/office/drawing/2014/chart" uri="{C3380CC4-5D6E-409C-BE32-E72D297353CC}">
              <c16:uniqueId val="{00000004-E333-47F1-A89D-9EBC37CDA92B}"/>
            </c:ext>
          </c:extLst>
        </c:ser>
        <c:ser>
          <c:idx val="3"/>
          <c:order val="3"/>
          <c:tx>
            <c:strRef>
              <c:f>問1_年代別!$C$9</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33-47F1-A89D-9EBC37CDA92B}"/>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33-47F1-A89D-9EBC37CDA92B}"/>
                </c:ext>
              </c:extLst>
            </c:dLbl>
            <c:dLbl>
              <c:idx val="2"/>
              <c:layout>
                <c:manualLayout>
                  <c:x val="-3.2788437712480654E-2"/>
                  <c:y val="-0.1362382144305826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33-47F1-A89D-9EBC37CDA92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(問1_年代別!$M$4,問1_年代別!$S$4)</c:f>
              <c:strCache>
                <c:ptCount val="2"/>
                <c:pt idx="0">
                  <c:v>R7調査</c:v>
                </c:pt>
                <c:pt idx="1">
                  <c:v>R2調査</c:v>
                </c:pt>
              </c:strCache>
            </c:strRef>
          </c:cat>
          <c:val>
            <c:numRef>
              <c:f>(問1_年代別!$P$9,問1_年代別!$V$9)</c:f>
              <c:numCache>
                <c:formatCode>0.0%</c:formatCode>
                <c:ptCount val="2"/>
                <c:pt idx="0">
                  <c:v>0.04</c:v>
                </c:pt>
                <c:pt idx="1">
                  <c:v>0.03</c:v>
                </c:pt>
              </c:numCache>
            </c:numRef>
          </c:val>
          <c:extLst>
            <c:ext xmlns:c16="http://schemas.microsoft.com/office/drawing/2014/chart" uri="{C3380CC4-5D6E-409C-BE32-E72D297353CC}">
              <c16:uniqueId val="{00000008-E333-47F1-A89D-9EBC37CDA92B}"/>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問1_年代別!$C$20</c:f>
              <c:strCache>
                <c:ptCount val="1"/>
                <c:pt idx="0">
                  <c:v>（少し・非常に）良くなってきた</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(問1_年代別!$M$18,問1_年代別!$S$18)</c:f>
              <c:strCache>
                <c:ptCount val="2"/>
                <c:pt idx="0">
                  <c:v>R7調査</c:v>
                </c:pt>
                <c:pt idx="1">
                  <c:v>R2調査</c:v>
                </c:pt>
              </c:strCache>
            </c:strRef>
          </c:cat>
          <c:val>
            <c:numRef>
              <c:f>(問1_年代別!$P$20,問1_年代別!$V$20)</c:f>
              <c:numCache>
                <c:formatCode>0.0%</c:formatCode>
                <c:ptCount val="2"/>
                <c:pt idx="0">
                  <c:v>0.46</c:v>
                </c:pt>
                <c:pt idx="1">
                  <c:v>0.53</c:v>
                </c:pt>
              </c:numCache>
            </c:numRef>
          </c:val>
          <c:extLst>
            <c:ext xmlns:c16="http://schemas.microsoft.com/office/drawing/2014/chart" uri="{C3380CC4-5D6E-409C-BE32-E72D297353CC}">
              <c16:uniqueId val="{00000000-6777-4A01-8654-7FA40567BFCB}"/>
            </c:ext>
          </c:extLst>
        </c:ser>
        <c:ser>
          <c:idx val="1"/>
          <c:order val="1"/>
          <c:tx>
            <c:strRef>
              <c:f>問1_年代別!$C$21</c:f>
              <c:strCache>
                <c:ptCount val="1"/>
                <c:pt idx="0">
                  <c:v>変わらない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(問1_年代別!$M$18,問1_年代別!$S$18)</c:f>
              <c:strCache>
                <c:ptCount val="2"/>
                <c:pt idx="0">
                  <c:v>R7調査</c:v>
                </c:pt>
                <c:pt idx="1">
                  <c:v>R2調査</c:v>
                </c:pt>
              </c:strCache>
            </c:strRef>
          </c:cat>
          <c:val>
            <c:numRef>
              <c:f>(問1_年代別!$P$21,問1_年代別!$V$21)</c:f>
              <c:numCache>
                <c:formatCode>0.0%</c:formatCode>
                <c:ptCount val="2"/>
                <c:pt idx="0">
                  <c:v>0.28000000000000003</c:v>
                </c:pt>
                <c:pt idx="1">
                  <c:v>0.33</c:v>
                </c:pt>
              </c:numCache>
            </c:numRef>
          </c:val>
          <c:extLst>
            <c:ext xmlns:c16="http://schemas.microsoft.com/office/drawing/2014/chart" uri="{C3380CC4-5D6E-409C-BE32-E72D297353CC}">
              <c16:uniqueId val="{00000001-6777-4A01-8654-7FA40567BFCB}"/>
            </c:ext>
          </c:extLst>
        </c:ser>
        <c:ser>
          <c:idx val="2"/>
          <c:order val="2"/>
          <c:tx>
            <c:strRef>
              <c:f>問1_年代別!$C$22</c:f>
              <c:strCache>
                <c:ptCount val="1"/>
                <c:pt idx="0">
                  <c:v>（少し・非常に）悪くなってきた</c:v>
                </c:pt>
              </c:strCache>
            </c:strRef>
          </c:tx>
          <c:spPr>
            <a:solidFill>
              <a:schemeClr val="accent3"/>
            </a:solidFill>
            <a:ln>
              <a:noFill/>
            </a:ln>
            <a:effectLst/>
          </c:spPr>
          <c:invertIfNegative val="0"/>
          <c:dLbls>
            <c:dLbl>
              <c:idx val="1"/>
              <c:layout>
                <c:manualLayout>
                  <c:x val="-1.4069644741470381E-2"/>
                  <c:y val="2.625605772753196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77-4A01-8654-7FA40567BFCB}"/>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77-4A01-8654-7FA40567BFC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(問1_年代別!$M$18,問1_年代別!$S$18)</c:f>
              <c:strCache>
                <c:ptCount val="2"/>
                <c:pt idx="0">
                  <c:v>R7調査</c:v>
                </c:pt>
                <c:pt idx="1">
                  <c:v>R2調査</c:v>
                </c:pt>
              </c:strCache>
            </c:strRef>
          </c:cat>
          <c:val>
            <c:numRef>
              <c:f>(問1_年代別!$P$22,問1_年代別!$V$22)</c:f>
              <c:numCache>
                <c:formatCode>0.0%</c:formatCode>
                <c:ptCount val="2"/>
                <c:pt idx="0">
                  <c:v>0.2</c:v>
                </c:pt>
                <c:pt idx="1">
                  <c:v>0.09</c:v>
                </c:pt>
              </c:numCache>
            </c:numRef>
          </c:val>
          <c:extLst>
            <c:ext xmlns:c16="http://schemas.microsoft.com/office/drawing/2014/chart" uri="{C3380CC4-5D6E-409C-BE32-E72D297353CC}">
              <c16:uniqueId val="{00000004-6777-4A01-8654-7FA40567BFCB}"/>
            </c:ext>
          </c:extLst>
        </c:ser>
        <c:ser>
          <c:idx val="3"/>
          <c:order val="3"/>
          <c:tx>
            <c:strRef>
              <c:f>問1_年代別!$C$23</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77-4A01-8654-7FA40567BFCB}"/>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777-4A01-8654-7FA40567BFCB}"/>
                </c:ext>
              </c:extLst>
            </c:dLbl>
            <c:dLbl>
              <c:idx val="2"/>
              <c:layout>
                <c:manualLayout>
                  <c:x val="-3.2788437712480654E-2"/>
                  <c:y val="-0.1362382144305826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777-4A01-8654-7FA40567BFC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(問1_年代別!$M$18,問1_年代別!$S$18)</c:f>
              <c:strCache>
                <c:ptCount val="2"/>
                <c:pt idx="0">
                  <c:v>R7調査</c:v>
                </c:pt>
                <c:pt idx="1">
                  <c:v>R2調査</c:v>
                </c:pt>
              </c:strCache>
            </c:strRef>
          </c:cat>
          <c:val>
            <c:numRef>
              <c:f>(問1_年代別!$P$23,問1_年代別!$V$23)</c:f>
              <c:numCache>
                <c:formatCode>0.0%</c:formatCode>
                <c:ptCount val="2"/>
                <c:pt idx="0">
                  <c:v>0.06</c:v>
                </c:pt>
                <c:pt idx="1">
                  <c:v>0.05</c:v>
                </c:pt>
              </c:numCache>
            </c:numRef>
          </c:val>
          <c:extLst>
            <c:ext xmlns:c16="http://schemas.microsoft.com/office/drawing/2014/chart" uri="{C3380CC4-5D6E-409C-BE32-E72D297353CC}">
              <c16:uniqueId val="{00000008-6777-4A01-8654-7FA40567BFCB}"/>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9759405074365"/>
          <c:y val="0.11065830668362847"/>
          <c:w val="0.84481146106736649"/>
          <c:h val="0.61415165458911958"/>
        </c:manualLayout>
      </c:layout>
      <c:barChart>
        <c:barDir val="bar"/>
        <c:grouping val="percentStacked"/>
        <c:varyColors val="0"/>
        <c:ser>
          <c:idx val="0"/>
          <c:order val="0"/>
          <c:tx>
            <c:strRef>
              <c:f>問1_年代別!$C$35</c:f>
              <c:strCache>
                <c:ptCount val="1"/>
                <c:pt idx="0">
                  <c:v>（少し・非常に）良くなってきた</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(問1_年代別!$M$33,問1_年代別!$S$33)</c:f>
              <c:strCache>
                <c:ptCount val="2"/>
                <c:pt idx="0">
                  <c:v>R7調査</c:v>
                </c:pt>
                <c:pt idx="1">
                  <c:v>R2調査</c:v>
                </c:pt>
              </c:strCache>
            </c:strRef>
          </c:cat>
          <c:val>
            <c:numRef>
              <c:f>(問1_年代別!$P$35,問1_年代別!$V$35)</c:f>
              <c:numCache>
                <c:formatCode>0.0%</c:formatCode>
                <c:ptCount val="2"/>
                <c:pt idx="0">
                  <c:v>0.52</c:v>
                </c:pt>
                <c:pt idx="1">
                  <c:v>0.39</c:v>
                </c:pt>
              </c:numCache>
            </c:numRef>
          </c:val>
          <c:extLst>
            <c:ext xmlns:c16="http://schemas.microsoft.com/office/drawing/2014/chart" uri="{C3380CC4-5D6E-409C-BE32-E72D297353CC}">
              <c16:uniqueId val="{00000000-6DE6-4AB2-95F9-CB92094948E2}"/>
            </c:ext>
          </c:extLst>
        </c:ser>
        <c:ser>
          <c:idx val="1"/>
          <c:order val="1"/>
          <c:tx>
            <c:strRef>
              <c:f>問1_年代別!$C$36</c:f>
              <c:strCache>
                <c:ptCount val="1"/>
                <c:pt idx="0">
                  <c:v>変わらない</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(問1_年代別!$M$33,問1_年代別!$S$33)</c:f>
              <c:strCache>
                <c:ptCount val="2"/>
                <c:pt idx="0">
                  <c:v>R7調査</c:v>
                </c:pt>
                <c:pt idx="1">
                  <c:v>R2調査</c:v>
                </c:pt>
              </c:strCache>
            </c:strRef>
          </c:cat>
          <c:val>
            <c:numRef>
              <c:f>(問1_年代別!$P$36,問1_年代別!$V$36)</c:f>
              <c:numCache>
                <c:formatCode>0.0%</c:formatCode>
                <c:ptCount val="2"/>
                <c:pt idx="0">
                  <c:v>0.28000000000000003</c:v>
                </c:pt>
                <c:pt idx="1">
                  <c:v>0.41</c:v>
                </c:pt>
              </c:numCache>
            </c:numRef>
          </c:val>
          <c:extLst>
            <c:ext xmlns:c16="http://schemas.microsoft.com/office/drawing/2014/chart" uri="{C3380CC4-5D6E-409C-BE32-E72D297353CC}">
              <c16:uniqueId val="{00000001-6DE6-4AB2-95F9-CB92094948E2}"/>
            </c:ext>
          </c:extLst>
        </c:ser>
        <c:ser>
          <c:idx val="2"/>
          <c:order val="2"/>
          <c:tx>
            <c:strRef>
              <c:f>問1_年代別!$C$37</c:f>
              <c:strCache>
                <c:ptCount val="1"/>
                <c:pt idx="0">
                  <c:v>（少し・非常に）悪くなってきた</c:v>
                </c:pt>
              </c:strCache>
            </c:strRef>
          </c:tx>
          <c:spPr>
            <a:solidFill>
              <a:schemeClr val="accent3"/>
            </a:solidFill>
            <a:ln>
              <a:noFill/>
            </a:ln>
            <a:effectLst/>
          </c:spPr>
          <c:invertIfNegative val="0"/>
          <c:dLbls>
            <c:dLbl>
              <c:idx val="1"/>
              <c:layout>
                <c:manualLayout>
                  <c:x val="-1.2662680267323249E-2"/>
                  <c:y val="9.651406344613110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E6-4AB2-95F9-CB92094948E2}"/>
                </c:ext>
              </c:extLst>
            </c:dLbl>
            <c:dLbl>
              <c:idx val="2"/>
              <c:layout>
                <c:manualLayout>
                  <c:x val="-8.441786844882167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E6-4AB2-95F9-CB92094948E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(問1_年代別!$M$33,問1_年代別!$S$33)</c:f>
              <c:strCache>
                <c:ptCount val="2"/>
                <c:pt idx="0">
                  <c:v>R7調査</c:v>
                </c:pt>
                <c:pt idx="1">
                  <c:v>R2調査</c:v>
                </c:pt>
              </c:strCache>
            </c:strRef>
          </c:cat>
          <c:val>
            <c:numRef>
              <c:f>(問1_年代別!$P$37,問1_年代別!$V$37)</c:f>
              <c:numCache>
                <c:formatCode>0.0%</c:formatCode>
                <c:ptCount val="2"/>
                <c:pt idx="0">
                  <c:v>0.13</c:v>
                </c:pt>
                <c:pt idx="1">
                  <c:v>0.1</c:v>
                </c:pt>
              </c:numCache>
            </c:numRef>
          </c:val>
          <c:extLst>
            <c:ext xmlns:c16="http://schemas.microsoft.com/office/drawing/2014/chart" uri="{C3380CC4-5D6E-409C-BE32-E72D297353CC}">
              <c16:uniqueId val="{00000004-6DE6-4AB2-95F9-CB92094948E2}"/>
            </c:ext>
          </c:extLst>
        </c:ser>
        <c:ser>
          <c:idx val="3"/>
          <c:order val="3"/>
          <c:tx>
            <c:strRef>
              <c:f>問1_年代別!$C$38</c:f>
              <c:strCache>
                <c:ptCount val="1"/>
                <c:pt idx="0">
                  <c:v>わからない</c:v>
                </c:pt>
              </c:strCache>
            </c:strRef>
          </c:tx>
          <c:spPr>
            <a:solidFill>
              <a:schemeClr val="accent4"/>
            </a:solidFill>
            <a:ln>
              <a:noFill/>
            </a:ln>
            <a:effectLst/>
          </c:spPr>
          <c:invertIfNegative val="0"/>
          <c:dLbls>
            <c:dLbl>
              <c:idx val="0"/>
              <c:layout>
                <c:manualLayout>
                  <c:x val="-5.5755675633757176E-3"/>
                  <c:y val="1.2347629215334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E6-4AB2-95F9-CB92094948E2}"/>
                </c:ext>
              </c:extLst>
            </c:dLbl>
            <c:dLbl>
              <c:idx val="1"/>
              <c:layout>
                <c:manualLayout>
                  <c:x val="-7.7610154516827828E-3"/>
                  <c:y val="9.721011821236424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E6-4AB2-95F9-CB92094948E2}"/>
                </c:ext>
              </c:extLst>
            </c:dLbl>
            <c:dLbl>
              <c:idx val="2"/>
              <c:layout>
                <c:manualLayout>
                  <c:x val="-3.2788437712480654E-2"/>
                  <c:y val="-0.1362382144305826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E6-4AB2-95F9-CB92094948E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(問1_年代別!$M$33,問1_年代別!$S$33)</c:f>
              <c:strCache>
                <c:ptCount val="2"/>
                <c:pt idx="0">
                  <c:v>R7調査</c:v>
                </c:pt>
                <c:pt idx="1">
                  <c:v>R2調査</c:v>
                </c:pt>
              </c:strCache>
            </c:strRef>
          </c:cat>
          <c:val>
            <c:numRef>
              <c:f>(問1_年代別!$P$38,問1_年代別!$V$38)</c:f>
              <c:numCache>
                <c:formatCode>0.0%</c:formatCode>
                <c:ptCount val="2"/>
                <c:pt idx="0">
                  <c:v>7.0000000000000007E-2</c:v>
                </c:pt>
                <c:pt idx="1">
                  <c:v>0.1</c:v>
                </c:pt>
              </c:numCache>
            </c:numRef>
          </c:val>
          <c:extLst>
            <c:ext xmlns:c16="http://schemas.microsoft.com/office/drawing/2014/chart" uri="{C3380CC4-5D6E-409C-BE32-E72D297353CC}">
              <c16:uniqueId val="{00000008-6DE6-4AB2-95F9-CB92094948E2}"/>
            </c:ext>
          </c:extLst>
        </c:ser>
        <c:dLbls>
          <c:showLegendKey val="0"/>
          <c:showVal val="0"/>
          <c:showCatName val="0"/>
          <c:showSerName val="0"/>
          <c:showPercent val="0"/>
          <c:showBubbleSize val="0"/>
        </c:dLbls>
        <c:gapWidth val="75"/>
        <c:overlap val="100"/>
        <c:serLines>
          <c:spPr>
            <a:ln w="9525">
              <a:solidFill>
                <a:schemeClr val="tx1">
                  <a:lumMod val="35000"/>
                  <a:lumOff val="65000"/>
                </a:schemeClr>
              </a:solidFill>
              <a:round/>
            </a:ln>
            <a:effectLst/>
          </c:spPr>
        </c:serLines>
        <c:axId val="148703680"/>
        <c:axId val="148705640"/>
      </c:barChart>
      <c:catAx>
        <c:axId val="14870368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ysClr val="windowText" lastClr="000000"/>
                </a:solidFill>
                <a:latin typeface="+mn-lt"/>
                <a:ea typeface="+mn-ea"/>
                <a:cs typeface="+mn-cs"/>
              </a:defRPr>
            </a:pPr>
            <a:endParaRPr lang="ja-JP"/>
          </a:p>
        </c:txPr>
        <c:crossAx val="148705640"/>
        <c:crosses val="autoZero"/>
        <c:auto val="1"/>
        <c:lblAlgn val="ctr"/>
        <c:lblOffset val="100"/>
        <c:tickLblSkip val="1"/>
        <c:noMultiLvlLbl val="0"/>
      </c:catAx>
      <c:valAx>
        <c:axId val="1487056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14870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noFill/>
    <a:ln w="9525" cap="flat" cmpd="sng" algn="ctr">
      <a:noFill/>
      <a:round/>
    </a:ln>
    <a:effectLst/>
  </c:spPr>
  <c:txPr>
    <a:bodyPr/>
    <a:lstStyle/>
    <a:p>
      <a:pPr>
        <a:defRPr sz="1200"/>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withinLinearReversed" id="23">
  <a:schemeClr val="accent3"/>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withinLinearReversed" id="23">
  <a:schemeClr val="accent3"/>
</cs:colorStyle>
</file>

<file path=xl/charts/colors46.xml><?xml version="1.0" encoding="utf-8"?>
<cs:colorStyle xmlns:cs="http://schemas.microsoft.com/office/drawing/2012/chartStyle" xmlns:a="http://schemas.openxmlformats.org/drawingml/2006/main" meth="withinLinearReversed" id="23">
  <a:schemeClr val="accent3"/>
</cs:colorStyle>
</file>

<file path=xl/charts/colors47.xml><?xml version="1.0" encoding="utf-8"?>
<cs:colorStyle xmlns:cs="http://schemas.microsoft.com/office/drawing/2012/chartStyle" xmlns:a="http://schemas.openxmlformats.org/drawingml/2006/main" meth="withinLinearReversed" id="23">
  <a:schemeClr val="accent3"/>
</cs:colorStyle>
</file>

<file path=xl/charts/colors48.xml><?xml version="1.0" encoding="utf-8"?>
<cs:colorStyle xmlns:cs="http://schemas.microsoft.com/office/drawing/2012/chartStyle" xmlns:a="http://schemas.openxmlformats.org/drawingml/2006/main" meth="withinLinearReversed" id="23">
  <a:schemeClr val="accent3"/>
</cs:colorStyle>
</file>

<file path=xl/charts/colors49.xml><?xml version="1.0" encoding="utf-8"?>
<cs:colorStyle xmlns:cs="http://schemas.microsoft.com/office/drawing/2012/chartStyle" xmlns:a="http://schemas.openxmlformats.org/drawingml/2006/main" meth="withinLinearReversed" id="23">
  <a:schemeClr val="accent3"/>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Reversed" id="23">
  <a:schemeClr val="accent3"/>
</cs:colorStyle>
</file>

<file path=xl/charts/colors51.xml><?xml version="1.0" encoding="utf-8"?>
<cs:colorStyle xmlns:cs="http://schemas.microsoft.com/office/drawing/2012/chartStyle" xmlns:a="http://schemas.openxmlformats.org/drawingml/2006/main" meth="withinLinearReversed" id="23">
  <a:schemeClr val="accent3"/>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39.xml"/><Relationship Id="rId3" Type="http://schemas.openxmlformats.org/officeDocument/2006/relationships/chart" Target="../charts/chart34.xml"/><Relationship Id="rId7" Type="http://schemas.openxmlformats.org/officeDocument/2006/relationships/chart" Target="../charts/chart38.xml"/><Relationship Id="rId2" Type="http://schemas.openxmlformats.org/officeDocument/2006/relationships/chart" Target="../charts/chart33.xml"/><Relationship Id="rId1" Type="http://schemas.openxmlformats.org/officeDocument/2006/relationships/chart" Target="../charts/chart32.xml"/><Relationship Id="rId6" Type="http://schemas.openxmlformats.org/officeDocument/2006/relationships/chart" Target="../charts/chart37.xml"/><Relationship Id="rId5" Type="http://schemas.openxmlformats.org/officeDocument/2006/relationships/chart" Target="../charts/chart36.xml"/><Relationship Id="rId10" Type="http://schemas.openxmlformats.org/officeDocument/2006/relationships/chart" Target="../charts/chart41.xml"/><Relationship Id="rId4" Type="http://schemas.openxmlformats.org/officeDocument/2006/relationships/chart" Target="../charts/chart35.xml"/><Relationship Id="rId9" Type="http://schemas.openxmlformats.org/officeDocument/2006/relationships/chart" Target="../charts/chart40.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1.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1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21</xdr:col>
      <xdr:colOff>206374</xdr:colOff>
      <xdr:row>45</xdr:row>
      <xdr:rowOff>190640</xdr:rowOff>
    </xdr:from>
    <xdr:to>
      <xdr:col>35</xdr:col>
      <xdr:colOff>0</xdr:colOff>
      <xdr:row>60</xdr:row>
      <xdr:rowOff>55164</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193675</xdr:colOff>
      <xdr:row>45</xdr:row>
      <xdr:rowOff>222250</xdr:rowOff>
    </xdr:from>
    <xdr:to>
      <xdr:col>18</xdr:col>
      <xdr:colOff>0</xdr:colOff>
      <xdr:row>60</xdr:row>
      <xdr:rowOff>30783</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10</xdr:row>
      <xdr:rowOff>114301</xdr:rowOff>
    </xdr:from>
    <xdr:to>
      <xdr:col>39</xdr:col>
      <xdr:colOff>215900</xdr:colOff>
      <xdr:row>18</xdr:row>
      <xdr:rowOff>1</xdr:rowOff>
    </xdr:to>
    <xdr:graphicFrame macro="">
      <xdr:nvGraphicFramePr>
        <xdr:cNvPr id="7" name="グラフ 6">
          <a:extLst>
            <a:ext uri="{FF2B5EF4-FFF2-40B4-BE49-F238E27FC236}">
              <a16:creationId xmlns:a16="http://schemas.microsoft.com/office/drawing/2014/main" id="{A6690A8F-B269-4C58-BAAE-FBD790FF7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26</xdr:row>
      <xdr:rowOff>114301</xdr:rowOff>
    </xdr:from>
    <xdr:to>
      <xdr:col>39</xdr:col>
      <xdr:colOff>215900</xdr:colOff>
      <xdr:row>33</xdr:row>
      <xdr:rowOff>139701</xdr:rowOff>
    </xdr:to>
    <xdr:graphicFrame macro="">
      <xdr:nvGraphicFramePr>
        <xdr:cNvPr id="8" name="グラフ 7">
          <a:extLst>
            <a:ext uri="{FF2B5EF4-FFF2-40B4-BE49-F238E27FC236}">
              <a16:creationId xmlns:a16="http://schemas.microsoft.com/office/drawing/2014/main" id="{AFEAE7B3-E7D8-4F08-A79D-02AFD3731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215900</xdr:colOff>
      <xdr:row>42</xdr:row>
      <xdr:rowOff>152401</xdr:rowOff>
    </xdr:from>
    <xdr:to>
      <xdr:col>39</xdr:col>
      <xdr:colOff>190500</xdr:colOff>
      <xdr:row>49</xdr:row>
      <xdr:rowOff>139700</xdr:rowOff>
    </xdr:to>
    <xdr:graphicFrame macro="">
      <xdr:nvGraphicFramePr>
        <xdr:cNvPr id="9" name="グラフ 8">
          <a:extLst>
            <a:ext uri="{FF2B5EF4-FFF2-40B4-BE49-F238E27FC236}">
              <a16:creationId xmlns:a16="http://schemas.microsoft.com/office/drawing/2014/main" id="{3757834D-AF2F-461D-9655-12DF6E99A5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38100</xdr:colOff>
      <xdr:row>58</xdr:row>
      <xdr:rowOff>203199</xdr:rowOff>
    </xdr:from>
    <xdr:to>
      <xdr:col>40</xdr:col>
      <xdr:colOff>12700</xdr:colOff>
      <xdr:row>66</xdr:row>
      <xdr:rowOff>76200</xdr:rowOff>
    </xdr:to>
    <xdr:graphicFrame macro="">
      <xdr:nvGraphicFramePr>
        <xdr:cNvPr id="10" name="グラフ 9">
          <a:extLst>
            <a:ext uri="{FF2B5EF4-FFF2-40B4-BE49-F238E27FC236}">
              <a16:creationId xmlns:a16="http://schemas.microsoft.com/office/drawing/2014/main" id="{47888C2A-9E48-47EE-8ECA-EF011A6AA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12700</xdr:colOff>
      <xdr:row>75</xdr:row>
      <xdr:rowOff>127000</xdr:rowOff>
    </xdr:from>
    <xdr:to>
      <xdr:col>39</xdr:col>
      <xdr:colOff>228600</xdr:colOff>
      <xdr:row>83</xdr:row>
      <xdr:rowOff>0</xdr:rowOff>
    </xdr:to>
    <xdr:graphicFrame macro="">
      <xdr:nvGraphicFramePr>
        <xdr:cNvPr id="11" name="グラフ 10">
          <a:extLst>
            <a:ext uri="{FF2B5EF4-FFF2-40B4-BE49-F238E27FC236}">
              <a16:creationId xmlns:a16="http://schemas.microsoft.com/office/drawing/2014/main" id="{E8ECAF16-D5CB-477F-8E50-2E22DCBC0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25400</xdr:colOff>
      <xdr:row>91</xdr:row>
      <xdr:rowOff>139701</xdr:rowOff>
    </xdr:from>
    <xdr:to>
      <xdr:col>40</xdr:col>
      <xdr:colOff>0</xdr:colOff>
      <xdr:row>99</xdr:row>
      <xdr:rowOff>88901</xdr:rowOff>
    </xdr:to>
    <xdr:graphicFrame macro="">
      <xdr:nvGraphicFramePr>
        <xdr:cNvPr id="12" name="グラフ 11">
          <a:extLst>
            <a:ext uri="{FF2B5EF4-FFF2-40B4-BE49-F238E27FC236}">
              <a16:creationId xmlns:a16="http://schemas.microsoft.com/office/drawing/2014/main" id="{DB767E90-D0CE-4AC9-B7BD-1F2459B4F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108</xdr:row>
      <xdr:rowOff>101600</xdr:rowOff>
    </xdr:from>
    <xdr:to>
      <xdr:col>39</xdr:col>
      <xdr:colOff>215900</xdr:colOff>
      <xdr:row>116</xdr:row>
      <xdr:rowOff>0</xdr:rowOff>
    </xdr:to>
    <xdr:graphicFrame macro="">
      <xdr:nvGraphicFramePr>
        <xdr:cNvPr id="13" name="グラフ 12">
          <a:extLst>
            <a:ext uri="{FF2B5EF4-FFF2-40B4-BE49-F238E27FC236}">
              <a16:creationId xmlns:a16="http://schemas.microsoft.com/office/drawing/2014/main" id="{E3250255-BDCE-4F0F-8305-53728ED0C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125</xdr:row>
      <xdr:rowOff>1</xdr:rowOff>
    </xdr:from>
    <xdr:to>
      <xdr:col>39</xdr:col>
      <xdr:colOff>215900</xdr:colOff>
      <xdr:row>132</xdr:row>
      <xdr:rowOff>139700</xdr:rowOff>
    </xdr:to>
    <xdr:graphicFrame macro="">
      <xdr:nvGraphicFramePr>
        <xdr:cNvPr id="14" name="グラフ 13">
          <a:extLst>
            <a:ext uri="{FF2B5EF4-FFF2-40B4-BE49-F238E27FC236}">
              <a16:creationId xmlns:a16="http://schemas.microsoft.com/office/drawing/2014/main" id="{B6C6C3C9-DB61-440F-81CD-B0BC698B2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12700</xdr:colOff>
      <xdr:row>141</xdr:row>
      <xdr:rowOff>114301</xdr:rowOff>
    </xdr:from>
    <xdr:to>
      <xdr:col>39</xdr:col>
      <xdr:colOff>228600</xdr:colOff>
      <xdr:row>149</xdr:row>
      <xdr:rowOff>1</xdr:rowOff>
    </xdr:to>
    <xdr:graphicFrame macro="">
      <xdr:nvGraphicFramePr>
        <xdr:cNvPr id="15" name="グラフ 14">
          <a:extLst>
            <a:ext uri="{FF2B5EF4-FFF2-40B4-BE49-F238E27FC236}">
              <a16:creationId xmlns:a16="http://schemas.microsoft.com/office/drawing/2014/main" id="{48DFAA5F-C0DC-477E-BF9D-D0E412EA6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158</xdr:row>
      <xdr:rowOff>63500</xdr:rowOff>
    </xdr:from>
    <xdr:to>
      <xdr:col>39</xdr:col>
      <xdr:colOff>215900</xdr:colOff>
      <xdr:row>165</xdr:row>
      <xdr:rowOff>127000</xdr:rowOff>
    </xdr:to>
    <xdr:graphicFrame macro="">
      <xdr:nvGraphicFramePr>
        <xdr:cNvPr id="16" name="グラフ 15">
          <a:extLst>
            <a:ext uri="{FF2B5EF4-FFF2-40B4-BE49-F238E27FC236}">
              <a16:creationId xmlns:a16="http://schemas.microsoft.com/office/drawing/2014/main" id="{E3E7E096-4AA7-443D-ABCA-8D8E7C0A6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184150</xdr:colOff>
      <xdr:row>2</xdr:row>
      <xdr:rowOff>63500</xdr:rowOff>
    </xdr:from>
    <xdr:to>
      <xdr:col>42</xdr:col>
      <xdr:colOff>25400</xdr:colOff>
      <xdr:row>5</xdr:row>
      <xdr:rowOff>19050</xdr:rowOff>
    </xdr:to>
    <xdr:sp macro="" textlink="">
      <xdr:nvSpPr>
        <xdr:cNvPr id="3" name="角丸四角形 8">
          <a:extLst>
            <a:ext uri="{FF2B5EF4-FFF2-40B4-BE49-F238E27FC236}">
              <a16:creationId xmlns:a16="http://schemas.microsoft.com/office/drawing/2014/main" id="{00000000-0008-0000-0600-000003000000}"/>
            </a:ext>
          </a:extLst>
        </xdr:cNvPr>
        <xdr:cNvSpPr/>
      </xdr:nvSpPr>
      <xdr:spPr>
        <a:xfrm>
          <a:off x="425450" y="520700"/>
          <a:ext cx="10179050" cy="64135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nchorCtr="0"/>
        <a:lstStyle/>
        <a:p>
          <a:pPr algn="l"/>
          <a:r>
            <a:rPr kumimoji="1" lang="ja-JP" altLang="en-US" sz="1100" b="1">
              <a:latin typeface="+mn-ea"/>
              <a:ea typeface="+mn-ea"/>
              <a:cs typeface="メイリオ" panose="020B0604030504040204" pitchFamily="50" charset="-128"/>
            </a:rPr>
            <a:t>問６　景観に悪い影響を与える可能性がある屋外広告物について、良好な景観形成に資するデザイン性の高い屋外広告物となるよう、位置、大きさ、意匠の基準を設け、景観誘導を実施しています。このような屋外広告物に対する景観誘導の基準について、どう思われますか。 </a:t>
          </a:r>
        </a:p>
      </xdr:txBody>
    </xdr:sp>
    <xdr:clientData/>
  </xdr:twoCellAnchor>
  <xdr:twoCellAnchor>
    <xdr:from>
      <xdr:col>8</xdr:col>
      <xdr:colOff>38100</xdr:colOff>
      <xdr:row>10</xdr:row>
      <xdr:rowOff>0</xdr:rowOff>
    </xdr:from>
    <xdr:to>
      <xdr:col>40</xdr:col>
      <xdr:colOff>235403</xdr:colOff>
      <xdr:row>30</xdr:row>
      <xdr:rowOff>0</xdr:rowOff>
    </xdr:to>
    <xdr:graphicFrame macro="">
      <xdr:nvGraphicFramePr>
        <xdr:cNvPr id="4" name="グラフ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49</xdr:row>
      <xdr:rowOff>215900</xdr:rowOff>
    </xdr:from>
    <xdr:to>
      <xdr:col>2</xdr:col>
      <xdr:colOff>0</xdr:colOff>
      <xdr:row>58</xdr:row>
      <xdr:rowOff>177800</xdr:rowOff>
    </xdr:to>
    <xdr:graphicFrame macro="">
      <xdr:nvGraphicFramePr>
        <xdr:cNvPr id="5" name="グラフ 4">
          <a:extLst>
            <a:ext uri="{FF2B5EF4-FFF2-40B4-BE49-F238E27FC236}">
              <a16:creationId xmlns:a16="http://schemas.microsoft.com/office/drawing/2014/main" id="{CDE686CE-DE28-4DDD-BEE2-8652DA530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45</xdr:row>
      <xdr:rowOff>91513</xdr:rowOff>
    </xdr:from>
    <xdr:to>
      <xdr:col>39</xdr:col>
      <xdr:colOff>215900</xdr:colOff>
      <xdr:row>61</xdr:row>
      <xdr:rowOff>197827</xdr:rowOff>
    </xdr:to>
    <xdr:graphicFrame macro="">
      <xdr:nvGraphicFramePr>
        <xdr:cNvPr id="6" name="グラフ 5">
          <a:extLst>
            <a:ext uri="{FF2B5EF4-FFF2-40B4-BE49-F238E27FC236}">
              <a16:creationId xmlns:a16="http://schemas.microsoft.com/office/drawing/2014/main" id="{BF2DEE28-F406-48FB-8710-F70545A37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1640</xdr:colOff>
      <xdr:row>1</xdr:row>
      <xdr:rowOff>92074</xdr:rowOff>
    </xdr:from>
    <xdr:to>
      <xdr:col>33</xdr:col>
      <xdr:colOff>285751</xdr:colOff>
      <xdr:row>4</xdr:row>
      <xdr:rowOff>28575</xdr:rowOff>
    </xdr:to>
    <xdr:sp macro="" textlink="">
      <xdr:nvSpPr>
        <xdr:cNvPr id="3" name="角丸四角形 8">
          <a:extLst>
            <a:ext uri="{FF2B5EF4-FFF2-40B4-BE49-F238E27FC236}">
              <a16:creationId xmlns:a16="http://schemas.microsoft.com/office/drawing/2014/main" id="{00000000-0008-0000-0700-000003000000}"/>
            </a:ext>
          </a:extLst>
        </xdr:cNvPr>
        <xdr:cNvSpPr/>
      </xdr:nvSpPr>
      <xdr:spPr>
        <a:xfrm>
          <a:off x="592190" y="1006474"/>
          <a:ext cx="9437636" cy="622301"/>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eaLnBrk="1" fontAlgn="auto" latinLnBrk="0" hangingPunct="1"/>
          <a:r>
            <a:rPr kumimoji="1" lang="ja-JP" altLang="ja-JP" sz="1200" b="1">
              <a:solidFill>
                <a:schemeClr val="dk1"/>
              </a:solidFill>
              <a:effectLst/>
              <a:latin typeface="+mn-lt"/>
              <a:ea typeface="+mn-ea"/>
              <a:cs typeface="+mn-cs"/>
            </a:rPr>
            <a:t>問７  景観計画の重点届出区域等における広告物について、良好な景観形成にとってどのような景観誘導が重要だと思いますか。</a:t>
          </a:r>
          <a:endParaRPr lang="ja-JP" altLang="ja-JP" sz="1200">
            <a:effectLst/>
          </a:endParaRPr>
        </a:p>
      </xdr:txBody>
    </xdr:sp>
    <xdr:clientData/>
  </xdr:twoCellAnchor>
  <xdr:twoCellAnchor>
    <xdr:from>
      <xdr:col>1</xdr:col>
      <xdr:colOff>95250</xdr:colOff>
      <xdr:row>23</xdr:row>
      <xdr:rowOff>180975</xdr:rowOff>
    </xdr:from>
    <xdr:to>
      <xdr:col>34</xdr:col>
      <xdr:colOff>137013</xdr:colOff>
      <xdr:row>29</xdr:row>
      <xdr:rowOff>94616</xdr:rowOff>
    </xdr:to>
    <xdr:sp macro="" textlink="">
      <xdr:nvSpPr>
        <xdr:cNvPr id="5" name="角丸四角形 8">
          <a:extLst>
            <a:ext uri="{FF2B5EF4-FFF2-40B4-BE49-F238E27FC236}">
              <a16:creationId xmlns:a16="http://schemas.microsoft.com/office/drawing/2014/main" id="{297AE236-6CD2-4475-9224-7FB30DBF8981}"/>
            </a:ext>
          </a:extLst>
        </xdr:cNvPr>
        <xdr:cNvSpPr/>
      </xdr:nvSpPr>
      <xdr:spPr>
        <a:xfrm>
          <a:off x="390525" y="6124575"/>
          <a:ext cx="9785838" cy="1285241"/>
        </a:xfrm>
        <a:prstGeom prst="roundRect">
          <a:avLst>
            <a:gd name="adj" fmla="val 9900"/>
          </a:avLst>
        </a:prstGeom>
        <a:ln w="127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latin typeface="BIZ UDゴシック" panose="020B0400000000000000" pitchFamily="49" charset="-128"/>
              <a:ea typeface="BIZ UDゴシック" panose="020B0400000000000000" pitchFamily="49" charset="-128"/>
              <a:cs typeface="メイリオ" panose="020B0604030504040204" pitchFamily="50" charset="-128"/>
            </a:rPr>
            <a:t>■区域１　御堂筋地区（大阪駅前～土佐堀通（淀屋橋）の区間）・堺筋地区（土佐堀通（北浜）～長堀通（長堀橋）の区間）・四つ橋筋地区・なにわ筋地区・土佐堀通地区</a:t>
          </a:r>
          <a:endParaRPr kumimoji="1" lang="en-US" altLang="ja-JP" sz="1000" b="0">
            <a:latin typeface="BIZ UDゴシック" panose="020B0400000000000000" pitchFamily="49" charset="-128"/>
            <a:ea typeface="BIZ UDゴシック" panose="020B0400000000000000" pitchFamily="49"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latin typeface="BIZ UDゴシック" panose="020B0400000000000000" pitchFamily="49" charset="-128"/>
              <a:ea typeface="BIZ UDゴシック" panose="020B0400000000000000" pitchFamily="49" charset="-128"/>
              <a:cs typeface="メイリオ" panose="020B0604030504040204" pitchFamily="50" charset="-128"/>
            </a:rPr>
            <a:t>■区域２　中之島地区（中之島全域、土佐堀川及び堂島川・大川（天満橋～船津橋・端建蔵橋）、土佐堀川に面する敷地）</a:t>
          </a:r>
          <a:endParaRPr kumimoji="1" lang="en-US" altLang="ja-JP" sz="1000" b="0">
            <a:latin typeface="BIZ UDゴシック" panose="020B0400000000000000" pitchFamily="49" charset="-128"/>
            <a:ea typeface="BIZ UDゴシック" panose="020B0400000000000000" pitchFamily="49"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latin typeface="BIZ UDゴシック" panose="020B0400000000000000" pitchFamily="49" charset="-128"/>
              <a:ea typeface="BIZ UDゴシック" panose="020B0400000000000000" pitchFamily="49" charset="-128"/>
              <a:cs typeface="メイリオ" panose="020B0604030504040204" pitchFamily="50" charset="-128"/>
            </a:rPr>
            <a:t>■区域３　御堂筋地区（土佐堀通（淀屋橋）～中央大通（本町）の区間）</a:t>
          </a:r>
          <a:endParaRPr kumimoji="1" lang="en-US" altLang="ja-JP" sz="1000" b="0">
            <a:latin typeface="BIZ UDゴシック" panose="020B0400000000000000" pitchFamily="49" charset="-128"/>
            <a:ea typeface="BIZ UDゴシック" panose="020B0400000000000000" pitchFamily="49"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latin typeface="BIZ UDゴシック" panose="020B0400000000000000" pitchFamily="49" charset="-128"/>
              <a:ea typeface="BIZ UDゴシック" panose="020B0400000000000000" pitchFamily="49" charset="-128"/>
              <a:cs typeface="メイリオ" panose="020B0604030504040204" pitchFamily="50" charset="-128"/>
            </a:rPr>
            <a:t>■区域４　御堂筋地区（中央大通（本町）～長堀通（心斎橋）の区間）</a:t>
          </a:r>
          <a:endParaRPr kumimoji="1" lang="en-US" altLang="ja-JP" sz="1000" b="0">
            <a:latin typeface="BIZ UDゴシック" panose="020B0400000000000000" pitchFamily="49" charset="-128"/>
            <a:ea typeface="BIZ UDゴシック" panose="020B0400000000000000" pitchFamily="49" charset="-128"/>
            <a:cs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latin typeface="BIZ UDゴシック" panose="020B0400000000000000" pitchFamily="49" charset="-128"/>
              <a:ea typeface="BIZ UDゴシック" panose="020B0400000000000000" pitchFamily="49" charset="-128"/>
              <a:cs typeface="メイリオ" panose="020B0604030504040204" pitchFamily="50" charset="-128"/>
            </a:rPr>
            <a:t>■区域５　御堂筋地区（長堀通（心斎橋）～難波駅前の区間）・堺筋地区（長堀通（長堀橋）～千日前通（日本橋）の区間）・国道２号地区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xdr:row>
      <xdr:rowOff>19051</xdr:rowOff>
    </xdr:from>
    <xdr:to>
      <xdr:col>47</xdr:col>
      <xdr:colOff>107156</xdr:colOff>
      <xdr:row>16</xdr:row>
      <xdr:rowOff>19051</xdr:rowOff>
    </xdr:to>
    <xdr:graphicFrame macro="">
      <xdr:nvGraphicFramePr>
        <xdr:cNvPr id="2" name="Q7A">
          <a:extLst>
            <a:ext uri="{FF2B5EF4-FFF2-40B4-BE49-F238E27FC236}">
              <a16:creationId xmlns:a16="http://schemas.microsoft.com/office/drawing/2014/main" id="{DB087C4C-8B5B-4959-946A-196B40B82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19</xdr:row>
      <xdr:rowOff>28576</xdr:rowOff>
    </xdr:from>
    <xdr:to>
      <xdr:col>47</xdr:col>
      <xdr:colOff>130970</xdr:colOff>
      <xdr:row>31</xdr:row>
      <xdr:rowOff>28576</xdr:rowOff>
    </xdr:to>
    <xdr:graphicFrame macro="">
      <xdr:nvGraphicFramePr>
        <xdr:cNvPr id="3" name="Q7A">
          <a:extLst>
            <a:ext uri="{FF2B5EF4-FFF2-40B4-BE49-F238E27FC236}">
              <a16:creationId xmlns:a16="http://schemas.microsoft.com/office/drawing/2014/main" id="{7358991E-793D-ED2C-589F-C62D0B4AB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47626</xdr:rowOff>
    </xdr:from>
    <xdr:to>
      <xdr:col>47</xdr:col>
      <xdr:colOff>130969</xdr:colOff>
      <xdr:row>47</xdr:row>
      <xdr:rowOff>47626</xdr:rowOff>
    </xdr:to>
    <xdr:graphicFrame macro="">
      <xdr:nvGraphicFramePr>
        <xdr:cNvPr id="5" name="Q7A">
          <a:extLst>
            <a:ext uri="{FF2B5EF4-FFF2-40B4-BE49-F238E27FC236}">
              <a16:creationId xmlns:a16="http://schemas.microsoft.com/office/drawing/2014/main" id="{45ADAE56-8091-06E1-5FD2-F7D15432C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50</xdr:row>
      <xdr:rowOff>28576</xdr:rowOff>
    </xdr:from>
    <xdr:to>
      <xdr:col>47</xdr:col>
      <xdr:colOff>11906</xdr:colOff>
      <xdr:row>62</xdr:row>
      <xdr:rowOff>28576</xdr:rowOff>
    </xdr:to>
    <xdr:graphicFrame macro="">
      <xdr:nvGraphicFramePr>
        <xdr:cNvPr id="8" name="Q7A">
          <a:extLst>
            <a:ext uri="{FF2B5EF4-FFF2-40B4-BE49-F238E27FC236}">
              <a16:creationId xmlns:a16="http://schemas.microsoft.com/office/drawing/2014/main" id="{9B0F40C1-1A77-437F-2505-5E68981D4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67</xdr:row>
      <xdr:rowOff>47626</xdr:rowOff>
    </xdr:from>
    <xdr:to>
      <xdr:col>47</xdr:col>
      <xdr:colOff>83344</xdr:colOff>
      <xdr:row>79</xdr:row>
      <xdr:rowOff>47626</xdr:rowOff>
    </xdr:to>
    <xdr:graphicFrame macro="">
      <xdr:nvGraphicFramePr>
        <xdr:cNvPr id="9" name="Q7A">
          <a:extLst>
            <a:ext uri="{FF2B5EF4-FFF2-40B4-BE49-F238E27FC236}">
              <a16:creationId xmlns:a16="http://schemas.microsoft.com/office/drawing/2014/main" id="{1D33307E-8AFC-4BDE-8DE1-793849233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38100</xdr:colOff>
      <xdr:row>81</xdr:row>
      <xdr:rowOff>63500</xdr:rowOff>
    </xdr:from>
    <xdr:to>
      <xdr:col>46</xdr:col>
      <xdr:colOff>34926</xdr:colOff>
      <xdr:row>93</xdr:row>
      <xdr:rowOff>63500</xdr:rowOff>
    </xdr:to>
    <xdr:graphicFrame macro="">
      <xdr:nvGraphicFramePr>
        <xdr:cNvPr id="12" name="Q7A">
          <a:extLst>
            <a:ext uri="{FF2B5EF4-FFF2-40B4-BE49-F238E27FC236}">
              <a16:creationId xmlns:a16="http://schemas.microsoft.com/office/drawing/2014/main" id="{3DBFB762-5BFF-4193-AA9B-DCCE6604A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81</xdr:row>
      <xdr:rowOff>190500</xdr:rowOff>
    </xdr:from>
    <xdr:to>
      <xdr:col>47</xdr:col>
      <xdr:colOff>83344</xdr:colOff>
      <xdr:row>93</xdr:row>
      <xdr:rowOff>190500</xdr:rowOff>
    </xdr:to>
    <xdr:graphicFrame macro="">
      <xdr:nvGraphicFramePr>
        <xdr:cNvPr id="13" name="Q7A">
          <a:extLst>
            <a:ext uri="{FF2B5EF4-FFF2-40B4-BE49-F238E27FC236}">
              <a16:creationId xmlns:a16="http://schemas.microsoft.com/office/drawing/2014/main" id="{0EE63033-850A-4388-9632-7192270DEA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142875</xdr:colOff>
      <xdr:row>4</xdr:row>
      <xdr:rowOff>0</xdr:rowOff>
    </xdr:from>
    <xdr:to>
      <xdr:col>39</xdr:col>
      <xdr:colOff>75137</xdr:colOff>
      <xdr:row>21</xdr:row>
      <xdr:rowOff>56673</xdr:rowOff>
    </xdr:to>
    <xdr:pic>
      <xdr:nvPicPr>
        <xdr:cNvPr id="6" name="図 5">
          <a:extLst>
            <a:ext uri="{FF2B5EF4-FFF2-40B4-BE49-F238E27FC236}">
              <a16:creationId xmlns:a16="http://schemas.microsoft.com/office/drawing/2014/main" id="{5D1DA528-3E17-5F9C-A24C-FBA65589C09F}"/>
            </a:ext>
          </a:extLst>
        </xdr:cNvPr>
        <xdr:cNvPicPr>
          <a:picLocks noChangeAspect="1"/>
        </xdr:cNvPicPr>
      </xdr:nvPicPr>
      <xdr:blipFill>
        <a:blip xmlns:r="http://schemas.openxmlformats.org/officeDocument/2006/relationships" r:embed="rId1"/>
        <a:stretch>
          <a:fillRect/>
        </a:stretch>
      </xdr:blipFill>
      <xdr:spPr>
        <a:xfrm>
          <a:off x="857250" y="952500"/>
          <a:ext cx="8504762" cy="4104798"/>
        </a:xfrm>
        <a:prstGeom prst="rect">
          <a:avLst/>
        </a:prstGeom>
      </xdr:spPr>
    </xdr:pic>
    <xdr:clientData/>
  </xdr:twoCellAnchor>
  <xdr:twoCellAnchor editAs="oneCell">
    <xdr:from>
      <xdr:col>3</xdr:col>
      <xdr:colOff>31750</xdr:colOff>
      <xdr:row>26</xdr:row>
      <xdr:rowOff>7938</xdr:rowOff>
    </xdr:from>
    <xdr:to>
      <xdr:col>38</xdr:col>
      <xdr:colOff>30708</xdr:colOff>
      <xdr:row>54</xdr:row>
      <xdr:rowOff>200812</xdr:rowOff>
    </xdr:to>
    <xdr:pic>
      <xdr:nvPicPr>
        <xdr:cNvPr id="7" name="図 6">
          <a:extLst>
            <a:ext uri="{FF2B5EF4-FFF2-40B4-BE49-F238E27FC236}">
              <a16:creationId xmlns:a16="http://schemas.microsoft.com/office/drawing/2014/main" id="{7720EC38-E917-D29A-178A-F7BA03677B4A}"/>
            </a:ext>
          </a:extLst>
        </xdr:cNvPr>
        <xdr:cNvPicPr>
          <a:picLocks noChangeAspect="1"/>
        </xdr:cNvPicPr>
      </xdr:nvPicPr>
      <xdr:blipFill>
        <a:blip xmlns:r="http://schemas.openxmlformats.org/officeDocument/2006/relationships" r:embed="rId2"/>
        <a:stretch>
          <a:fillRect/>
        </a:stretch>
      </xdr:blipFill>
      <xdr:spPr>
        <a:xfrm>
          <a:off x="746125" y="6199188"/>
          <a:ext cx="8333333" cy="6860374"/>
        </a:xfrm>
        <a:prstGeom prst="rect">
          <a:avLst/>
        </a:prstGeom>
      </xdr:spPr>
    </xdr:pic>
    <xdr:clientData/>
  </xdr:twoCellAnchor>
  <xdr:twoCellAnchor editAs="oneCell">
    <xdr:from>
      <xdr:col>3</xdr:col>
      <xdr:colOff>150812</xdr:colOff>
      <xdr:row>64</xdr:row>
      <xdr:rowOff>127000</xdr:rowOff>
    </xdr:from>
    <xdr:to>
      <xdr:col>36</xdr:col>
      <xdr:colOff>178401</xdr:colOff>
      <xdr:row>95</xdr:row>
      <xdr:rowOff>195982</xdr:rowOff>
    </xdr:to>
    <xdr:pic>
      <xdr:nvPicPr>
        <xdr:cNvPr id="8" name="図 7">
          <a:extLst>
            <a:ext uri="{FF2B5EF4-FFF2-40B4-BE49-F238E27FC236}">
              <a16:creationId xmlns:a16="http://schemas.microsoft.com/office/drawing/2014/main" id="{6D0311A7-A15A-4195-DC13-A6A4BC70E487}"/>
            </a:ext>
          </a:extLst>
        </xdr:cNvPr>
        <xdr:cNvPicPr>
          <a:picLocks noChangeAspect="1"/>
        </xdr:cNvPicPr>
      </xdr:nvPicPr>
      <xdr:blipFill>
        <a:blip xmlns:r="http://schemas.openxmlformats.org/officeDocument/2006/relationships" r:embed="rId3"/>
        <a:stretch>
          <a:fillRect/>
        </a:stretch>
      </xdr:blipFill>
      <xdr:spPr>
        <a:xfrm>
          <a:off x="865187" y="15367000"/>
          <a:ext cx="7885714" cy="7450857"/>
        </a:xfrm>
        <a:prstGeom prst="rect">
          <a:avLst/>
        </a:prstGeom>
      </xdr:spPr>
    </xdr:pic>
    <xdr:clientData/>
  </xdr:twoCellAnchor>
  <xdr:twoCellAnchor editAs="oneCell">
    <xdr:from>
      <xdr:col>3</xdr:col>
      <xdr:colOff>174625</xdr:colOff>
      <xdr:row>95</xdr:row>
      <xdr:rowOff>190500</xdr:rowOff>
    </xdr:from>
    <xdr:to>
      <xdr:col>36</xdr:col>
      <xdr:colOff>145071</xdr:colOff>
      <xdr:row>120</xdr:row>
      <xdr:rowOff>224726</xdr:rowOff>
    </xdr:to>
    <xdr:pic>
      <xdr:nvPicPr>
        <xdr:cNvPr id="9" name="図 8">
          <a:extLst>
            <a:ext uri="{FF2B5EF4-FFF2-40B4-BE49-F238E27FC236}">
              <a16:creationId xmlns:a16="http://schemas.microsoft.com/office/drawing/2014/main" id="{66458198-2D05-7948-264C-06CE1DE34AF0}"/>
            </a:ext>
          </a:extLst>
        </xdr:cNvPr>
        <xdr:cNvPicPr>
          <a:picLocks noChangeAspect="1"/>
        </xdr:cNvPicPr>
      </xdr:nvPicPr>
      <xdr:blipFill>
        <a:blip xmlns:r="http://schemas.openxmlformats.org/officeDocument/2006/relationships" r:embed="rId4"/>
        <a:stretch>
          <a:fillRect/>
        </a:stretch>
      </xdr:blipFill>
      <xdr:spPr>
        <a:xfrm>
          <a:off x="889000" y="22812375"/>
          <a:ext cx="7828571" cy="5987351"/>
        </a:xfrm>
        <a:prstGeom prst="rect">
          <a:avLst/>
        </a:prstGeom>
      </xdr:spPr>
    </xdr:pic>
    <xdr:clientData/>
  </xdr:twoCellAnchor>
  <xdr:twoCellAnchor editAs="oneCell">
    <xdr:from>
      <xdr:col>4</xdr:col>
      <xdr:colOff>111126</xdr:colOff>
      <xdr:row>126</xdr:row>
      <xdr:rowOff>214312</xdr:rowOff>
    </xdr:from>
    <xdr:to>
      <xdr:col>37</xdr:col>
      <xdr:colOff>157763</xdr:colOff>
      <xdr:row>165</xdr:row>
      <xdr:rowOff>54496</xdr:rowOff>
    </xdr:to>
    <xdr:pic>
      <xdr:nvPicPr>
        <xdr:cNvPr id="10" name="図 9">
          <a:extLst>
            <a:ext uri="{FF2B5EF4-FFF2-40B4-BE49-F238E27FC236}">
              <a16:creationId xmlns:a16="http://schemas.microsoft.com/office/drawing/2014/main" id="{000BED79-3B97-0043-8919-08F6953FBD76}"/>
            </a:ext>
          </a:extLst>
        </xdr:cNvPr>
        <xdr:cNvPicPr>
          <a:picLocks noChangeAspect="1"/>
        </xdr:cNvPicPr>
      </xdr:nvPicPr>
      <xdr:blipFill>
        <a:blip xmlns:r="http://schemas.openxmlformats.org/officeDocument/2006/relationships" r:embed="rId5"/>
        <a:stretch>
          <a:fillRect/>
        </a:stretch>
      </xdr:blipFill>
      <xdr:spPr>
        <a:xfrm>
          <a:off x="1063626" y="30218062"/>
          <a:ext cx="7904762" cy="9127059"/>
        </a:xfrm>
        <a:prstGeom prst="rect">
          <a:avLst/>
        </a:prstGeom>
      </xdr:spPr>
    </xdr:pic>
    <xdr:clientData/>
  </xdr:twoCellAnchor>
  <xdr:twoCellAnchor editAs="oneCell">
    <xdr:from>
      <xdr:col>4</xdr:col>
      <xdr:colOff>1</xdr:colOff>
      <xdr:row>191</xdr:row>
      <xdr:rowOff>7938</xdr:rowOff>
    </xdr:from>
    <xdr:to>
      <xdr:col>36</xdr:col>
      <xdr:colOff>237144</xdr:colOff>
      <xdr:row>227</xdr:row>
      <xdr:rowOff>54557</xdr:rowOff>
    </xdr:to>
    <xdr:pic>
      <xdr:nvPicPr>
        <xdr:cNvPr id="11" name="図 10">
          <a:extLst>
            <a:ext uri="{FF2B5EF4-FFF2-40B4-BE49-F238E27FC236}">
              <a16:creationId xmlns:a16="http://schemas.microsoft.com/office/drawing/2014/main" id="{3A11A03B-7905-46E6-0084-F5B70B5D7980}"/>
            </a:ext>
          </a:extLst>
        </xdr:cNvPr>
        <xdr:cNvPicPr>
          <a:picLocks noChangeAspect="1"/>
        </xdr:cNvPicPr>
      </xdr:nvPicPr>
      <xdr:blipFill>
        <a:blip xmlns:r="http://schemas.openxmlformats.org/officeDocument/2006/relationships" r:embed="rId6"/>
        <a:stretch>
          <a:fillRect/>
        </a:stretch>
      </xdr:blipFill>
      <xdr:spPr>
        <a:xfrm>
          <a:off x="952501" y="45489813"/>
          <a:ext cx="7857143" cy="8619119"/>
        </a:xfrm>
        <a:prstGeom prst="rect">
          <a:avLst/>
        </a:prstGeom>
      </xdr:spPr>
    </xdr:pic>
    <xdr:clientData/>
  </xdr:twoCellAnchor>
  <xdr:twoCellAnchor editAs="oneCell">
    <xdr:from>
      <xdr:col>3</xdr:col>
      <xdr:colOff>119063</xdr:colOff>
      <xdr:row>228</xdr:row>
      <xdr:rowOff>47625</xdr:rowOff>
    </xdr:from>
    <xdr:to>
      <xdr:col>37</xdr:col>
      <xdr:colOff>184718</xdr:colOff>
      <xdr:row>245</xdr:row>
      <xdr:rowOff>2708</xdr:rowOff>
    </xdr:to>
    <xdr:pic>
      <xdr:nvPicPr>
        <xdr:cNvPr id="18" name="図 17">
          <a:extLst>
            <a:ext uri="{FF2B5EF4-FFF2-40B4-BE49-F238E27FC236}">
              <a16:creationId xmlns:a16="http://schemas.microsoft.com/office/drawing/2014/main" id="{8D517A95-B6EF-40CE-8E4D-CA27A5000DE3}"/>
            </a:ext>
          </a:extLst>
        </xdr:cNvPr>
        <xdr:cNvPicPr>
          <a:picLocks noChangeAspect="1"/>
        </xdr:cNvPicPr>
      </xdr:nvPicPr>
      <xdr:blipFill>
        <a:blip xmlns:r="http://schemas.openxmlformats.org/officeDocument/2006/relationships" r:embed="rId7"/>
        <a:stretch>
          <a:fillRect/>
        </a:stretch>
      </xdr:blipFill>
      <xdr:spPr>
        <a:xfrm>
          <a:off x="833438" y="54340125"/>
          <a:ext cx="8161905" cy="4003208"/>
        </a:xfrm>
        <a:prstGeom prst="rect">
          <a:avLst/>
        </a:prstGeom>
      </xdr:spPr>
    </xdr:pic>
    <xdr:clientData/>
  </xdr:twoCellAnchor>
  <xdr:twoCellAnchor editAs="oneCell">
    <xdr:from>
      <xdr:col>4</xdr:col>
      <xdr:colOff>79375</xdr:colOff>
      <xdr:row>252</xdr:row>
      <xdr:rowOff>55563</xdr:rowOff>
    </xdr:from>
    <xdr:to>
      <xdr:col>37</xdr:col>
      <xdr:colOff>106964</xdr:colOff>
      <xdr:row>279</xdr:row>
      <xdr:rowOff>213545</xdr:rowOff>
    </xdr:to>
    <xdr:pic>
      <xdr:nvPicPr>
        <xdr:cNvPr id="19" name="図 18">
          <a:extLst>
            <a:ext uri="{FF2B5EF4-FFF2-40B4-BE49-F238E27FC236}">
              <a16:creationId xmlns:a16="http://schemas.microsoft.com/office/drawing/2014/main" id="{3FF32073-BC1F-4B77-8BB0-A10CC05F2FBD}"/>
            </a:ext>
          </a:extLst>
        </xdr:cNvPr>
        <xdr:cNvPicPr>
          <a:picLocks noChangeAspect="1"/>
        </xdr:cNvPicPr>
      </xdr:nvPicPr>
      <xdr:blipFill>
        <a:blip xmlns:r="http://schemas.openxmlformats.org/officeDocument/2006/relationships" r:embed="rId8"/>
        <a:stretch>
          <a:fillRect/>
        </a:stretch>
      </xdr:blipFill>
      <xdr:spPr>
        <a:xfrm>
          <a:off x="1031875" y="60063063"/>
          <a:ext cx="7885714" cy="6587357"/>
        </a:xfrm>
        <a:prstGeom prst="rect">
          <a:avLst/>
        </a:prstGeom>
      </xdr:spPr>
    </xdr:pic>
    <xdr:clientData/>
  </xdr:twoCellAnchor>
  <xdr:twoCellAnchor editAs="oneCell">
    <xdr:from>
      <xdr:col>3</xdr:col>
      <xdr:colOff>134938</xdr:colOff>
      <xdr:row>279</xdr:row>
      <xdr:rowOff>150813</xdr:rowOff>
    </xdr:from>
    <xdr:to>
      <xdr:col>37</xdr:col>
      <xdr:colOff>29164</xdr:colOff>
      <xdr:row>303</xdr:row>
      <xdr:rowOff>134271</xdr:rowOff>
    </xdr:to>
    <xdr:pic>
      <xdr:nvPicPr>
        <xdr:cNvPr id="20" name="図 19">
          <a:extLst>
            <a:ext uri="{FF2B5EF4-FFF2-40B4-BE49-F238E27FC236}">
              <a16:creationId xmlns:a16="http://schemas.microsoft.com/office/drawing/2014/main" id="{15143937-6633-41ED-B05A-E0BEFB5B5A3F}"/>
            </a:ext>
          </a:extLst>
        </xdr:cNvPr>
        <xdr:cNvPicPr>
          <a:picLocks noChangeAspect="1"/>
        </xdr:cNvPicPr>
      </xdr:nvPicPr>
      <xdr:blipFill>
        <a:blip xmlns:r="http://schemas.openxmlformats.org/officeDocument/2006/relationships" r:embed="rId9"/>
        <a:stretch>
          <a:fillRect/>
        </a:stretch>
      </xdr:blipFill>
      <xdr:spPr>
        <a:xfrm>
          <a:off x="849313" y="66587688"/>
          <a:ext cx="7990476" cy="5698458"/>
        </a:xfrm>
        <a:prstGeom prst="rect">
          <a:avLst/>
        </a:prstGeom>
      </xdr:spPr>
    </xdr:pic>
    <xdr:clientData/>
  </xdr:twoCellAnchor>
  <xdr:twoCellAnchor editAs="oneCell">
    <xdr:from>
      <xdr:col>4</xdr:col>
      <xdr:colOff>47625</xdr:colOff>
      <xdr:row>315</xdr:row>
      <xdr:rowOff>149225</xdr:rowOff>
    </xdr:from>
    <xdr:to>
      <xdr:col>37</xdr:col>
      <xdr:colOff>151405</xdr:colOff>
      <xdr:row>339</xdr:row>
      <xdr:rowOff>123159</xdr:rowOff>
    </xdr:to>
    <xdr:pic>
      <xdr:nvPicPr>
        <xdr:cNvPr id="21" name="図 20">
          <a:extLst>
            <a:ext uri="{FF2B5EF4-FFF2-40B4-BE49-F238E27FC236}">
              <a16:creationId xmlns:a16="http://schemas.microsoft.com/office/drawing/2014/main" id="{FFDAF061-CA19-4092-9820-480411BBC7BA}"/>
            </a:ext>
          </a:extLst>
        </xdr:cNvPr>
        <xdr:cNvPicPr>
          <a:picLocks noChangeAspect="1"/>
        </xdr:cNvPicPr>
      </xdr:nvPicPr>
      <xdr:blipFill>
        <a:blip xmlns:r="http://schemas.openxmlformats.org/officeDocument/2006/relationships" r:embed="rId10"/>
        <a:stretch>
          <a:fillRect/>
        </a:stretch>
      </xdr:blipFill>
      <xdr:spPr>
        <a:xfrm>
          <a:off x="1012825" y="72158225"/>
          <a:ext cx="8066680" cy="5460334"/>
        </a:xfrm>
        <a:prstGeom prst="rect">
          <a:avLst/>
        </a:prstGeom>
      </xdr:spPr>
    </xdr:pic>
    <xdr:clientData/>
  </xdr:twoCellAnchor>
  <xdr:twoCellAnchor editAs="oneCell">
    <xdr:from>
      <xdr:col>4</xdr:col>
      <xdr:colOff>142875</xdr:colOff>
      <xdr:row>340</xdr:row>
      <xdr:rowOff>41275</xdr:rowOff>
    </xdr:from>
    <xdr:to>
      <xdr:col>37</xdr:col>
      <xdr:colOff>84750</xdr:colOff>
      <xdr:row>363</xdr:row>
      <xdr:rowOff>212065</xdr:rowOff>
    </xdr:to>
    <xdr:pic>
      <xdr:nvPicPr>
        <xdr:cNvPr id="22" name="図 21">
          <a:extLst>
            <a:ext uri="{FF2B5EF4-FFF2-40B4-BE49-F238E27FC236}">
              <a16:creationId xmlns:a16="http://schemas.microsoft.com/office/drawing/2014/main" id="{92649AC3-9360-4E8F-B4F8-AF2E83F1E3EA}"/>
            </a:ext>
          </a:extLst>
        </xdr:cNvPr>
        <xdr:cNvPicPr>
          <a:picLocks noChangeAspect="1"/>
        </xdr:cNvPicPr>
      </xdr:nvPicPr>
      <xdr:blipFill>
        <a:blip xmlns:r="http://schemas.openxmlformats.org/officeDocument/2006/relationships" r:embed="rId11"/>
        <a:stretch>
          <a:fillRect/>
        </a:stretch>
      </xdr:blipFill>
      <xdr:spPr>
        <a:xfrm>
          <a:off x="1108075" y="77765275"/>
          <a:ext cx="7904775" cy="5428590"/>
        </a:xfrm>
        <a:prstGeom prst="rect">
          <a:avLst/>
        </a:prstGeom>
      </xdr:spPr>
    </xdr:pic>
    <xdr:clientData/>
  </xdr:twoCellAnchor>
  <xdr:twoCellAnchor editAs="oneCell">
    <xdr:from>
      <xdr:col>4</xdr:col>
      <xdr:colOff>119063</xdr:colOff>
      <xdr:row>379</xdr:row>
      <xdr:rowOff>112713</xdr:rowOff>
    </xdr:from>
    <xdr:to>
      <xdr:col>37</xdr:col>
      <xdr:colOff>137128</xdr:colOff>
      <xdr:row>406</xdr:row>
      <xdr:rowOff>150058</xdr:rowOff>
    </xdr:to>
    <xdr:pic>
      <xdr:nvPicPr>
        <xdr:cNvPr id="23" name="図 22">
          <a:extLst>
            <a:ext uri="{FF2B5EF4-FFF2-40B4-BE49-F238E27FC236}">
              <a16:creationId xmlns:a16="http://schemas.microsoft.com/office/drawing/2014/main" id="{535C4263-AA68-4C0E-84D6-5633D8840EE2}"/>
            </a:ext>
          </a:extLst>
        </xdr:cNvPr>
        <xdr:cNvPicPr>
          <a:picLocks noChangeAspect="1"/>
        </xdr:cNvPicPr>
      </xdr:nvPicPr>
      <xdr:blipFill>
        <a:blip xmlns:r="http://schemas.openxmlformats.org/officeDocument/2006/relationships" r:embed="rId12"/>
        <a:stretch>
          <a:fillRect/>
        </a:stretch>
      </xdr:blipFill>
      <xdr:spPr>
        <a:xfrm>
          <a:off x="1084263" y="86752113"/>
          <a:ext cx="7980965" cy="620954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22411</xdr:colOff>
      <xdr:row>1</xdr:row>
      <xdr:rowOff>14887</xdr:rowOff>
    </xdr:from>
    <xdr:to>
      <xdr:col>2</xdr:col>
      <xdr:colOff>95250</xdr:colOff>
      <xdr:row>4</xdr:row>
      <xdr:rowOff>28575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2411" y="179987"/>
          <a:ext cx="1292039" cy="508988"/>
        </a:xfrm>
        <a:prstGeom prst="roundRect">
          <a:avLst/>
        </a:prstGeom>
        <a:solidFill>
          <a:srgbClr val="FFFF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tx1"/>
              </a:solidFill>
            </a:rPr>
            <a:t>グラフ用データ</a:t>
          </a:r>
          <a:endParaRPr kumimoji="1" lang="en-US" altLang="ja-JP"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42</xdr:row>
      <xdr:rowOff>1</xdr:rowOff>
    </xdr:from>
    <xdr:to>
      <xdr:col>41</xdr:col>
      <xdr:colOff>57150</xdr:colOff>
      <xdr:row>56</xdr:row>
      <xdr:rowOff>168088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4</xdr:row>
      <xdr:rowOff>63500</xdr:rowOff>
    </xdr:from>
    <xdr:to>
      <xdr:col>40</xdr:col>
      <xdr:colOff>0</xdr:colOff>
      <xdr:row>6</xdr:row>
      <xdr:rowOff>12700</xdr:rowOff>
    </xdr:to>
    <xdr:sp macro="" textlink="">
      <xdr:nvSpPr>
        <xdr:cNvPr id="3" name="角丸四角形 8">
          <a:extLst>
            <a:ext uri="{FF2B5EF4-FFF2-40B4-BE49-F238E27FC236}">
              <a16:creationId xmlns:a16="http://schemas.microsoft.com/office/drawing/2014/main" id="{00000000-0008-0000-0100-000003000000}"/>
            </a:ext>
          </a:extLst>
        </xdr:cNvPr>
        <xdr:cNvSpPr/>
      </xdr:nvSpPr>
      <xdr:spPr>
        <a:xfrm>
          <a:off x="628650" y="723900"/>
          <a:ext cx="23888700" cy="2794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200" b="1">
              <a:latin typeface="+mn-ea"/>
              <a:ea typeface="+mn-ea"/>
              <a:cs typeface="メイリオ" panose="020B0604030504040204" pitchFamily="50" charset="-128"/>
            </a:rPr>
            <a:t>問１  大阪市内の景観は、全体的に、概ね</a:t>
          </a:r>
          <a:r>
            <a:rPr kumimoji="1" lang="en-US" altLang="ja-JP" sz="1200" b="1">
              <a:latin typeface="+mn-ea"/>
              <a:ea typeface="+mn-ea"/>
              <a:cs typeface="メイリオ" panose="020B0604030504040204" pitchFamily="50" charset="-128"/>
            </a:rPr>
            <a:t>10</a:t>
          </a:r>
          <a:r>
            <a:rPr kumimoji="1" lang="ja-JP" altLang="en-US" sz="1200" b="1">
              <a:latin typeface="+mn-ea"/>
              <a:ea typeface="+mn-ea"/>
              <a:cs typeface="メイリオ" panose="020B0604030504040204" pitchFamily="50" charset="-128"/>
            </a:rPr>
            <a:t>年前と比べてどのように変わったと思われますか。</a:t>
          </a:r>
        </a:p>
      </xdr:txBody>
    </xdr:sp>
    <xdr:clientData/>
  </xdr:twoCellAnchor>
  <xdr:twoCellAnchor>
    <xdr:from>
      <xdr:col>20</xdr:col>
      <xdr:colOff>135467</xdr:colOff>
      <xdr:row>9</xdr:row>
      <xdr:rowOff>14211</xdr:rowOff>
    </xdr:from>
    <xdr:to>
      <xdr:col>39</xdr:col>
      <xdr:colOff>203200</xdr:colOff>
      <xdr:row>30</xdr:row>
      <xdr:rowOff>42334</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75</xdr:row>
      <xdr:rowOff>215900</xdr:rowOff>
    </xdr:from>
    <xdr:to>
      <xdr:col>2</xdr:col>
      <xdr:colOff>0</xdr:colOff>
      <xdr:row>84</xdr:row>
      <xdr:rowOff>177800</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71</xdr:row>
      <xdr:rowOff>114300</xdr:rowOff>
    </xdr:from>
    <xdr:to>
      <xdr:col>42</xdr:col>
      <xdr:colOff>0</xdr:colOff>
      <xdr:row>87</xdr:row>
      <xdr:rowOff>200025</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10</xdr:row>
      <xdr:rowOff>0</xdr:rowOff>
    </xdr:from>
    <xdr:to>
      <xdr:col>40</xdr:col>
      <xdr:colOff>215900</xdr:colOff>
      <xdr:row>15</xdr:row>
      <xdr:rowOff>209549</xdr:rowOff>
    </xdr:to>
    <xdr:graphicFrame macro="">
      <xdr:nvGraphicFramePr>
        <xdr:cNvPr id="5" name="グラフ 4">
          <a:extLst>
            <a:ext uri="{FF2B5EF4-FFF2-40B4-BE49-F238E27FC236}">
              <a16:creationId xmlns:a16="http://schemas.microsoft.com/office/drawing/2014/main" id="{1988CAC3-0D9A-4674-A545-5A4FF129F9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24</xdr:row>
      <xdr:rowOff>0</xdr:rowOff>
    </xdr:from>
    <xdr:to>
      <xdr:col>40</xdr:col>
      <xdr:colOff>215900</xdr:colOff>
      <xdr:row>29</xdr:row>
      <xdr:rowOff>209549</xdr:rowOff>
    </xdr:to>
    <xdr:graphicFrame macro="">
      <xdr:nvGraphicFramePr>
        <xdr:cNvPr id="6" name="グラフ 5">
          <a:extLst>
            <a:ext uri="{FF2B5EF4-FFF2-40B4-BE49-F238E27FC236}">
              <a16:creationId xmlns:a16="http://schemas.microsoft.com/office/drawing/2014/main" id="{9DD1B5BC-5914-4BA0-B0F6-F3498AF79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39</xdr:row>
      <xdr:rowOff>0</xdr:rowOff>
    </xdr:from>
    <xdr:to>
      <xdr:col>40</xdr:col>
      <xdr:colOff>215900</xdr:colOff>
      <xdr:row>44</xdr:row>
      <xdr:rowOff>209549</xdr:rowOff>
    </xdr:to>
    <xdr:graphicFrame macro="">
      <xdr:nvGraphicFramePr>
        <xdr:cNvPr id="7" name="グラフ 6">
          <a:extLst>
            <a:ext uri="{FF2B5EF4-FFF2-40B4-BE49-F238E27FC236}">
              <a16:creationId xmlns:a16="http://schemas.microsoft.com/office/drawing/2014/main" id="{85982325-78BC-45D6-AD26-37A52F8086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53</xdr:row>
      <xdr:rowOff>0</xdr:rowOff>
    </xdr:from>
    <xdr:to>
      <xdr:col>40</xdr:col>
      <xdr:colOff>215900</xdr:colOff>
      <xdr:row>58</xdr:row>
      <xdr:rowOff>209549</xdr:rowOff>
    </xdr:to>
    <xdr:graphicFrame macro="">
      <xdr:nvGraphicFramePr>
        <xdr:cNvPr id="8" name="グラフ 7">
          <a:extLst>
            <a:ext uri="{FF2B5EF4-FFF2-40B4-BE49-F238E27FC236}">
              <a16:creationId xmlns:a16="http://schemas.microsoft.com/office/drawing/2014/main" id="{E29803F3-F484-4018-8E19-E74953B7B5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68</xdr:row>
      <xdr:rowOff>0</xdr:rowOff>
    </xdr:from>
    <xdr:to>
      <xdr:col>40</xdr:col>
      <xdr:colOff>215900</xdr:colOff>
      <xdr:row>73</xdr:row>
      <xdr:rowOff>209549</xdr:rowOff>
    </xdr:to>
    <xdr:graphicFrame macro="">
      <xdr:nvGraphicFramePr>
        <xdr:cNvPr id="9" name="グラフ 8">
          <a:extLst>
            <a:ext uri="{FF2B5EF4-FFF2-40B4-BE49-F238E27FC236}">
              <a16:creationId xmlns:a16="http://schemas.microsoft.com/office/drawing/2014/main" id="{934AC526-8735-45A8-BD07-B515E690A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18</xdr:row>
      <xdr:rowOff>0</xdr:rowOff>
    </xdr:from>
    <xdr:to>
      <xdr:col>39</xdr:col>
      <xdr:colOff>215900</xdr:colOff>
      <xdr:row>26</xdr:row>
      <xdr:rowOff>228599</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xdr:row>
      <xdr:rowOff>63500</xdr:rowOff>
    </xdr:from>
    <xdr:to>
      <xdr:col>40</xdr:col>
      <xdr:colOff>0</xdr:colOff>
      <xdr:row>3</xdr:row>
      <xdr:rowOff>12700</xdr:rowOff>
    </xdr:to>
    <xdr:sp macro="" textlink="">
      <xdr:nvSpPr>
        <xdr:cNvPr id="3" name="角丸四角形 8">
          <a:extLst>
            <a:ext uri="{FF2B5EF4-FFF2-40B4-BE49-F238E27FC236}">
              <a16:creationId xmlns:a16="http://schemas.microsoft.com/office/drawing/2014/main" id="{00000000-0008-0000-0200-000003000000}"/>
            </a:ext>
          </a:extLst>
        </xdr:cNvPr>
        <xdr:cNvSpPr/>
      </xdr:nvSpPr>
      <xdr:spPr>
        <a:xfrm>
          <a:off x="844176" y="989853"/>
          <a:ext cx="8232589" cy="412376"/>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200" b="1">
              <a:latin typeface="+mn-ea"/>
              <a:ea typeface="+mn-ea"/>
              <a:cs typeface="メイリオ" panose="020B0604030504040204" pitchFamily="50" charset="-128"/>
            </a:rPr>
            <a:t>問２  まちづくりを進める上で、魅力ある都市景観の形成はどの程度重要だと思われますか。</a:t>
          </a:r>
        </a:p>
      </xdr:txBody>
    </xdr:sp>
    <xdr:clientData/>
  </xdr:twoCellAnchor>
  <xdr:twoCellAnchor>
    <xdr:from>
      <xdr:col>2</xdr:col>
      <xdr:colOff>0</xdr:colOff>
      <xdr:row>45</xdr:row>
      <xdr:rowOff>215900</xdr:rowOff>
    </xdr:from>
    <xdr:to>
      <xdr:col>2</xdr:col>
      <xdr:colOff>0</xdr:colOff>
      <xdr:row>54</xdr:row>
      <xdr:rowOff>177800</xdr:rowOff>
    </xdr:to>
    <xdr:graphicFrame macro="">
      <xdr:nvGraphicFramePr>
        <xdr:cNvPr id="5" name="グラフ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41</xdr:row>
      <xdr:rowOff>74706</xdr:rowOff>
    </xdr:from>
    <xdr:to>
      <xdr:col>39</xdr:col>
      <xdr:colOff>215900</xdr:colOff>
      <xdr:row>56</xdr:row>
      <xdr:rowOff>159684</xdr:rowOff>
    </xdr:to>
    <xdr:graphicFrame macro="">
      <xdr:nvGraphicFramePr>
        <xdr:cNvPr id="6" name="グラフ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159441</xdr:colOff>
      <xdr:row>11</xdr:row>
      <xdr:rowOff>108195</xdr:rowOff>
    </xdr:from>
    <xdr:to>
      <xdr:col>41</xdr:col>
      <xdr:colOff>159441</xdr:colOff>
      <xdr:row>17</xdr:row>
      <xdr:rowOff>59532</xdr:rowOff>
    </xdr:to>
    <xdr:graphicFrame macro="">
      <xdr:nvGraphicFramePr>
        <xdr:cNvPr id="2" name="グラフ 1">
          <a:extLst>
            <a:ext uri="{FF2B5EF4-FFF2-40B4-BE49-F238E27FC236}">
              <a16:creationId xmlns:a16="http://schemas.microsoft.com/office/drawing/2014/main" id="{156AF06A-067F-4BF4-A63B-69A85BB787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11906</xdr:colOff>
      <xdr:row>27</xdr:row>
      <xdr:rowOff>83344</xdr:rowOff>
    </xdr:from>
    <xdr:to>
      <xdr:col>41</xdr:col>
      <xdr:colOff>227254</xdr:colOff>
      <xdr:row>33</xdr:row>
      <xdr:rowOff>59530</xdr:rowOff>
    </xdr:to>
    <xdr:graphicFrame macro="">
      <xdr:nvGraphicFramePr>
        <xdr:cNvPr id="3" name="グラフ 2">
          <a:extLst>
            <a:ext uri="{FF2B5EF4-FFF2-40B4-BE49-F238E27FC236}">
              <a16:creationId xmlns:a16="http://schemas.microsoft.com/office/drawing/2014/main" id="{98BD1BB1-6916-4355-8126-D96BFD94E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23812</xdr:colOff>
      <xdr:row>44</xdr:row>
      <xdr:rowOff>130968</xdr:rowOff>
    </xdr:from>
    <xdr:to>
      <xdr:col>42</xdr:col>
      <xdr:colOff>1035</xdr:colOff>
      <xdr:row>50</xdr:row>
      <xdr:rowOff>107154</xdr:rowOff>
    </xdr:to>
    <xdr:graphicFrame macro="">
      <xdr:nvGraphicFramePr>
        <xdr:cNvPr id="4" name="グラフ 3">
          <a:extLst>
            <a:ext uri="{FF2B5EF4-FFF2-40B4-BE49-F238E27FC236}">
              <a16:creationId xmlns:a16="http://schemas.microsoft.com/office/drawing/2014/main" id="{026EF046-817E-4FB7-A3B7-5D1E53AC4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202405</xdr:colOff>
      <xdr:row>60</xdr:row>
      <xdr:rowOff>119063</xdr:rowOff>
    </xdr:from>
    <xdr:to>
      <xdr:col>41</xdr:col>
      <xdr:colOff>206616</xdr:colOff>
      <xdr:row>66</xdr:row>
      <xdr:rowOff>130968</xdr:rowOff>
    </xdr:to>
    <xdr:graphicFrame macro="">
      <xdr:nvGraphicFramePr>
        <xdr:cNvPr id="5" name="グラフ 4">
          <a:extLst>
            <a:ext uri="{FF2B5EF4-FFF2-40B4-BE49-F238E27FC236}">
              <a16:creationId xmlns:a16="http://schemas.microsoft.com/office/drawing/2014/main" id="{3CB43FC4-345B-4DC5-9B2C-A0C0B4E651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80</xdr:row>
      <xdr:rowOff>1</xdr:rowOff>
    </xdr:from>
    <xdr:to>
      <xdr:col>41</xdr:col>
      <xdr:colOff>215348</xdr:colOff>
      <xdr:row>85</xdr:row>
      <xdr:rowOff>95251</xdr:rowOff>
    </xdr:to>
    <xdr:graphicFrame macro="">
      <xdr:nvGraphicFramePr>
        <xdr:cNvPr id="6" name="グラフ 5">
          <a:extLst>
            <a:ext uri="{FF2B5EF4-FFF2-40B4-BE49-F238E27FC236}">
              <a16:creationId xmlns:a16="http://schemas.microsoft.com/office/drawing/2014/main" id="{4F74CB63-C681-493E-ABE1-386F847D42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17</xdr:row>
      <xdr:rowOff>44826</xdr:rowOff>
    </xdr:from>
    <xdr:to>
      <xdr:col>39</xdr:col>
      <xdr:colOff>215900</xdr:colOff>
      <xdr:row>29</xdr:row>
      <xdr:rowOff>161926</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xdr:row>
      <xdr:rowOff>63500</xdr:rowOff>
    </xdr:from>
    <xdr:to>
      <xdr:col>40</xdr:col>
      <xdr:colOff>0</xdr:colOff>
      <xdr:row>3</xdr:row>
      <xdr:rowOff>246529</xdr:rowOff>
    </xdr:to>
    <xdr:sp macro="" textlink="">
      <xdr:nvSpPr>
        <xdr:cNvPr id="3" name="角丸四角形 8">
          <a:extLst>
            <a:ext uri="{FF2B5EF4-FFF2-40B4-BE49-F238E27FC236}">
              <a16:creationId xmlns:a16="http://schemas.microsoft.com/office/drawing/2014/main" id="{00000000-0008-0000-0300-000003000000}"/>
            </a:ext>
          </a:extLst>
        </xdr:cNvPr>
        <xdr:cNvSpPr/>
      </xdr:nvSpPr>
      <xdr:spPr>
        <a:xfrm>
          <a:off x="918882" y="959971"/>
          <a:ext cx="8942294" cy="63126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200" b="1">
              <a:latin typeface="+mn-ea"/>
              <a:ea typeface="+mn-ea"/>
              <a:cs typeface="メイリオ" panose="020B0604030504040204" pitchFamily="50" charset="-128"/>
            </a:rPr>
            <a:t>問３  </a:t>
          </a:r>
          <a:r>
            <a:rPr kumimoji="1" lang="en-US" altLang="ja-JP" sz="1200" b="1">
              <a:latin typeface="+mn-ea"/>
              <a:ea typeface="+mn-ea"/>
              <a:cs typeface="メイリオ" panose="020B0604030504040204" pitchFamily="50" charset="-128"/>
            </a:rPr>
            <a:t>【</a:t>
          </a:r>
          <a:r>
            <a:rPr kumimoji="1" lang="ja-JP" altLang="en-US" sz="1200" b="1">
              <a:latin typeface="+mn-ea"/>
              <a:ea typeface="+mn-ea"/>
              <a:cs typeface="メイリオ" panose="020B0604030504040204" pitchFamily="50" charset="-128"/>
            </a:rPr>
            <a:t>問</a:t>
          </a:r>
          <a:r>
            <a:rPr kumimoji="1" lang="en-US" altLang="ja-JP" sz="1200" b="1">
              <a:latin typeface="+mn-ea"/>
              <a:ea typeface="+mn-ea"/>
              <a:cs typeface="メイリオ" panose="020B0604030504040204" pitchFamily="50" charset="-128"/>
            </a:rPr>
            <a:t>2</a:t>
          </a:r>
          <a:r>
            <a:rPr kumimoji="1" lang="ja-JP" altLang="en-US" sz="1200" b="1">
              <a:latin typeface="+mn-ea"/>
              <a:ea typeface="+mn-ea"/>
              <a:cs typeface="メイリオ" panose="020B0604030504040204" pitchFamily="50" charset="-128"/>
            </a:rPr>
            <a:t>で「重要である」と回答した人にお聞きします。</a:t>
          </a:r>
          <a:r>
            <a:rPr kumimoji="1" lang="en-US" altLang="ja-JP" sz="1200" b="1">
              <a:latin typeface="+mn-ea"/>
              <a:ea typeface="+mn-ea"/>
              <a:cs typeface="メイリオ" panose="020B0604030504040204" pitchFamily="50" charset="-128"/>
            </a:rPr>
            <a:t>】</a:t>
          </a:r>
        </a:p>
        <a:p>
          <a:pPr algn="l"/>
          <a:r>
            <a:rPr kumimoji="1" lang="ja-JP" altLang="en-US" sz="1200" b="1">
              <a:latin typeface="+mn-ea"/>
              <a:ea typeface="+mn-ea"/>
              <a:cs typeface="メイリオ" panose="020B0604030504040204" pitchFamily="50" charset="-128"/>
            </a:rPr>
            <a:t>魅力ある都市景観の形成が重要だと思われるのはどのような理由からですか。</a:t>
          </a:r>
        </a:p>
      </xdr:txBody>
    </xdr:sp>
    <xdr:clientData/>
  </xdr:twoCellAnchor>
  <xdr:twoCellAnchor>
    <xdr:from>
      <xdr:col>2</xdr:col>
      <xdr:colOff>0</xdr:colOff>
      <xdr:row>45</xdr:row>
      <xdr:rowOff>215900</xdr:rowOff>
    </xdr:from>
    <xdr:to>
      <xdr:col>2</xdr:col>
      <xdr:colOff>0</xdr:colOff>
      <xdr:row>54</xdr:row>
      <xdr:rowOff>177800</xdr:rowOff>
    </xdr:to>
    <xdr:graphicFrame macro="">
      <xdr:nvGraphicFramePr>
        <xdr:cNvPr id="4" name="グラフ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11206</xdr:colOff>
      <xdr:row>42</xdr:row>
      <xdr:rowOff>134470</xdr:rowOff>
    </xdr:from>
    <xdr:to>
      <xdr:col>40</xdr:col>
      <xdr:colOff>0</xdr:colOff>
      <xdr:row>57</xdr:row>
      <xdr:rowOff>222250</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13</xdr:row>
      <xdr:rowOff>0</xdr:rowOff>
    </xdr:from>
    <xdr:to>
      <xdr:col>39</xdr:col>
      <xdr:colOff>215900</xdr:colOff>
      <xdr:row>26</xdr:row>
      <xdr:rowOff>117100</xdr:rowOff>
    </xdr:to>
    <xdr:graphicFrame macro="">
      <xdr:nvGraphicFramePr>
        <xdr:cNvPr id="9" name="グラフ 8">
          <a:extLst>
            <a:ext uri="{FF2B5EF4-FFF2-40B4-BE49-F238E27FC236}">
              <a16:creationId xmlns:a16="http://schemas.microsoft.com/office/drawing/2014/main" id="{C1FA58D5-E19B-4440-97C1-7039F25315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39</xdr:row>
      <xdr:rowOff>0</xdr:rowOff>
    </xdr:from>
    <xdr:to>
      <xdr:col>39</xdr:col>
      <xdr:colOff>215900</xdr:colOff>
      <xdr:row>52</xdr:row>
      <xdr:rowOff>117100</xdr:rowOff>
    </xdr:to>
    <xdr:graphicFrame macro="">
      <xdr:nvGraphicFramePr>
        <xdr:cNvPr id="10" name="グラフ 9">
          <a:extLst>
            <a:ext uri="{FF2B5EF4-FFF2-40B4-BE49-F238E27FC236}">
              <a16:creationId xmlns:a16="http://schemas.microsoft.com/office/drawing/2014/main" id="{35E68400-3AEB-443A-B209-9FEB487CED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67</xdr:row>
      <xdr:rowOff>0</xdr:rowOff>
    </xdr:from>
    <xdr:to>
      <xdr:col>39</xdr:col>
      <xdr:colOff>215900</xdr:colOff>
      <xdr:row>80</xdr:row>
      <xdr:rowOff>117100</xdr:rowOff>
    </xdr:to>
    <xdr:graphicFrame macro="">
      <xdr:nvGraphicFramePr>
        <xdr:cNvPr id="11" name="グラフ 10">
          <a:extLst>
            <a:ext uri="{FF2B5EF4-FFF2-40B4-BE49-F238E27FC236}">
              <a16:creationId xmlns:a16="http://schemas.microsoft.com/office/drawing/2014/main" id="{771043C6-9EB2-4503-A270-354181BE8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95</xdr:row>
      <xdr:rowOff>0</xdr:rowOff>
    </xdr:from>
    <xdr:to>
      <xdr:col>39</xdr:col>
      <xdr:colOff>215900</xdr:colOff>
      <xdr:row>108</xdr:row>
      <xdr:rowOff>117100</xdr:rowOff>
    </xdr:to>
    <xdr:graphicFrame macro="">
      <xdr:nvGraphicFramePr>
        <xdr:cNvPr id="12" name="グラフ 11">
          <a:extLst>
            <a:ext uri="{FF2B5EF4-FFF2-40B4-BE49-F238E27FC236}">
              <a16:creationId xmlns:a16="http://schemas.microsoft.com/office/drawing/2014/main" id="{FF12F45B-126E-419F-8DDD-772707745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123</xdr:row>
      <xdr:rowOff>0</xdr:rowOff>
    </xdr:from>
    <xdr:to>
      <xdr:col>39</xdr:col>
      <xdr:colOff>215900</xdr:colOff>
      <xdr:row>136</xdr:row>
      <xdr:rowOff>117100</xdr:rowOff>
    </xdr:to>
    <xdr:graphicFrame macro="">
      <xdr:nvGraphicFramePr>
        <xdr:cNvPr id="13" name="グラフ 12">
          <a:extLst>
            <a:ext uri="{FF2B5EF4-FFF2-40B4-BE49-F238E27FC236}">
              <a16:creationId xmlns:a16="http://schemas.microsoft.com/office/drawing/2014/main" id="{EE7B75EB-2CBC-4681-A434-616419AF4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16249</xdr:colOff>
      <xdr:row>29</xdr:row>
      <xdr:rowOff>0</xdr:rowOff>
    </xdr:from>
    <xdr:to>
      <xdr:col>39</xdr:col>
      <xdr:colOff>234951</xdr:colOff>
      <xdr:row>56</xdr:row>
      <xdr:rowOff>50986</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xdr:row>
      <xdr:rowOff>63500</xdr:rowOff>
    </xdr:from>
    <xdr:to>
      <xdr:col>40</xdr:col>
      <xdr:colOff>0</xdr:colOff>
      <xdr:row>2</xdr:row>
      <xdr:rowOff>161925</xdr:rowOff>
    </xdr:to>
    <xdr:sp macro="" textlink="">
      <xdr:nvSpPr>
        <xdr:cNvPr id="3" name="角丸四角形 8">
          <a:extLst>
            <a:ext uri="{FF2B5EF4-FFF2-40B4-BE49-F238E27FC236}">
              <a16:creationId xmlns:a16="http://schemas.microsoft.com/office/drawing/2014/main" id="{00000000-0008-0000-0400-000003000000}"/>
            </a:ext>
          </a:extLst>
        </xdr:cNvPr>
        <xdr:cNvSpPr/>
      </xdr:nvSpPr>
      <xdr:spPr>
        <a:xfrm>
          <a:off x="923925" y="977900"/>
          <a:ext cx="9048750" cy="327025"/>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200" b="1">
              <a:latin typeface="+mn-ea"/>
              <a:ea typeface="+mn-ea"/>
              <a:cs typeface="メイリオ" panose="020B0604030504040204" pitchFamily="50" charset="-128"/>
            </a:rPr>
            <a:t>問４  大阪市内のどのような景観が好きですか。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28</xdr:row>
      <xdr:rowOff>31939</xdr:rowOff>
    </xdr:from>
    <xdr:to>
      <xdr:col>41</xdr:col>
      <xdr:colOff>200024</xdr:colOff>
      <xdr:row>56</xdr:row>
      <xdr:rowOff>171450</xdr:rowOff>
    </xdr:to>
    <xdr:graphicFrame macro="">
      <xdr:nvGraphicFramePr>
        <xdr:cNvPr id="2" name="グラフ 1">
          <a:extLst>
            <a:ext uri="{FF2B5EF4-FFF2-40B4-BE49-F238E27FC236}">
              <a16:creationId xmlns:a16="http://schemas.microsoft.com/office/drawing/2014/main" id="{75710599-0C92-43EA-B010-10DAD20FB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xdr:row>
      <xdr:rowOff>63500</xdr:rowOff>
    </xdr:from>
    <xdr:to>
      <xdr:col>46</xdr:col>
      <xdr:colOff>215900</xdr:colOff>
      <xdr:row>5</xdr:row>
      <xdr:rowOff>44823</xdr:rowOff>
    </xdr:to>
    <xdr:sp macro="" textlink="">
      <xdr:nvSpPr>
        <xdr:cNvPr id="3" name="角丸四角形 8">
          <a:extLst>
            <a:ext uri="{FF2B5EF4-FFF2-40B4-BE49-F238E27FC236}">
              <a16:creationId xmlns:a16="http://schemas.microsoft.com/office/drawing/2014/main" id="{58EDD0ED-CA60-4384-9481-5142717CD7BF}"/>
            </a:ext>
          </a:extLst>
        </xdr:cNvPr>
        <xdr:cNvSpPr/>
      </xdr:nvSpPr>
      <xdr:spPr>
        <a:xfrm>
          <a:off x="482600" y="520700"/>
          <a:ext cx="11315700" cy="667123"/>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200" b="1">
              <a:latin typeface="+mn-ea"/>
              <a:ea typeface="+mn-ea"/>
              <a:cs typeface="メイリオ" panose="020B0604030504040204" pitchFamily="50" charset="-128"/>
            </a:rPr>
            <a:t>問５　大阪市では、景観計画の重点届出区域等の建物を対象に、道路からの後退距離や高さ、広告物の大きさなどの基準を設け、良好な景観の形成を図ってきました。これらのまちなみの現状について、あてはまるものを１つお選びください。　</a:t>
          </a:r>
          <a:endParaRPr kumimoji="1" lang="en-US" altLang="ja-JP" sz="1200" b="1">
            <a:latin typeface="+mn-ea"/>
            <a:ea typeface="+mn-ea"/>
            <a:cs typeface="メイリオ" panose="020B0604030504040204" pitchFamily="50" charset="-128"/>
          </a:endParaRPr>
        </a:p>
      </xdr:txBody>
    </xdr:sp>
    <xdr:clientData/>
  </xdr:twoCellAnchor>
  <xdr:twoCellAnchor>
    <xdr:from>
      <xdr:col>2</xdr:col>
      <xdr:colOff>22225</xdr:colOff>
      <xdr:row>100</xdr:row>
      <xdr:rowOff>28576</xdr:rowOff>
    </xdr:from>
    <xdr:to>
      <xdr:col>38</xdr:col>
      <xdr:colOff>0</xdr:colOff>
      <xdr:row>115</xdr:row>
      <xdr:rowOff>152400</xdr:rowOff>
    </xdr:to>
    <xdr:graphicFrame macro="">
      <xdr:nvGraphicFramePr>
        <xdr:cNvPr id="4" name="グラフ 3">
          <a:extLst>
            <a:ext uri="{FF2B5EF4-FFF2-40B4-BE49-F238E27FC236}">
              <a16:creationId xmlns:a16="http://schemas.microsoft.com/office/drawing/2014/main" id="{B13CB0EC-4023-4FBE-8DFC-A8C8F67E5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22225</xdr:colOff>
      <xdr:row>71</xdr:row>
      <xdr:rowOff>51707</xdr:rowOff>
    </xdr:from>
    <xdr:to>
      <xdr:col>38</xdr:col>
      <xdr:colOff>0</xdr:colOff>
      <xdr:row>86</xdr:row>
      <xdr:rowOff>180975</xdr:rowOff>
    </xdr:to>
    <xdr:graphicFrame macro="">
      <xdr:nvGraphicFramePr>
        <xdr:cNvPr id="5" name="グラフ 4">
          <a:extLst>
            <a:ext uri="{FF2B5EF4-FFF2-40B4-BE49-F238E27FC236}">
              <a16:creationId xmlns:a16="http://schemas.microsoft.com/office/drawing/2014/main" id="{0CEF3D76-5771-4A0F-9423-E2CD8C6F1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BIZ UDPゴシック"/>
        <a:ea typeface="BIZ UDゴシック"/>
        <a:cs typeface=""/>
      </a:majorFont>
      <a:minorFont>
        <a:latin typeface="BIZ UDPゴシック"/>
        <a:ea typeface="BIZ UD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67"/>
  <sheetViews>
    <sheetView showGridLines="0" tabSelected="1" view="pageBreakPreview" zoomScale="80" zoomScaleNormal="75" zoomScaleSheetLayoutView="80" workbookViewId="0"/>
  </sheetViews>
  <sheetFormatPr defaultColWidth="3.125" defaultRowHeight="18" customHeight="1" x14ac:dyDescent="0.15"/>
  <cols>
    <col min="1" max="42" width="3.125" style="28"/>
    <col min="43" max="43" width="3.125" style="32"/>
    <col min="44" max="16384" width="3.125" style="28"/>
  </cols>
  <sheetData>
    <row r="1" spans="2:43" ht="26.1" customHeight="1" x14ac:dyDescent="0.15"/>
    <row r="2" spans="2:43" ht="18" customHeight="1" x14ac:dyDescent="0.15">
      <c r="B2" s="217" t="s">
        <v>54</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row>
    <row r="3" spans="2:43" ht="18" customHeight="1" x14ac:dyDescent="0.15">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row>
    <row r="4" spans="2:43" ht="18" hidden="1" customHeight="1" x14ac:dyDescent="0.15">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row>
    <row r="5" spans="2:43" ht="18" customHeight="1" x14ac:dyDescent="0.15">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row>
    <row r="6" spans="2:43" ht="18" customHeight="1" x14ac:dyDescent="0.15">
      <c r="B6" s="35" t="s">
        <v>52</v>
      </c>
      <c r="H6" s="271" t="s">
        <v>225</v>
      </c>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83"/>
      <c r="AP6" s="83"/>
    </row>
    <row r="7" spans="2:43" ht="18" customHeight="1" x14ac:dyDescent="0.15">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83"/>
      <c r="AP7" s="83"/>
    </row>
    <row r="8" spans="2:43" ht="18" customHeight="1" x14ac:dyDescent="0.15">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83"/>
      <c r="AP8" s="83"/>
    </row>
    <row r="9" spans="2:43" ht="18" customHeight="1" x14ac:dyDescent="0.15">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83"/>
      <c r="AP9" s="83"/>
    </row>
    <row r="10" spans="2:43" ht="18" customHeight="1" x14ac:dyDescent="0.15">
      <c r="B10" s="35" t="s">
        <v>51</v>
      </c>
      <c r="H10" s="271" t="s">
        <v>226</v>
      </c>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33"/>
      <c r="AP10" s="33"/>
    </row>
    <row r="11" spans="2:43" ht="18" customHeight="1" x14ac:dyDescent="0.15">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33"/>
      <c r="AP11" s="33"/>
    </row>
    <row r="12" spans="2:43" ht="13.5" customHeight="1" x14ac:dyDescent="0.15">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36"/>
    </row>
    <row r="13" spans="2:43" ht="18" customHeight="1" x14ac:dyDescent="0.15">
      <c r="B13" s="35" t="s">
        <v>48</v>
      </c>
      <c r="H13" s="28" t="s">
        <v>199</v>
      </c>
    </row>
    <row r="14" spans="2:43" ht="18" customHeight="1" x14ac:dyDescent="0.15">
      <c r="B14" s="35"/>
    </row>
    <row r="15" spans="2:43" ht="18" customHeight="1" x14ac:dyDescent="0.15">
      <c r="B15" s="35" t="s">
        <v>50</v>
      </c>
      <c r="H15" s="28" t="s">
        <v>200</v>
      </c>
    </row>
    <row r="16" spans="2:43" ht="18" customHeight="1" x14ac:dyDescent="0.15">
      <c r="B16" s="35"/>
    </row>
    <row r="17" spans="2:46" ht="18" customHeight="1" x14ac:dyDescent="0.15">
      <c r="B17" s="35" t="s">
        <v>47</v>
      </c>
      <c r="H17" s="28" t="s">
        <v>201</v>
      </c>
    </row>
    <row r="19" spans="2:46" ht="18" customHeight="1" x14ac:dyDescent="0.15">
      <c r="B19" s="35" t="s">
        <v>49</v>
      </c>
      <c r="H19" s="28" t="s">
        <v>202</v>
      </c>
    </row>
    <row r="20" spans="2:46" ht="18" customHeight="1" x14ac:dyDescent="0.15">
      <c r="B20" s="30"/>
      <c r="C20" s="30"/>
      <c r="D20" s="30"/>
      <c r="E20" s="30"/>
      <c r="F20" s="30"/>
      <c r="G20" s="30"/>
      <c r="H20" s="30"/>
    </row>
    <row r="21" spans="2:46" ht="18" customHeight="1" x14ac:dyDescent="0.15">
      <c r="B21" s="35" t="s">
        <v>46</v>
      </c>
      <c r="H21" s="28" t="s">
        <v>44</v>
      </c>
      <c r="I21" s="28" t="s">
        <v>45</v>
      </c>
    </row>
    <row r="22" spans="2:46" ht="18" customHeight="1" x14ac:dyDescent="0.15">
      <c r="H22" s="28" t="s">
        <v>44</v>
      </c>
      <c r="I22" s="272" t="s">
        <v>227</v>
      </c>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row>
    <row r="23" spans="2:46" ht="18" customHeight="1" x14ac:dyDescent="0.15">
      <c r="B23" s="29"/>
      <c r="C23" s="29"/>
      <c r="D23" s="29"/>
      <c r="E23" s="29"/>
      <c r="F23" s="29"/>
      <c r="H23" s="31"/>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row>
    <row r="24" spans="2:46" ht="18" customHeight="1" x14ac:dyDescent="0.15">
      <c r="B24" s="29"/>
      <c r="C24" s="29"/>
      <c r="D24" s="29"/>
      <c r="E24" s="29"/>
      <c r="F24" s="29"/>
      <c r="H24" s="28" t="s">
        <v>44</v>
      </c>
      <c r="I24" s="272" t="s">
        <v>43</v>
      </c>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row>
    <row r="25" spans="2:46" ht="18" customHeight="1" x14ac:dyDescent="0.15">
      <c r="B25" s="29"/>
      <c r="C25" s="29"/>
      <c r="D25" s="29"/>
      <c r="E25" s="29"/>
      <c r="F25" s="29"/>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272"/>
    </row>
    <row r="26" spans="2:46" ht="18" customHeight="1" x14ac:dyDescent="0.15">
      <c r="B26" s="29"/>
      <c r="C26" s="29"/>
      <c r="D26" s="29"/>
      <c r="E26" s="29"/>
      <c r="F26" s="29"/>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row>
    <row r="27" spans="2:46" ht="18" customHeight="1" x14ac:dyDescent="0.15">
      <c r="B27" s="29"/>
      <c r="C27" s="29"/>
      <c r="D27" s="29"/>
      <c r="E27" s="29"/>
      <c r="F27" s="29"/>
      <c r="I27" s="29"/>
      <c r="J27" s="29"/>
      <c r="K27" s="29"/>
      <c r="L27" s="29"/>
      <c r="M27" s="29"/>
      <c r="N27" s="29"/>
      <c r="O27" s="29"/>
      <c r="P27" s="29"/>
      <c r="Q27" s="29"/>
      <c r="R27" s="29"/>
      <c r="S27" s="29"/>
      <c r="T27" s="29"/>
      <c r="U27" s="29"/>
      <c r="V27" s="29"/>
      <c r="W27" s="29"/>
      <c r="X27" s="29"/>
      <c r="Y27" s="29"/>
      <c r="Z27" s="29"/>
      <c r="AA27" s="29"/>
      <c r="AB27" s="29"/>
      <c r="AC27" s="29"/>
      <c r="AD27" s="29"/>
      <c r="AE27" s="29"/>
    </row>
    <row r="28" spans="2:46" ht="18" customHeight="1" x14ac:dyDescent="0.15">
      <c r="B28" s="29"/>
      <c r="C28" s="29"/>
      <c r="D28" s="29"/>
      <c r="E28" s="29"/>
      <c r="F28" s="29"/>
      <c r="I28" s="29"/>
      <c r="J28" s="29"/>
      <c r="K28" s="29"/>
      <c r="L28" s="29"/>
      <c r="M28" s="29"/>
      <c r="N28" s="29"/>
      <c r="O28" s="29"/>
      <c r="P28" s="29"/>
      <c r="Q28" s="29"/>
      <c r="R28" s="29"/>
      <c r="S28" s="29"/>
      <c r="T28" s="29"/>
      <c r="U28" s="29"/>
      <c r="V28" s="29"/>
      <c r="W28" s="29"/>
      <c r="X28" s="29"/>
      <c r="Y28" s="29"/>
      <c r="Z28" s="29"/>
      <c r="AA28" s="29"/>
      <c r="AB28" s="29"/>
      <c r="AC28" s="29"/>
      <c r="AD28" s="29"/>
      <c r="AE28" s="29"/>
    </row>
    <row r="29" spans="2:46" ht="18" customHeight="1" x14ac:dyDescent="0.15">
      <c r="B29" s="35" t="s">
        <v>42</v>
      </c>
    </row>
    <row r="31" spans="2:46" ht="18" customHeight="1" x14ac:dyDescent="0.15">
      <c r="E31" s="238" t="s">
        <v>41</v>
      </c>
      <c r="F31" s="212"/>
      <c r="G31" s="212"/>
      <c r="H31" s="212"/>
      <c r="I31" s="212"/>
      <c r="J31" s="253"/>
      <c r="K31" s="211" t="s">
        <v>76</v>
      </c>
      <c r="L31" s="212"/>
      <c r="M31" s="213"/>
      <c r="N31" s="238" t="s">
        <v>40</v>
      </c>
      <c r="O31" s="212"/>
      <c r="P31" s="213"/>
      <c r="Q31" s="238" t="s">
        <v>39</v>
      </c>
      <c r="R31" s="212"/>
      <c r="S31" s="213"/>
      <c r="T31" s="238" t="s">
        <v>38</v>
      </c>
      <c r="U31" s="212"/>
      <c r="V31" s="213"/>
      <c r="W31" s="238" t="s">
        <v>37</v>
      </c>
      <c r="X31" s="212"/>
      <c r="Y31" s="253"/>
      <c r="Z31" s="273" t="s">
        <v>32</v>
      </c>
      <c r="AA31" s="274"/>
      <c r="AB31" s="275"/>
      <c r="AQ31" s="28"/>
      <c r="AR31" s="32"/>
      <c r="AS31" s="37"/>
      <c r="AT31" s="37"/>
    </row>
    <row r="32" spans="2:46" ht="13.5" x14ac:dyDescent="0.15">
      <c r="E32" s="239"/>
      <c r="F32" s="215"/>
      <c r="G32" s="215"/>
      <c r="H32" s="215"/>
      <c r="I32" s="215"/>
      <c r="J32" s="254"/>
      <c r="K32" s="214"/>
      <c r="L32" s="215"/>
      <c r="M32" s="216"/>
      <c r="N32" s="239"/>
      <c r="O32" s="215"/>
      <c r="P32" s="216"/>
      <c r="Q32" s="239"/>
      <c r="R32" s="215"/>
      <c r="S32" s="216"/>
      <c r="T32" s="239"/>
      <c r="U32" s="215"/>
      <c r="V32" s="216"/>
      <c r="W32" s="239"/>
      <c r="X32" s="215"/>
      <c r="Y32" s="254"/>
      <c r="Z32" s="276"/>
      <c r="AA32" s="277"/>
      <c r="AB32" s="278"/>
      <c r="AJ32" s="35"/>
      <c r="AK32" s="35"/>
      <c r="AL32" s="35"/>
      <c r="AM32" s="35"/>
      <c r="AN32" s="35"/>
      <c r="AQ32" s="28"/>
      <c r="AR32" s="32"/>
      <c r="AS32" s="37"/>
      <c r="AT32" s="37"/>
    </row>
    <row r="33" spans="3:46" ht="13.5" x14ac:dyDescent="0.15">
      <c r="E33" s="255" t="s">
        <v>36</v>
      </c>
      <c r="F33" s="256"/>
      <c r="G33" s="226" t="s">
        <v>35</v>
      </c>
      <c r="H33" s="227"/>
      <c r="I33" s="227"/>
      <c r="J33" s="228"/>
      <c r="K33" s="221">
        <v>49</v>
      </c>
      <c r="L33" s="222"/>
      <c r="M33" s="223"/>
      <c r="N33" s="225">
        <v>47</v>
      </c>
      <c r="O33" s="222"/>
      <c r="P33" s="223"/>
      <c r="Q33" s="225">
        <v>50</v>
      </c>
      <c r="R33" s="222"/>
      <c r="S33" s="223"/>
      <c r="T33" s="225">
        <v>50</v>
      </c>
      <c r="U33" s="222"/>
      <c r="V33" s="223"/>
      <c r="W33" s="225">
        <v>50</v>
      </c>
      <c r="X33" s="222"/>
      <c r="Y33" s="240"/>
      <c r="Z33" s="221">
        <f>SUM(K33:Y33)</f>
        <v>246</v>
      </c>
      <c r="AA33" s="222"/>
      <c r="AB33" s="223"/>
      <c r="AQ33" s="28"/>
      <c r="AR33" s="32"/>
      <c r="AS33" s="37"/>
      <c r="AT33" s="37"/>
    </row>
    <row r="34" spans="3:46" ht="13.5" x14ac:dyDescent="0.15">
      <c r="E34" s="257"/>
      <c r="F34" s="258"/>
      <c r="G34" s="229"/>
      <c r="H34" s="230"/>
      <c r="I34" s="230"/>
      <c r="J34" s="231"/>
      <c r="K34" s="218">
        <f>K33/$Z33</f>
        <v>0.1991869918699187</v>
      </c>
      <c r="L34" s="219"/>
      <c r="M34" s="220"/>
      <c r="N34" s="224">
        <f>N33/$Z33</f>
        <v>0.1910569105691057</v>
      </c>
      <c r="O34" s="219"/>
      <c r="P34" s="220"/>
      <c r="Q34" s="224">
        <f>Q33/$Z33</f>
        <v>0.2032520325203252</v>
      </c>
      <c r="R34" s="219"/>
      <c r="S34" s="220"/>
      <c r="T34" s="224">
        <f>T33/$Z33</f>
        <v>0.2032520325203252</v>
      </c>
      <c r="U34" s="219"/>
      <c r="V34" s="220"/>
      <c r="W34" s="224">
        <f>W33/$Z33</f>
        <v>0.2032520325203252</v>
      </c>
      <c r="X34" s="219"/>
      <c r="Y34" s="261"/>
      <c r="Z34" s="218">
        <f>SUM(K34:Y34)</f>
        <v>1</v>
      </c>
      <c r="AA34" s="219"/>
      <c r="AB34" s="220"/>
      <c r="AL34" s="39"/>
      <c r="AM34" s="39"/>
      <c r="AN34" s="39"/>
      <c r="AO34" s="37"/>
      <c r="AP34" s="37"/>
      <c r="AQ34" s="37"/>
      <c r="AR34" s="32"/>
      <c r="AS34" s="37"/>
      <c r="AT34" s="37"/>
    </row>
    <row r="35" spans="3:46" ht="13.5" x14ac:dyDescent="0.15">
      <c r="E35" s="257"/>
      <c r="F35" s="258"/>
      <c r="G35" s="232"/>
      <c r="H35" s="233"/>
      <c r="I35" s="233"/>
      <c r="J35" s="234"/>
      <c r="K35" s="259">
        <f>K33/K$42</f>
        <v>0.49</v>
      </c>
      <c r="L35" s="236"/>
      <c r="M35" s="237"/>
      <c r="N35" s="235">
        <f>N33/N$42</f>
        <v>0.47</v>
      </c>
      <c r="O35" s="236"/>
      <c r="P35" s="237"/>
      <c r="Q35" s="235">
        <f>Q33/Q$42</f>
        <v>0.5</v>
      </c>
      <c r="R35" s="236"/>
      <c r="S35" s="237"/>
      <c r="T35" s="235">
        <f>T33/T$42</f>
        <v>0.5</v>
      </c>
      <c r="U35" s="236"/>
      <c r="V35" s="237"/>
      <c r="W35" s="235">
        <f>W33/W$42</f>
        <v>0.5</v>
      </c>
      <c r="X35" s="236"/>
      <c r="Y35" s="260"/>
      <c r="Z35" s="259">
        <f>Z33/Z$42</f>
        <v>0.49199999999999999</v>
      </c>
      <c r="AA35" s="236"/>
      <c r="AB35" s="237"/>
      <c r="AD35" s="40"/>
      <c r="AL35" s="39"/>
      <c r="AM35" s="39"/>
      <c r="AN35" s="39"/>
      <c r="AO35" s="37"/>
      <c r="AP35" s="37"/>
      <c r="AQ35" s="37"/>
      <c r="AR35" s="32"/>
    </row>
    <row r="36" spans="3:46" ht="13.5" x14ac:dyDescent="0.15">
      <c r="E36" s="257"/>
      <c r="F36" s="258"/>
      <c r="G36" s="226" t="s">
        <v>34</v>
      </c>
      <c r="H36" s="227"/>
      <c r="I36" s="227"/>
      <c r="J36" s="228"/>
      <c r="K36" s="221">
        <v>50</v>
      </c>
      <c r="L36" s="222"/>
      <c r="M36" s="223"/>
      <c r="N36" s="225">
        <v>50</v>
      </c>
      <c r="O36" s="222"/>
      <c r="P36" s="223"/>
      <c r="Q36" s="225">
        <v>50</v>
      </c>
      <c r="R36" s="222"/>
      <c r="S36" s="223"/>
      <c r="T36" s="225">
        <v>50</v>
      </c>
      <c r="U36" s="222"/>
      <c r="V36" s="223"/>
      <c r="W36" s="225">
        <v>50</v>
      </c>
      <c r="X36" s="222"/>
      <c r="Y36" s="240"/>
      <c r="Z36" s="221">
        <f>SUM(K36:Y36)</f>
        <v>250</v>
      </c>
      <c r="AA36" s="222"/>
      <c r="AB36" s="223"/>
      <c r="AQ36" s="28"/>
      <c r="AR36" s="32"/>
    </row>
    <row r="37" spans="3:46" ht="13.5" x14ac:dyDescent="0.15">
      <c r="E37" s="257"/>
      <c r="F37" s="258"/>
      <c r="G37" s="229"/>
      <c r="H37" s="230"/>
      <c r="I37" s="230"/>
      <c r="J37" s="231"/>
      <c r="K37" s="218">
        <f>K36/$Z36</f>
        <v>0.2</v>
      </c>
      <c r="L37" s="219"/>
      <c r="M37" s="220"/>
      <c r="N37" s="224">
        <f>N36/$Z36</f>
        <v>0.2</v>
      </c>
      <c r="O37" s="219"/>
      <c r="P37" s="220"/>
      <c r="Q37" s="224">
        <f>Q36/$Z36</f>
        <v>0.2</v>
      </c>
      <c r="R37" s="219"/>
      <c r="S37" s="220"/>
      <c r="T37" s="224">
        <f>T36/$Z36</f>
        <v>0.2</v>
      </c>
      <c r="U37" s="219"/>
      <c r="V37" s="220"/>
      <c r="W37" s="224">
        <f>W36/$Z36</f>
        <v>0.2</v>
      </c>
      <c r="X37" s="219"/>
      <c r="Y37" s="261"/>
      <c r="Z37" s="218">
        <f>SUM(K37:Y37)</f>
        <v>1</v>
      </c>
      <c r="AA37" s="219"/>
      <c r="AB37" s="220"/>
      <c r="AL37" s="41"/>
      <c r="AM37" s="41"/>
      <c r="AN37" s="41"/>
      <c r="AO37" s="37"/>
      <c r="AP37" s="37"/>
      <c r="AQ37" s="37"/>
      <c r="AR37" s="32"/>
    </row>
    <row r="38" spans="3:46" ht="13.5" x14ac:dyDescent="0.15">
      <c r="E38" s="257"/>
      <c r="F38" s="258"/>
      <c r="G38" s="232"/>
      <c r="H38" s="233"/>
      <c r="I38" s="233"/>
      <c r="J38" s="234"/>
      <c r="K38" s="259">
        <f>K36/K$42</f>
        <v>0.5</v>
      </c>
      <c r="L38" s="236"/>
      <c r="M38" s="237"/>
      <c r="N38" s="235">
        <f>N36/N$42</f>
        <v>0.5</v>
      </c>
      <c r="O38" s="236"/>
      <c r="P38" s="237"/>
      <c r="Q38" s="235">
        <f>Q36/Q$42</f>
        <v>0.5</v>
      </c>
      <c r="R38" s="236"/>
      <c r="S38" s="237"/>
      <c r="T38" s="235">
        <f>T36/T$42</f>
        <v>0.5</v>
      </c>
      <c r="U38" s="236"/>
      <c r="V38" s="237"/>
      <c r="W38" s="235">
        <f>W36/W$42</f>
        <v>0.5</v>
      </c>
      <c r="X38" s="236"/>
      <c r="Y38" s="260"/>
      <c r="Z38" s="259">
        <f>Z36/Z$42</f>
        <v>0.5</v>
      </c>
      <c r="AA38" s="236"/>
      <c r="AB38" s="237"/>
      <c r="AD38" s="40"/>
      <c r="AK38" s="35"/>
      <c r="AL38" s="41"/>
      <c r="AM38" s="41"/>
      <c r="AN38" s="41"/>
      <c r="AO38" s="37"/>
      <c r="AP38" s="37"/>
      <c r="AQ38" s="37"/>
      <c r="AR38" s="32"/>
    </row>
    <row r="39" spans="3:46" ht="17.100000000000001" customHeight="1" x14ac:dyDescent="0.15">
      <c r="E39" s="42"/>
      <c r="F39" s="43"/>
      <c r="G39" s="226" t="s">
        <v>33</v>
      </c>
      <c r="H39" s="227"/>
      <c r="I39" s="227"/>
      <c r="J39" s="228"/>
      <c r="K39" s="221">
        <v>1</v>
      </c>
      <c r="L39" s="222"/>
      <c r="M39" s="223"/>
      <c r="N39" s="225">
        <v>3</v>
      </c>
      <c r="O39" s="222"/>
      <c r="P39" s="223"/>
      <c r="Q39" s="225">
        <v>0</v>
      </c>
      <c r="R39" s="222"/>
      <c r="S39" s="223"/>
      <c r="T39" s="225">
        <v>0</v>
      </c>
      <c r="U39" s="222"/>
      <c r="V39" s="223"/>
      <c r="W39" s="225">
        <v>0</v>
      </c>
      <c r="X39" s="222"/>
      <c r="Y39" s="240"/>
      <c r="Z39" s="221">
        <f>SUM(K39:Y39)</f>
        <v>4</v>
      </c>
      <c r="AA39" s="222"/>
      <c r="AB39" s="223"/>
      <c r="AQ39" s="28"/>
      <c r="AR39" s="32"/>
    </row>
    <row r="40" spans="3:46" ht="17.100000000000001" customHeight="1" x14ac:dyDescent="0.15">
      <c r="E40" s="42"/>
      <c r="F40" s="43"/>
      <c r="G40" s="229"/>
      <c r="H40" s="230"/>
      <c r="I40" s="230"/>
      <c r="J40" s="231"/>
      <c r="K40" s="267">
        <f>K39/$Z39</f>
        <v>0.25</v>
      </c>
      <c r="L40" s="248"/>
      <c r="M40" s="249"/>
      <c r="N40" s="247">
        <f>N39/$Z39</f>
        <v>0.75</v>
      </c>
      <c r="O40" s="248"/>
      <c r="P40" s="249"/>
      <c r="Q40" s="247">
        <f>Q39/$Z39</f>
        <v>0</v>
      </c>
      <c r="R40" s="248"/>
      <c r="S40" s="249"/>
      <c r="T40" s="247">
        <f>T39/$Z39</f>
        <v>0</v>
      </c>
      <c r="U40" s="248"/>
      <c r="V40" s="249"/>
      <c r="W40" s="247">
        <f>W39/$Z39</f>
        <v>0</v>
      </c>
      <c r="X40" s="248"/>
      <c r="Y40" s="270"/>
      <c r="Z40" s="267">
        <f>SUM(K40:Y40)</f>
        <v>1</v>
      </c>
      <c r="AA40" s="248"/>
      <c r="AB40" s="249"/>
      <c r="AL40" s="41"/>
      <c r="AM40" s="41"/>
      <c r="AN40" s="41"/>
      <c r="AO40" s="37"/>
      <c r="AP40" s="37"/>
      <c r="AQ40" s="37"/>
      <c r="AR40" s="32"/>
    </row>
    <row r="41" spans="3:46" ht="17.100000000000001" customHeight="1" thickBot="1" x14ac:dyDescent="0.2">
      <c r="E41" s="44"/>
      <c r="F41" s="45"/>
      <c r="G41" s="264"/>
      <c r="H41" s="265"/>
      <c r="I41" s="265"/>
      <c r="J41" s="266"/>
      <c r="K41" s="263">
        <f>K39/K$42</f>
        <v>0.01</v>
      </c>
      <c r="L41" s="245"/>
      <c r="M41" s="246"/>
      <c r="N41" s="244">
        <f>N39/N$42</f>
        <v>0.03</v>
      </c>
      <c r="O41" s="245"/>
      <c r="P41" s="246"/>
      <c r="Q41" s="244">
        <f>Q39/Q$42</f>
        <v>0</v>
      </c>
      <c r="R41" s="245"/>
      <c r="S41" s="246"/>
      <c r="T41" s="244">
        <f>T39/T$42</f>
        <v>0</v>
      </c>
      <c r="U41" s="245"/>
      <c r="V41" s="246"/>
      <c r="W41" s="244">
        <f>W39/W$42</f>
        <v>0</v>
      </c>
      <c r="X41" s="245"/>
      <c r="Y41" s="269"/>
      <c r="Z41" s="263">
        <f>Z39/Z$42</f>
        <v>8.0000000000000002E-3</v>
      </c>
      <c r="AA41" s="245"/>
      <c r="AB41" s="246"/>
      <c r="AD41" s="40"/>
      <c r="AL41" s="41"/>
      <c r="AM41" s="41"/>
      <c r="AN41" s="41"/>
      <c r="AO41" s="37"/>
      <c r="AP41" s="37"/>
      <c r="AQ41" s="37"/>
      <c r="AR41" s="32"/>
    </row>
    <row r="42" spans="3:46" ht="14.25" thickTop="1" x14ac:dyDescent="0.15">
      <c r="E42" s="250" t="s">
        <v>32</v>
      </c>
      <c r="F42" s="251"/>
      <c r="G42" s="251"/>
      <c r="H42" s="251"/>
      <c r="I42" s="251"/>
      <c r="J42" s="252"/>
      <c r="K42" s="262">
        <f>SUM(K33,K36,K39)</f>
        <v>100</v>
      </c>
      <c r="L42" s="242"/>
      <c r="M42" s="243"/>
      <c r="N42" s="241">
        <f>SUM(N33,N36,N39)</f>
        <v>100</v>
      </c>
      <c r="O42" s="242"/>
      <c r="P42" s="243"/>
      <c r="Q42" s="241">
        <f>SUM(Q33,Q36,Q39)</f>
        <v>100</v>
      </c>
      <c r="R42" s="242"/>
      <c r="S42" s="243"/>
      <c r="T42" s="241">
        <f>SUM(T33,T36,T39)</f>
        <v>100</v>
      </c>
      <c r="U42" s="242"/>
      <c r="V42" s="243"/>
      <c r="W42" s="241">
        <f>SUM(W33,W36,W39)</f>
        <v>100</v>
      </c>
      <c r="X42" s="242"/>
      <c r="Y42" s="268"/>
      <c r="Z42" s="262">
        <f>SUM(K42:Y42)</f>
        <v>500</v>
      </c>
      <c r="AA42" s="242"/>
      <c r="AB42" s="243"/>
      <c r="AQ42" s="28"/>
      <c r="AR42" s="32"/>
    </row>
    <row r="43" spans="3:46" ht="13.5" x14ac:dyDescent="0.15">
      <c r="E43" s="229"/>
      <c r="F43" s="230"/>
      <c r="G43" s="230"/>
      <c r="H43" s="230"/>
      <c r="I43" s="230"/>
      <c r="J43" s="231"/>
      <c r="K43" s="218">
        <f>K42/$Z42</f>
        <v>0.2</v>
      </c>
      <c r="L43" s="219"/>
      <c r="M43" s="220"/>
      <c r="N43" s="224">
        <f>N42/$Z42</f>
        <v>0.2</v>
      </c>
      <c r="O43" s="219"/>
      <c r="P43" s="220"/>
      <c r="Q43" s="224">
        <f>Q42/$Z42</f>
        <v>0.2</v>
      </c>
      <c r="R43" s="219"/>
      <c r="S43" s="220"/>
      <c r="T43" s="224">
        <f>T42/$Z42</f>
        <v>0.2</v>
      </c>
      <c r="U43" s="219"/>
      <c r="V43" s="220"/>
      <c r="W43" s="224">
        <f>W42/$Z42</f>
        <v>0.2</v>
      </c>
      <c r="X43" s="219"/>
      <c r="Y43" s="261"/>
      <c r="Z43" s="218">
        <f>SUM(K43:Y43)</f>
        <v>1</v>
      </c>
      <c r="AA43" s="219"/>
      <c r="AB43" s="220"/>
      <c r="AL43" s="41"/>
      <c r="AM43" s="41"/>
      <c r="AN43" s="41"/>
      <c r="AO43" s="37"/>
      <c r="AP43" s="37"/>
      <c r="AQ43" s="37"/>
      <c r="AR43" s="32"/>
    </row>
    <row r="44" spans="3:46" ht="13.5" x14ac:dyDescent="0.15">
      <c r="E44" s="232"/>
      <c r="F44" s="233"/>
      <c r="G44" s="233"/>
      <c r="H44" s="233"/>
      <c r="I44" s="233"/>
      <c r="J44" s="234"/>
      <c r="K44" s="259">
        <f>SUM(K35,K38,K41)</f>
        <v>1</v>
      </c>
      <c r="L44" s="236"/>
      <c r="M44" s="237"/>
      <c r="N44" s="235">
        <f>SUM(N35,N38,N41)</f>
        <v>1</v>
      </c>
      <c r="O44" s="236"/>
      <c r="P44" s="237"/>
      <c r="Q44" s="235">
        <f>SUM(Q35,Q38,Q41)</f>
        <v>1</v>
      </c>
      <c r="R44" s="236"/>
      <c r="S44" s="237"/>
      <c r="T44" s="235">
        <f>SUM(T35,T38,T41)</f>
        <v>1</v>
      </c>
      <c r="U44" s="236"/>
      <c r="V44" s="237"/>
      <c r="W44" s="235">
        <f>SUM(W35,W38,W41)</f>
        <v>1</v>
      </c>
      <c r="X44" s="236"/>
      <c r="Y44" s="260"/>
      <c r="Z44" s="259">
        <v>1</v>
      </c>
      <c r="AA44" s="236"/>
      <c r="AB44" s="237"/>
      <c r="AL44" s="37"/>
      <c r="AM44" s="37"/>
      <c r="AN44" s="37"/>
      <c r="AO44" s="37"/>
      <c r="AP44" s="37"/>
      <c r="AQ44" s="37"/>
      <c r="AR44" s="32"/>
    </row>
    <row r="45" spans="3:46" ht="18" hidden="1" customHeight="1" x14ac:dyDescent="0.15">
      <c r="C45" s="38"/>
      <c r="D45" s="38"/>
      <c r="E45" s="38"/>
      <c r="F45" s="38"/>
      <c r="G45" s="40"/>
      <c r="H45" s="40"/>
      <c r="I45" s="40"/>
      <c r="J45" s="40"/>
      <c r="K45" s="40"/>
      <c r="L45" s="40"/>
      <c r="M45" s="40"/>
      <c r="N45" s="40"/>
      <c r="O45" s="40"/>
      <c r="P45" s="40"/>
      <c r="Q45" s="40"/>
      <c r="R45" s="40"/>
      <c r="S45" s="40"/>
      <c r="T45" s="40"/>
      <c r="U45" s="40"/>
      <c r="V45" s="40"/>
      <c r="W45" s="40"/>
      <c r="X45" s="40"/>
      <c r="Z45" s="46"/>
      <c r="AI45" s="37"/>
      <c r="AJ45" s="37"/>
      <c r="AK45" s="37"/>
      <c r="AL45" s="37"/>
      <c r="AM45" s="37"/>
      <c r="AN45" s="37"/>
      <c r="AO45" s="37"/>
    </row>
    <row r="46" spans="3:46" ht="18.75" customHeight="1" x14ac:dyDescent="0.15">
      <c r="C46" s="38"/>
      <c r="D46" s="38"/>
      <c r="E46" s="38"/>
      <c r="F46" s="38"/>
      <c r="G46" s="40"/>
      <c r="H46" s="40"/>
      <c r="I46" s="40"/>
      <c r="J46" s="40"/>
      <c r="K46" s="40"/>
      <c r="L46" s="40"/>
      <c r="M46" s="40"/>
      <c r="N46" s="40"/>
      <c r="O46" s="40"/>
      <c r="P46" s="40"/>
      <c r="Q46" s="40"/>
      <c r="R46" s="40"/>
      <c r="S46" s="40"/>
      <c r="T46" s="40"/>
      <c r="U46" s="40"/>
      <c r="V46" s="40"/>
      <c r="W46" s="40"/>
      <c r="X46" s="40"/>
      <c r="Z46" s="46"/>
      <c r="AI46" s="37"/>
      <c r="AJ46" s="37"/>
      <c r="AK46" s="37"/>
      <c r="AL46" s="37"/>
      <c r="AM46" s="37"/>
      <c r="AN46" s="37"/>
      <c r="AO46" s="37"/>
    </row>
    <row r="47" spans="3:46" ht="18" customHeight="1" x14ac:dyDescent="0.15">
      <c r="C47" s="38"/>
      <c r="D47" s="38"/>
      <c r="E47" s="38"/>
      <c r="F47" s="38"/>
      <c r="G47" s="47"/>
      <c r="H47" s="47"/>
      <c r="I47" s="47"/>
      <c r="J47" s="47"/>
      <c r="K47" s="47"/>
      <c r="L47" s="47"/>
      <c r="M47" s="47"/>
      <c r="N47" s="47"/>
      <c r="O47" s="47"/>
      <c r="P47" s="47"/>
      <c r="Q47" s="47"/>
      <c r="R47" s="47"/>
      <c r="U47" s="46"/>
      <c r="AD47" s="37"/>
      <c r="AE47" s="37"/>
      <c r="AF47" s="37"/>
      <c r="AG47" s="37"/>
      <c r="AH47" s="37"/>
      <c r="AI47" s="37"/>
      <c r="AJ47" s="37"/>
    </row>
    <row r="48" spans="3:46" ht="18" customHeight="1" x14ac:dyDescent="0.15">
      <c r="C48" s="38"/>
      <c r="D48" s="38"/>
      <c r="E48" s="38"/>
      <c r="F48" s="38"/>
      <c r="G48" s="47"/>
      <c r="H48" s="47"/>
      <c r="I48" s="47"/>
      <c r="J48" s="47"/>
      <c r="K48" s="47"/>
      <c r="L48" s="47"/>
      <c r="M48" s="47"/>
      <c r="N48" s="47"/>
      <c r="O48" s="47"/>
      <c r="P48" s="47"/>
      <c r="Q48" s="47"/>
      <c r="R48" s="47"/>
      <c r="U48" s="46"/>
      <c r="AD48" s="37"/>
      <c r="AE48" s="37"/>
      <c r="AF48" s="37"/>
      <c r="AG48" s="37"/>
      <c r="AH48" s="37"/>
      <c r="AI48" s="37"/>
      <c r="AJ48" s="37"/>
    </row>
    <row r="49" spans="3:36" ht="18" customHeight="1" x14ac:dyDescent="0.15">
      <c r="C49" s="38"/>
      <c r="D49" s="38"/>
      <c r="E49" s="38"/>
      <c r="F49" s="38"/>
      <c r="G49" s="47"/>
      <c r="H49" s="47"/>
      <c r="I49" s="47"/>
      <c r="J49" s="47"/>
      <c r="K49" s="47"/>
      <c r="L49" s="47"/>
      <c r="M49" s="47"/>
      <c r="N49" s="47"/>
      <c r="O49" s="47"/>
      <c r="P49" s="47"/>
      <c r="Q49" s="47"/>
      <c r="R49" s="47"/>
      <c r="U49" s="46"/>
      <c r="AD49" s="37"/>
      <c r="AE49" s="37"/>
      <c r="AF49" s="37"/>
      <c r="AG49" s="37"/>
      <c r="AH49" s="37"/>
      <c r="AI49" s="37"/>
      <c r="AJ49" s="37"/>
    </row>
    <row r="50" spans="3:36" ht="18" customHeight="1" x14ac:dyDescent="0.15">
      <c r="C50" s="38"/>
      <c r="D50" s="38"/>
      <c r="E50" s="38"/>
      <c r="F50" s="38"/>
      <c r="G50" s="47"/>
      <c r="H50" s="47"/>
      <c r="I50" s="47"/>
      <c r="J50" s="47"/>
      <c r="K50" s="47"/>
      <c r="L50" s="47"/>
      <c r="M50" s="47"/>
      <c r="N50" s="47"/>
      <c r="O50" s="47"/>
      <c r="P50" s="47"/>
      <c r="Q50" s="47"/>
      <c r="R50" s="47"/>
      <c r="U50" s="46"/>
      <c r="AD50" s="37"/>
      <c r="AE50" s="37"/>
      <c r="AF50" s="37"/>
      <c r="AG50" s="37"/>
      <c r="AH50" s="37"/>
      <c r="AI50" s="37"/>
      <c r="AJ50" s="37"/>
    </row>
    <row r="51" spans="3:36" ht="18" customHeight="1" x14ac:dyDescent="0.15">
      <c r="C51" s="38"/>
      <c r="D51" s="38"/>
      <c r="E51" s="38"/>
      <c r="F51" s="38"/>
      <c r="G51" s="47"/>
      <c r="H51" s="47"/>
      <c r="I51" s="47"/>
      <c r="J51" s="47"/>
      <c r="K51" s="47"/>
      <c r="L51" s="47"/>
      <c r="M51" s="47"/>
      <c r="N51" s="47"/>
      <c r="O51" s="47"/>
      <c r="P51" s="47"/>
      <c r="Q51" s="47"/>
      <c r="R51" s="47"/>
      <c r="U51" s="46"/>
      <c r="AD51" s="37"/>
      <c r="AE51" s="37"/>
      <c r="AF51" s="37"/>
      <c r="AG51" s="37"/>
      <c r="AH51" s="37"/>
      <c r="AI51" s="37"/>
      <c r="AJ51" s="37"/>
    </row>
    <row r="52" spans="3:36" ht="18" customHeight="1" x14ac:dyDescent="0.15">
      <c r="C52" s="38"/>
      <c r="D52" s="38"/>
      <c r="E52" s="38"/>
      <c r="F52" s="38"/>
      <c r="G52" s="47"/>
      <c r="H52" s="47"/>
      <c r="I52" s="47"/>
      <c r="J52" s="47"/>
      <c r="K52" s="47"/>
      <c r="L52" s="47"/>
      <c r="M52" s="47"/>
      <c r="N52" s="47"/>
      <c r="O52" s="47"/>
      <c r="P52" s="47"/>
      <c r="Q52" s="47"/>
      <c r="R52" s="47"/>
      <c r="U52" s="46"/>
      <c r="AD52" s="37"/>
      <c r="AE52" s="37"/>
      <c r="AF52" s="37"/>
      <c r="AG52" s="37"/>
      <c r="AH52" s="37"/>
      <c r="AI52" s="37"/>
      <c r="AJ52" s="37"/>
    </row>
    <row r="53" spans="3:36" ht="18" customHeight="1" x14ac:dyDescent="0.15">
      <c r="C53" s="38"/>
      <c r="D53" s="38"/>
      <c r="E53" s="38"/>
      <c r="F53" s="38"/>
      <c r="G53" s="47"/>
      <c r="H53" s="47"/>
      <c r="I53" s="47"/>
      <c r="J53" s="47"/>
      <c r="K53" s="47"/>
      <c r="L53" s="47"/>
      <c r="M53" s="47"/>
      <c r="N53" s="47"/>
      <c r="O53" s="47"/>
      <c r="P53" s="47"/>
      <c r="Q53" s="47"/>
      <c r="R53" s="47"/>
      <c r="U53" s="46"/>
      <c r="AD53" s="37"/>
      <c r="AE53" s="37"/>
      <c r="AF53" s="37"/>
      <c r="AG53" s="37"/>
      <c r="AH53" s="37"/>
      <c r="AI53" s="37"/>
      <c r="AJ53" s="37"/>
    </row>
    <row r="54" spans="3:36" ht="18" customHeight="1" x14ac:dyDescent="0.15">
      <c r="C54" s="38"/>
      <c r="D54" s="38"/>
      <c r="E54" s="38"/>
      <c r="F54" s="38"/>
      <c r="G54" s="47"/>
      <c r="H54" s="47"/>
      <c r="I54" s="47"/>
      <c r="J54" s="47"/>
      <c r="K54" s="47"/>
      <c r="L54" s="47"/>
      <c r="M54" s="47"/>
      <c r="N54" s="47"/>
      <c r="O54" s="47"/>
      <c r="P54" s="47"/>
      <c r="Q54" s="47"/>
      <c r="R54" s="47"/>
      <c r="U54" s="46"/>
      <c r="AD54" s="37"/>
      <c r="AE54" s="37"/>
      <c r="AF54" s="37"/>
      <c r="AG54" s="37"/>
      <c r="AH54" s="37"/>
      <c r="AI54" s="37"/>
      <c r="AJ54" s="37"/>
    </row>
    <row r="55" spans="3:36" ht="18" customHeight="1" x14ac:dyDescent="0.15">
      <c r="C55" s="38"/>
      <c r="D55" s="38"/>
      <c r="E55" s="38"/>
      <c r="F55" s="38"/>
      <c r="G55" s="47"/>
      <c r="H55" s="47"/>
      <c r="I55" s="47"/>
      <c r="J55" s="47"/>
      <c r="K55" s="47"/>
      <c r="L55" s="47"/>
      <c r="M55" s="47"/>
      <c r="N55" s="47"/>
      <c r="O55" s="47"/>
      <c r="P55" s="47"/>
      <c r="Q55" s="47"/>
      <c r="R55" s="47"/>
      <c r="U55" s="46"/>
      <c r="AD55" s="37"/>
      <c r="AE55" s="37"/>
      <c r="AF55" s="37"/>
      <c r="AG55" s="37"/>
      <c r="AH55" s="37"/>
      <c r="AI55" s="37"/>
      <c r="AJ55" s="37"/>
    </row>
    <row r="56" spans="3:36" ht="18" customHeight="1" x14ac:dyDescent="0.15">
      <c r="C56" s="38"/>
      <c r="D56" s="38"/>
      <c r="E56" s="38"/>
      <c r="F56" s="38"/>
      <c r="G56" s="47"/>
      <c r="H56" s="47"/>
      <c r="I56" s="47"/>
      <c r="J56" s="47"/>
      <c r="K56" s="47"/>
      <c r="L56" s="47"/>
      <c r="M56" s="47"/>
      <c r="N56" s="47"/>
      <c r="O56" s="47"/>
      <c r="P56" s="47"/>
      <c r="Q56" s="47"/>
      <c r="R56" s="47"/>
      <c r="U56" s="46"/>
      <c r="AD56" s="37"/>
      <c r="AE56" s="37"/>
      <c r="AF56" s="37"/>
      <c r="AG56" s="37"/>
      <c r="AH56" s="37"/>
      <c r="AI56" s="37"/>
      <c r="AJ56" s="37"/>
    </row>
    <row r="57" spans="3:36" ht="18" customHeight="1" x14ac:dyDescent="0.15">
      <c r="C57" s="38"/>
      <c r="D57" s="38"/>
      <c r="E57" s="38"/>
      <c r="F57" s="38"/>
      <c r="G57" s="47"/>
      <c r="H57" s="47"/>
      <c r="I57" s="47"/>
      <c r="J57" s="47"/>
      <c r="K57" s="47"/>
      <c r="L57" s="47"/>
      <c r="M57" s="47"/>
      <c r="N57" s="47"/>
      <c r="O57" s="47"/>
      <c r="P57" s="47"/>
      <c r="Q57" s="47"/>
      <c r="R57" s="47"/>
      <c r="U57" s="46"/>
      <c r="AD57" s="37"/>
      <c r="AE57" s="37"/>
      <c r="AF57" s="37"/>
      <c r="AG57" s="37"/>
      <c r="AH57" s="37"/>
      <c r="AI57" s="37"/>
      <c r="AJ57" s="37"/>
    </row>
    <row r="58" spans="3:36" ht="18" customHeight="1" x14ac:dyDescent="0.15">
      <c r="C58" s="38"/>
      <c r="D58" s="38"/>
      <c r="E58" s="38"/>
      <c r="F58" s="38"/>
      <c r="G58" s="47"/>
      <c r="H58" s="47"/>
      <c r="I58" s="47"/>
      <c r="J58" s="47"/>
      <c r="K58" s="47"/>
      <c r="L58" s="47"/>
      <c r="M58" s="47"/>
      <c r="N58" s="47"/>
      <c r="O58" s="47"/>
      <c r="P58" s="47"/>
      <c r="Q58" s="47"/>
      <c r="R58" s="47"/>
      <c r="U58" s="46"/>
      <c r="AD58" s="37"/>
      <c r="AE58" s="37"/>
      <c r="AF58" s="37"/>
      <c r="AG58" s="37"/>
      <c r="AH58" s="37"/>
      <c r="AI58" s="37"/>
      <c r="AJ58" s="37"/>
    </row>
    <row r="59" spans="3:36" ht="18" customHeight="1" x14ac:dyDescent="0.15">
      <c r="C59" s="38"/>
      <c r="D59" s="38"/>
      <c r="E59" s="38"/>
      <c r="F59" s="38"/>
      <c r="G59" s="47"/>
      <c r="H59" s="47"/>
      <c r="I59" s="47"/>
      <c r="J59" s="47"/>
      <c r="K59" s="47"/>
      <c r="L59" s="47"/>
      <c r="M59" s="47"/>
      <c r="N59" s="47"/>
      <c r="O59" s="47"/>
      <c r="P59" s="47"/>
      <c r="Q59" s="47"/>
      <c r="R59" s="47"/>
      <c r="U59" s="46"/>
      <c r="AD59" s="37"/>
      <c r="AE59" s="37"/>
      <c r="AF59" s="37"/>
      <c r="AG59" s="37"/>
      <c r="AH59" s="37"/>
      <c r="AI59" s="37"/>
      <c r="AJ59" s="37"/>
    </row>
    <row r="60" spans="3:36" ht="18" customHeight="1" x14ac:dyDescent="0.15">
      <c r="C60" s="38"/>
      <c r="D60" s="38"/>
      <c r="E60" s="38"/>
      <c r="F60" s="38"/>
      <c r="G60" s="47"/>
      <c r="H60" s="47"/>
      <c r="I60" s="47"/>
      <c r="J60" s="47"/>
      <c r="K60" s="47"/>
      <c r="L60" s="47"/>
      <c r="M60" s="47"/>
      <c r="N60" s="47"/>
      <c r="O60" s="47"/>
      <c r="P60" s="47"/>
      <c r="Q60" s="47"/>
      <c r="R60" s="47"/>
      <c r="U60" s="46"/>
      <c r="AD60" s="37"/>
      <c r="AE60" s="37"/>
      <c r="AF60" s="37"/>
      <c r="AG60" s="37"/>
      <c r="AH60" s="37"/>
      <c r="AI60" s="37"/>
      <c r="AJ60" s="37"/>
    </row>
    <row r="61" spans="3:36" ht="18" customHeight="1" x14ac:dyDescent="0.15">
      <c r="C61" s="38"/>
      <c r="D61" s="38"/>
      <c r="E61" s="38"/>
      <c r="F61" s="38"/>
      <c r="G61" s="47"/>
      <c r="H61" s="47"/>
      <c r="I61" s="47"/>
      <c r="J61" s="47"/>
      <c r="K61" s="47"/>
      <c r="L61" s="47"/>
      <c r="M61" s="47"/>
      <c r="N61" s="47"/>
      <c r="O61" s="47"/>
      <c r="P61" s="47"/>
      <c r="Q61" s="47"/>
      <c r="R61" s="47"/>
      <c r="U61" s="46"/>
      <c r="AD61" s="37"/>
      <c r="AE61" s="37"/>
      <c r="AF61" s="37"/>
      <c r="AG61" s="37"/>
      <c r="AH61" s="37"/>
      <c r="AI61" s="37"/>
      <c r="AJ61" s="37"/>
    </row>
    <row r="62" spans="3:36" ht="18" customHeight="1" x14ac:dyDescent="0.15">
      <c r="C62" s="38"/>
      <c r="D62" s="38"/>
      <c r="E62" s="38"/>
      <c r="F62" s="38"/>
      <c r="G62" s="47"/>
      <c r="H62" s="47"/>
      <c r="I62" s="47"/>
      <c r="J62" s="47"/>
      <c r="K62" s="47"/>
      <c r="L62" s="47"/>
      <c r="M62" s="47"/>
      <c r="N62" s="47"/>
      <c r="O62" s="47"/>
      <c r="P62" s="47"/>
      <c r="Q62" s="47"/>
      <c r="R62" s="47"/>
      <c r="U62" s="46"/>
      <c r="AD62" s="37"/>
      <c r="AE62" s="37"/>
      <c r="AF62" s="37"/>
      <c r="AG62" s="37"/>
      <c r="AH62" s="37"/>
      <c r="AI62" s="37"/>
      <c r="AJ62" s="37"/>
    </row>
    <row r="63" spans="3:36" ht="18" customHeight="1" x14ac:dyDescent="0.15">
      <c r="C63" s="38"/>
      <c r="D63" s="38"/>
      <c r="E63" s="38"/>
      <c r="F63" s="38"/>
      <c r="G63" s="47"/>
      <c r="H63" s="47"/>
      <c r="I63" s="47"/>
      <c r="J63" s="47"/>
      <c r="K63" s="47"/>
      <c r="L63" s="47"/>
      <c r="M63" s="47"/>
      <c r="N63" s="47"/>
      <c r="O63" s="47"/>
      <c r="P63" s="47"/>
      <c r="Q63" s="47"/>
      <c r="R63" s="47"/>
      <c r="U63" s="46"/>
      <c r="AD63" s="37"/>
      <c r="AE63" s="37"/>
      <c r="AF63" s="37"/>
      <c r="AG63" s="37"/>
      <c r="AH63" s="37"/>
      <c r="AI63" s="37"/>
      <c r="AJ63" s="37"/>
    </row>
    <row r="64" spans="3:36" ht="18" customHeight="1" x14ac:dyDescent="0.15">
      <c r="C64" s="38"/>
      <c r="D64" s="38"/>
      <c r="E64" s="38"/>
      <c r="F64" s="38"/>
      <c r="G64" s="47"/>
      <c r="H64" s="47"/>
      <c r="I64" s="47"/>
      <c r="J64" s="47"/>
      <c r="K64" s="47"/>
      <c r="L64" s="47"/>
      <c r="M64" s="47"/>
      <c r="N64" s="47"/>
      <c r="O64" s="47"/>
      <c r="P64" s="47"/>
      <c r="Q64" s="47"/>
      <c r="R64" s="47"/>
      <c r="U64" s="46"/>
      <c r="AD64" s="37"/>
      <c r="AE64" s="37"/>
      <c r="AF64" s="37"/>
      <c r="AG64" s="37"/>
      <c r="AH64" s="37"/>
      <c r="AI64" s="37"/>
      <c r="AJ64" s="37"/>
    </row>
    <row r="65" spans="3:36" ht="18" customHeight="1" x14ac:dyDescent="0.15">
      <c r="C65" s="38"/>
      <c r="D65" s="38"/>
      <c r="E65" s="38"/>
      <c r="F65" s="38"/>
      <c r="G65" s="47"/>
      <c r="H65" s="47"/>
      <c r="I65" s="47"/>
      <c r="J65" s="47"/>
      <c r="K65" s="47"/>
      <c r="L65" s="47"/>
      <c r="M65" s="47"/>
      <c r="N65" s="47"/>
      <c r="O65" s="47"/>
      <c r="P65" s="47"/>
      <c r="Q65" s="47"/>
      <c r="R65" s="47"/>
      <c r="U65" s="46"/>
      <c r="AD65" s="37"/>
      <c r="AE65" s="37"/>
      <c r="AF65" s="37"/>
      <c r="AG65" s="37"/>
      <c r="AH65" s="37"/>
      <c r="AI65" s="37"/>
      <c r="AJ65" s="37"/>
    </row>
    <row r="66" spans="3:36" ht="18" customHeight="1" x14ac:dyDescent="0.15">
      <c r="C66" s="38"/>
      <c r="D66" s="38"/>
      <c r="E66" s="38"/>
      <c r="F66" s="38"/>
      <c r="G66" s="47"/>
      <c r="H66" s="47"/>
      <c r="I66" s="47"/>
      <c r="J66" s="47"/>
      <c r="K66" s="47"/>
      <c r="L66" s="47"/>
      <c r="M66" s="47"/>
      <c r="N66" s="47"/>
      <c r="O66" s="47"/>
      <c r="P66" s="47"/>
      <c r="Q66" s="47"/>
      <c r="R66" s="47"/>
      <c r="U66" s="46"/>
      <c r="AD66" s="37"/>
      <c r="AE66" s="37"/>
      <c r="AF66" s="37"/>
      <c r="AG66" s="37"/>
      <c r="AH66" s="37"/>
      <c r="AI66" s="37"/>
      <c r="AJ66" s="37"/>
    </row>
    <row r="67" spans="3:36" ht="18" customHeight="1" x14ac:dyDescent="0.15">
      <c r="C67" s="38"/>
      <c r="D67" s="38"/>
      <c r="E67" s="38"/>
      <c r="F67" s="38"/>
      <c r="G67" s="47"/>
      <c r="H67" s="47"/>
      <c r="I67" s="47"/>
      <c r="J67" s="47"/>
      <c r="K67" s="47"/>
      <c r="L67" s="47"/>
      <c r="M67" s="47"/>
      <c r="N67" s="47"/>
      <c r="O67" s="47"/>
      <c r="P67" s="47"/>
      <c r="Q67" s="47"/>
      <c r="R67" s="47"/>
      <c r="U67" s="46"/>
      <c r="AD67" s="37"/>
      <c r="AE67" s="37"/>
      <c r="AF67" s="37"/>
      <c r="AG67" s="37"/>
      <c r="AH67" s="37"/>
      <c r="AI67" s="37"/>
      <c r="AJ67" s="37"/>
    </row>
  </sheetData>
  <mergeCells count="89">
    <mergeCell ref="T44:V44"/>
    <mergeCell ref="T43:V43"/>
    <mergeCell ref="H6:AN8"/>
    <mergeCell ref="I22:AN23"/>
    <mergeCell ref="I24:AN26"/>
    <mergeCell ref="H10:AN11"/>
    <mergeCell ref="Z38:AB38"/>
    <mergeCell ref="Z37:AB37"/>
    <mergeCell ref="Z36:AB36"/>
    <mergeCell ref="G36:J38"/>
    <mergeCell ref="W38:Y38"/>
    <mergeCell ref="W37:Y37"/>
    <mergeCell ref="T38:V38"/>
    <mergeCell ref="T37:V37"/>
    <mergeCell ref="Z31:AB32"/>
    <mergeCell ref="W31:Y32"/>
    <mergeCell ref="Z39:AB39"/>
    <mergeCell ref="W44:Y44"/>
    <mergeCell ref="W43:Y43"/>
    <mergeCell ref="W42:Y42"/>
    <mergeCell ref="W41:Y41"/>
    <mergeCell ref="W40:Y40"/>
    <mergeCell ref="W39:Y39"/>
    <mergeCell ref="Z44:AB44"/>
    <mergeCell ref="Z43:AB43"/>
    <mergeCell ref="Z42:AB42"/>
    <mergeCell ref="Z41:AB41"/>
    <mergeCell ref="Z40:AB40"/>
    <mergeCell ref="G39:J41"/>
    <mergeCell ref="K40:M40"/>
    <mergeCell ref="K39:M39"/>
    <mergeCell ref="N39:P39"/>
    <mergeCell ref="N36:P36"/>
    <mergeCell ref="N38:P38"/>
    <mergeCell ref="N37:P37"/>
    <mergeCell ref="E42:J44"/>
    <mergeCell ref="E31:J32"/>
    <mergeCell ref="E33:F38"/>
    <mergeCell ref="Z35:AB35"/>
    <mergeCell ref="Z34:AB34"/>
    <mergeCell ref="Z33:AB33"/>
    <mergeCell ref="W35:Y35"/>
    <mergeCell ref="W34:Y34"/>
    <mergeCell ref="K38:M38"/>
    <mergeCell ref="K37:M37"/>
    <mergeCell ref="K36:M36"/>
    <mergeCell ref="K35:M35"/>
    <mergeCell ref="K44:M44"/>
    <mergeCell ref="K43:M43"/>
    <mergeCell ref="K42:M42"/>
    <mergeCell ref="K41:M41"/>
    <mergeCell ref="Q44:S44"/>
    <mergeCell ref="Q43:S43"/>
    <mergeCell ref="Q42:S42"/>
    <mergeCell ref="Q41:S41"/>
    <mergeCell ref="Q40:S40"/>
    <mergeCell ref="N44:P44"/>
    <mergeCell ref="N43:P43"/>
    <mergeCell ref="N42:P42"/>
    <mergeCell ref="N41:P41"/>
    <mergeCell ref="N40:P40"/>
    <mergeCell ref="T42:V42"/>
    <mergeCell ref="T41:V41"/>
    <mergeCell ref="T40:V40"/>
    <mergeCell ref="Q39:S39"/>
    <mergeCell ref="T39:V39"/>
    <mergeCell ref="Q38:S38"/>
    <mergeCell ref="Q37:S37"/>
    <mergeCell ref="W36:Y36"/>
    <mergeCell ref="T36:V36"/>
    <mergeCell ref="T33:V33"/>
    <mergeCell ref="Q36:S36"/>
    <mergeCell ref="W33:Y33"/>
    <mergeCell ref="T34:V34"/>
    <mergeCell ref="K31:M32"/>
    <mergeCell ref="B2:AP3"/>
    <mergeCell ref="K34:M34"/>
    <mergeCell ref="K33:M33"/>
    <mergeCell ref="N34:P34"/>
    <mergeCell ref="N33:P33"/>
    <mergeCell ref="Q33:S33"/>
    <mergeCell ref="Q34:S34"/>
    <mergeCell ref="G33:J35"/>
    <mergeCell ref="N35:P35"/>
    <mergeCell ref="Q35:S35"/>
    <mergeCell ref="T35:V35"/>
    <mergeCell ref="N31:P32"/>
    <mergeCell ref="T31:V32"/>
    <mergeCell ref="Q31:S32"/>
  </mergeCells>
  <phoneticPr fontId="6"/>
  <printOptions horizontalCentered="1"/>
  <pageMargins left="0.78740157480314965" right="0.78740157480314965" top="0.78740157480314965" bottom="0.78740157480314965" header="0.31496062992125984" footer="0.31496062992125984"/>
  <pageSetup paperSize="9" scale="90" orientation="landscape" cellComments="asDisplayed" r:id="rId1"/>
  <headerFooter>
    <oddFooter>&amp;C&amp;13&amp;P</oddFooter>
  </headerFooter>
  <rowBreaks count="1" manualBreakCount="1">
    <brk id="27" min="1" max="41" man="1"/>
  </rowBreaks>
  <ignoredErrors>
    <ignoredError sqref="N43"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45315-90A3-4E02-BDB3-8BEFBD970DC9}">
  <dimension ref="C3:AC157"/>
  <sheetViews>
    <sheetView view="pageBreakPreview" zoomScale="75" zoomScaleNormal="100" zoomScaleSheetLayoutView="75" workbookViewId="0"/>
  </sheetViews>
  <sheetFormatPr defaultColWidth="3.125" defaultRowHeight="18" customHeight="1" x14ac:dyDescent="0.15"/>
  <cols>
    <col min="1" max="16384" width="3.125" style="143"/>
  </cols>
  <sheetData>
    <row r="3" spans="3:29" ht="18" customHeight="1" x14ac:dyDescent="0.15">
      <c r="C3" s="154" t="s">
        <v>214</v>
      </c>
    </row>
    <row r="4" spans="3:29" ht="18" customHeight="1" x14ac:dyDescent="0.15">
      <c r="C4" s="148"/>
      <c r="D4" s="149"/>
      <c r="E4" s="149"/>
      <c r="F4" s="149"/>
      <c r="G4" s="149"/>
      <c r="H4" s="149"/>
      <c r="I4" s="149"/>
      <c r="J4" s="149"/>
      <c r="K4" s="150"/>
      <c r="L4" s="84" t="s">
        <v>162</v>
      </c>
      <c r="M4" s="84"/>
      <c r="N4" s="84"/>
      <c r="O4" s="84"/>
      <c r="P4" s="84"/>
      <c r="Q4" s="84"/>
      <c r="R4" s="84" t="s">
        <v>163</v>
      </c>
      <c r="S4" s="84"/>
      <c r="T4" s="84"/>
      <c r="U4" s="84"/>
      <c r="V4" s="84"/>
      <c r="W4" s="84"/>
      <c r="X4" s="84" t="s">
        <v>164</v>
      </c>
      <c r="Y4" s="84"/>
      <c r="Z4" s="84"/>
      <c r="AA4" s="84"/>
      <c r="AB4" s="84"/>
      <c r="AC4" s="84"/>
    </row>
    <row r="5" spans="3:29" ht="18" customHeight="1" x14ac:dyDescent="0.15">
      <c r="C5" s="151"/>
      <c r="D5" s="152"/>
      <c r="E5" s="152"/>
      <c r="F5" s="152"/>
      <c r="G5" s="152"/>
      <c r="H5" s="152"/>
      <c r="I5" s="152"/>
      <c r="J5" s="152"/>
      <c r="K5" s="153"/>
      <c r="L5" s="56" t="s">
        <v>68</v>
      </c>
      <c r="M5" s="57"/>
      <c r="N5" s="58"/>
      <c r="O5" s="51" t="s">
        <v>160</v>
      </c>
      <c r="P5" s="59"/>
      <c r="Q5" s="60"/>
      <c r="R5" s="56" t="s">
        <v>68</v>
      </c>
      <c r="S5" s="57"/>
      <c r="T5" s="58"/>
      <c r="U5" s="51" t="s">
        <v>160</v>
      </c>
      <c r="V5" s="59"/>
      <c r="W5" s="60"/>
      <c r="X5" s="56" t="s">
        <v>68</v>
      </c>
      <c r="Y5" s="57"/>
      <c r="Z5" s="58"/>
      <c r="AA5" s="51" t="s">
        <v>160</v>
      </c>
      <c r="AB5" s="59"/>
      <c r="AC5" s="60"/>
    </row>
    <row r="6" spans="3:29" ht="18" customHeight="1" x14ac:dyDescent="0.15">
      <c r="C6" s="144" t="s">
        <v>212</v>
      </c>
      <c r="D6" s="145"/>
      <c r="E6" s="145"/>
      <c r="F6" s="145"/>
      <c r="G6" s="145"/>
      <c r="H6" s="145"/>
      <c r="I6" s="145"/>
      <c r="J6" s="145"/>
      <c r="K6" s="145"/>
      <c r="L6" s="63">
        <v>183</v>
      </c>
      <c r="M6" s="64"/>
      <c r="N6" s="65"/>
      <c r="O6" s="66">
        <f>L6/L$10</f>
        <v>0.36599999999999999</v>
      </c>
      <c r="P6" s="67"/>
      <c r="Q6" s="68"/>
      <c r="R6" s="63">
        <v>219</v>
      </c>
      <c r="S6" s="64"/>
      <c r="T6" s="65"/>
      <c r="U6" s="66">
        <f>R6/R$10</f>
        <v>0.438</v>
      </c>
      <c r="V6" s="67"/>
      <c r="W6" s="68"/>
      <c r="X6" s="63">
        <v>271</v>
      </c>
      <c r="Y6" s="64"/>
      <c r="Z6" s="65"/>
      <c r="AA6" s="66">
        <f>X6/X$10</f>
        <v>0.45699831365935917</v>
      </c>
      <c r="AB6" s="67"/>
      <c r="AC6" s="68"/>
    </row>
    <row r="7" spans="3:29" ht="18" customHeight="1" x14ac:dyDescent="0.15">
      <c r="C7" s="144" t="s">
        <v>213</v>
      </c>
      <c r="D7" s="145"/>
      <c r="E7" s="145"/>
      <c r="F7" s="145"/>
      <c r="G7" s="145"/>
      <c r="H7" s="145"/>
      <c r="I7" s="145"/>
      <c r="J7" s="145"/>
      <c r="K7" s="145"/>
      <c r="L7" s="63">
        <v>56</v>
      </c>
      <c r="M7" s="64"/>
      <c r="N7" s="65"/>
      <c r="O7" s="66">
        <f t="shared" ref="O7:O9" si="0">L7/L$10</f>
        <v>0.112</v>
      </c>
      <c r="P7" s="67"/>
      <c r="Q7" s="68"/>
      <c r="R7" s="63">
        <v>52</v>
      </c>
      <c r="S7" s="64"/>
      <c r="T7" s="65"/>
      <c r="U7" s="66">
        <f t="shared" ref="U7:U9" si="1">R7/R$10</f>
        <v>0.104</v>
      </c>
      <c r="V7" s="67"/>
      <c r="W7" s="68"/>
      <c r="X7" s="63">
        <v>79</v>
      </c>
      <c r="Y7" s="64"/>
      <c r="Z7" s="65"/>
      <c r="AA7" s="66">
        <f t="shared" ref="AA7:AA9" si="2">X7/X$10</f>
        <v>0.13322091062394603</v>
      </c>
      <c r="AB7" s="67"/>
      <c r="AC7" s="68"/>
    </row>
    <row r="8" spans="3:29" ht="18" customHeight="1" x14ac:dyDescent="0.15">
      <c r="C8" s="144" t="s">
        <v>15</v>
      </c>
      <c r="D8" s="145"/>
      <c r="E8" s="145"/>
      <c r="F8" s="145"/>
      <c r="G8" s="145"/>
      <c r="H8" s="145"/>
      <c r="I8" s="145"/>
      <c r="J8" s="145"/>
      <c r="K8" s="145"/>
      <c r="L8" s="63">
        <v>174</v>
      </c>
      <c r="M8" s="64"/>
      <c r="N8" s="65"/>
      <c r="O8" s="66">
        <f t="shared" si="0"/>
        <v>0.34799999999999998</v>
      </c>
      <c r="P8" s="67"/>
      <c r="Q8" s="68"/>
      <c r="R8" s="63">
        <v>112</v>
      </c>
      <c r="S8" s="64"/>
      <c r="T8" s="65"/>
      <c r="U8" s="66">
        <f t="shared" si="1"/>
        <v>0.224</v>
      </c>
      <c r="V8" s="67"/>
      <c r="W8" s="68"/>
      <c r="X8" s="63">
        <v>174</v>
      </c>
      <c r="Y8" s="64"/>
      <c r="Z8" s="65"/>
      <c r="AA8" s="66">
        <f t="shared" si="2"/>
        <v>0.29342327150084319</v>
      </c>
      <c r="AB8" s="67"/>
      <c r="AC8" s="68"/>
    </row>
    <row r="9" spans="3:29" ht="18" customHeight="1" thickBot="1" x14ac:dyDescent="0.2">
      <c r="C9" s="144" t="s">
        <v>5</v>
      </c>
      <c r="D9" s="145"/>
      <c r="E9" s="145"/>
      <c r="F9" s="145"/>
      <c r="G9" s="145"/>
      <c r="H9" s="145"/>
      <c r="I9" s="145"/>
      <c r="J9" s="145"/>
      <c r="K9" s="145"/>
      <c r="L9" s="63">
        <v>87</v>
      </c>
      <c r="M9" s="64"/>
      <c r="N9" s="65"/>
      <c r="O9" s="66">
        <f t="shared" si="0"/>
        <v>0.17399999999999999</v>
      </c>
      <c r="P9" s="70"/>
      <c r="Q9" s="71"/>
      <c r="R9" s="63">
        <v>117</v>
      </c>
      <c r="S9" s="64"/>
      <c r="T9" s="65"/>
      <c r="U9" s="66">
        <f t="shared" si="1"/>
        <v>0.23400000000000001</v>
      </c>
      <c r="V9" s="70"/>
      <c r="W9" s="71"/>
      <c r="X9" s="63">
        <v>69</v>
      </c>
      <c r="Y9" s="64"/>
      <c r="Z9" s="65"/>
      <c r="AA9" s="66">
        <f t="shared" si="2"/>
        <v>0.1163575042158516</v>
      </c>
      <c r="AB9" s="70"/>
      <c r="AC9" s="71"/>
    </row>
    <row r="10" spans="3:29" ht="18" customHeight="1" thickTop="1" x14ac:dyDescent="0.15">
      <c r="C10" s="146" t="s">
        <v>32</v>
      </c>
      <c r="D10" s="147"/>
      <c r="E10" s="147"/>
      <c r="F10" s="147"/>
      <c r="G10" s="147"/>
      <c r="H10" s="147"/>
      <c r="I10" s="147"/>
      <c r="J10" s="147"/>
      <c r="K10" s="147"/>
      <c r="L10" s="74">
        <f>SUM(L6:L9)</f>
        <v>500</v>
      </c>
      <c r="M10" s="75"/>
      <c r="N10" s="76"/>
      <c r="O10" s="77">
        <f>SUM(O6:Q9)</f>
        <v>1</v>
      </c>
      <c r="P10" s="78"/>
      <c r="Q10" s="79"/>
      <c r="R10" s="74">
        <f>SUM(R6:R9)</f>
        <v>500</v>
      </c>
      <c r="S10" s="75"/>
      <c r="T10" s="76"/>
      <c r="U10" s="77">
        <f>SUM(U6:W9)</f>
        <v>1</v>
      </c>
      <c r="V10" s="78"/>
      <c r="W10" s="79"/>
      <c r="X10" s="74">
        <f>SUM(X6:X9)</f>
        <v>593</v>
      </c>
      <c r="Y10" s="75"/>
      <c r="Z10" s="76"/>
      <c r="AA10" s="77">
        <f>SUM(AA6:AC9)</f>
        <v>1</v>
      </c>
      <c r="AB10" s="78"/>
      <c r="AC10" s="79"/>
    </row>
    <row r="19" spans="3:29" ht="18" customHeight="1" x14ac:dyDescent="0.15">
      <c r="C19" s="154" t="s">
        <v>215</v>
      </c>
    </row>
    <row r="20" spans="3:29" ht="18" customHeight="1" x14ac:dyDescent="0.15">
      <c r="C20" s="148"/>
      <c r="D20" s="149"/>
      <c r="E20" s="149"/>
      <c r="F20" s="149"/>
      <c r="G20" s="149"/>
      <c r="H20" s="149"/>
      <c r="I20" s="149"/>
      <c r="J20" s="149"/>
      <c r="K20" s="150"/>
      <c r="L20" s="84" t="s">
        <v>162</v>
      </c>
      <c r="M20" s="84"/>
      <c r="N20" s="84"/>
      <c r="O20" s="84"/>
      <c r="P20" s="84"/>
      <c r="Q20" s="84"/>
      <c r="R20" s="84" t="s">
        <v>163</v>
      </c>
      <c r="S20" s="84"/>
      <c r="T20" s="84"/>
      <c r="U20" s="84"/>
      <c r="V20" s="84"/>
      <c r="W20" s="84"/>
      <c r="X20" s="84" t="s">
        <v>164</v>
      </c>
      <c r="Y20" s="84"/>
      <c r="Z20" s="84"/>
      <c r="AA20" s="84"/>
      <c r="AB20" s="84"/>
      <c r="AC20" s="84"/>
    </row>
    <row r="21" spans="3:29" ht="18" customHeight="1" x14ac:dyDescent="0.15">
      <c r="C21" s="151"/>
      <c r="D21" s="152"/>
      <c r="E21" s="152"/>
      <c r="F21" s="152"/>
      <c r="G21" s="152"/>
      <c r="H21" s="152"/>
      <c r="I21" s="152"/>
      <c r="J21" s="152"/>
      <c r="K21" s="153"/>
      <c r="L21" s="56" t="s">
        <v>68</v>
      </c>
      <c r="M21" s="57"/>
      <c r="N21" s="58"/>
      <c r="O21" s="51" t="s">
        <v>160</v>
      </c>
      <c r="P21" s="59"/>
      <c r="Q21" s="60"/>
      <c r="R21" s="56" t="s">
        <v>68</v>
      </c>
      <c r="S21" s="57"/>
      <c r="T21" s="58"/>
      <c r="U21" s="51" t="s">
        <v>160</v>
      </c>
      <c r="V21" s="59"/>
      <c r="W21" s="60"/>
      <c r="X21" s="56" t="s">
        <v>68</v>
      </c>
      <c r="Y21" s="57"/>
      <c r="Z21" s="58"/>
      <c r="AA21" s="51" t="s">
        <v>160</v>
      </c>
      <c r="AB21" s="59"/>
      <c r="AC21" s="60"/>
    </row>
    <row r="22" spans="3:29" ht="18" customHeight="1" x14ac:dyDescent="0.15">
      <c r="C22" s="144" t="s">
        <v>212</v>
      </c>
      <c r="D22" s="145"/>
      <c r="E22" s="145"/>
      <c r="F22" s="145"/>
      <c r="G22" s="145"/>
      <c r="H22" s="145"/>
      <c r="I22" s="145"/>
      <c r="J22" s="145"/>
      <c r="K22" s="145"/>
      <c r="L22" s="63">
        <v>179</v>
      </c>
      <c r="M22" s="64"/>
      <c r="N22" s="65"/>
      <c r="O22" s="66">
        <f>L22/L$10</f>
        <v>0.35799999999999998</v>
      </c>
      <c r="P22" s="67"/>
      <c r="Q22" s="68"/>
      <c r="R22" s="63">
        <v>212</v>
      </c>
      <c r="S22" s="64"/>
      <c r="T22" s="65"/>
      <c r="U22" s="66">
        <f>R22/R$10</f>
        <v>0.42399999999999999</v>
      </c>
      <c r="V22" s="67"/>
      <c r="W22" s="68"/>
      <c r="X22" s="63">
        <v>306</v>
      </c>
      <c r="Y22" s="64"/>
      <c r="Z22" s="65"/>
      <c r="AA22" s="66">
        <f>X22/X$10</f>
        <v>0.51602023608768977</v>
      </c>
      <c r="AB22" s="67"/>
      <c r="AC22" s="68"/>
    </row>
    <row r="23" spans="3:29" ht="18" customHeight="1" x14ac:dyDescent="0.15">
      <c r="C23" s="144" t="s">
        <v>213</v>
      </c>
      <c r="D23" s="145"/>
      <c r="E23" s="145"/>
      <c r="F23" s="145"/>
      <c r="G23" s="145"/>
      <c r="H23" s="145"/>
      <c r="I23" s="145"/>
      <c r="J23" s="145"/>
      <c r="K23" s="145"/>
      <c r="L23" s="63">
        <v>70</v>
      </c>
      <c r="M23" s="64"/>
      <c r="N23" s="65"/>
      <c r="O23" s="66">
        <f>L23/L$10</f>
        <v>0.14000000000000001</v>
      </c>
      <c r="P23" s="67"/>
      <c r="Q23" s="68"/>
      <c r="R23" s="63">
        <v>53</v>
      </c>
      <c r="S23" s="64"/>
      <c r="T23" s="65"/>
      <c r="U23" s="66">
        <f>R23/R$10</f>
        <v>0.106</v>
      </c>
      <c r="V23" s="67"/>
      <c r="W23" s="68"/>
      <c r="X23" s="63">
        <v>47</v>
      </c>
      <c r="Y23" s="64"/>
      <c r="Z23" s="65"/>
      <c r="AA23" s="66">
        <f>X23/X$10</f>
        <v>7.9258010118043842E-2</v>
      </c>
      <c r="AB23" s="67"/>
      <c r="AC23" s="68"/>
    </row>
    <row r="24" spans="3:29" ht="18" customHeight="1" x14ac:dyDescent="0.15">
      <c r="C24" s="144" t="s">
        <v>15</v>
      </c>
      <c r="D24" s="145"/>
      <c r="E24" s="145"/>
      <c r="F24" s="145"/>
      <c r="G24" s="145"/>
      <c r="H24" s="145"/>
      <c r="I24" s="145"/>
      <c r="J24" s="145"/>
      <c r="K24" s="145"/>
      <c r="L24" s="63">
        <v>152</v>
      </c>
      <c r="M24" s="64"/>
      <c r="N24" s="65"/>
      <c r="O24" s="66">
        <f>L24/L$10</f>
        <v>0.30399999999999999</v>
      </c>
      <c r="P24" s="67"/>
      <c r="Q24" s="68"/>
      <c r="R24" s="63">
        <v>112</v>
      </c>
      <c r="S24" s="64"/>
      <c r="T24" s="65"/>
      <c r="U24" s="66">
        <f>R24/R$10</f>
        <v>0.224</v>
      </c>
      <c r="V24" s="67"/>
      <c r="W24" s="68"/>
      <c r="X24" s="63">
        <v>146</v>
      </c>
      <c r="Y24" s="64"/>
      <c r="Z24" s="65"/>
      <c r="AA24" s="66">
        <f>X24/X$10</f>
        <v>0.24620573355817876</v>
      </c>
      <c r="AB24" s="67"/>
      <c r="AC24" s="68"/>
    </row>
    <row r="25" spans="3:29" ht="18" customHeight="1" thickBot="1" x14ac:dyDescent="0.2">
      <c r="C25" s="144" t="s">
        <v>5</v>
      </c>
      <c r="D25" s="145"/>
      <c r="E25" s="145"/>
      <c r="F25" s="145"/>
      <c r="G25" s="145"/>
      <c r="H25" s="145"/>
      <c r="I25" s="145"/>
      <c r="J25" s="145"/>
      <c r="K25" s="145"/>
      <c r="L25" s="63">
        <v>99</v>
      </c>
      <c r="M25" s="64"/>
      <c r="N25" s="65"/>
      <c r="O25" s="66">
        <f>L25/L$10</f>
        <v>0.19800000000000001</v>
      </c>
      <c r="P25" s="70"/>
      <c r="Q25" s="71"/>
      <c r="R25" s="63">
        <v>123</v>
      </c>
      <c r="S25" s="64"/>
      <c r="T25" s="65"/>
      <c r="U25" s="66">
        <f>R25/R$10</f>
        <v>0.246</v>
      </c>
      <c r="V25" s="70"/>
      <c r="W25" s="71"/>
      <c r="X25" s="63">
        <v>94</v>
      </c>
      <c r="Y25" s="64"/>
      <c r="Z25" s="65"/>
      <c r="AA25" s="66">
        <f>X25/X$10</f>
        <v>0.15851602023608768</v>
      </c>
      <c r="AB25" s="70"/>
      <c r="AC25" s="71"/>
    </row>
    <row r="26" spans="3:29" ht="18" customHeight="1" thickTop="1" x14ac:dyDescent="0.15">
      <c r="C26" s="146" t="s">
        <v>32</v>
      </c>
      <c r="D26" s="147"/>
      <c r="E26" s="147"/>
      <c r="F26" s="147"/>
      <c r="G26" s="147"/>
      <c r="H26" s="147"/>
      <c r="I26" s="147"/>
      <c r="J26" s="147"/>
      <c r="K26" s="147"/>
      <c r="L26" s="74">
        <f>SUM(L22:L25)</f>
        <v>500</v>
      </c>
      <c r="M26" s="75"/>
      <c r="N26" s="76"/>
      <c r="O26" s="77">
        <f>SUM(O22:Q25)</f>
        <v>1</v>
      </c>
      <c r="P26" s="78"/>
      <c r="Q26" s="79"/>
      <c r="R26" s="74">
        <f>SUM(R22:R25)</f>
        <v>500</v>
      </c>
      <c r="S26" s="75"/>
      <c r="T26" s="76"/>
      <c r="U26" s="77">
        <f>SUM(U22:W25)</f>
        <v>1</v>
      </c>
      <c r="V26" s="78"/>
      <c r="W26" s="79"/>
      <c r="X26" s="74">
        <f>SUM(X22:X25)</f>
        <v>593</v>
      </c>
      <c r="Y26" s="75"/>
      <c r="Z26" s="76"/>
      <c r="AA26" s="77">
        <f>SUM(AA22:AC25)</f>
        <v>1</v>
      </c>
      <c r="AB26" s="78"/>
      <c r="AC26" s="79"/>
    </row>
    <row r="35" spans="3:29" ht="18" customHeight="1" x14ac:dyDescent="0.15">
      <c r="C35" s="154" t="s">
        <v>216</v>
      </c>
    </row>
    <row r="36" spans="3:29" ht="18" customHeight="1" x14ac:dyDescent="0.15">
      <c r="C36" s="148"/>
      <c r="D36" s="149"/>
      <c r="E36" s="149"/>
      <c r="F36" s="149"/>
      <c r="G36" s="149"/>
      <c r="H36" s="149"/>
      <c r="I36" s="149"/>
      <c r="J36" s="149"/>
      <c r="K36" s="150"/>
      <c r="L36" s="84" t="s">
        <v>162</v>
      </c>
      <c r="M36" s="84"/>
      <c r="N36" s="84"/>
      <c r="O36" s="84"/>
      <c r="P36" s="84"/>
      <c r="Q36" s="84"/>
      <c r="R36" s="84" t="s">
        <v>163</v>
      </c>
      <c r="S36" s="84"/>
      <c r="T36" s="84"/>
      <c r="U36" s="84"/>
      <c r="V36" s="84"/>
      <c r="W36" s="84"/>
      <c r="X36" s="84" t="s">
        <v>164</v>
      </c>
      <c r="Y36" s="84"/>
      <c r="Z36" s="84"/>
      <c r="AA36" s="84"/>
      <c r="AB36" s="84"/>
      <c r="AC36" s="84"/>
    </row>
    <row r="37" spans="3:29" ht="18" customHeight="1" x14ac:dyDescent="0.15">
      <c r="C37" s="151"/>
      <c r="D37" s="152"/>
      <c r="E37" s="152"/>
      <c r="F37" s="152"/>
      <c r="G37" s="152"/>
      <c r="H37" s="152"/>
      <c r="I37" s="152"/>
      <c r="J37" s="152"/>
      <c r="K37" s="153"/>
      <c r="L37" s="56" t="s">
        <v>68</v>
      </c>
      <c r="M37" s="57"/>
      <c r="N37" s="58"/>
      <c r="O37" s="51" t="s">
        <v>160</v>
      </c>
      <c r="P37" s="59"/>
      <c r="Q37" s="60"/>
      <c r="R37" s="56" t="s">
        <v>68</v>
      </c>
      <c r="S37" s="57"/>
      <c r="T37" s="58"/>
      <c r="U37" s="51" t="s">
        <v>160</v>
      </c>
      <c r="V37" s="59"/>
      <c r="W37" s="60"/>
      <c r="X37" s="56" t="s">
        <v>68</v>
      </c>
      <c r="Y37" s="57"/>
      <c r="Z37" s="58"/>
      <c r="AA37" s="51" t="s">
        <v>160</v>
      </c>
      <c r="AB37" s="59"/>
      <c r="AC37" s="60"/>
    </row>
    <row r="38" spans="3:29" ht="18" customHeight="1" x14ac:dyDescent="0.15">
      <c r="C38" s="144" t="s">
        <v>212</v>
      </c>
      <c r="D38" s="145"/>
      <c r="E38" s="145"/>
      <c r="F38" s="145"/>
      <c r="G38" s="145"/>
      <c r="H38" s="145"/>
      <c r="I38" s="145"/>
      <c r="J38" s="145"/>
      <c r="K38" s="145"/>
      <c r="L38" s="63">
        <v>157</v>
      </c>
      <c r="M38" s="64"/>
      <c r="N38" s="65"/>
      <c r="O38" s="66">
        <f>L38/L$10</f>
        <v>0.314</v>
      </c>
      <c r="P38" s="67"/>
      <c r="Q38" s="68"/>
      <c r="R38" s="63">
        <v>190</v>
      </c>
      <c r="S38" s="64"/>
      <c r="T38" s="65"/>
      <c r="U38" s="66">
        <f>R38/R$10</f>
        <v>0.38</v>
      </c>
      <c r="V38" s="67"/>
      <c r="W38" s="68"/>
      <c r="X38" s="63">
        <v>229</v>
      </c>
      <c r="Y38" s="64"/>
      <c r="Z38" s="65"/>
      <c r="AA38" s="66">
        <f>X38/X$10</f>
        <v>0.38617200674536256</v>
      </c>
      <c r="AB38" s="67"/>
      <c r="AC38" s="68"/>
    </row>
    <row r="39" spans="3:29" ht="18" customHeight="1" x14ac:dyDescent="0.15">
      <c r="C39" s="144" t="s">
        <v>213</v>
      </c>
      <c r="D39" s="145"/>
      <c r="E39" s="145"/>
      <c r="F39" s="145"/>
      <c r="G39" s="145"/>
      <c r="H39" s="145"/>
      <c r="I39" s="145"/>
      <c r="J39" s="145"/>
      <c r="K39" s="145"/>
      <c r="L39" s="63">
        <v>86</v>
      </c>
      <c r="M39" s="64"/>
      <c r="N39" s="65"/>
      <c r="O39" s="66">
        <f t="shared" ref="O39:O41" si="3">L39/L$10</f>
        <v>0.17199999999999999</v>
      </c>
      <c r="P39" s="67"/>
      <c r="Q39" s="68"/>
      <c r="R39" s="63">
        <v>59</v>
      </c>
      <c r="S39" s="64"/>
      <c r="T39" s="65"/>
      <c r="U39" s="66">
        <f t="shared" ref="U39:U41" si="4">R39/R$10</f>
        <v>0.11799999999999999</v>
      </c>
      <c r="V39" s="67"/>
      <c r="W39" s="68"/>
      <c r="X39" s="63">
        <v>111</v>
      </c>
      <c r="Y39" s="64"/>
      <c r="Z39" s="65"/>
      <c r="AA39" s="66">
        <f t="shared" ref="AA39:AA41" si="5">X39/X$10</f>
        <v>0.18718381112984822</v>
      </c>
      <c r="AB39" s="67"/>
      <c r="AC39" s="68"/>
    </row>
    <row r="40" spans="3:29" ht="18" customHeight="1" x14ac:dyDescent="0.15">
      <c r="C40" s="144" t="s">
        <v>15</v>
      </c>
      <c r="D40" s="145"/>
      <c r="E40" s="145"/>
      <c r="F40" s="145"/>
      <c r="G40" s="145"/>
      <c r="H40" s="145"/>
      <c r="I40" s="145"/>
      <c r="J40" s="145"/>
      <c r="K40" s="145"/>
      <c r="L40" s="63">
        <v>158</v>
      </c>
      <c r="M40" s="64"/>
      <c r="N40" s="65"/>
      <c r="O40" s="66">
        <f t="shared" si="3"/>
        <v>0.316</v>
      </c>
      <c r="P40" s="67"/>
      <c r="Q40" s="68"/>
      <c r="R40" s="63">
        <v>132</v>
      </c>
      <c r="S40" s="64"/>
      <c r="T40" s="65"/>
      <c r="U40" s="66">
        <f t="shared" si="4"/>
        <v>0.26400000000000001</v>
      </c>
      <c r="V40" s="67"/>
      <c r="W40" s="68"/>
      <c r="X40" s="63">
        <v>181</v>
      </c>
      <c r="Y40" s="64"/>
      <c r="Z40" s="65"/>
      <c r="AA40" s="66">
        <f t="shared" si="5"/>
        <v>0.30522765598650925</v>
      </c>
      <c r="AB40" s="67"/>
      <c r="AC40" s="68"/>
    </row>
    <row r="41" spans="3:29" ht="18" customHeight="1" thickBot="1" x14ac:dyDescent="0.2">
      <c r="C41" s="144" t="s">
        <v>5</v>
      </c>
      <c r="D41" s="145"/>
      <c r="E41" s="145"/>
      <c r="F41" s="145"/>
      <c r="G41" s="145"/>
      <c r="H41" s="145"/>
      <c r="I41" s="145"/>
      <c r="J41" s="145"/>
      <c r="K41" s="145"/>
      <c r="L41" s="63">
        <v>99</v>
      </c>
      <c r="M41" s="64"/>
      <c r="N41" s="65"/>
      <c r="O41" s="66">
        <f t="shared" si="3"/>
        <v>0.19800000000000001</v>
      </c>
      <c r="P41" s="70"/>
      <c r="Q41" s="71"/>
      <c r="R41" s="63">
        <v>119</v>
      </c>
      <c r="S41" s="64"/>
      <c r="T41" s="65"/>
      <c r="U41" s="66">
        <f t="shared" si="4"/>
        <v>0.23799999999999999</v>
      </c>
      <c r="V41" s="70"/>
      <c r="W41" s="71"/>
      <c r="X41" s="63">
        <v>72</v>
      </c>
      <c r="Y41" s="64"/>
      <c r="Z41" s="65"/>
      <c r="AA41" s="66">
        <f t="shared" si="5"/>
        <v>0.12141652613827993</v>
      </c>
      <c r="AB41" s="70"/>
      <c r="AC41" s="71"/>
    </row>
    <row r="42" spans="3:29" ht="18" customHeight="1" thickTop="1" x14ac:dyDescent="0.15">
      <c r="C42" s="146" t="s">
        <v>32</v>
      </c>
      <c r="D42" s="147"/>
      <c r="E42" s="147"/>
      <c r="F42" s="147"/>
      <c r="G42" s="147"/>
      <c r="H42" s="147"/>
      <c r="I42" s="147"/>
      <c r="J42" s="147"/>
      <c r="K42" s="147"/>
      <c r="L42" s="74">
        <f>SUM(L38:L41)</f>
        <v>500</v>
      </c>
      <c r="M42" s="75"/>
      <c r="N42" s="76"/>
      <c r="O42" s="77">
        <f>SUM(O38:Q41)</f>
        <v>1</v>
      </c>
      <c r="P42" s="78"/>
      <c r="Q42" s="79"/>
      <c r="R42" s="74">
        <f>SUM(R38:R41)</f>
        <v>500</v>
      </c>
      <c r="S42" s="75"/>
      <c r="T42" s="76"/>
      <c r="U42" s="77">
        <f>SUM(U38:W41)</f>
        <v>1</v>
      </c>
      <c r="V42" s="78"/>
      <c r="W42" s="79"/>
      <c r="X42" s="74">
        <f>SUM(X38:X41)</f>
        <v>593</v>
      </c>
      <c r="Y42" s="75"/>
      <c r="Z42" s="76"/>
      <c r="AA42" s="77">
        <f>SUM(AA38:AC41)</f>
        <v>0.99999999999999989</v>
      </c>
      <c r="AB42" s="78"/>
      <c r="AC42" s="79"/>
    </row>
    <row r="51" spans="3:29" ht="18" customHeight="1" x14ac:dyDescent="0.15">
      <c r="C51" s="154" t="s">
        <v>217</v>
      </c>
    </row>
    <row r="52" spans="3:29" ht="18" customHeight="1" x14ac:dyDescent="0.15">
      <c r="C52" s="148"/>
      <c r="D52" s="149"/>
      <c r="E52" s="149"/>
      <c r="F52" s="149"/>
      <c r="G52" s="149"/>
      <c r="H52" s="149"/>
      <c r="I52" s="149"/>
      <c r="J52" s="149"/>
      <c r="K52" s="150"/>
      <c r="L52" s="84" t="s">
        <v>162</v>
      </c>
      <c r="M52" s="84"/>
      <c r="N52" s="84"/>
      <c r="O52" s="84"/>
      <c r="P52" s="84"/>
      <c r="Q52" s="84"/>
      <c r="R52" s="84" t="s">
        <v>163</v>
      </c>
      <c r="S52" s="84"/>
      <c r="T52" s="84"/>
      <c r="U52" s="84"/>
      <c r="V52" s="84"/>
      <c r="W52" s="84"/>
      <c r="X52" s="84" t="s">
        <v>164</v>
      </c>
      <c r="Y52" s="84"/>
      <c r="Z52" s="84"/>
      <c r="AA52" s="84"/>
      <c r="AB52" s="84"/>
      <c r="AC52" s="84"/>
    </row>
    <row r="53" spans="3:29" ht="18" customHeight="1" x14ac:dyDescent="0.15">
      <c r="C53" s="151"/>
      <c r="D53" s="152"/>
      <c r="E53" s="152"/>
      <c r="F53" s="152"/>
      <c r="G53" s="152"/>
      <c r="H53" s="152"/>
      <c r="I53" s="152"/>
      <c r="J53" s="152"/>
      <c r="K53" s="153"/>
      <c r="L53" s="56" t="s">
        <v>68</v>
      </c>
      <c r="M53" s="57"/>
      <c r="N53" s="58"/>
      <c r="O53" s="51" t="s">
        <v>160</v>
      </c>
      <c r="P53" s="59"/>
      <c r="Q53" s="60"/>
      <c r="R53" s="56" t="s">
        <v>68</v>
      </c>
      <c r="S53" s="57"/>
      <c r="T53" s="58"/>
      <c r="U53" s="51" t="s">
        <v>160</v>
      </c>
      <c r="V53" s="59"/>
      <c r="W53" s="60"/>
      <c r="X53" s="56" t="s">
        <v>68</v>
      </c>
      <c r="Y53" s="57"/>
      <c r="Z53" s="58"/>
      <c r="AA53" s="51" t="s">
        <v>160</v>
      </c>
      <c r="AB53" s="59"/>
      <c r="AC53" s="60"/>
    </row>
    <row r="54" spans="3:29" ht="18" customHeight="1" x14ac:dyDescent="0.15">
      <c r="C54" s="144" t="s">
        <v>212</v>
      </c>
      <c r="D54" s="145"/>
      <c r="E54" s="145"/>
      <c r="F54" s="145"/>
      <c r="G54" s="145"/>
      <c r="H54" s="145"/>
      <c r="I54" s="145"/>
      <c r="J54" s="145"/>
      <c r="K54" s="145"/>
      <c r="L54" s="63">
        <v>132</v>
      </c>
      <c r="M54" s="64"/>
      <c r="N54" s="65"/>
      <c r="O54" s="66">
        <f>L54/L$10</f>
        <v>0.26400000000000001</v>
      </c>
      <c r="P54" s="67"/>
      <c r="Q54" s="68"/>
      <c r="R54" s="63">
        <v>140</v>
      </c>
      <c r="S54" s="64"/>
      <c r="T54" s="65"/>
      <c r="U54" s="66">
        <f>R54/R$10</f>
        <v>0.28000000000000003</v>
      </c>
      <c r="V54" s="67"/>
      <c r="W54" s="68"/>
      <c r="X54" s="63">
        <v>172</v>
      </c>
      <c r="Y54" s="64"/>
      <c r="Z54" s="65"/>
      <c r="AA54" s="66">
        <f>X54/X$10</f>
        <v>0.2900505902192243</v>
      </c>
      <c r="AB54" s="67"/>
      <c r="AC54" s="68"/>
    </row>
    <row r="55" spans="3:29" ht="18" customHeight="1" x14ac:dyDescent="0.15">
      <c r="C55" s="144" t="s">
        <v>213</v>
      </c>
      <c r="D55" s="145"/>
      <c r="E55" s="145"/>
      <c r="F55" s="145"/>
      <c r="G55" s="145"/>
      <c r="H55" s="145"/>
      <c r="I55" s="145"/>
      <c r="J55" s="145"/>
      <c r="K55" s="145"/>
      <c r="L55" s="63">
        <v>80</v>
      </c>
      <c r="M55" s="64"/>
      <c r="N55" s="65"/>
      <c r="O55" s="66">
        <f t="shared" ref="O55:O57" si="6">L55/L$10</f>
        <v>0.16</v>
      </c>
      <c r="P55" s="67"/>
      <c r="Q55" s="68"/>
      <c r="R55" s="63">
        <v>53</v>
      </c>
      <c r="S55" s="64"/>
      <c r="T55" s="65"/>
      <c r="U55" s="66">
        <f t="shared" ref="U55:U57" si="7">R55/R$10</f>
        <v>0.106</v>
      </c>
      <c r="V55" s="67"/>
      <c r="W55" s="68"/>
      <c r="X55" s="63">
        <v>81</v>
      </c>
      <c r="Y55" s="64"/>
      <c r="Z55" s="65"/>
      <c r="AA55" s="66">
        <f t="shared" ref="AA55:AA57" si="8">X55/X$10</f>
        <v>0.13659359190556492</v>
      </c>
      <c r="AB55" s="67"/>
      <c r="AC55" s="68"/>
    </row>
    <row r="56" spans="3:29" ht="18" customHeight="1" x14ac:dyDescent="0.15">
      <c r="C56" s="144" t="s">
        <v>15</v>
      </c>
      <c r="D56" s="145"/>
      <c r="E56" s="145"/>
      <c r="F56" s="145"/>
      <c r="G56" s="145"/>
      <c r="H56" s="145"/>
      <c r="I56" s="145"/>
      <c r="J56" s="145"/>
      <c r="K56" s="145"/>
      <c r="L56" s="63">
        <v>164</v>
      </c>
      <c r="M56" s="64"/>
      <c r="N56" s="65"/>
      <c r="O56" s="66">
        <f t="shared" si="6"/>
        <v>0.32800000000000001</v>
      </c>
      <c r="P56" s="67"/>
      <c r="Q56" s="68"/>
      <c r="R56" s="63">
        <v>152</v>
      </c>
      <c r="S56" s="64"/>
      <c r="T56" s="65"/>
      <c r="U56" s="66">
        <f t="shared" si="7"/>
        <v>0.30399999999999999</v>
      </c>
      <c r="V56" s="67"/>
      <c r="W56" s="68"/>
      <c r="X56" s="63">
        <v>206</v>
      </c>
      <c r="Y56" s="64"/>
      <c r="Z56" s="65"/>
      <c r="AA56" s="66">
        <f t="shared" si="8"/>
        <v>0.34738617200674538</v>
      </c>
      <c r="AB56" s="67"/>
      <c r="AC56" s="68"/>
    </row>
    <row r="57" spans="3:29" ht="18" customHeight="1" thickBot="1" x14ac:dyDescent="0.2">
      <c r="C57" s="144" t="s">
        <v>5</v>
      </c>
      <c r="D57" s="145"/>
      <c r="E57" s="145"/>
      <c r="F57" s="145"/>
      <c r="G57" s="145"/>
      <c r="H57" s="145"/>
      <c r="I57" s="145"/>
      <c r="J57" s="145"/>
      <c r="K57" s="145"/>
      <c r="L57" s="63">
        <v>124</v>
      </c>
      <c r="M57" s="64"/>
      <c r="N57" s="65"/>
      <c r="O57" s="66">
        <f t="shared" si="6"/>
        <v>0.248</v>
      </c>
      <c r="P57" s="70"/>
      <c r="Q57" s="71"/>
      <c r="R57" s="63">
        <v>155</v>
      </c>
      <c r="S57" s="64"/>
      <c r="T57" s="65"/>
      <c r="U57" s="66">
        <f t="shared" si="7"/>
        <v>0.31</v>
      </c>
      <c r="V57" s="70"/>
      <c r="W57" s="71"/>
      <c r="X57" s="63">
        <v>134</v>
      </c>
      <c r="Y57" s="64"/>
      <c r="Z57" s="65"/>
      <c r="AA57" s="66">
        <f t="shared" si="8"/>
        <v>0.22596964586846544</v>
      </c>
      <c r="AB57" s="70"/>
      <c r="AC57" s="71"/>
    </row>
    <row r="58" spans="3:29" ht="18" customHeight="1" thickTop="1" x14ac:dyDescent="0.15">
      <c r="C58" s="146" t="s">
        <v>32</v>
      </c>
      <c r="D58" s="147"/>
      <c r="E58" s="147"/>
      <c r="F58" s="147"/>
      <c r="G58" s="147"/>
      <c r="H58" s="147"/>
      <c r="I58" s="147"/>
      <c r="J58" s="147"/>
      <c r="K58" s="147"/>
      <c r="L58" s="74">
        <f>SUM(L54:L57)</f>
        <v>500</v>
      </c>
      <c r="M58" s="75"/>
      <c r="N58" s="76"/>
      <c r="O58" s="77">
        <f>SUM(O54:Q57)</f>
        <v>1</v>
      </c>
      <c r="P58" s="78"/>
      <c r="Q58" s="79"/>
      <c r="R58" s="74">
        <f>SUM(R54:R57)</f>
        <v>500</v>
      </c>
      <c r="S58" s="75"/>
      <c r="T58" s="76"/>
      <c r="U58" s="77">
        <f>SUM(U54:W57)</f>
        <v>1</v>
      </c>
      <c r="V58" s="78"/>
      <c r="W58" s="79"/>
      <c r="X58" s="74">
        <f>SUM(X54:X57)</f>
        <v>593</v>
      </c>
      <c r="Y58" s="75"/>
      <c r="Z58" s="76"/>
      <c r="AA58" s="77">
        <f>SUM(AA54:AC57)</f>
        <v>1</v>
      </c>
      <c r="AB58" s="78"/>
      <c r="AC58" s="79"/>
    </row>
    <row r="68" spans="3:29" ht="18" customHeight="1" x14ac:dyDescent="0.15">
      <c r="C68" s="154" t="s">
        <v>218</v>
      </c>
    </row>
    <row r="69" spans="3:29" ht="18" customHeight="1" x14ac:dyDescent="0.15">
      <c r="C69" s="148"/>
      <c r="D69" s="149"/>
      <c r="E69" s="149"/>
      <c r="F69" s="149"/>
      <c r="G69" s="149"/>
      <c r="H69" s="149"/>
      <c r="I69" s="149"/>
      <c r="J69" s="149"/>
      <c r="K69" s="150"/>
      <c r="L69" s="84" t="s">
        <v>162</v>
      </c>
      <c r="M69" s="84"/>
      <c r="N69" s="84"/>
      <c r="O69" s="84"/>
      <c r="P69" s="84"/>
      <c r="Q69" s="84"/>
      <c r="R69" s="84" t="s">
        <v>163</v>
      </c>
      <c r="S69" s="84"/>
      <c r="T69" s="84"/>
      <c r="U69" s="84"/>
      <c r="V69" s="84"/>
      <c r="W69" s="84"/>
      <c r="X69" s="84" t="s">
        <v>164</v>
      </c>
      <c r="Y69" s="84"/>
      <c r="Z69" s="84"/>
      <c r="AA69" s="84"/>
      <c r="AB69" s="84"/>
      <c r="AC69" s="84"/>
    </row>
    <row r="70" spans="3:29" ht="18" customHeight="1" x14ac:dyDescent="0.15">
      <c r="C70" s="151"/>
      <c r="D70" s="152"/>
      <c r="E70" s="152"/>
      <c r="F70" s="152"/>
      <c r="G70" s="152"/>
      <c r="H70" s="152"/>
      <c r="I70" s="152"/>
      <c r="J70" s="152"/>
      <c r="K70" s="153"/>
      <c r="L70" s="56" t="s">
        <v>68</v>
      </c>
      <c r="M70" s="57"/>
      <c r="N70" s="58"/>
      <c r="O70" s="51" t="s">
        <v>160</v>
      </c>
      <c r="P70" s="59"/>
      <c r="Q70" s="60"/>
      <c r="R70" s="56" t="s">
        <v>68</v>
      </c>
      <c r="S70" s="57"/>
      <c r="T70" s="58"/>
      <c r="U70" s="51" t="s">
        <v>160</v>
      </c>
      <c r="V70" s="59"/>
      <c r="W70" s="60"/>
      <c r="X70" s="56" t="s">
        <v>68</v>
      </c>
      <c r="Y70" s="57"/>
      <c r="Z70" s="58"/>
      <c r="AA70" s="51" t="s">
        <v>160</v>
      </c>
      <c r="AB70" s="59"/>
      <c r="AC70" s="60"/>
    </row>
    <row r="71" spans="3:29" ht="18" customHeight="1" x14ac:dyDescent="0.15">
      <c r="C71" s="144" t="s">
        <v>212</v>
      </c>
      <c r="D71" s="145"/>
      <c r="E71" s="145"/>
      <c r="F71" s="145"/>
      <c r="G71" s="145"/>
      <c r="H71" s="145"/>
      <c r="I71" s="145"/>
      <c r="J71" s="145"/>
      <c r="K71" s="145"/>
      <c r="L71" s="63">
        <v>99</v>
      </c>
      <c r="M71" s="64"/>
      <c r="N71" s="65"/>
      <c r="O71" s="66">
        <f>L71/L$10</f>
        <v>0.19800000000000001</v>
      </c>
      <c r="P71" s="67"/>
      <c r="Q71" s="68"/>
      <c r="R71" s="63">
        <v>119</v>
      </c>
      <c r="S71" s="64"/>
      <c r="T71" s="65"/>
      <c r="U71" s="66">
        <f>R71/R$10</f>
        <v>0.23799999999999999</v>
      </c>
      <c r="V71" s="67"/>
      <c r="W71" s="68"/>
      <c r="X71" s="63">
        <v>102</v>
      </c>
      <c r="Y71" s="64"/>
      <c r="Z71" s="65"/>
      <c r="AA71" s="66">
        <f>X71/X$10</f>
        <v>0.17200674536256325</v>
      </c>
      <c r="AB71" s="67"/>
      <c r="AC71" s="68"/>
    </row>
    <row r="72" spans="3:29" ht="18" customHeight="1" x14ac:dyDescent="0.15">
      <c r="C72" s="144" t="s">
        <v>213</v>
      </c>
      <c r="D72" s="145"/>
      <c r="E72" s="145"/>
      <c r="F72" s="145"/>
      <c r="G72" s="145"/>
      <c r="H72" s="145"/>
      <c r="I72" s="145"/>
      <c r="J72" s="145"/>
      <c r="K72" s="145"/>
      <c r="L72" s="63">
        <v>109</v>
      </c>
      <c r="M72" s="64"/>
      <c r="N72" s="65"/>
      <c r="O72" s="66">
        <f t="shared" ref="O72:O74" si="9">L72/L$10</f>
        <v>0.218</v>
      </c>
      <c r="P72" s="67"/>
      <c r="Q72" s="68"/>
      <c r="R72" s="63">
        <v>77</v>
      </c>
      <c r="S72" s="64"/>
      <c r="T72" s="65"/>
      <c r="U72" s="66">
        <f t="shared" ref="U72:U74" si="10">R72/R$10</f>
        <v>0.154</v>
      </c>
      <c r="V72" s="67"/>
      <c r="W72" s="68"/>
      <c r="X72" s="63">
        <v>163</v>
      </c>
      <c r="Y72" s="64"/>
      <c r="Z72" s="65"/>
      <c r="AA72" s="66">
        <f t="shared" ref="AA72:AA74" si="11">X72/X$10</f>
        <v>0.2748735244519393</v>
      </c>
      <c r="AB72" s="67"/>
      <c r="AC72" s="68"/>
    </row>
    <row r="73" spans="3:29" ht="18" customHeight="1" x14ac:dyDescent="0.15">
      <c r="C73" s="144" t="s">
        <v>15</v>
      </c>
      <c r="D73" s="145"/>
      <c r="E73" s="145"/>
      <c r="F73" s="145"/>
      <c r="G73" s="145"/>
      <c r="H73" s="145"/>
      <c r="I73" s="145"/>
      <c r="J73" s="145"/>
      <c r="K73" s="145"/>
      <c r="L73" s="63">
        <v>167</v>
      </c>
      <c r="M73" s="64"/>
      <c r="N73" s="65"/>
      <c r="O73" s="66">
        <f t="shared" si="9"/>
        <v>0.33400000000000002</v>
      </c>
      <c r="P73" s="67"/>
      <c r="Q73" s="68"/>
      <c r="R73" s="63">
        <v>154</v>
      </c>
      <c r="S73" s="64"/>
      <c r="T73" s="65"/>
      <c r="U73" s="66">
        <f t="shared" si="10"/>
        <v>0.308</v>
      </c>
      <c r="V73" s="67"/>
      <c r="W73" s="68"/>
      <c r="X73" s="63">
        <v>203</v>
      </c>
      <c r="Y73" s="64"/>
      <c r="Z73" s="65"/>
      <c r="AA73" s="66">
        <f t="shared" si="11"/>
        <v>0.34232715008431702</v>
      </c>
      <c r="AB73" s="67"/>
      <c r="AC73" s="68"/>
    </row>
    <row r="74" spans="3:29" ht="18" customHeight="1" thickBot="1" x14ac:dyDescent="0.2">
      <c r="C74" s="144" t="s">
        <v>5</v>
      </c>
      <c r="D74" s="145"/>
      <c r="E74" s="145"/>
      <c r="F74" s="145"/>
      <c r="G74" s="145"/>
      <c r="H74" s="145"/>
      <c r="I74" s="145"/>
      <c r="J74" s="145"/>
      <c r="K74" s="145"/>
      <c r="L74" s="63">
        <v>125</v>
      </c>
      <c r="M74" s="64"/>
      <c r="N74" s="65"/>
      <c r="O74" s="66">
        <f t="shared" si="9"/>
        <v>0.25</v>
      </c>
      <c r="P74" s="70"/>
      <c r="Q74" s="71"/>
      <c r="R74" s="63">
        <v>150</v>
      </c>
      <c r="S74" s="64"/>
      <c r="T74" s="65"/>
      <c r="U74" s="66">
        <f t="shared" si="10"/>
        <v>0.3</v>
      </c>
      <c r="V74" s="70"/>
      <c r="W74" s="71"/>
      <c r="X74" s="63">
        <v>125</v>
      </c>
      <c r="Y74" s="64"/>
      <c r="Z74" s="65"/>
      <c r="AA74" s="66">
        <f t="shared" si="11"/>
        <v>0.21079258010118043</v>
      </c>
      <c r="AB74" s="70"/>
      <c r="AC74" s="71"/>
    </row>
    <row r="75" spans="3:29" ht="18" customHeight="1" thickTop="1" x14ac:dyDescent="0.15">
      <c r="C75" s="146" t="s">
        <v>32</v>
      </c>
      <c r="D75" s="147"/>
      <c r="E75" s="147"/>
      <c r="F75" s="147"/>
      <c r="G75" s="147"/>
      <c r="H75" s="147"/>
      <c r="I75" s="147"/>
      <c r="J75" s="147"/>
      <c r="K75" s="147"/>
      <c r="L75" s="74">
        <f>SUM(L71:L74)</f>
        <v>500</v>
      </c>
      <c r="M75" s="75"/>
      <c r="N75" s="76"/>
      <c r="O75" s="77">
        <f>SUM(O71:Q74)</f>
        <v>1</v>
      </c>
      <c r="P75" s="78"/>
      <c r="Q75" s="79"/>
      <c r="R75" s="74">
        <f>SUM(R71:R74)</f>
        <v>500</v>
      </c>
      <c r="S75" s="75"/>
      <c r="T75" s="76"/>
      <c r="U75" s="77">
        <f>SUM(U71:W74)</f>
        <v>1</v>
      </c>
      <c r="V75" s="78"/>
      <c r="W75" s="79"/>
      <c r="X75" s="74">
        <f>SUM(X71:X74)</f>
        <v>593</v>
      </c>
      <c r="Y75" s="75"/>
      <c r="Z75" s="76"/>
      <c r="AA75" s="77">
        <f>SUM(AA71:AC74)</f>
        <v>1</v>
      </c>
      <c r="AB75" s="78"/>
      <c r="AC75" s="79"/>
    </row>
    <row r="84" spans="3:29" ht="18" customHeight="1" x14ac:dyDescent="0.15">
      <c r="C84" s="154" t="s">
        <v>219</v>
      </c>
    </row>
    <row r="85" spans="3:29" ht="18" customHeight="1" x14ac:dyDescent="0.15">
      <c r="C85" s="148"/>
      <c r="D85" s="149"/>
      <c r="E85" s="149"/>
      <c r="F85" s="149"/>
      <c r="G85" s="149"/>
      <c r="H85" s="149"/>
      <c r="I85" s="149"/>
      <c r="J85" s="149"/>
      <c r="K85" s="150"/>
      <c r="L85" s="84" t="s">
        <v>162</v>
      </c>
      <c r="M85" s="84"/>
      <c r="N85" s="84"/>
      <c r="O85" s="84"/>
      <c r="P85" s="84"/>
      <c r="Q85" s="84"/>
      <c r="R85" s="84" t="s">
        <v>163</v>
      </c>
      <c r="S85" s="84"/>
      <c r="T85" s="84"/>
      <c r="U85" s="84"/>
      <c r="V85" s="84"/>
      <c r="W85" s="84"/>
      <c r="X85" s="84" t="s">
        <v>164</v>
      </c>
      <c r="Y85" s="84"/>
      <c r="Z85" s="84"/>
      <c r="AA85" s="84"/>
      <c r="AB85" s="84"/>
      <c r="AC85" s="84"/>
    </row>
    <row r="86" spans="3:29" ht="18" customHeight="1" x14ac:dyDescent="0.15">
      <c r="C86" s="151"/>
      <c r="D86" s="152"/>
      <c r="E86" s="152"/>
      <c r="F86" s="152"/>
      <c r="G86" s="152"/>
      <c r="H86" s="152"/>
      <c r="I86" s="152"/>
      <c r="J86" s="152"/>
      <c r="K86" s="153"/>
      <c r="L86" s="56" t="s">
        <v>68</v>
      </c>
      <c r="M86" s="57"/>
      <c r="N86" s="58"/>
      <c r="O86" s="51" t="s">
        <v>160</v>
      </c>
      <c r="P86" s="59"/>
      <c r="Q86" s="60"/>
      <c r="R86" s="56" t="s">
        <v>68</v>
      </c>
      <c r="S86" s="57"/>
      <c r="T86" s="58"/>
      <c r="U86" s="51" t="s">
        <v>160</v>
      </c>
      <c r="V86" s="59"/>
      <c r="W86" s="60"/>
      <c r="X86" s="56" t="s">
        <v>68</v>
      </c>
      <c r="Y86" s="57"/>
      <c r="Z86" s="58"/>
      <c r="AA86" s="51" t="s">
        <v>160</v>
      </c>
      <c r="AB86" s="59"/>
      <c r="AC86" s="60"/>
    </row>
    <row r="87" spans="3:29" ht="18" customHeight="1" x14ac:dyDescent="0.15">
      <c r="C87" s="144" t="s">
        <v>212</v>
      </c>
      <c r="D87" s="145"/>
      <c r="E87" s="145"/>
      <c r="F87" s="145"/>
      <c r="G87" s="145"/>
      <c r="H87" s="145"/>
      <c r="I87" s="145"/>
      <c r="J87" s="145"/>
      <c r="K87" s="145"/>
      <c r="L87" s="63">
        <v>102</v>
      </c>
      <c r="M87" s="64"/>
      <c r="N87" s="65"/>
      <c r="O87" s="66">
        <f>L87/L$10</f>
        <v>0.20399999999999999</v>
      </c>
      <c r="P87" s="67"/>
      <c r="Q87" s="68"/>
      <c r="R87" s="63">
        <v>123</v>
      </c>
      <c r="S87" s="64"/>
      <c r="T87" s="65"/>
      <c r="U87" s="66">
        <f>R87/R$10</f>
        <v>0.246</v>
      </c>
      <c r="V87" s="67"/>
      <c r="W87" s="68"/>
      <c r="X87" s="63">
        <v>147</v>
      </c>
      <c r="Y87" s="64"/>
      <c r="Z87" s="65"/>
      <c r="AA87" s="66">
        <f>X87/X$10</f>
        <v>0.2478920741989882</v>
      </c>
      <c r="AB87" s="67"/>
      <c r="AC87" s="68"/>
    </row>
    <row r="88" spans="3:29" ht="18" customHeight="1" x14ac:dyDescent="0.15">
      <c r="C88" s="144" t="s">
        <v>213</v>
      </c>
      <c r="D88" s="145"/>
      <c r="E88" s="145"/>
      <c r="F88" s="145"/>
      <c r="G88" s="145"/>
      <c r="H88" s="145"/>
      <c r="I88" s="145"/>
      <c r="J88" s="145"/>
      <c r="K88" s="145"/>
      <c r="L88" s="63">
        <v>90</v>
      </c>
      <c r="M88" s="64"/>
      <c r="N88" s="65"/>
      <c r="O88" s="66">
        <f t="shared" ref="O88:O90" si="12">L88/L$10</f>
        <v>0.18</v>
      </c>
      <c r="P88" s="67"/>
      <c r="Q88" s="68"/>
      <c r="R88" s="63">
        <v>74</v>
      </c>
      <c r="S88" s="64"/>
      <c r="T88" s="65"/>
      <c r="U88" s="66">
        <f t="shared" ref="U88:U90" si="13">R88/R$10</f>
        <v>0.14799999999999999</v>
      </c>
      <c r="V88" s="67"/>
      <c r="W88" s="68"/>
      <c r="X88" s="63">
        <v>101</v>
      </c>
      <c r="Y88" s="64"/>
      <c r="Z88" s="65"/>
      <c r="AA88" s="66">
        <f t="shared" ref="AA88:AA90" si="14">X88/X$10</f>
        <v>0.1703204047217538</v>
      </c>
      <c r="AB88" s="67"/>
      <c r="AC88" s="68"/>
    </row>
    <row r="89" spans="3:29" ht="18" customHeight="1" x14ac:dyDescent="0.15">
      <c r="C89" s="144" t="s">
        <v>15</v>
      </c>
      <c r="D89" s="145"/>
      <c r="E89" s="145"/>
      <c r="F89" s="145"/>
      <c r="G89" s="145"/>
      <c r="H89" s="145"/>
      <c r="I89" s="145"/>
      <c r="J89" s="145"/>
      <c r="K89" s="145"/>
      <c r="L89" s="63">
        <v>175</v>
      </c>
      <c r="M89" s="64"/>
      <c r="N89" s="65"/>
      <c r="O89" s="66">
        <f t="shared" si="12"/>
        <v>0.35</v>
      </c>
      <c r="P89" s="67"/>
      <c r="Q89" s="68"/>
      <c r="R89" s="63">
        <v>157</v>
      </c>
      <c r="S89" s="64"/>
      <c r="T89" s="65"/>
      <c r="U89" s="66">
        <f t="shared" si="13"/>
        <v>0.314</v>
      </c>
      <c r="V89" s="67"/>
      <c r="W89" s="68"/>
      <c r="X89" s="63">
        <v>215</v>
      </c>
      <c r="Y89" s="64"/>
      <c r="Z89" s="65"/>
      <c r="AA89" s="66">
        <f t="shared" si="14"/>
        <v>0.36256323777403038</v>
      </c>
      <c r="AB89" s="67"/>
      <c r="AC89" s="68"/>
    </row>
    <row r="90" spans="3:29" ht="18" customHeight="1" thickBot="1" x14ac:dyDescent="0.2">
      <c r="C90" s="144" t="s">
        <v>5</v>
      </c>
      <c r="D90" s="145"/>
      <c r="E90" s="145"/>
      <c r="F90" s="145"/>
      <c r="G90" s="145"/>
      <c r="H90" s="145"/>
      <c r="I90" s="145"/>
      <c r="J90" s="145"/>
      <c r="K90" s="145"/>
      <c r="L90" s="63">
        <v>133</v>
      </c>
      <c r="M90" s="64"/>
      <c r="N90" s="65"/>
      <c r="O90" s="66">
        <f t="shared" si="12"/>
        <v>0.26600000000000001</v>
      </c>
      <c r="P90" s="70"/>
      <c r="Q90" s="71"/>
      <c r="R90" s="63">
        <v>146</v>
      </c>
      <c r="S90" s="64"/>
      <c r="T90" s="65"/>
      <c r="U90" s="66">
        <f t="shared" si="13"/>
        <v>0.29199999999999998</v>
      </c>
      <c r="V90" s="70"/>
      <c r="W90" s="71"/>
      <c r="X90" s="63">
        <v>130</v>
      </c>
      <c r="Y90" s="64"/>
      <c r="Z90" s="65"/>
      <c r="AA90" s="66">
        <f t="shared" si="14"/>
        <v>0.21922428330522767</v>
      </c>
      <c r="AB90" s="70"/>
      <c r="AC90" s="71"/>
    </row>
    <row r="91" spans="3:29" ht="18" customHeight="1" thickTop="1" x14ac:dyDescent="0.15">
      <c r="C91" s="146" t="s">
        <v>32</v>
      </c>
      <c r="D91" s="147"/>
      <c r="E91" s="147"/>
      <c r="F91" s="147"/>
      <c r="G91" s="147"/>
      <c r="H91" s="147"/>
      <c r="I91" s="147"/>
      <c r="J91" s="147"/>
      <c r="K91" s="147"/>
      <c r="L91" s="74">
        <f>SUM(L87:L90)</f>
        <v>500</v>
      </c>
      <c r="M91" s="75"/>
      <c r="N91" s="76"/>
      <c r="O91" s="77">
        <f>SUM(O87:Q90)</f>
        <v>1</v>
      </c>
      <c r="P91" s="78"/>
      <c r="Q91" s="79"/>
      <c r="R91" s="74">
        <f>SUM(R87:R90)</f>
        <v>500</v>
      </c>
      <c r="S91" s="75"/>
      <c r="T91" s="76"/>
      <c r="U91" s="77">
        <f>SUM(U87:W90)</f>
        <v>1</v>
      </c>
      <c r="V91" s="78"/>
      <c r="W91" s="79"/>
      <c r="X91" s="74">
        <f>SUM(X87:X90)</f>
        <v>593</v>
      </c>
      <c r="Y91" s="75"/>
      <c r="Z91" s="76"/>
      <c r="AA91" s="77">
        <f>SUM(AA87:AC90)</f>
        <v>1</v>
      </c>
      <c r="AB91" s="78"/>
      <c r="AC91" s="79"/>
    </row>
    <row r="101" spans="3:29" ht="18" customHeight="1" x14ac:dyDescent="0.15">
      <c r="C101" s="154" t="s">
        <v>220</v>
      </c>
    </row>
    <row r="102" spans="3:29" ht="18" customHeight="1" x14ac:dyDescent="0.15">
      <c r="C102" s="148"/>
      <c r="D102" s="149"/>
      <c r="E102" s="149"/>
      <c r="F102" s="149"/>
      <c r="G102" s="149"/>
      <c r="H102" s="149"/>
      <c r="I102" s="149"/>
      <c r="J102" s="149"/>
      <c r="K102" s="150"/>
      <c r="L102" s="84" t="s">
        <v>162</v>
      </c>
      <c r="M102" s="84"/>
      <c r="N102" s="84"/>
      <c r="O102" s="84"/>
      <c r="P102" s="84"/>
      <c r="Q102" s="84"/>
      <c r="R102" s="84" t="s">
        <v>163</v>
      </c>
      <c r="S102" s="84"/>
      <c r="T102" s="84"/>
      <c r="U102" s="84"/>
      <c r="V102" s="84"/>
      <c r="W102" s="84"/>
      <c r="X102" s="84" t="s">
        <v>164</v>
      </c>
      <c r="Y102" s="84"/>
      <c r="Z102" s="84"/>
      <c r="AA102" s="84"/>
      <c r="AB102" s="84"/>
      <c r="AC102" s="84"/>
    </row>
    <row r="103" spans="3:29" ht="18" customHeight="1" x14ac:dyDescent="0.15">
      <c r="C103" s="151"/>
      <c r="D103" s="152"/>
      <c r="E103" s="152"/>
      <c r="F103" s="152"/>
      <c r="G103" s="152"/>
      <c r="H103" s="152"/>
      <c r="I103" s="152"/>
      <c r="J103" s="152"/>
      <c r="K103" s="153"/>
      <c r="L103" s="56" t="s">
        <v>68</v>
      </c>
      <c r="M103" s="57"/>
      <c r="N103" s="58"/>
      <c r="O103" s="51" t="s">
        <v>160</v>
      </c>
      <c r="P103" s="59"/>
      <c r="Q103" s="60"/>
      <c r="R103" s="56" t="s">
        <v>68</v>
      </c>
      <c r="S103" s="57"/>
      <c r="T103" s="58"/>
      <c r="U103" s="51" t="s">
        <v>160</v>
      </c>
      <c r="V103" s="59"/>
      <c r="W103" s="60"/>
      <c r="X103" s="56" t="s">
        <v>68</v>
      </c>
      <c r="Y103" s="57"/>
      <c r="Z103" s="58"/>
      <c r="AA103" s="51" t="s">
        <v>160</v>
      </c>
      <c r="AB103" s="59"/>
      <c r="AC103" s="60"/>
    </row>
    <row r="104" spans="3:29" ht="18" customHeight="1" x14ac:dyDescent="0.15">
      <c r="C104" s="144" t="s">
        <v>212</v>
      </c>
      <c r="D104" s="145"/>
      <c r="E104" s="145"/>
      <c r="F104" s="145"/>
      <c r="G104" s="145"/>
      <c r="H104" s="145"/>
      <c r="I104" s="145"/>
      <c r="J104" s="145"/>
      <c r="K104" s="145"/>
      <c r="L104" s="63">
        <v>72</v>
      </c>
      <c r="M104" s="64"/>
      <c r="N104" s="65"/>
      <c r="O104" s="66">
        <f>L104/L$10</f>
        <v>0.14399999999999999</v>
      </c>
      <c r="P104" s="67"/>
      <c r="Q104" s="68"/>
      <c r="R104" s="63">
        <v>102</v>
      </c>
      <c r="S104" s="64"/>
      <c r="T104" s="65"/>
      <c r="U104" s="66">
        <f>R104/R$10</f>
        <v>0.20399999999999999</v>
      </c>
      <c r="V104" s="67"/>
      <c r="W104" s="68"/>
      <c r="X104" s="63">
        <v>112</v>
      </c>
      <c r="Y104" s="64"/>
      <c r="Z104" s="65"/>
      <c r="AA104" s="66">
        <f>X104/X$10</f>
        <v>0.18887015177065766</v>
      </c>
      <c r="AB104" s="67"/>
      <c r="AC104" s="68"/>
    </row>
    <row r="105" spans="3:29" ht="18" customHeight="1" x14ac:dyDescent="0.15">
      <c r="C105" s="144" t="s">
        <v>213</v>
      </c>
      <c r="D105" s="145"/>
      <c r="E105" s="145"/>
      <c r="F105" s="145"/>
      <c r="G105" s="145"/>
      <c r="H105" s="145"/>
      <c r="I105" s="145"/>
      <c r="J105" s="145"/>
      <c r="K105" s="145"/>
      <c r="L105" s="63">
        <v>102</v>
      </c>
      <c r="M105" s="64"/>
      <c r="N105" s="65"/>
      <c r="O105" s="66">
        <f t="shared" ref="O105:O107" si="15">L105/L$10</f>
        <v>0.20399999999999999</v>
      </c>
      <c r="P105" s="67"/>
      <c r="Q105" s="68"/>
      <c r="R105" s="63">
        <v>74</v>
      </c>
      <c r="S105" s="64"/>
      <c r="T105" s="65"/>
      <c r="U105" s="66">
        <f t="shared" ref="U105:U107" si="16">R105/R$10</f>
        <v>0.14799999999999999</v>
      </c>
      <c r="V105" s="67"/>
      <c r="W105" s="68"/>
      <c r="X105" s="63">
        <v>109</v>
      </c>
      <c r="Y105" s="64"/>
      <c r="Z105" s="65"/>
      <c r="AA105" s="66">
        <f t="shared" ref="AA105:AA107" si="17">X105/X$10</f>
        <v>0.18381112984822934</v>
      </c>
      <c r="AB105" s="67"/>
      <c r="AC105" s="68"/>
    </row>
    <row r="106" spans="3:29" ht="18" customHeight="1" x14ac:dyDescent="0.15">
      <c r="C106" s="144" t="s">
        <v>15</v>
      </c>
      <c r="D106" s="145"/>
      <c r="E106" s="145"/>
      <c r="F106" s="145"/>
      <c r="G106" s="145"/>
      <c r="H106" s="145"/>
      <c r="I106" s="145"/>
      <c r="J106" s="145"/>
      <c r="K106" s="145"/>
      <c r="L106" s="63">
        <v>186</v>
      </c>
      <c r="M106" s="64"/>
      <c r="N106" s="65"/>
      <c r="O106" s="66">
        <f t="shared" si="15"/>
        <v>0.372</v>
      </c>
      <c r="P106" s="67"/>
      <c r="Q106" s="68"/>
      <c r="R106" s="63">
        <v>164</v>
      </c>
      <c r="S106" s="64"/>
      <c r="T106" s="65"/>
      <c r="U106" s="66">
        <f t="shared" si="16"/>
        <v>0.32800000000000001</v>
      </c>
      <c r="V106" s="67"/>
      <c r="W106" s="68"/>
      <c r="X106" s="63">
        <v>205</v>
      </c>
      <c r="Y106" s="64"/>
      <c r="Z106" s="65"/>
      <c r="AA106" s="66">
        <f t="shared" si="17"/>
        <v>0.34569983136593591</v>
      </c>
      <c r="AB106" s="67"/>
      <c r="AC106" s="68"/>
    </row>
    <row r="107" spans="3:29" ht="18" customHeight="1" thickBot="1" x14ac:dyDescent="0.2">
      <c r="C107" s="144" t="s">
        <v>5</v>
      </c>
      <c r="D107" s="145"/>
      <c r="E107" s="145"/>
      <c r="F107" s="145"/>
      <c r="G107" s="145"/>
      <c r="H107" s="145"/>
      <c r="I107" s="145"/>
      <c r="J107" s="145"/>
      <c r="K107" s="145"/>
      <c r="L107" s="63">
        <v>140</v>
      </c>
      <c r="M107" s="64"/>
      <c r="N107" s="65"/>
      <c r="O107" s="66">
        <f t="shared" si="15"/>
        <v>0.28000000000000003</v>
      </c>
      <c r="P107" s="70"/>
      <c r="Q107" s="71"/>
      <c r="R107" s="63">
        <v>160</v>
      </c>
      <c r="S107" s="64"/>
      <c r="T107" s="65"/>
      <c r="U107" s="66">
        <f t="shared" si="16"/>
        <v>0.32</v>
      </c>
      <c r="V107" s="70"/>
      <c r="W107" s="71"/>
      <c r="X107" s="63">
        <v>167</v>
      </c>
      <c r="Y107" s="64"/>
      <c r="Z107" s="65"/>
      <c r="AA107" s="66">
        <f t="shared" si="17"/>
        <v>0.28161888701517707</v>
      </c>
      <c r="AB107" s="70"/>
      <c r="AC107" s="71"/>
    </row>
    <row r="108" spans="3:29" ht="18" customHeight="1" thickTop="1" x14ac:dyDescent="0.15">
      <c r="C108" s="146" t="s">
        <v>32</v>
      </c>
      <c r="D108" s="147"/>
      <c r="E108" s="147"/>
      <c r="F108" s="147"/>
      <c r="G108" s="147"/>
      <c r="H108" s="147"/>
      <c r="I108" s="147"/>
      <c r="J108" s="147"/>
      <c r="K108" s="147"/>
      <c r="L108" s="74">
        <f>SUM(L104:L107)</f>
        <v>500</v>
      </c>
      <c r="M108" s="75"/>
      <c r="N108" s="76"/>
      <c r="O108" s="77">
        <f>SUM(O104:Q107)</f>
        <v>1</v>
      </c>
      <c r="P108" s="78"/>
      <c r="Q108" s="79"/>
      <c r="R108" s="74">
        <f>SUM(R104:R107)</f>
        <v>500</v>
      </c>
      <c r="S108" s="75"/>
      <c r="T108" s="76"/>
      <c r="U108" s="77">
        <f>SUM(U104:W107)</f>
        <v>1</v>
      </c>
      <c r="V108" s="78"/>
      <c r="W108" s="79"/>
      <c r="X108" s="74">
        <f>SUM(X104:X107)</f>
        <v>593</v>
      </c>
      <c r="Y108" s="75"/>
      <c r="Z108" s="76"/>
      <c r="AA108" s="77">
        <f>SUM(AA104:AC107)</f>
        <v>1</v>
      </c>
      <c r="AB108" s="78"/>
      <c r="AC108" s="79"/>
    </row>
    <row r="117" spans="3:29" ht="18" customHeight="1" x14ac:dyDescent="0.15">
      <c r="C117" s="154" t="s">
        <v>221</v>
      </c>
    </row>
    <row r="118" spans="3:29" ht="18" customHeight="1" x14ac:dyDescent="0.15">
      <c r="C118" s="148"/>
      <c r="D118" s="149"/>
      <c r="E118" s="149"/>
      <c r="F118" s="149"/>
      <c r="G118" s="149"/>
      <c r="H118" s="149"/>
      <c r="I118" s="149"/>
      <c r="J118" s="149"/>
      <c r="K118" s="150"/>
      <c r="L118" s="84" t="s">
        <v>162</v>
      </c>
      <c r="M118" s="84"/>
      <c r="N118" s="84"/>
      <c r="O118" s="84"/>
      <c r="P118" s="84"/>
      <c r="Q118" s="84"/>
      <c r="R118" s="84" t="s">
        <v>163</v>
      </c>
      <c r="S118" s="84"/>
      <c r="T118" s="84"/>
      <c r="U118" s="84"/>
      <c r="V118" s="84"/>
      <c r="W118" s="84"/>
      <c r="X118" s="84" t="s">
        <v>164</v>
      </c>
      <c r="Y118" s="84"/>
      <c r="Z118" s="84"/>
      <c r="AA118" s="84"/>
      <c r="AB118" s="84"/>
      <c r="AC118" s="84"/>
    </row>
    <row r="119" spans="3:29" ht="18" customHeight="1" x14ac:dyDescent="0.15">
      <c r="C119" s="151"/>
      <c r="D119" s="152"/>
      <c r="E119" s="152"/>
      <c r="F119" s="152"/>
      <c r="G119" s="152"/>
      <c r="H119" s="152"/>
      <c r="I119" s="152"/>
      <c r="J119" s="152"/>
      <c r="K119" s="153"/>
      <c r="L119" s="56" t="s">
        <v>68</v>
      </c>
      <c r="M119" s="57"/>
      <c r="N119" s="58"/>
      <c r="O119" s="51" t="s">
        <v>160</v>
      </c>
      <c r="P119" s="59"/>
      <c r="Q119" s="60"/>
      <c r="R119" s="56" t="s">
        <v>68</v>
      </c>
      <c r="S119" s="57"/>
      <c r="T119" s="58"/>
      <c r="U119" s="51" t="s">
        <v>160</v>
      </c>
      <c r="V119" s="59"/>
      <c r="W119" s="60"/>
      <c r="X119" s="56" t="s">
        <v>68</v>
      </c>
      <c r="Y119" s="57"/>
      <c r="Z119" s="58"/>
      <c r="AA119" s="51" t="s">
        <v>160</v>
      </c>
      <c r="AB119" s="59"/>
      <c r="AC119" s="60"/>
    </row>
    <row r="120" spans="3:29" ht="18" customHeight="1" x14ac:dyDescent="0.15">
      <c r="C120" s="144" t="s">
        <v>212</v>
      </c>
      <c r="D120" s="145"/>
      <c r="E120" s="145"/>
      <c r="F120" s="145"/>
      <c r="G120" s="145"/>
      <c r="H120" s="145"/>
      <c r="I120" s="145"/>
      <c r="J120" s="145"/>
      <c r="K120" s="145"/>
      <c r="L120" s="63">
        <v>96</v>
      </c>
      <c r="M120" s="64"/>
      <c r="N120" s="65"/>
      <c r="O120" s="66">
        <f>L120/L$10</f>
        <v>0.192</v>
      </c>
      <c r="P120" s="67"/>
      <c r="Q120" s="68"/>
      <c r="R120" s="63">
        <v>126</v>
      </c>
      <c r="S120" s="64"/>
      <c r="T120" s="65"/>
      <c r="U120" s="66">
        <f>R120/R$10</f>
        <v>0.252</v>
      </c>
      <c r="V120" s="67"/>
      <c r="W120" s="68"/>
      <c r="X120" s="63">
        <v>142</v>
      </c>
      <c r="Y120" s="64"/>
      <c r="Z120" s="65"/>
      <c r="AA120" s="66">
        <f>X120/X$10</f>
        <v>0.23946037099494097</v>
      </c>
      <c r="AB120" s="67"/>
      <c r="AC120" s="68"/>
    </row>
    <row r="121" spans="3:29" ht="18" customHeight="1" x14ac:dyDescent="0.15">
      <c r="C121" s="144" t="s">
        <v>213</v>
      </c>
      <c r="D121" s="145"/>
      <c r="E121" s="145"/>
      <c r="F121" s="145"/>
      <c r="G121" s="145"/>
      <c r="H121" s="145"/>
      <c r="I121" s="145"/>
      <c r="J121" s="145"/>
      <c r="K121" s="145"/>
      <c r="L121" s="63">
        <v>85</v>
      </c>
      <c r="M121" s="64"/>
      <c r="N121" s="65"/>
      <c r="O121" s="66">
        <f t="shared" ref="O121:O123" si="18">L121/L$10</f>
        <v>0.17</v>
      </c>
      <c r="P121" s="67"/>
      <c r="Q121" s="68"/>
      <c r="R121" s="63">
        <v>64</v>
      </c>
      <c r="S121" s="64"/>
      <c r="T121" s="65"/>
      <c r="U121" s="66">
        <f t="shared" ref="U121:U123" si="19">R121/R$10</f>
        <v>0.128</v>
      </c>
      <c r="V121" s="67"/>
      <c r="W121" s="68"/>
      <c r="X121" s="63">
        <v>83</v>
      </c>
      <c r="Y121" s="64"/>
      <c r="Z121" s="65"/>
      <c r="AA121" s="66">
        <f t="shared" ref="AA121:AA123" si="20">X121/X$10</f>
        <v>0.1399662731871838</v>
      </c>
      <c r="AB121" s="67"/>
      <c r="AC121" s="68"/>
    </row>
    <row r="122" spans="3:29" ht="18" customHeight="1" x14ac:dyDescent="0.15">
      <c r="C122" s="144" t="s">
        <v>15</v>
      </c>
      <c r="D122" s="145"/>
      <c r="E122" s="145"/>
      <c r="F122" s="145"/>
      <c r="G122" s="145"/>
      <c r="H122" s="145"/>
      <c r="I122" s="145"/>
      <c r="J122" s="145"/>
      <c r="K122" s="145"/>
      <c r="L122" s="63">
        <v>170</v>
      </c>
      <c r="M122" s="64"/>
      <c r="N122" s="65"/>
      <c r="O122" s="66">
        <f t="shared" si="18"/>
        <v>0.34</v>
      </c>
      <c r="P122" s="67"/>
      <c r="Q122" s="68"/>
      <c r="R122" s="63">
        <v>156</v>
      </c>
      <c r="S122" s="64"/>
      <c r="T122" s="65"/>
      <c r="U122" s="66">
        <f t="shared" si="19"/>
        <v>0.312</v>
      </c>
      <c r="V122" s="67"/>
      <c r="W122" s="68"/>
      <c r="X122" s="63">
        <v>212</v>
      </c>
      <c r="Y122" s="64"/>
      <c r="Z122" s="65"/>
      <c r="AA122" s="66">
        <f t="shared" si="20"/>
        <v>0.35750421585160203</v>
      </c>
      <c r="AB122" s="67"/>
      <c r="AC122" s="68"/>
    </row>
    <row r="123" spans="3:29" ht="18" customHeight="1" thickBot="1" x14ac:dyDescent="0.2">
      <c r="C123" s="144" t="s">
        <v>5</v>
      </c>
      <c r="D123" s="145"/>
      <c r="E123" s="145"/>
      <c r="F123" s="145"/>
      <c r="G123" s="145"/>
      <c r="H123" s="145"/>
      <c r="I123" s="145"/>
      <c r="J123" s="145"/>
      <c r="K123" s="145"/>
      <c r="L123" s="63">
        <v>149</v>
      </c>
      <c r="M123" s="64"/>
      <c r="N123" s="65"/>
      <c r="O123" s="66">
        <f t="shared" si="18"/>
        <v>0.29799999999999999</v>
      </c>
      <c r="P123" s="70"/>
      <c r="Q123" s="71"/>
      <c r="R123" s="63">
        <v>154</v>
      </c>
      <c r="S123" s="64"/>
      <c r="T123" s="65"/>
      <c r="U123" s="66">
        <f t="shared" si="19"/>
        <v>0.308</v>
      </c>
      <c r="V123" s="70"/>
      <c r="W123" s="71"/>
      <c r="X123" s="63">
        <v>156</v>
      </c>
      <c r="Y123" s="64"/>
      <c r="Z123" s="65"/>
      <c r="AA123" s="66">
        <f t="shared" si="20"/>
        <v>0.26306913996627318</v>
      </c>
      <c r="AB123" s="70"/>
      <c r="AC123" s="71"/>
    </row>
    <row r="124" spans="3:29" ht="18" customHeight="1" thickTop="1" x14ac:dyDescent="0.15">
      <c r="C124" s="146" t="s">
        <v>32</v>
      </c>
      <c r="D124" s="147"/>
      <c r="E124" s="147"/>
      <c r="F124" s="147"/>
      <c r="G124" s="147"/>
      <c r="H124" s="147"/>
      <c r="I124" s="147"/>
      <c r="J124" s="147"/>
      <c r="K124" s="147"/>
      <c r="L124" s="74">
        <f>SUM(L120:L123)</f>
        <v>500</v>
      </c>
      <c r="M124" s="75"/>
      <c r="N124" s="76"/>
      <c r="O124" s="77">
        <f>SUM(O120:Q123)</f>
        <v>1</v>
      </c>
      <c r="P124" s="78"/>
      <c r="Q124" s="79"/>
      <c r="R124" s="74">
        <f>SUM(R120:R123)</f>
        <v>500</v>
      </c>
      <c r="S124" s="75"/>
      <c r="T124" s="76"/>
      <c r="U124" s="77">
        <f>SUM(U120:W123)</f>
        <v>1</v>
      </c>
      <c r="V124" s="78"/>
      <c r="W124" s="79"/>
      <c r="X124" s="74">
        <f>SUM(X120:X123)</f>
        <v>593</v>
      </c>
      <c r="Y124" s="75"/>
      <c r="Z124" s="76"/>
      <c r="AA124" s="77">
        <f>SUM(AA120:AC123)</f>
        <v>1</v>
      </c>
      <c r="AB124" s="78"/>
      <c r="AC124" s="79"/>
    </row>
    <row r="134" spans="3:29" ht="18" customHeight="1" x14ac:dyDescent="0.15">
      <c r="C134" s="154" t="s">
        <v>222</v>
      </c>
    </row>
    <row r="135" spans="3:29" ht="18" customHeight="1" x14ac:dyDescent="0.15">
      <c r="C135" s="148"/>
      <c r="D135" s="149"/>
      <c r="E135" s="149"/>
      <c r="F135" s="149"/>
      <c r="G135" s="149"/>
      <c r="H135" s="149"/>
      <c r="I135" s="149"/>
      <c r="J135" s="149"/>
      <c r="K135" s="150"/>
      <c r="L135" s="84" t="s">
        <v>162</v>
      </c>
      <c r="M135" s="84"/>
      <c r="N135" s="84"/>
      <c r="O135" s="84"/>
      <c r="P135" s="84"/>
      <c r="Q135" s="84"/>
      <c r="R135" s="84" t="s">
        <v>163</v>
      </c>
      <c r="S135" s="84"/>
      <c r="T135" s="84"/>
      <c r="U135" s="84"/>
      <c r="V135" s="84"/>
      <c r="W135" s="84"/>
      <c r="X135" s="84" t="s">
        <v>164</v>
      </c>
      <c r="Y135" s="84"/>
      <c r="Z135" s="84"/>
      <c r="AA135" s="84"/>
      <c r="AB135" s="84"/>
      <c r="AC135" s="84"/>
    </row>
    <row r="136" spans="3:29" ht="18" customHeight="1" x14ac:dyDescent="0.15">
      <c r="C136" s="151"/>
      <c r="D136" s="152"/>
      <c r="E136" s="152"/>
      <c r="F136" s="152"/>
      <c r="G136" s="152"/>
      <c r="H136" s="152"/>
      <c r="I136" s="152"/>
      <c r="J136" s="152"/>
      <c r="K136" s="153"/>
      <c r="L136" s="56" t="s">
        <v>68</v>
      </c>
      <c r="M136" s="57"/>
      <c r="N136" s="58"/>
      <c r="O136" s="51" t="s">
        <v>160</v>
      </c>
      <c r="P136" s="59"/>
      <c r="Q136" s="60"/>
      <c r="R136" s="56" t="s">
        <v>68</v>
      </c>
      <c r="S136" s="57"/>
      <c r="T136" s="58"/>
      <c r="U136" s="51" t="s">
        <v>160</v>
      </c>
      <c r="V136" s="59"/>
      <c r="W136" s="60"/>
      <c r="X136" s="56" t="s">
        <v>68</v>
      </c>
      <c r="Y136" s="57"/>
      <c r="Z136" s="58"/>
      <c r="AA136" s="51" t="s">
        <v>160</v>
      </c>
      <c r="AB136" s="59"/>
      <c r="AC136" s="60"/>
    </row>
    <row r="137" spans="3:29" ht="18" customHeight="1" x14ac:dyDescent="0.15">
      <c r="C137" s="144" t="s">
        <v>212</v>
      </c>
      <c r="D137" s="145"/>
      <c r="E137" s="145"/>
      <c r="F137" s="145"/>
      <c r="G137" s="145"/>
      <c r="H137" s="145"/>
      <c r="I137" s="145"/>
      <c r="J137" s="145"/>
      <c r="K137" s="145"/>
      <c r="L137" s="63">
        <v>94</v>
      </c>
      <c r="M137" s="64"/>
      <c r="N137" s="65"/>
      <c r="O137" s="66">
        <f>L137/L$10</f>
        <v>0.188</v>
      </c>
      <c r="P137" s="67"/>
      <c r="Q137" s="68"/>
      <c r="R137" s="63">
        <v>110</v>
      </c>
      <c r="S137" s="64"/>
      <c r="T137" s="65"/>
      <c r="U137" s="66">
        <f>R137/R$10</f>
        <v>0.22</v>
      </c>
      <c r="V137" s="67"/>
      <c r="W137" s="68"/>
      <c r="X137" s="63">
        <v>119</v>
      </c>
      <c r="Y137" s="64"/>
      <c r="Z137" s="65"/>
      <c r="AA137" s="66">
        <f>X137/X$10</f>
        <v>0.20067453625632378</v>
      </c>
      <c r="AB137" s="67"/>
      <c r="AC137" s="68"/>
    </row>
    <row r="138" spans="3:29" ht="18" customHeight="1" x14ac:dyDescent="0.15">
      <c r="C138" s="144" t="s">
        <v>213</v>
      </c>
      <c r="D138" s="145"/>
      <c r="E138" s="145"/>
      <c r="F138" s="145"/>
      <c r="G138" s="145"/>
      <c r="H138" s="145"/>
      <c r="I138" s="145"/>
      <c r="J138" s="145"/>
      <c r="K138" s="145"/>
      <c r="L138" s="63">
        <v>85</v>
      </c>
      <c r="M138" s="64"/>
      <c r="N138" s="65"/>
      <c r="O138" s="66">
        <f t="shared" ref="O138:O140" si="21">L138/L$10</f>
        <v>0.17</v>
      </c>
      <c r="P138" s="67"/>
      <c r="Q138" s="68"/>
      <c r="R138" s="63">
        <v>58</v>
      </c>
      <c r="S138" s="64"/>
      <c r="T138" s="65"/>
      <c r="U138" s="66">
        <f t="shared" ref="U138:U140" si="22">R138/R$10</f>
        <v>0.11600000000000001</v>
      </c>
      <c r="V138" s="67"/>
      <c r="W138" s="68"/>
      <c r="X138" s="63">
        <v>119</v>
      </c>
      <c r="Y138" s="64"/>
      <c r="Z138" s="65"/>
      <c r="AA138" s="66">
        <f t="shared" ref="AA138:AA140" si="23">X138/X$10</f>
        <v>0.20067453625632378</v>
      </c>
      <c r="AB138" s="67"/>
      <c r="AC138" s="68"/>
    </row>
    <row r="139" spans="3:29" ht="18" customHeight="1" x14ac:dyDescent="0.15">
      <c r="C139" s="144" t="s">
        <v>15</v>
      </c>
      <c r="D139" s="145"/>
      <c r="E139" s="145"/>
      <c r="F139" s="145"/>
      <c r="G139" s="145"/>
      <c r="H139" s="145"/>
      <c r="I139" s="145"/>
      <c r="J139" s="145"/>
      <c r="K139" s="145"/>
      <c r="L139" s="63">
        <v>170</v>
      </c>
      <c r="M139" s="64"/>
      <c r="N139" s="65"/>
      <c r="O139" s="66">
        <f t="shared" si="21"/>
        <v>0.34</v>
      </c>
      <c r="P139" s="67"/>
      <c r="Q139" s="68"/>
      <c r="R139" s="63">
        <v>176</v>
      </c>
      <c r="S139" s="64"/>
      <c r="T139" s="65"/>
      <c r="U139" s="66">
        <f t="shared" si="22"/>
        <v>0.35199999999999998</v>
      </c>
      <c r="V139" s="67"/>
      <c r="W139" s="68"/>
      <c r="X139" s="63">
        <v>195</v>
      </c>
      <c r="Y139" s="64"/>
      <c r="Z139" s="65"/>
      <c r="AA139" s="66">
        <f t="shared" si="23"/>
        <v>0.32883642495784149</v>
      </c>
      <c r="AB139" s="67"/>
      <c r="AC139" s="68"/>
    </row>
    <row r="140" spans="3:29" ht="18" customHeight="1" thickBot="1" x14ac:dyDescent="0.2">
      <c r="C140" s="144" t="s">
        <v>5</v>
      </c>
      <c r="D140" s="145"/>
      <c r="E140" s="145"/>
      <c r="F140" s="145"/>
      <c r="G140" s="145"/>
      <c r="H140" s="145"/>
      <c r="I140" s="145"/>
      <c r="J140" s="145"/>
      <c r="K140" s="145"/>
      <c r="L140" s="63">
        <v>151</v>
      </c>
      <c r="M140" s="64"/>
      <c r="N140" s="65"/>
      <c r="O140" s="66">
        <f t="shared" si="21"/>
        <v>0.30199999999999999</v>
      </c>
      <c r="P140" s="70"/>
      <c r="Q140" s="71"/>
      <c r="R140" s="63">
        <v>156</v>
      </c>
      <c r="S140" s="64"/>
      <c r="T140" s="65"/>
      <c r="U140" s="66">
        <f t="shared" si="22"/>
        <v>0.312</v>
      </c>
      <c r="V140" s="70"/>
      <c r="W140" s="71"/>
      <c r="X140" s="63">
        <v>160</v>
      </c>
      <c r="Y140" s="64"/>
      <c r="Z140" s="65"/>
      <c r="AA140" s="66">
        <f t="shared" si="23"/>
        <v>0.26981450252951095</v>
      </c>
      <c r="AB140" s="70"/>
      <c r="AC140" s="71"/>
    </row>
    <row r="141" spans="3:29" ht="18" customHeight="1" thickTop="1" x14ac:dyDescent="0.15">
      <c r="C141" s="146" t="s">
        <v>32</v>
      </c>
      <c r="D141" s="147"/>
      <c r="E141" s="147"/>
      <c r="F141" s="147"/>
      <c r="G141" s="147"/>
      <c r="H141" s="147"/>
      <c r="I141" s="147"/>
      <c r="J141" s="147"/>
      <c r="K141" s="147"/>
      <c r="L141" s="74">
        <f>SUM(L137:L140)</f>
        <v>500</v>
      </c>
      <c r="M141" s="75"/>
      <c r="N141" s="76"/>
      <c r="O141" s="77">
        <f>SUM(O137:Q140)</f>
        <v>1</v>
      </c>
      <c r="P141" s="78"/>
      <c r="Q141" s="79"/>
      <c r="R141" s="74">
        <f>SUM(R137:R140)</f>
        <v>500</v>
      </c>
      <c r="S141" s="75"/>
      <c r="T141" s="76"/>
      <c r="U141" s="77">
        <f>SUM(U137:W140)</f>
        <v>1</v>
      </c>
      <c r="V141" s="78"/>
      <c r="W141" s="79"/>
      <c r="X141" s="74">
        <f>SUM(X137:X140)</f>
        <v>593</v>
      </c>
      <c r="Y141" s="75"/>
      <c r="Z141" s="76"/>
      <c r="AA141" s="77">
        <f>SUM(AA137:AC140)</f>
        <v>1</v>
      </c>
      <c r="AB141" s="78"/>
      <c r="AC141" s="79"/>
    </row>
    <row r="150" spans="3:23" ht="18" customHeight="1" x14ac:dyDescent="0.15">
      <c r="C150" s="154" t="s">
        <v>223</v>
      </c>
    </row>
    <row r="151" spans="3:23" ht="18" customHeight="1" x14ac:dyDescent="0.15">
      <c r="C151" s="148"/>
      <c r="D151" s="149"/>
      <c r="E151" s="149"/>
      <c r="F151" s="149"/>
      <c r="G151" s="149"/>
      <c r="H151" s="149"/>
      <c r="I151" s="149"/>
      <c r="J151" s="149"/>
      <c r="K151" s="150"/>
      <c r="L151" s="84" t="s">
        <v>162</v>
      </c>
      <c r="M151" s="84"/>
      <c r="N151" s="84"/>
      <c r="O151" s="84"/>
      <c r="P151" s="84"/>
      <c r="Q151" s="84"/>
      <c r="R151" s="84" t="s">
        <v>163</v>
      </c>
      <c r="S151" s="84"/>
      <c r="T151" s="84"/>
      <c r="U151" s="84"/>
      <c r="V151" s="84"/>
      <c r="W151" s="84"/>
    </row>
    <row r="152" spans="3:23" ht="18" customHeight="1" x14ac:dyDescent="0.15">
      <c r="C152" s="151"/>
      <c r="D152" s="152"/>
      <c r="E152" s="152"/>
      <c r="F152" s="152"/>
      <c r="G152" s="152"/>
      <c r="H152" s="152"/>
      <c r="I152" s="152"/>
      <c r="J152" s="152"/>
      <c r="K152" s="153"/>
      <c r="L152" s="56" t="s">
        <v>68</v>
      </c>
      <c r="M152" s="57"/>
      <c r="N152" s="58"/>
      <c r="O152" s="51" t="s">
        <v>160</v>
      </c>
      <c r="P152" s="59"/>
      <c r="Q152" s="60"/>
      <c r="R152" s="56" t="s">
        <v>68</v>
      </c>
      <c r="S152" s="57"/>
      <c r="T152" s="58"/>
      <c r="U152" s="51" t="s">
        <v>160</v>
      </c>
      <c r="V152" s="59"/>
      <c r="W152" s="60"/>
    </row>
    <row r="153" spans="3:23" ht="18" customHeight="1" x14ac:dyDescent="0.15">
      <c r="C153" s="144" t="s">
        <v>212</v>
      </c>
      <c r="D153" s="145"/>
      <c r="E153" s="145"/>
      <c r="F153" s="145"/>
      <c r="G153" s="145"/>
      <c r="H153" s="145"/>
      <c r="I153" s="145"/>
      <c r="J153" s="145"/>
      <c r="K153" s="145"/>
      <c r="L153" s="63">
        <v>222</v>
      </c>
      <c r="M153" s="64"/>
      <c r="N153" s="65"/>
      <c r="O153" s="66">
        <f>L153/L$10</f>
        <v>0.44400000000000001</v>
      </c>
      <c r="P153" s="67"/>
      <c r="Q153" s="68"/>
      <c r="R153" s="63">
        <v>275</v>
      </c>
      <c r="S153" s="64"/>
      <c r="T153" s="65"/>
      <c r="U153" s="66">
        <f>R153/R$10</f>
        <v>0.55000000000000004</v>
      </c>
      <c r="V153" s="67"/>
      <c r="W153" s="68"/>
    </row>
    <row r="154" spans="3:23" ht="18" customHeight="1" x14ac:dyDescent="0.15">
      <c r="C154" s="144" t="s">
        <v>213</v>
      </c>
      <c r="D154" s="145"/>
      <c r="E154" s="145"/>
      <c r="F154" s="145"/>
      <c r="G154" s="145"/>
      <c r="H154" s="145"/>
      <c r="I154" s="145"/>
      <c r="J154" s="145"/>
      <c r="K154" s="145"/>
      <c r="L154" s="63">
        <v>63</v>
      </c>
      <c r="M154" s="64"/>
      <c r="N154" s="65"/>
      <c r="O154" s="66">
        <f t="shared" ref="O154:O156" si="24">L154/L$10</f>
        <v>0.126</v>
      </c>
      <c r="P154" s="67"/>
      <c r="Q154" s="68"/>
      <c r="R154" s="63">
        <v>48</v>
      </c>
      <c r="S154" s="64"/>
      <c r="T154" s="65"/>
      <c r="U154" s="66">
        <f t="shared" ref="U154:U156" si="25">R154/R$10</f>
        <v>9.6000000000000002E-2</v>
      </c>
      <c r="V154" s="67"/>
      <c r="W154" s="68"/>
    </row>
    <row r="155" spans="3:23" ht="18" customHeight="1" x14ac:dyDescent="0.15">
      <c r="C155" s="144" t="s">
        <v>15</v>
      </c>
      <c r="D155" s="145"/>
      <c r="E155" s="145"/>
      <c r="F155" s="145"/>
      <c r="G155" s="145"/>
      <c r="H155" s="145"/>
      <c r="I155" s="145"/>
      <c r="J155" s="145"/>
      <c r="K155" s="145"/>
      <c r="L155" s="63">
        <v>113</v>
      </c>
      <c r="M155" s="64"/>
      <c r="N155" s="65"/>
      <c r="O155" s="66">
        <f t="shared" si="24"/>
        <v>0.22600000000000001</v>
      </c>
      <c r="P155" s="67"/>
      <c r="Q155" s="68"/>
      <c r="R155" s="63">
        <v>81</v>
      </c>
      <c r="S155" s="64"/>
      <c r="T155" s="65"/>
      <c r="U155" s="66">
        <f t="shared" si="25"/>
        <v>0.16200000000000001</v>
      </c>
      <c r="V155" s="67"/>
      <c r="W155" s="68"/>
    </row>
    <row r="156" spans="3:23" ht="18" customHeight="1" thickBot="1" x14ac:dyDescent="0.2">
      <c r="C156" s="144" t="s">
        <v>5</v>
      </c>
      <c r="D156" s="145"/>
      <c r="E156" s="145"/>
      <c r="F156" s="145"/>
      <c r="G156" s="145"/>
      <c r="H156" s="145"/>
      <c r="I156" s="145"/>
      <c r="J156" s="145"/>
      <c r="K156" s="145"/>
      <c r="L156" s="63">
        <v>102</v>
      </c>
      <c r="M156" s="64"/>
      <c r="N156" s="65"/>
      <c r="O156" s="66">
        <f t="shared" si="24"/>
        <v>0.20399999999999999</v>
      </c>
      <c r="P156" s="70"/>
      <c r="Q156" s="71"/>
      <c r="R156" s="63">
        <v>96</v>
      </c>
      <c r="S156" s="64"/>
      <c r="T156" s="65"/>
      <c r="U156" s="66">
        <f t="shared" si="25"/>
        <v>0.192</v>
      </c>
      <c r="V156" s="70"/>
      <c r="W156" s="71"/>
    </row>
    <row r="157" spans="3:23" ht="18" customHeight="1" thickTop="1" x14ac:dyDescent="0.15">
      <c r="C157" s="146" t="s">
        <v>32</v>
      </c>
      <c r="D157" s="147"/>
      <c r="E157" s="147"/>
      <c r="F157" s="147"/>
      <c r="G157" s="147"/>
      <c r="H157" s="147"/>
      <c r="I157" s="147"/>
      <c r="J157" s="147"/>
      <c r="K157" s="147"/>
      <c r="L157" s="74">
        <f>SUM(L153:L156)</f>
        <v>500</v>
      </c>
      <c r="M157" s="75"/>
      <c r="N157" s="76"/>
      <c r="O157" s="77">
        <f>SUM(O153:Q156)</f>
        <v>1</v>
      </c>
      <c r="P157" s="78"/>
      <c r="Q157" s="79"/>
      <c r="R157" s="74">
        <f>SUM(R153:R156)</f>
        <v>500</v>
      </c>
      <c r="S157" s="75"/>
      <c r="T157" s="76"/>
      <c r="U157" s="77">
        <f>SUM(U153:W156)</f>
        <v>1</v>
      </c>
      <c r="V157" s="78"/>
      <c r="W157" s="79"/>
    </row>
  </sheetData>
  <phoneticPr fontId="6"/>
  <printOptions horizontalCentered="1"/>
  <pageMargins left="0.70866141732283472" right="0.70866141732283472" top="0.74803149606299213" bottom="0.74803149606299213" header="0.31496062992125984" footer="0.31496062992125984"/>
  <pageSetup paperSize="9" scale="90" orientation="landscape" r:id="rId1"/>
  <headerFooter>
    <oddFooter xml:space="preserve">&amp;C&amp;P </oddFooter>
  </headerFooter>
  <rowBreaks count="2" manualBreakCount="2">
    <brk id="34" min="1" max="42" man="1"/>
    <brk id="67" min="1" max="4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Z47"/>
  <sheetViews>
    <sheetView showGridLines="0" view="pageBreakPreview" zoomScale="80" zoomScaleNormal="75" zoomScaleSheetLayoutView="80" workbookViewId="0"/>
  </sheetViews>
  <sheetFormatPr defaultColWidth="3.125" defaultRowHeight="18" customHeight="1" x14ac:dyDescent="0.15"/>
  <cols>
    <col min="1" max="17" width="3.125" style="28"/>
    <col min="18" max="18" width="3.125" style="28" customWidth="1"/>
    <col min="19" max="19" width="3.625" style="28" customWidth="1"/>
    <col min="20" max="22" width="3.125" style="28"/>
    <col min="23" max="23" width="3.625" style="28" customWidth="1"/>
    <col min="24" max="26" width="3.125" style="28"/>
    <col min="27" max="27" width="3.625" style="28" customWidth="1"/>
    <col min="28" max="30" width="3.125" style="28"/>
    <col min="31" max="31" width="3.625" style="28" customWidth="1"/>
    <col min="32" max="34" width="3.125" style="28"/>
    <col min="35" max="35" width="4.125" style="28" customWidth="1"/>
    <col min="36" max="38" width="3.125" style="28"/>
    <col min="39" max="39" width="4.875" style="28" customWidth="1"/>
    <col min="40" max="40" width="4.25" style="28" customWidth="1"/>
    <col min="41" max="41" width="3.125" style="28"/>
    <col min="42" max="45" width="3.125" style="32"/>
    <col min="46" max="16384" width="3.125" style="28"/>
  </cols>
  <sheetData>
    <row r="2" spans="2:52" ht="18" customHeight="1" x14ac:dyDescent="0.15">
      <c r="B2" s="26" t="s">
        <v>120</v>
      </c>
    </row>
    <row r="4" spans="2:52" ht="18" customHeight="1" x14ac:dyDescent="0.15">
      <c r="D4" s="38"/>
      <c r="E4" s="38"/>
      <c r="F4" s="38"/>
      <c r="G4" s="38"/>
      <c r="H4" s="34"/>
      <c r="I4" s="38"/>
      <c r="J4" s="53"/>
      <c r="K4" s="53"/>
      <c r="L4" s="46"/>
      <c r="M4" s="46"/>
      <c r="N4" s="38"/>
      <c r="P4" s="46"/>
      <c r="Q4" s="46"/>
      <c r="T4" s="46"/>
      <c r="U4" s="46"/>
      <c r="X4" s="46"/>
      <c r="Y4" s="46"/>
      <c r="AB4" s="46"/>
      <c r="AC4" s="46"/>
      <c r="AF4" s="46"/>
      <c r="AG4" s="46"/>
    </row>
    <row r="5" spans="2:52" ht="18" customHeight="1" x14ac:dyDescent="0.15">
      <c r="AQ5" s="36"/>
    </row>
    <row r="6" spans="2:52" ht="9.9499999999999993" customHeight="1" x14ac:dyDescent="0.15">
      <c r="AQ6" s="36"/>
    </row>
    <row r="7" spans="2:52" ht="18" customHeight="1" x14ac:dyDescent="0.15">
      <c r="C7" s="28" t="s">
        <v>71</v>
      </c>
      <c r="AQ7" s="54"/>
      <c r="AR7" s="54"/>
      <c r="AS7" s="54"/>
      <c r="AT7" s="54"/>
      <c r="AU7" s="54"/>
      <c r="AV7" s="54"/>
      <c r="AW7" s="54"/>
      <c r="AX7" s="54"/>
      <c r="AY7" s="54"/>
      <c r="AZ7" s="54"/>
    </row>
    <row r="8" spans="2:52" ht="18" customHeight="1" x14ac:dyDescent="0.15">
      <c r="D8" s="55" t="s">
        <v>70</v>
      </c>
      <c r="E8" s="288" t="s">
        <v>178</v>
      </c>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Q8" s="54"/>
      <c r="AR8" s="54"/>
      <c r="AS8" s="54"/>
      <c r="AT8" s="54"/>
      <c r="AU8" s="54"/>
      <c r="AV8" s="54"/>
      <c r="AW8" s="54"/>
      <c r="AX8" s="54"/>
      <c r="AY8" s="54"/>
      <c r="AZ8" s="54"/>
    </row>
    <row r="9" spans="2:52" ht="18" customHeight="1" x14ac:dyDescent="0.15">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Q9" s="36"/>
    </row>
    <row r="10" spans="2:52" ht="18" customHeight="1" x14ac:dyDescent="0.15">
      <c r="C10" s="28" t="s">
        <v>179</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Q10" s="36"/>
    </row>
    <row r="11" spans="2:52" ht="18" customHeight="1" x14ac:dyDescent="0.15">
      <c r="C11" s="289"/>
      <c r="D11" s="290"/>
      <c r="E11" s="290"/>
      <c r="F11" s="290"/>
      <c r="G11" s="290"/>
      <c r="H11" s="290"/>
      <c r="I11" s="290"/>
      <c r="J11" s="290"/>
      <c r="K11" s="290"/>
      <c r="L11" s="290"/>
      <c r="M11" s="290"/>
      <c r="N11" s="290"/>
      <c r="O11" s="290"/>
      <c r="P11" s="290"/>
      <c r="Q11" s="290"/>
      <c r="R11" s="290"/>
      <c r="S11" s="306"/>
      <c r="T11" s="49" t="s">
        <v>68</v>
      </c>
      <c r="U11" s="49"/>
      <c r="V11" s="49"/>
      <c r="W11" s="49"/>
      <c r="X11" s="88" t="s">
        <v>161</v>
      </c>
      <c r="Y11" s="50"/>
      <c r="Z11" s="50"/>
      <c r="AA11" s="50"/>
    </row>
    <row r="12" spans="2:52" ht="18" customHeight="1" x14ac:dyDescent="0.15">
      <c r="C12" s="341" t="s">
        <v>146</v>
      </c>
      <c r="D12" s="341"/>
      <c r="E12" s="341"/>
      <c r="F12" s="341"/>
      <c r="G12" s="341"/>
      <c r="H12" s="341"/>
      <c r="I12" s="341"/>
      <c r="J12" s="341"/>
      <c r="K12" s="341"/>
      <c r="L12" s="341"/>
      <c r="M12" s="341"/>
      <c r="N12" s="341"/>
      <c r="O12" s="341"/>
      <c r="P12" s="341"/>
      <c r="Q12" s="341"/>
      <c r="R12" s="341"/>
      <c r="S12" s="341"/>
      <c r="T12" s="89">
        <v>143</v>
      </c>
      <c r="U12" s="89"/>
      <c r="V12" s="89"/>
      <c r="W12" s="89"/>
      <c r="X12" s="137">
        <f>T12/T$18</f>
        <v>0.28599999999999998</v>
      </c>
      <c r="Y12" s="137"/>
      <c r="Z12" s="137"/>
      <c r="AA12" s="137"/>
    </row>
    <row r="13" spans="2:52" ht="18" customHeight="1" x14ac:dyDescent="0.15">
      <c r="C13" s="341" t="s">
        <v>147</v>
      </c>
      <c r="D13" s="341"/>
      <c r="E13" s="341"/>
      <c r="F13" s="341"/>
      <c r="G13" s="341"/>
      <c r="H13" s="341"/>
      <c r="I13" s="341"/>
      <c r="J13" s="341"/>
      <c r="K13" s="341"/>
      <c r="L13" s="341"/>
      <c r="M13" s="341"/>
      <c r="N13" s="341"/>
      <c r="O13" s="341"/>
      <c r="P13" s="341"/>
      <c r="Q13" s="341"/>
      <c r="R13" s="341"/>
      <c r="S13" s="341"/>
      <c r="T13" s="89">
        <v>139</v>
      </c>
      <c r="U13" s="89"/>
      <c r="V13" s="89"/>
      <c r="W13" s="89"/>
      <c r="X13" s="137">
        <f t="shared" ref="X13:X17" si="0">T13/T$18</f>
        <v>0.27800000000000002</v>
      </c>
      <c r="Y13" s="137"/>
      <c r="Z13" s="137"/>
      <c r="AA13" s="137"/>
    </row>
    <row r="14" spans="2:52" ht="18" customHeight="1" x14ac:dyDescent="0.15">
      <c r="C14" s="341" t="s">
        <v>148</v>
      </c>
      <c r="D14" s="341"/>
      <c r="E14" s="341"/>
      <c r="F14" s="341"/>
      <c r="G14" s="341"/>
      <c r="H14" s="341"/>
      <c r="I14" s="341"/>
      <c r="J14" s="341"/>
      <c r="K14" s="341"/>
      <c r="L14" s="341"/>
      <c r="M14" s="341"/>
      <c r="N14" s="341"/>
      <c r="O14" s="341"/>
      <c r="P14" s="341"/>
      <c r="Q14" s="341"/>
      <c r="R14" s="341"/>
      <c r="S14" s="341"/>
      <c r="T14" s="89">
        <v>48</v>
      </c>
      <c r="U14" s="89"/>
      <c r="V14" s="89"/>
      <c r="W14" s="89"/>
      <c r="X14" s="137">
        <f t="shared" si="0"/>
        <v>9.6000000000000002E-2</v>
      </c>
      <c r="Y14" s="137"/>
      <c r="Z14" s="137"/>
      <c r="AA14" s="137"/>
    </row>
    <row r="15" spans="2:52" ht="15.75" customHeight="1" x14ac:dyDescent="0.15">
      <c r="C15" s="342" t="s">
        <v>149</v>
      </c>
      <c r="D15" s="342"/>
      <c r="E15" s="342"/>
      <c r="F15" s="342"/>
      <c r="G15" s="342"/>
      <c r="H15" s="342"/>
      <c r="I15" s="342"/>
      <c r="J15" s="342"/>
      <c r="K15" s="342"/>
      <c r="L15" s="342"/>
      <c r="M15" s="342"/>
      <c r="N15" s="342"/>
      <c r="O15" s="342"/>
      <c r="P15" s="342"/>
      <c r="Q15" s="342"/>
      <c r="R15" s="342"/>
      <c r="S15" s="342"/>
      <c r="T15" s="91">
        <v>29</v>
      </c>
      <c r="U15" s="91"/>
      <c r="V15" s="91"/>
      <c r="W15" s="91"/>
      <c r="X15" s="137">
        <f t="shared" si="0"/>
        <v>5.8000000000000003E-2</v>
      </c>
      <c r="Y15" s="138"/>
      <c r="Z15" s="138"/>
      <c r="AA15" s="138"/>
    </row>
    <row r="16" spans="2:52" ht="18" customHeight="1" x14ac:dyDescent="0.15">
      <c r="C16" s="342" t="s">
        <v>93</v>
      </c>
      <c r="D16" s="342"/>
      <c r="E16" s="342"/>
      <c r="F16" s="342"/>
      <c r="G16" s="342"/>
      <c r="H16" s="342"/>
      <c r="I16" s="342"/>
      <c r="J16" s="342"/>
      <c r="K16" s="342"/>
      <c r="L16" s="342"/>
      <c r="M16" s="342"/>
      <c r="N16" s="342"/>
      <c r="O16" s="342"/>
      <c r="P16" s="342"/>
      <c r="Q16" s="342"/>
      <c r="R16" s="342"/>
      <c r="S16" s="342"/>
      <c r="T16" s="91">
        <v>2</v>
      </c>
      <c r="U16" s="91"/>
      <c r="V16" s="91"/>
      <c r="W16" s="91"/>
      <c r="X16" s="137">
        <f t="shared" si="0"/>
        <v>4.0000000000000001E-3</v>
      </c>
      <c r="Y16" s="138"/>
      <c r="Z16" s="138"/>
      <c r="AA16" s="138"/>
    </row>
    <row r="17" spans="1:52" ht="18" customHeight="1" thickBot="1" x14ac:dyDescent="0.2">
      <c r="C17" s="342" t="s">
        <v>106</v>
      </c>
      <c r="D17" s="342"/>
      <c r="E17" s="342"/>
      <c r="F17" s="342"/>
      <c r="G17" s="342"/>
      <c r="H17" s="342"/>
      <c r="I17" s="342"/>
      <c r="J17" s="342"/>
      <c r="K17" s="342"/>
      <c r="L17" s="342"/>
      <c r="M17" s="342"/>
      <c r="N17" s="342"/>
      <c r="O17" s="342"/>
      <c r="P17" s="342"/>
      <c r="Q17" s="342"/>
      <c r="R17" s="342"/>
      <c r="S17" s="342"/>
      <c r="T17" s="91">
        <v>139</v>
      </c>
      <c r="U17" s="91"/>
      <c r="V17" s="91"/>
      <c r="W17" s="91"/>
      <c r="X17" s="137">
        <f t="shared" si="0"/>
        <v>0.27800000000000002</v>
      </c>
      <c r="Y17" s="138"/>
      <c r="Z17" s="138"/>
      <c r="AA17" s="138"/>
    </row>
    <row r="18" spans="1:52" ht="18" customHeight="1" thickTop="1" x14ac:dyDescent="0.15">
      <c r="C18" s="338" t="s">
        <v>32</v>
      </c>
      <c r="D18" s="339"/>
      <c r="E18" s="339"/>
      <c r="F18" s="339"/>
      <c r="G18" s="339"/>
      <c r="H18" s="339"/>
      <c r="I18" s="339"/>
      <c r="J18" s="339"/>
      <c r="K18" s="339"/>
      <c r="L18" s="339"/>
      <c r="M18" s="339"/>
      <c r="N18" s="339"/>
      <c r="O18" s="339"/>
      <c r="P18" s="339"/>
      <c r="Q18" s="339"/>
      <c r="R18" s="339"/>
      <c r="S18" s="340"/>
      <c r="T18" s="93">
        <f>SUM(T12:T17)</f>
        <v>500</v>
      </c>
      <c r="U18" s="93"/>
      <c r="V18" s="93"/>
      <c r="W18" s="93"/>
      <c r="X18" s="136">
        <f>SUM(X12:AA17)</f>
        <v>1</v>
      </c>
      <c r="Y18" s="136"/>
      <c r="Z18" s="136"/>
      <c r="AA18" s="136"/>
    </row>
    <row r="20" spans="1:52" ht="18" customHeight="1" x14ac:dyDescent="0.15">
      <c r="C20" s="36"/>
      <c r="N20" s="53"/>
      <c r="O20" s="53"/>
      <c r="P20" s="80"/>
      <c r="Q20" s="81"/>
    </row>
    <row r="21" spans="1:52" ht="18" customHeight="1" x14ac:dyDescent="0.15">
      <c r="C21" s="36"/>
      <c r="N21" s="53"/>
      <c r="O21" s="53"/>
      <c r="P21" s="80"/>
      <c r="Q21" s="81"/>
      <c r="AP21" s="82"/>
    </row>
    <row r="22" spans="1:52" ht="18" customHeight="1" x14ac:dyDescent="0.15">
      <c r="C22" s="36"/>
      <c r="N22" s="53"/>
      <c r="O22" s="53"/>
      <c r="P22" s="80"/>
      <c r="Q22" s="81"/>
      <c r="AP22" s="82"/>
    </row>
    <row r="23" spans="1:52" ht="18" customHeight="1" x14ac:dyDescent="0.15">
      <c r="C23" s="36"/>
      <c r="N23" s="53"/>
      <c r="O23" s="53"/>
      <c r="P23" s="80"/>
      <c r="Q23" s="81"/>
      <c r="AP23" s="82"/>
    </row>
    <row r="24" spans="1:52" ht="18" customHeight="1" x14ac:dyDescent="0.15">
      <c r="C24" s="36"/>
      <c r="N24" s="53"/>
      <c r="O24" s="53"/>
      <c r="P24" s="80"/>
      <c r="Q24" s="81"/>
      <c r="AP24" s="82"/>
    </row>
    <row r="25" spans="1:52" ht="18" customHeight="1" x14ac:dyDescent="0.15">
      <c r="C25" s="36"/>
      <c r="N25" s="53"/>
      <c r="O25" s="53"/>
      <c r="P25" s="80"/>
      <c r="Q25" s="81"/>
      <c r="AP25" s="82"/>
    </row>
    <row r="26" spans="1:52" ht="18" customHeight="1" x14ac:dyDescent="0.15">
      <c r="C26" s="36"/>
      <c r="N26" s="53"/>
      <c r="O26" s="53"/>
      <c r="P26" s="80"/>
      <c r="Q26" s="81"/>
      <c r="AP26" s="82"/>
    </row>
    <row r="27" spans="1:52" ht="18" customHeight="1" x14ac:dyDescent="0.15">
      <c r="C27" s="36"/>
      <c r="N27" s="53"/>
      <c r="O27" s="53"/>
      <c r="P27" s="80"/>
      <c r="Q27" s="81"/>
      <c r="AP27" s="82"/>
    </row>
    <row r="28" spans="1:52" ht="18" customHeight="1" x14ac:dyDescent="0.15">
      <c r="C28" s="36"/>
      <c r="N28" s="53"/>
      <c r="O28" s="53"/>
      <c r="P28" s="80"/>
      <c r="Q28" s="81"/>
      <c r="AP28" s="82"/>
    </row>
    <row r="29" spans="1:52" ht="18" customHeight="1" x14ac:dyDescent="0.15">
      <c r="C29" s="36"/>
      <c r="N29" s="53"/>
      <c r="O29" s="53"/>
      <c r="P29" s="80"/>
      <c r="Q29" s="81"/>
      <c r="AP29" s="82"/>
    </row>
    <row r="30" spans="1:52" ht="18" customHeight="1" x14ac:dyDescent="0.15">
      <c r="C30" s="36"/>
      <c r="N30" s="53"/>
      <c r="O30" s="53"/>
      <c r="P30" s="80"/>
      <c r="Q30" s="81"/>
      <c r="AP30" s="82"/>
    </row>
    <row r="31" spans="1:52" s="32" customFormat="1" ht="18" customHeight="1" x14ac:dyDescent="0.15">
      <c r="A31" s="28"/>
      <c r="B31" s="95"/>
      <c r="C31" s="36" t="s">
        <v>80</v>
      </c>
      <c r="D31" s="38"/>
      <c r="E31" s="38"/>
      <c r="F31" s="38"/>
      <c r="G31" s="38"/>
      <c r="H31" s="38"/>
      <c r="I31" s="38"/>
      <c r="J31" s="53"/>
      <c r="K31" s="53"/>
      <c r="L31" s="46"/>
      <c r="M31" s="46"/>
      <c r="N31" s="38"/>
      <c r="O31" s="28"/>
      <c r="P31" s="46"/>
      <c r="Q31" s="46"/>
      <c r="R31" s="28"/>
      <c r="S31" s="28"/>
      <c r="T31" s="46"/>
      <c r="U31" s="46"/>
      <c r="V31" s="28"/>
      <c r="W31" s="28"/>
      <c r="X31" s="46"/>
      <c r="Y31" s="46"/>
      <c r="Z31" s="28"/>
      <c r="AA31" s="28"/>
      <c r="AB31" s="46"/>
      <c r="AC31" s="46"/>
      <c r="AD31" s="28"/>
      <c r="AE31" s="28"/>
      <c r="AF31" s="46"/>
      <c r="AG31" s="46"/>
      <c r="AH31" s="28"/>
      <c r="AI31" s="28"/>
      <c r="AJ31" s="28"/>
      <c r="AK31" s="28"/>
      <c r="AL31" s="28"/>
      <c r="AM31" s="28"/>
      <c r="AN31" s="28"/>
      <c r="AO31" s="28"/>
      <c r="AT31" s="28"/>
      <c r="AU31" s="28"/>
      <c r="AV31" s="28"/>
      <c r="AW31" s="28"/>
      <c r="AX31" s="28"/>
      <c r="AY31" s="28"/>
      <c r="AZ31" s="28"/>
    </row>
    <row r="32" spans="1:52" s="32" customFormat="1" ht="18" customHeight="1" x14ac:dyDescent="0.15">
      <c r="A32" s="28"/>
      <c r="B32" s="95"/>
      <c r="C32" s="36"/>
      <c r="D32" s="55" t="s">
        <v>70</v>
      </c>
      <c r="E32" s="271" t="s">
        <v>181</v>
      </c>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8"/>
      <c r="AT32" s="28"/>
      <c r="AU32" s="28"/>
      <c r="AV32" s="28"/>
      <c r="AW32" s="28"/>
      <c r="AX32" s="28"/>
      <c r="AY32" s="28"/>
      <c r="AZ32" s="28"/>
    </row>
    <row r="33" spans="1:52" s="32" customFormat="1" ht="18" customHeight="1" x14ac:dyDescent="0.15">
      <c r="A33" s="28"/>
      <c r="B33" s="95"/>
      <c r="C33" s="36"/>
      <c r="D33" s="55"/>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8"/>
      <c r="AT33" s="28"/>
      <c r="AU33" s="28"/>
      <c r="AV33" s="28"/>
      <c r="AW33" s="28"/>
      <c r="AX33" s="28"/>
      <c r="AY33" s="28"/>
      <c r="AZ33" s="28"/>
    </row>
    <row r="34" spans="1:52" s="32" customFormat="1" ht="18" customHeight="1" x14ac:dyDescent="0.15">
      <c r="A34" s="28"/>
      <c r="B34" s="95"/>
      <c r="C34" s="36"/>
      <c r="D34" s="55" t="s">
        <v>70</v>
      </c>
      <c r="E34" s="331" t="s">
        <v>182</v>
      </c>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28"/>
      <c r="AO34" s="28"/>
      <c r="AT34" s="28"/>
      <c r="AU34" s="28"/>
      <c r="AV34" s="28"/>
      <c r="AW34" s="28"/>
      <c r="AX34" s="28"/>
      <c r="AY34" s="28"/>
      <c r="AZ34" s="28"/>
    </row>
    <row r="35" spans="1:52" s="32" customFormat="1" ht="18" customHeight="1" x14ac:dyDescent="0.15">
      <c r="A35" s="28"/>
      <c r="B35" s="95"/>
      <c r="C35" s="36"/>
      <c r="D35" s="55"/>
      <c r="E35" s="38"/>
      <c r="F35" s="38"/>
      <c r="G35" s="38"/>
      <c r="H35" s="38"/>
      <c r="I35" s="38"/>
      <c r="J35" s="53"/>
      <c r="K35" s="53"/>
      <c r="L35" s="46"/>
      <c r="M35" s="46"/>
      <c r="N35" s="38"/>
      <c r="O35" s="28"/>
      <c r="P35" s="46"/>
      <c r="Q35" s="46"/>
      <c r="R35" s="28"/>
      <c r="S35" s="28"/>
      <c r="T35" s="46"/>
      <c r="U35" s="46"/>
      <c r="V35" s="28"/>
      <c r="W35" s="28"/>
      <c r="X35" s="46"/>
      <c r="Y35" s="46"/>
      <c r="Z35" s="28"/>
      <c r="AA35" s="28"/>
      <c r="AB35" s="46"/>
      <c r="AC35" s="46"/>
      <c r="AD35" s="28"/>
      <c r="AE35" s="28"/>
      <c r="AF35" s="46"/>
      <c r="AG35" s="46"/>
      <c r="AH35" s="28"/>
      <c r="AI35" s="28"/>
      <c r="AJ35" s="28"/>
      <c r="AK35" s="28"/>
      <c r="AL35" s="28"/>
      <c r="AM35" s="28"/>
      <c r="AN35" s="28"/>
      <c r="AO35" s="28"/>
      <c r="AT35" s="28"/>
      <c r="AU35" s="28"/>
      <c r="AV35" s="28"/>
      <c r="AW35" s="28"/>
      <c r="AX35" s="28"/>
      <c r="AY35" s="28"/>
      <c r="AZ35" s="28"/>
    </row>
    <row r="36" spans="1:52" s="32" customFormat="1" ht="18" customHeight="1" x14ac:dyDescent="0.15">
      <c r="A36" s="28"/>
      <c r="B36" s="95"/>
      <c r="C36" s="36" t="s">
        <v>180</v>
      </c>
      <c r="D36" s="38"/>
      <c r="E36" s="38"/>
      <c r="F36" s="38"/>
      <c r="G36" s="38"/>
      <c r="H36" s="38"/>
      <c r="I36" s="38"/>
      <c r="J36" s="53"/>
      <c r="K36" s="53"/>
      <c r="L36" s="46"/>
      <c r="M36" s="46"/>
      <c r="N36" s="38"/>
      <c r="O36" s="28"/>
      <c r="P36" s="46"/>
      <c r="Q36" s="46"/>
      <c r="R36" s="28"/>
      <c r="S36" s="28"/>
      <c r="T36" s="46"/>
      <c r="U36" s="46"/>
      <c r="V36" s="28"/>
      <c r="W36" s="28"/>
      <c r="X36" s="46"/>
      <c r="Y36" s="46"/>
      <c r="Z36" s="28"/>
      <c r="AA36" s="28"/>
      <c r="AB36" s="46"/>
      <c r="AC36" s="46"/>
      <c r="AD36" s="28"/>
      <c r="AE36" s="28"/>
      <c r="AF36" s="46"/>
      <c r="AG36" s="46"/>
      <c r="AH36" s="28"/>
      <c r="AI36" s="28"/>
      <c r="AJ36" s="28"/>
      <c r="AK36" s="28"/>
      <c r="AL36" s="28"/>
      <c r="AM36" s="28"/>
      <c r="AN36" s="28"/>
      <c r="AO36" s="28"/>
      <c r="AT36" s="28"/>
      <c r="AU36" s="28"/>
      <c r="AV36" s="28"/>
      <c r="AW36" s="28"/>
      <c r="AX36" s="28"/>
      <c r="AY36" s="28"/>
      <c r="AZ36" s="28"/>
    </row>
    <row r="37" spans="1:52" ht="18" customHeight="1" x14ac:dyDescent="0.15">
      <c r="B37" s="95"/>
      <c r="C37" s="303"/>
      <c r="D37" s="304"/>
      <c r="E37" s="304"/>
      <c r="F37" s="304"/>
      <c r="G37" s="304"/>
      <c r="H37" s="304"/>
      <c r="I37" s="304"/>
      <c r="J37" s="304"/>
      <c r="K37" s="304"/>
      <c r="L37" s="304"/>
      <c r="M37" s="304"/>
      <c r="N37" s="304"/>
      <c r="O37" s="304"/>
      <c r="P37" s="305"/>
      <c r="Q37" s="123" t="s">
        <v>53</v>
      </c>
      <c r="R37" s="123"/>
      <c r="S37" s="123"/>
      <c r="T37" s="123"/>
      <c r="U37" s="123" t="s">
        <v>40</v>
      </c>
      <c r="V37" s="123"/>
      <c r="W37" s="123"/>
      <c r="X37" s="123"/>
      <c r="Y37" s="123" t="s">
        <v>39</v>
      </c>
      <c r="Z37" s="124"/>
      <c r="AA37" s="123"/>
      <c r="AB37" s="123"/>
      <c r="AC37" s="123" t="s">
        <v>38</v>
      </c>
      <c r="AD37" s="123"/>
      <c r="AE37" s="124"/>
      <c r="AF37" s="123"/>
      <c r="AG37" s="123" t="s">
        <v>69</v>
      </c>
      <c r="AH37" s="123"/>
      <c r="AI37" s="123"/>
      <c r="AJ37" s="124"/>
      <c r="AK37" s="123" t="s">
        <v>58</v>
      </c>
      <c r="AL37" s="123"/>
      <c r="AM37" s="123"/>
      <c r="AN37" s="123"/>
    </row>
    <row r="38" spans="1:52" ht="18" customHeight="1" x14ac:dyDescent="0.15">
      <c r="B38" s="95"/>
      <c r="C38" s="317"/>
      <c r="D38" s="318"/>
      <c r="E38" s="318"/>
      <c r="F38" s="318"/>
      <c r="G38" s="318"/>
      <c r="H38" s="318"/>
      <c r="I38" s="318"/>
      <c r="J38" s="318"/>
      <c r="K38" s="318"/>
      <c r="L38" s="318"/>
      <c r="M38" s="318"/>
      <c r="N38" s="318"/>
      <c r="O38" s="318"/>
      <c r="P38" s="319"/>
      <c r="Q38" s="49" t="s">
        <v>68</v>
      </c>
      <c r="R38" s="125"/>
      <c r="S38" s="88" t="s">
        <v>161</v>
      </c>
      <c r="T38" s="50"/>
      <c r="U38" s="49" t="s">
        <v>68</v>
      </c>
      <c r="V38" s="49"/>
      <c r="W38" s="88" t="s">
        <v>161</v>
      </c>
      <c r="X38" s="50"/>
      <c r="Y38" s="49" t="s">
        <v>68</v>
      </c>
      <c r="Z38" s="125"/>
      <c r="AA38" s="88" t="s">
        <v>161</v>
      </c>
      <c r="AB38" s="125"/>
      <c r="AC38" s="49" t="s">
        <v>68</v>
      </c>
      <c r="AD38" s="50"/>
      <c r="AE38" s="88" t="s">
        <v>161</v>
      </c>
      <c r="AF38" s="49"/>
      <c r="AG38" s="49" t="s">
        <v>68</v>
      </c>
      <c r="AH38" s="50"/>
      <c r="AI38" s="88" t="s">
        <v>161</v>
      </c>
      <c r="AJ38" s="125"/>
      <c r="AK38" s="49" t="s">
        <v>68</v>
      </c>
      <c r="AL38" s="125"/>
      <c r="AM38" s="88" t="s">
        <v>161</v>
      </c>
      <c r="AN38" s="50"/>
      <c r="AQ38" s="28"/>
      <c r="AR38" s="28"/>
      <c r="AS38" s="28"/>
    </row>
    <row r="39" spans="1:52" ht="18" customHeight="1" x14ac:dyDescent="0.15">
      <c r="B39" s="95"/>
      <c r="C39" s="311" t="s">
        <v>146</v>
      </c>
      <c r="D39" s="312"/>
      <c r="E39" s="312"/>
      <c r="F39" s="312"/>
      <c r="G39" s="312"/>
      <c r="H39" s="312"/>
      <c r="I39" s="312"/>
      <c r="J39" s="312"/>
      <c r="K39" s="312"/>
      <c r="L39" s="312"/>
      <c r="M39" s="312"/>
      <c r="N39" s="312"/>
      <c r="O39" s="312"/>
      <c r="P39" s="313"/>
      <c r="Q39" s="89">
        <v>17</v>
      </c>
      <c r="R39" s="89"/>
      <c r="S39" s="90">
        <f>Q39/Q$45</f>
        <v>0.17</v>
      </c>
      <c r="T39" s="99"/>
      <c r="U39" s="89">
        <v>21</v>
      </c>
      <c r="V39" s="89"/>
      <c r="W39" s="90">
        <f t="shared" ref="W39:W44" si="1">U39/U$45</f>
        <v>0.21</v>
      </c>
      <c r="X39" s="99"/>
      <c r="Y39" s="89">
        <v>26</v>
      </c>
      <c r="Z39" s="89"/>
      <c r="AA39" s="90">
        <f t="shared" ref="AA39:AA44" si="2">Y39/Y$45</f>
        <v>0.26</v>
      </c>
      <c r="AB39" s="126"/>
      <c r="AC39" s="89">
        <v>38</v>
      </c>
      <c r="AD39" s="127"/>
      <c r="AE39" s="90">
        <f t="shared" ref="AE39:AE44" si="3">AC39/AC$45</f>
        <v>0.38</v>
      </c>
      <c r="AF39" s="126"/>
      <c r="AG39" s="89">
        <v>41</v>
      </c>
      <c r="AH39" s="127"/>
      <c r="AI39" s="90">
        <f t="shared" ref="AI39:AI44" si="4">AG39/AG$45</f>
        <v>0.41</v>
      </c>
      <c r="AJ39" s="126"/>
      <c r="AK39" s="89">
        <f t="shared" ref="AK39:AK43" si="5">Q39+U39+Y39+AC39+AG39</f>
        <v>143</v>
      </c>
      <c r="AL39" s="89"/>
      <c r="AM39" s="90">
        <f t="shared" ref="AM39:AM44" si="6">AK39/AK$45</f>
        <v>0.28599999999999998</v>
      </c>
      <c r="AN39" s="99"/>
      <c r="AQ39" s="28"/>
      <c r="AR39" s="53"/>
      <c r="AS39" s="28"/>
    </row>
    <row r="40" spans="1:52" ht="18" customHeight="1" x14ac:dyDescent="0.15">
      <c r="B40" s="95"/>
      <c r="C40" s="311" t="s">
        <v>147</v>
      </c>
      <c r="D40" s="312"/>
      <c r="E40" s="312"/>
      <c r="F40" s="312"/>
      <c r="G40" s="312"/>
      <c r="H40" s="312"/>
      <c r="I40" s="312"/>
      <c r="J40" s="312"/>
      <c r="K40" s="312"/>
      <c r="L40" s="312"/>
      <c r="M40" s="312"/>
      <c r="N40" s="312"/>
      <c r="O40" s="312"/>
      <c r="P40" s="313"/>
      <c r="Q40" s="89">
        <v>34</v>
      </c>
      <c r="R40" s="89"/>
      <c r="S40" s="90">
        <f>Q40/Q$45</f>
        <v>0.34</v>
      </c>
      <c r="T40" s="99"/>
      <c r="U40" s="89">
        <v>24</v>
      </c>
      <c r="V40" s="89"/>
      <c r="W40" s="90">
        <f t="shared" si="1"/>
        <v>0.24</v>
      </c>
      <c r="X40" s="99"/>
      <c r="Y40" s="89">
        <v>32</v>
      </c>
      <c r="Z40" s="89"/>
      <c r="AA40" s="90">
        <f t="shared" si="2"/>
        <v>0.32</v>
      </c>
      <c r="AB40" s="126"/>
      <c r="AC40" s="89">
        <v>28</v>
      </c>
      <c r="AD40" s="127"/>
      <c r="AE40" s="90">
        <f t="shared" si="3"/>
        <v>0.28000000000000003</v>
      </c>
      <c r="AF40" s="126"/>
      <c r="AG40" s="89">
        <v>21</v>
      </c>
      <c r="AH40" s="127"/>
      <c r="AI40" s="90">
        <f t="shared" si="4"/>
        <v>0.21</v>
      </c>
      <c r="AJ40" s="126"/>
      <c r="AK40" s="89">
        <f t="shared" si="5"/>
        <v>139</v>
      </c>
      <c r="AL40" s="89"/>
      <c r="AM40" s="90">
        <f t="shared" si="6"/>
        <v>0.27800000000000002</v>
      </c>
      <c r="AN40" s="99"/>
      <c r="AQ40" s="28"/>
      <c r="AR40" s="28"/>
      <c r="AS40" s="28"/>
    </row>
    <row r="41" spans="1:52" ht="18" customHeight="1" x14ac:dyDescent="0.15">
      <c r="B41" s="95"/>
      <c r="C41" s="311" t="s">
        <v>148</v>
      </c>
      <c r="D41" s="312"/>
      <c r="E41" s="312"/>
      <c r="F41" s="312"/>
      <c r="G41" s="312"/>
      <c r="H41" s="312"/>
      <c r="I41" s="312"/>
      <c r="J41" s="312"/>
      <c r="K41" s="312"/>
      <c r="L41" s="312"/>
      <c r="M41" s="312"/>
      <c r="N41" s="312"/>
      <c r="O41" s="312"/>
      <c r="P41" s="313"/>
      <c r="Q41" s="89">
        <v>6</v>
      </c>
      <c r="R41" s="89"/>
      <c r="S41" s="90">
        <f>Q41/Q$45</f>
        <v>0.06</v>
      </c>
      <c r="T41" s="99"/>
      <c r="U41" s="89">
        <v>12</v>
      </c>
      <c r="V41" s="89"/>
      <c r="W41" s="90">
        <f t="shared" si="1"/>
        <v>0.12</v>
      </c>
      <c r="X41" s="99"/>
      <c r="Y41" s="89">
        <v>12</v>
      </c>
      <c r="Z41" s="89"/>
      <c r="AA41" s="90">
        <f t="shared" si="2"/>
        <v>0.12</v>
      </c>
      <c r="AB41" s="126"/>
      <c r="AC41" s="89">
        <v>8</v>
      </c>
      <c r="AD41" s="127"/>
      <c r="AE41" s="90">
        <f t="shared" si="3"/>
        <v>0.08</v>
      </c>
      <c r="AF41" s="126"/>
      <c r="AG41" s="89">
        <v>10</v>
      </c>
      <c r="AH41" s="127"/>
      <c r="AI41" s="90">
        <f t="shared" si="4"/>
        <v>0.1</v>
      </c>
      <c r="AJ41" s="126"/>
      <c r="AK41" s="89">
        <f t="shared" si="5"/>
        <v>48</v>
      </c>
      <c r="AL41" s="89"/>
      <c r="AM41" s="90">
        <f t="shared" si="6"/>
        <v>9.6000000000000002E-2</v>
      </c>
      <c r="AN41" s="99"/>
      <c r="AQ41" s="28"/>
      <c r="AR41" s="28"/>
      <c r="AS41" s="28"/>
    </row>
    <row r="42" spans="1:52" ht="17.25" customHeight="1" x14ac:dyDescent="0.15">
      <c r="B42" s="95"/>
      <c r="C42" s="311" t="s">
        <v>149</v>
      </c>
      <c r="D42" s="312"/>
      <c r="E42" s="312"/>
      <c r="F42" s="312"/>
      <c r="G42" s="312"/>
      <c r="H42" s="312"/>
      <c r="I42" s="312"/>
      <c r="J42" s="312"/>
      <c r="K42" s="312"/>
      <c r="L42" s="312"/>
      <c r="M42" s="312"/>
      <c r="N42" s="312"/>
      <c r="O42" s="312"/>
      <c r="P42" s="313"/>
      <c r="Q42" s="89">
        <v>3</v>
      </c>
      <c r="R42" s="89"/>
      <c r="S42" s="90">
        <f>Q42/Q$45</f>
        <v>0.03</v>
      </c>
      <c r="T42" s="99"/>
      <c r="U42" s="89">
        <v>8</v>
      </c>
      <c r="V42" s="89"/>
      <c r="W42" s="90">
        <f t="shared" si="1"/>
        <v>0.08</v>
      </c>
      <c r="X42" s="99"/>
      <c r="Y42" s="89">
        <v>6</v>
      </c>
      <c r="Z42" s="89"/>
      <c r="AA42" s="90">
        <f t="shared" si="2"/>
        <v>0.06</v>
      </c>
      <c r="AB42" s="126"/>
      <c r="AC42" s="89">
        <v>5</v>
      </c>
      <c r="AD42" s="127"/>
      <c r="AE42" s="90">
        <f t="shared" si="3"/>
        <v>0.05</v>
      </c>
      <c r="AF42" s="126"/>
      <c r="AG42" s="89">
        <v>7</v>
      </c>
      <c r="AH42" s="127"/>
      <c r="AI42" s="90">
        <f t="shared" si="4"/>
        <v>7.0000000000000007E-2</v>
      </c>
      <c r="AJ42" s="126"/>
      <c r="AK42" s="89">
        <f t="shared" si="5"/>
        <v>29</v>
      </c>
      <c r="AL42" s="89"/>
      <c r="AM42" s="90">
        <f t="shared" si="6"/>
        <v>5.8000000000000003E-2</v>
      </c>
      <c r="AN42" s="99"/>
      <c r="AQ42" s="28"/>
      <c r="AR42" s="28"/>
      <c r="AS42" s="28"/>
    </row>
    <row r="43" spans="1:52" ht="18" customHeight="1" x14ac:dyDescent="0.15">
      <c r="B43" s="95"/>
      <c r="C43" s="311" t="s">
        <v>156</v>
      </c>
      <c r="D43" s="312"/>
      <c r="E43" s="312"/>
      <c r="F43" s="312"/>
      <c r="G43" s="312"/>
      <c r="H43" s="312"/>
      <c r="I43" s="312"/>
      <c r="J43" s="312"/>
      <c r="K43" s="312"/>
      <c r="L43" s="312"/>
      <c r="M43" s="312"/>
      <c r="N43" s="312"/>
      <c r="O43" s="312"/>
      <c r="P43" s="313"/>
      <c r="Q43" s="89">
        <v>0</v>
      </c>
      <c r="R43" s="89"/>
      <c r="S43" s="90">
        <f>Q43/Q$45</f>
        <v>0</v>
      </c>
      <c r="T43" s="99"/>
      <c r="U43" s="89">
        <v>1</v>
      </c>
      <c r="V43" s="89"/>
      <c r="W43" s="90">
        <f t="shared" si="1"/>
        <v>0.01</v>
      </c>
      <c r="X43" s="99"/>
      <c r="Y43" s="89">
        <v>0</v>
      </c>
      <c r="Z43" s="89"/>
      <c r="AA43" s="90">
        <f t="shared" si="2"/>
        <v>0</v>
      </c>
      <c r="AB43" s="126"/>
      <c r="AC43" s="89">
        <v>1</v>
      </c>
      <c r="AD43" s="127"/>
      <c r="AE43" s="90">
        <f t="shared" si="3"/>
        <v>0.01</v>
      </c>
      <c r="AF43" s="126"/>
      <c r="AG43" s="89">
        <v>0</v>
      </c>
      <c r="AH43" s="127"/>
      <c r="AI43" s="90">
        <f t="shared" si="4"/>
        <v>0</v>
      </c>
      <c r="AJ43" s="126"/>
      <c r="AK43" s="89">
        <f t="shared" si="5"/>
        <v>2</v>
      </c>
      <c r="AL43" s="89"/>
      <c r="AM43" s="90">
        <f t="shared" si="6"/>
        <v>4.0000000000000001E-3</v>
      </c>
      <c r="AN43" s="99"/>
      <c r="AQ43" s="28"/>
      <c r="AR43" s="28"/>
      <c r="AS43" s="28"/>
    </row>
    <row r="44" spans="1:52" ht="18" customHeight="1" thickBot="1" x14ac:dyDescent="0.2">
      <c r="B44" s="95"/>
      <c r="C44" s="314" t="s">
        <v>106</v>
      </c>
      <c r="D44" s="315"/>
      <c r="E44" s="315"/>
      <c r="F44" s="315"/>
      <c r="G44" s="315"/>
      <c r="H44" s="315"/>
      <c r="I44" s="315"/>
      <c r="J44" s="315"/>
      <c r="K44" s="315"/>
      <c r="L44" s="315"/>
      <c r="M44" s="315"/>
      <c r="N44" s="315"/>
      <c r="O44" s="315"/>
      <c r="P44" s="316"/>
      <c r="Q44" s="91">
        <v>40</v>
      </c>
      <c r="R44" s="91"/>
      <c r="S44" s="90">
        <f t="shared" ref="S44" si="7">Q44/Q$45</f>
        <v>0.4</v>
      </c>
      <c r="T44" s="102"/>
      <c r="U44" s="91">
        <v>34</v>
      </c>
      <c r="V44" s="91"/>
      <c r="W44" s="90">
        <f t="shared" si="1"/>
        <v>0.34</v>
      </c>
      <c r="X44" s="102"/>
      <c r="Y44" s="91">
        <v>24</v>
      </c>
      <c r="Z44" s="91"/>
      <c r="AA44" s="90">
        <f t="shared" si="2"/>
        <v>0.24</v>
      </c>
      <c r="AB44" s="128"/>
      <c r="AC44" s="91">
        <v>20</v>
      </c>
      <c r="AD44" s="129"/>
      <c r="AE44" s="90">
        <f t="shared" si="3"/>
        <v>0.2</v>
      </c>
      <c r="AF44" s="128"/>
      <c r="AG44" s="91">
        <v>21</v>
      </c>
      <c r="AH44" s="129"/>
      <c r="AI44" s="90">
        <f t="shared" si="4"/>
        <v>0.21</v>
      </c>
      <c r="AJ44" s="128"/>
      <c r="AK44" s="91">
        <f t="shared" ref="AK44" si="8">Q44+U44+Y44+AC44+AG44</f>
        <v>139</v>
      </c>
      <c r="AL44" s="91"/>
      <c r="AM44" s="90">
        <f t="shared" si="6"/>
        <v>0.27800000000000002</v>
      </c>
      <c r="AN44" s="102"/>
    </row>
    <row r="45" spans="1:52" ht="18" customHeight="1" thickTop="1" x14ac:dyDescent="0.15">
      <c r="B45" s="95"/>
      <c r="C45" s="308" t="s">
        <v>157</v>
      </c>
      <c r="D45" s="309"/>
      <c r="E45" s="309"/>
      <c r="F45" s="309"/>
      <c r="G45" s="309"/>
      <c r="H45" s="309"/>
      <c r="I45" s="309"/>
      <c r="J45" s="309"/>
      <c r="K45" s="309"/>
      <c r="L45" s="309"/>
      <c r="M45" s="309"/>
      <c r="N45" s="309"/>
      <c r="O45" s="309"/>
      <c r="P45" s="310"/>
      <c r="Q45" s="93">
        <f>SUM(Q39:Q44)</f>
        <v>100</v>
      </c>
      <c r="R45" s="93"/>
      <c r="S45" s="94">
        <f>Q45/$AK45</f>
        <v>0.2</v>
      </c>
      <c r="T45" s="104"/>
      <c r="U45" s="93">
        <f>SUM(U39:U44)</f>
        <v>100</v>
      </c>
      <c r="V45" s="93"/>
      <c r="W45" s="94">
        <f>U45/$AK45</f>
        <v>0.2</v>
      </c>
      <c r="X45" s="104"/>
      <c r="Y45" s="93">
        <f>SUM(Y39:Y44)</f>
        <v>100</v>
      </c>
      <c r="Z45" s="93"/>
      <c r="AA45" s="94">
        <f>Y45/$AK45</f>
        <v>0.2</v>
      </c>
      <c r="AB45" s="130"/>
      <c r="AC45" s="93">
        <f>SUM(AC39:AC44)</f>
        <v>100</v>
      </c>
      <c r="AD45" s="131"/>
      <c r="AE45" s="94">
        <f>AC45/$AK45</f>
        <v>0.2</v>
      </c>
      <c r="AF45" s="130"/>
      <c r="AG45" s="93">
        <f>SUM(AG39:AG44)</f>
        <v>100</v>
      </c>
      <c r="AH45" s="131"/>
      <c r="AI45" s="94">
        <f>AG45/$AK45</f>
        <v>0.2</v>
      </c>
      <c r="AJ45" s="130"/>
      <c r="AK45" s="93">
        <f>SUM(AK39:AK44)</f>
        <v>500</v>
      </c>
      <c r="AL45" s="93"/>
      <c r="AM45" s="94">
        <f>AK45/$AK45</f>
        <v>1</v>
      </c>
      <c r="AN45" s="104"/>
    </row>
    <row r="46" spans="1:52" ht="18" customHeight="1" x14ac:dyDescent="0.15">
      <c r="D46" s="38"/>
      <c r="E46" s="38"/>
      <c r="F46" s="38"/>
      <c r="G46" s="38"/>
      <c r="H46" s="38"/>
      <c r="I46" s="38"/>
      <c r="J46" s="53"/>
      <c r="K46" s="53"/>
      <c r="L46" s="46"/>
      <c r="M46" s="46"/>
      <c r="N46" s="38"/>
      <c r="P46" s="46"/>
      <c r="Q46" s="46"/>
      <c r="T46" s="46"/>
      <c r="U46" s="46"/>
      <c r="X46" s="46"/>
      <c r="Y46" s="46"/>
      <c r="AB46" s="46"/>
      <c r="AC46" s="46"/>
      <c r="AF46" s="46"/>
      <c r="AG46" s="46"/>
      <c r="AT46" s="32"/>
      <c r="AU46" s="32"/>
    </row>
    <row r="47" spans="1:52" ht="18" customHeight="1" x14ac:dyDescent="0.15">
      <c r="D47" s="38"/>
      <c r="E47" s="38"/>
      <c r="F47" s="38"/>
      <c r="G47" s="38"/>
      <c r="H47" s="38"/>
      <c r="I47" s="38"/>
      <c r="J47" s="53"/>
      <c r="Y47" s="46"/>
      <c r="AB47" s="46"/>
      <c r="AC47" s="46"/>
      <c r="AF47" s="46"/>
      <c r="AG47" s="46"/>
    </row>
  </sheetData>
  <mergeCells count="19">
    <mergeCell ref="E8:AN9"/>
    <mergeCell ref="C11:S11"/>
    <mergeCell ref="C18:S18"/>
    <mergeCell ref="C12:S12"/>
    <mergeCell ref="C13:S13"/>
    <mergeCell ref="C14:S14"/>
    <mergeCell ref="C15:S15"/>
    <mergeCell ref="C16:S16"/>
    <mergeCell ref="C17:S17"/>
    <mergeCell ref="E32:AN33"/>
    <mergeCell ref="E34:AM34"/>
    <mergeCell ref="C43:P43"/>
    <mergeCell ref="C45:P45"/>
    <mergeCell ref="C44:P44"/>
    <mergeCell ref="C37:P38"/>
    <mergeCell ref="C39:P39"/>
    <mergeCell ref="C40:P40"/>
    <mergeCell ref="C41:P41"/>
    <mergeCell ref="C42:P42"/>
  </mergeCells>
  <phoneticPr fontId="6"/>
  <printOptions horizontalCentered="1"/>
  <pageMargins left="0.78740157480314965" right="0.78740157480314965" top="0.78740157480314965" bottom="0.78740157480314965" header="0.31496062992125984" footer="0.31496062992125984"/>
  <pageSetup paperSize="9" scale="90" orientation="landscape" cellComments="asDisplayed" r:id="rId1"/>
  <headerFooter>
    <oddFooter>&amp;C&amp;13&amp;P</oddFooter>
  </headerFooter>
  <rowBreaks count="1" manualBreakCount="1">
    <brk id="30" min="1" max="4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S23"/>
  <sheetViews>
    <sheetView showGridLines="0" view="pageBreakPreview" zoomScale="75" zoomScaleNormal="75" zoomScaleSheetLayoutView="75" workbookViewId="0"/>
  </sheetViews>
  <sheetFormatPr defaultColWidth="3.875" defaultRowHeight="18" customHeight="1" x14ac:dyDescent="0.15"/>
  <cols>
    <col min="1" max="41" width="3.875" style="28"/>
    <col min="42" max="45" width="3.875" style="32"/>
    <col min="46" max="16384" width="3.875" style="28"/>
  </cols>
  <sheetData>
    <row r="3" spans="2:45" ht="18" customHeight="1" x14ac:dyDescent="0.15">
      <c r="D3" s="38"/>
      <c r="E3" s="38"/>
      <c r="F3" s="38"/>
      <c r="G3" s="38"/>
      <c r="H3" s="34"/>
      <c r="I3" s="38"/>
      <c r="J3" s="53"/>
      <c r="K3" s="53"/>
      <c r="L3" s="46"/>
      <c r="M3" s="46"/>
      <c r="N3" s="38"/>
      <c r="P3" s="46"/>
      <c r="Q3" s="46"/>
      <c r="T3" s="46"/>
      <c r="U3" s="46"/>
      <c r="X3" s="46"/>
      <c r="Y3" s="46"/>
      <c r="AB3" s="46"/>
      <c r="AC3" s="46"/>
      <c r="AF3" s="46"/>
      <c r="AG3" s="46"/>
    </row>
    <row r="4" spans="2:45" ht="18" customHeight="1" x14ac:dyDescent="0.15">
      <c r="D4" s="38"/>
      <c r="E4" s="38"/>
      <c r="F4" s="38"/>
      <c r="G4" s="38"/>
      <c r="H4" s="34"/>
      <c r="I4" s="38"/>
      <c r="J4" s="53"/>
      <c r="K4" s="53"/>
      <c r="L4" s="46"/>
      <c r="M4" s="46"/>
      <c r="N4" s="38"/>
      <c r="P4" s="46"/>
      <c r="Q4" s="46"/>
      <c r="T4" s="46"/>
      <c r="U4" s="46"/>
      <c r="X4" s="46"/>
      <c r="Y4" s="46"/>
      <c r="AB4" s="46"/>
      <c r="AC4" s="46"/>
      <c r="AF4" s="46"/>
      <c r="AG4" s="46"/>
    </row>
    <row r="5" spans="2:45" ht="18" customHeight="1" x14ac:dyDescent="0.15">
      <c r="D5" s="38"/>
      <c r="E5" s="38"/>
      <c r="F5" s="38"/>
      <c r="G5" s="38"/>
      <c r="H5" s="34"/>
      <c r="I5" s="38"/>
      <c r="J5" s="53"/>
      <c r="K5" s="53"/>
      <c r="L5" s="46"/>
      <c r="M5" s="46"/>
      <c r="N5" s="38"/>
      <c r="P5" s="46"/>
      <c r="Q5" s="46"/>
      <c r="T5" s="46"/>
      <c r="U5" s="46"/>
      <c r="X5" s="46"/>
      <c r="Y5" s="46"/>
      <c r="AB5" s="46"/>
      <c r="AC5" s="46"/>
      <c r="AF5" s="46"/>
      <c r="AG5" s="46"/>
    </row>
    <row r="6" spans="2:45" ht="18" customHeight="1" x14ac:dyDescent="0.15">
      <c r="C6" s="28" t="s">
        <v>71</v>
      </c>
      <c r="D6" s="38"/>
      <c r="E6" s="38"/>
      <c r="F6" s="38"/>
      <c r="G6" s="38"/>
      <c r="H6" s="34"/>
      <c r="I6" s="38"/>
      <c r="J6" s="53"/>
      <c r="K6" s="53"/>
      <c r="L6" s="46"/>
      <c r="M6" s="46"/>
      <c r="N6" s="38"/>
      <c r="P6" s="46"/>
      <c r="Q6" s="46"/>
      <c r="T6" s="46"/>
      <c r="U6" s="46"/>
      <c r="X6" s="46"/>
      <c r="Y6" s="46"/>
      <c r="AB6" s="46"/>
      <c r="AC6" s="46"/>
      <c r="AF6" s="46"/>
      <c r="AG6" s="46"/>
    </row>
    <row r="7" spans="2:45" ht="18" customHeight="1" x14ac:dyDescent="0.15">
      <c r="D7" s="28" t="s">
        <v>82</v>
      </c>
      <c r="E7" s="271" t="s">
        <v>193</v>
      </c>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33"/>
      <c r="AI7" s="33"/>
      <c r="AJ7" s="33"/>
      <c r="AK7" s="33"/>
      <c r="AL7" s="33"/>
      <c r="AM7" s="33"/>
      <c r="AN7" s="33"/>
    </row>
    <row r="8" spans="2:45" ht="24" customHeight="1" x14ac:dyDescent="0.15">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33"/>
      <c r="AI8" s="33"/>
      <c r="AJ8" s="33"/>
      <c r="AK8" s="33"/>
      <c r="AL8" s="33"/>
      <c r="AM8" s="33"/>
      <c r="AN8" s="33"/>
    </row>
    <row r="9" spans="2:45" ht="18" customHeight="1" x14ac:dyDescent="0.15">
      <c r="C9" s="28" t="s">
        <v>158</v>
      </c>
      <c r="D9" s="38"/>
      <c r="E9" s="38"/>
      <c r="F9" s="38"/>
      <c r="G9" s="38"/>
      <c r="H9" s="34"/>
      <c r="I9" s="38"/>
      <c r="J9" s="53"/>
      <c r="K9" s="53"/>
      <c r="L9" s="46"/>
      <c r="M9" s="46"/>
      <c r="N9" s="38"/>
      <c r="P9" s="46"/>
      <c r="Q9" s="46"/>
      <c r="T9" s="46"/>
      <c r="U9" s="46"/>
      <c r="X9" s="46"/>
      <c r="Y9" s="46"/>
      <c r="AB9" s="46"/>
      <c r="AC9" s="46"/>
      <c r="AF9" s="46"/>
      <c r="AG9" s="46"/>
      <c r="AN9" s="53"/>
    </row>
    <row r="10" spans="2:45" ht="18" customHeight="1" x14ac:dyDescent="0.15">
      <c r="C10" s="36"/>
      <c r="D10" s="28" t="s">
        <v>82</v>
      </c>
      <c r="E10" s="55" t="s">
        <v>159</v>
      </c>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33"/>
      <c r="AI10" s="33"/>
      <c r="AJ10" s="33"/>
      <c r="AK10" s="33"/>
      <c r="AL10" s="33"/>
      <c r="AM10" s="33"/>
      <c r="AN10" s="33"/>
      <c r="AP10" s="82"/>
    </row>
    <row r="11" spans="2:45" ht="18" customHeight="1" x14ac:dyDescent="0.15">
      <c r="C11" s="38"/>
      <c r="D11" s="38"/>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33"/>
      <c r="AI11" s="33"/>
      <c r="AJ11" s="33"/>
      <c r="AK11" s="33"/>
      <c r="AL11" s="33"/>
      <c r="AM11" s="33"/>
      <c r="AN11" s="33"/>
    </row>
    <row r="12" spans="2:45" ht="18" customHeight="1" x14ac:dyDescent="0.15">
      <c r="B12" s="95"/>
      <c r="D12" s="38"/>
      <c r="E12" s="38"/>
      <c r="F12" s="38"/>
      <c r="G12" s="38"/>
      <c r="H12" s="38"/>
      <c r="I12" s="38"/>
      <c r="J12" s="53"/>
      <c r="K12" s="53"/>
      <c r="L12" s="46"/>
      <c r="M12" s="46"/>
      <c r="N12" s="38"/>
      <c r="P12" s="46"/>
      <c r="Q12" s="46"/>
      <c r="T12" s="46"/>
      <c r="U12" s="46"/>
      <c r="X12" s="46"/>
      <c r="Y12" s="46"/>
      <c r="AB12" s="46"/>
      <c r="AC12" s="46"/>
      <c r="AF12" s="46"/>
      <c r="AG12" s="139" t="s">
        <v>172</v>
      </c>
    </row>
    <row r="13" spans="2:45" ht="18" customHeight="1" x14ac:dyDescent="0.15">
      <c r="C13" s="367"/>
      <c r="D13" s="368"/>
      <c r="E13" s="369"/>
      <c r="F13" s="349" t="s">
        <v>150</v>
      </c>
      <c r="G13" s="349"/>
      <c r="H13" s="349"/>
      <c r="I13" s="349"/>
      <c r="J13" s="349" t="s">
        <v>151</v>
      </c>
      <c r="K13" s="349"/>
      <c r="L13" s="349"/>
      <c r="M13" s="349"/>
      <c r="N13" s="349" t="s">
        <v>152</v>
      </c>
      <c r="O13" s="349"/>
      <c r="P13" s="349"/>
      <c r="Q13" s="349"/>
      <c r="R13" s="349" t="s">
        <v>153</v>
      </c>
      <c r="S13" s="349"/>
      <c r="T13" s="349"/>
      <c r="U13" s="349"/>
      <c r="V13" s="349" t="s">
        <v>154</v>
      </c>
      <c r="W13" s="349"/>
      <c r="X13" s="349"/>
      <c r="Y13" s="349"/>
      <c r="Z13" s="349" t="s">
        <v>155</v>
      </c>
      <c r="AA13" s="349"/>
      <c r="AB13" s="349"/>
      <c r="AC13" s="349"/>
      <c r="AD13" s="349" t="s">
        <v>93</v>
      </c>
      <c r="AE13" s="349"/>
      <c r="AF13" s="349"/>
      <c r="AG13" s="349"/>
      <c r="AP13" s="28"/>
      <c r="AQ13" s="28"/>
      <c r="AR13" s="28"/>
      <c r="AS13" s="28"/>
    </row>
    <row r="14" spans="2:45" ht="18" customHeight="1" x14ac:dyDescent="0.15">
      <c r="C14" s="370"/>
      <c r="D14" s="371"/>
      <c r="E14" s="372"/>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P14" s="28"/>
      <c r="AQ14" s="28"/>
      <c r="AR14" s="28"/>
      <c r="AS14" s="28"/>
    </row>
    <row r="15" spans="2:45" ht="18" customHeight="1" x14ac:dyDescent="0.15">
      <c r="C15" s="370"/>
      <c r="D15" s="371"/>
      <c r="E15" s="372"/>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P15" s="28"/>
      <c r="AQ15" s="28"/>
      <c r="AR15" s="28"/>
      <c r="AS15" s="28"/>
    </row>
    <row r="16" spans="2:45" ht="18" customHeight="1" x14ac:dyDescent="0.15">
      <c r="C16" s="370"/>
      <c r="D16" s="371"/>
      <c r="E16" s="372"/>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P16" s="28"/>
      <c r="AQ16" s="28"/>
      <c r="AR16" s="28"/>
      <c r="AS16" s="28"/>
    </row>
    <row r="17" spans="3:45" ht="18" customHeight="1" x14ac:dyDescent="0.15">
      <c r="C17" s="373"/>
      <c r="D17" s="374"/>
      <c r="E17" s="375"/>
      <c r="F17" s="350" t="s">
        <v>75</v>
      </c>
      <c r="G17" s="351"/>
      <c r="H17" s="365" t="s">
        <v>168</v>
      </c>
      <c r="I17" s="366"/>
      <c r="J17" s="350" t="s">
        <v>75</v>
      </c>
      <c r="K17" s="351"/>
      <c r="L17" s="365" t="s">
        <v>168</v>
      </c>
      <c r="M17" s="366"/>
      <c r="N17" s="350" t="s">
        <v>75</v>
      </c>
      <c r="O17" s="351"/>
      <c r="P17" s="365" t="s">
        <v>168</v>
      </c>
      <c r="Q17" s="366"/>
      <c r="R17" s="350" t="s">
        <v>75</v>
      </c>
      <c r="S17" s="351"/>
      <c r="T17" s="365" t="s">
        <v>168</v>
      </c>
      <c r="U17" s="366"/>
      <c r="V17" s="350" t="s">
        <v>75</v>
      </c>
      <c r="W17" s="351"/>
      <c r="X17" s="365" t="s">
        <v>168</v>
      </c>
      <c r="Y17" s="366"/>
      <c r="Z17" s="350" t="s">
        <v>75</v>
      </c>
      <c r="AA17" s="351"/>
      <c r="AB17" s="365" t="s">
        <v>168</v>
      </c>
      <c r="AC17" s="366"/>
      <c r="AD17" s="350" t="s">
        <v>75</v>
      </c>
      <c r="AE17" s="351"/>
      <c r="AF17" s="365" t="s">
        <v>168</v>
      </c>
      <c r="AG17" s="366"/>
      <c r="AP17" s="28"/>
      <c r="AQ17" s="28"/>
      <c r="AR17" s="28"/>
      <c r="AS17" s="28"/>
    </row>
    <row r="18" spans="3:45" ht="18" customHeight="1" x14ac:dyDescent="0.15">
      <c r="C18" s="362" t="s">
        <v>183</v>
      </c>
      <c r="D18" s="363"/>
      <c r="E18" s="364"/>
      <c r="F18" s="357">
        <v>124</v>
      </c>
      <c r="G18" s="358"/>
      <c r="H18" s="347">
        <f>F18/500</f>
        <v>0.248</v>
      </c>
      <c r="I18" s="348"/>
      <c r="J18" s="357">
        <v>146</v>
      </c>
      <c r="K18" s="358"/>
      <c r="L18" s="347">
        <f>J18/500</f>
        <v>0.29199999999999998</v>
      </c>
      <c r="M18" s="348"/>
      <c r="N18" s="357">
        <v>159</v>
      </c>
      <c r="O18" s="358"/>
      <c r="P18" s="347">
        <f>N18/500</f>
        <v>0.318</v>
      </c>
      <c r="Q18" s="348"/>
      <c r="R18" s="357">
        <v>92</v>
      </c>
      <c r="S18" s="358"/>
      <c r="T18" s="347">
        <f>R18/500</f>
        <v>0.184</v>
      </c>
      <c r="U18" s="348"/>
      <c r="V18" s="357">
        <v>82</v>
      </c>
      <c r="W18" s="358"/>
      <c r="X18" s="347">
        <f>V18/500</f>
        <v>0.16400000000000001</v>
      </c>
      <c r="Y18" s="348"/>
      <c r="Z18" s="357">
        <v>143</v>
      </c>
      <c r="AA18" s="358"/>
      <c r="AB18" s="347">
        <f>Z18/500</f>
        <v>0.28599999999999998</v>
      </c>
      <c r="AC18" s="348"/>
      <c r="AD18" s="357">
        <v>8</v>
      </c>
      <c r="AE18" s="358"/>
      <c r="AF18" s="347">
        <f>AD18/500</f>
        <v>1.6E-2</v>
      </c>
      <c r="AG18" s="348"/>
      <c r="AP18" s="28"/>
      <c r="AQ18" s="28"/>
      <c r="AR18" s="28"/>
      <c r="AS18" s="28"/>
    </row>
    <row r="19" spans="3:45" ht="18" customHeight="1" x14ac:dyDescent="0.15">
      <c r="C19" s="362" t="s">
        <v>184</v>
      </c>
      <c r="D19" s="363"/>
      <c r="E19" s="364"/>
      <c r="F19" s="357">
        <v>137</v>
      </c>
      <c r="G19" s="358"/>
      <c r="H19" s="347">
        <f t="shared" ref="H19:H22" si="0">F19/500</f>
        <v>0.27400000000000002</v>
      </c>
      <c r="I19" s="348"/>
      <c r="J19" s="357">
        <v>141</v>
      </c>
      <c r="K19" s="358"/>
      <c r="L19" s="347">
        <f t="shared" ref="L19:L22" si="1">J19/500</f>
        <v>0.28199999999999997</v>
      </c>
      <c r="M19" s="348"/>
      <c r="N19" s="357">
        <v>170</v>
      </c>
      <c r="O19" s="358"/>
      <c r="P19" s="347">
        <f t="shared" ref="P19:P22" si="2">N19/500</f>
        <v>0.34</v>
      </c>
      <c r="Q19" s="348"/>
      <c r="R19" s="357">
        <v>115</v>
      </c>
      <c r="S19" s="358"/>
      <c r="T19" s="347">
        <f t="shared" ref="T19:T22" si="3">R19/500</f>
        <v>0.23</v>
      </c>
      <c r="U19" s="348"/>
      <c r="V19" s="357">
        <v>112</v>
      </c>
      <c r="W19" s="358"/>
      <c r="X19" s="347">
        <f t="shared" ref="X19:X22" si="4">V19/500</f>
        <v>0.224</v>
      </c>
      <c r="Y19" s="348"/>
      <c r="Z19" s="357">
        <v>123</v>
      </c>
      <c r="AA19" s="358"/>
      <c r="AB19" s="347">
        <f t="shared" ref="AB19:AB22" si="5">Z19/500</f>
        <v>0.246</v>
      </c>
      <c r="AC19" s="348"/>
      <c r="AD19" s="357">
        <v>7</v>
      </c>
      <c r="AE19" s="358"/>
      <c r="AF19" s="347">
        <f t="shared" ref="AF19:AF22" si="6">AD19/500</f>
        <v>1.4E-2</v>
      </c>
      <c r="AG19" s="348"/>
      <c r="AP19" s="28"/>
      <c r="AQ19" s="28"/>
      <c r="AR19" s="28"/>
      <c r="AS19" s="28"/>
    </row>
    <row r="20" spans="3:45" ht="18" customHeight="1" x14ac:dyDescent="0.15">
      <c r="C20" s="362" t="s">
        <v>185</v>
      </c>
      <c r="D20" s="363"/>
      <c r="E20" s="364"/>
      <c r="F20" s="357">
        <v>135</v>
      </c>
      <c r="G20" s="358"/>
      <c r="H20" s="347">
        <f t="shared" si="0"/>
        <v>0.27</v>
      </c>
      <c r="I20" s="348"/>
      <c r="J20" s="357">
        <v>152</v>
      </c>
      <c r="K20" s="358"/>
      <c r="L20" s="347">
        <f t="shared" si="1"/>
        <v>0.30399999999999999</v>
      </c>
      <c r="M20" s="348"/>
      <c r="N20" s="357">
        <v>167</v>
      </c>
      <c r="O20" s="358"/>
      <c r="P20" s="347">
        <f t="shared" si="2"/>
        <v>0.33400000000000002</v>
      </c>
      <c r="Q20" s="348"/>
      <c r="R20" s="357">
        <v>111</v>
      </c>
      <c r="S20" s="358"/>
      <c r="T20" s="347">
        <f t="shared" si="3"/>
        <v>0.222</v>
      </c>
      <c r="U20" s="348"/>
      <c r="V20" s="357">
        <v>91</v>
      </c>
      <c r="W20" s="358"/>
      <c r="X20" s="347">
        <f t="shared" si="4"/>
        <v>0.182</v>
      </c>
      <c r="Y20" s="348"/>
      <c r="Z20" s="357">
        <v>112</v>
      </c>
      <c r="AA20" s="358"/>
      <c r="AB20" s="347">
        <f t="shared" si="5"/>
        <v>0.224</v>
      </c>
      <c r="AC20" s="348"/>
      <c r="AD20" s="357">
        <v>7</v>
      </c>
      <c r="AE20" s="358"/>
      <c r="AF20" s="347">
        <f t="shared" si="6"/>
        <v>1.4E-2</v>
      </c>
      <c r="AG20" s="348"/>
      <c r="AP20" s="28"/>
      <c r="AQ20" s="28"/>
      <c r="AR20" s="28"/>
      <c r="AS20" s="28"/>
    </row>
    <row r="21" spans="3:45" ht="18" customHeight="1" x14ac:dyDescent="0.15">
      <c r="C21" s="362" t="s">
        <v>186</v>
      </c>
      <c r="D21" s="363"/>
      <c r="E21" s="364"/>
      <c r="F21" s="357">
        <v>132</v>
      </c>
      <c r="G21" s="358"/>
      <c r="H21" s="347">
        <f t="shared" si="0"/>
        <v>0.26400000000000001</v>
      </c>
      <c r="I21" s="348"/>
      <c r="J21" s="357">
        <v>151</v>
      </c>
      <c r="K21" s="358"/>
      <c r="L21" s="347">
        <f t="shared" si="1"/>
        <v>0.30199999999999999</v>
      </c>
      <c r="M21" s="348"/>
      <c r="N21" s="357">
        <v>158</v>
      </c>
      <c r="O21" s="358"/>
      <c r="P21" s="347">
        <f t="shared" si="2"/>
        <v>0.316</v>
      </c>
      <c r="Q21" s="348"/>
      <c r="R21" s="357">
        <v>88</v>
      </c>
      <c r="S21" s="358"/>
      <c r="T21" s="347">
        <f t="shared" si="3"/>
        <v>0.17599999999999999</v>
      </c>
      <c r="U21" s="348"/>
      <c r="V21" s="357">
        <v>98</v>
      </c>
      <c r="W21" s="358"/>
      <c r="X21" s="347">
        <f t="shared" si="4"/>
        <v>0.19600000000000001</v>
      </c>
      <c r="Y21" s="348"/>
      <c r="Z21" s="357">
        <v>122</v>
      </c>
      <c r="AA21" s="358"/>
      <c r="AB21" s="347">
        <f t="shared" si="5"/>
        <v>0.24399999999999999</v>
      </c>
      <c r="AC21" s="348"/>
      <c r="AD21" s="357">
        <v>6</v>
      </c>
      <c r="AE21" s="358"/>
      <c r="AF21" s="347">
        <f t="shared" si="6"/>
        <v>1.2E-2</v>
      </c>
      <c r="AG21" s="348"/>
      <c r="AP21" s="28"/>
      <c r="AQ21" s="28"/>
      <c r="AR21" s="28"/>
      <c r="AS21" s="28"/>
    </row>
    <row r="22" spans="3:45" ht="18" customHeight="1" thickBot="1" x14ac:dyDescent="0.2">
      <c r="C22" s="359" t="s">
        <v>187</v>
      </c>
      <c r="D22" s="360"/>
      <c r="E22" s="361"/>
      <c r="F22" s="352">
        <v>116</v>
      </c>
      <c r="G22" s="353"/>
      <c r="H22" s="347">
        <f t="shared" si="0"/>
        <v>0.23200000000000001</v>
      </c>
      <c r="I22" s="348"/>
      <c r="J22" s="352">
        <v>155</v>
      </c>
      <c r="K22" s="353"/>
      <c r="L22" s="347">
        <f t="shared" si="1"/>
        <v>0.31</v>
      </c>
      <c r="M22" s="348"/>
      <c r="N22" s="352">
        <v>183</v>
      </c>
      <c r="O22" s="353"/>
      <c r="P22" s="347">
        <f t="shared" si="2"/>
        <v>0.36599999999999999</v>
      </c>
      <c r="Q22" s="348"/>
      <c r="R22" s="352">
        <v>97</v>
      </c>
      <c r="S22" s="353"/>
      <c r="T22" s="347">
        <f t="shared" si="3"/>
        <v>0.19400000000000001</v>
      </c>
      <c r="U22" s="348"/>
      <c r="V22" s="352">
        <v>83</v>
      </c>
      <c r="W22" s="353"/>
      <c r="X22" s="347">
        <f t="shared" si="4"/>
        <v>0.16600000000000001</v>
      </c>
      <c r="Y22" s="348"/>
      <c r="Z22" s="352">
        <v>113</v>
      </c>
      <c r="AA22" s="353"/>
      <c r="AB22" s="347">
        <f t="shared" si="5"/>
        <v>0.22600000000000001</v>
      </c>
      <c r="AC22" s="348"/>
      <c r="AD22" s="352">
        <v>7</v>
      </c>
      <c r="AE22" s="353"/>
      <c r="AF22" s="347">
        <f t="shared" si="6"/>
        <v>1.4E-2</v>
      </c>
      <c r="AG22" s="348"/>
      <c r="AP22" s="28"/>
      <c r="AQ22" s="28"/>
      <c r="AR22" s="28"/>
      <c r="AS22" s="28"/>
    </row>
    <row r="23" spans="3:45" ht="18" customHeight="1" thickTop="1" x14ac:dyDescent="0.15">
      <c r="C23" s="354" t="s">
        <v>231</v>
      </c>
      <c r="D23" s="355"/>
      <c r="E23" s="356"/>
      <c r="F23" s="345">
        <f>AVERAGE(F18:G22)</f>
        <v>128.80000000000001</v>
      </c>
      <c r="G23" s="346"/>
      <c r="H23" s="343">
        <f>AVERAGE(H18:I22)</f>
        <v>0.2576</v>
      </c>
      <c r="I23" s="344"/>
      <c r="J23" s="345">
        <f>AVERAGE(J18:K22)</f>
        <v>149</v>
      </c>
      <c r="K23" s="346"/>
      <c r="L23" s="343">
        <f>AVERAGE(L18:M22)</f>
        <v>0.29799999999999999</v>
      </c>
      <c r="M23" s="344"/>
      <c r="N23" s="345">
        <f>AVERAGE(N18:O22)</f>
        <v>167.4</v>
      </c>
      <c r="O23" s="346"/>
      <c r="P23" s="343">
        <f>AVERAGE(P18:Q22)</f>
        <v>0.33479999999999999</v>
      </c>
      <c r="Q23" s="344"/>
      <c r="R23" s="345">
        <f>AVERAGE(R18:S22)</f>
        <v>100.6</v>
      </c>
      <c r="S23" s="346"/>
      <c r="T23" s="343">
        <f>AVERAGE(T18:U22)</f>
        <v>0.20119999999999999</v>
      </c>
      <c r="U23" s="344"/>
      <c r="V23" s="345">
        <f>AVERAGE(V18:W22)</f>
        <v>93.2</v>
      </c>
      <c r="W23" s="346"/>
      <c r="X23" s="343">
        <f>AVERAGE(X18:Y22)</f>
        <v>0.18640000000000001</v>
      </c>
      <c r="Y23" s="344"/>
      <c r="Z23" s="345">
        <f>AVERAGE(Z18:AA22)</f>
        <v>122.6</v>
      </c>
      <c r="AA23" s="346"/>
      <c r="AB23" s="343">
        <f>AVERAGE(AB18:AC22)</f>
        <v>0.2452</v>
      </c>
      <c r="AC23" s="344"/>
      <c r="AD23" s="345">
        <f>AVERAGE(AD18:AE22)</f>
        <v>7</v>
      </c>
      <c r="AE23" s="346"/>
      <c r="AF23" s="343">
        <f>AVERAGE(AF18:AG22)</f>
        <v>1.3999999999999999E-2</v>
      </c>
      <c r="AG23" s="344"/>
      <c r="AP23" s="28"/>
      <c r="AQ23" s="28"/>
      <c r="AR23" s="28"/>
      <c r="AS23" s="28"/>
    </row>
  </sheetData>
  <mergeCells count="113">
    <mergeCell ref="Z17:AA17"/>
    <mergeCell ref="AB17:AC17"/>
    <mergeCell ref="AD17:AE17"/>
    <mergeCell ref="AF17:AG17"/>
    <mergeCell ref="T18:U18"/>
    <mergeCell ref="C18:E18"/>
    <mergeCell ref="F18:G18"/>
    <mergeCell ref="C13:E17"/>
    <mergeCell ref="F17:G17"/>
    <mergeCell ref="X18:Y18"/>
    <mergeCell ref="Z18:AA18"/>
    <mergeCell ref="AB18:AC18"/>
    <mergeCell ref="AD18:AE18"/>
    <mergeCell ref="AF18:AG18"/>
    <mergeCell ref="H17:I17"/>
    <mergeCell ref="L17:M17"/>
    <mergeCell ref="N17:O17"/>
    <mergeCell ref="P17:Q17"/>
    <mergeCell ref="R17:S17"/>
    <mergeCell ref="T17:U17"/>
    <mergeCell ref="V17:W17"/>
    <mergeCell ref="V18:W18"/>
    <mergeCell ref="X17:Y17"/>
    <mergeCell ref="C21:E21"/>
    <mergeCell ref="F21:G21"/>
    <mergeCell ref="H19:I19"/>
    <mergeCell ref="L19:M19"/>
    <mergeCell ref="N19:O19"/>
    <mergeCell ref="P19:Q19"/>
    <mergeCell ref="R19:S19"/>
    <mergeCell ref="T19:U19"/>
    <mergeCell ref="V19:W19"/>
    <mergeCell ref="C19:E19"/>
    <mergeCell ref="F19:G19"/>
    <mergeCell ref="X19:Y19"/>
    <mergeCell ref="Z19:AA19"/>
    <mergeCell ref="AB19:AC19"/>
    <mergeCell ref="AD19:AE19"/>
    <mergeCell ref="AF19:AG19"/>
    <mergeCell ref="N18:O18"/>
    <mergeCell ref="P18:Q18"/>
    <mergeCell ref="R18:S18"/>
    <mergeCell ref="C20:E20"/>
    <mergeCell ref="T20:U20"/>
    <mergeCell ref="V20:W20"/>
    <mergeCell ref="X20:Y20"/>
    <mergeCell ref="Z20:AA20"/>
    <mergeCell ref="AB20:AC20"/>
    <mergeCell ref="AD20:AE20"/>
    <mergeCell ref="AF20:AG20"/>
    <mergeCell ref="C22:E22"/>
    <mergeCell ref="F22:G22"/>
    <mergeCell ref="F20:G20"/>
    <mergeCell ref="X21:Y21"/>
    <mergeCell ref="Z21:AA21"/>
    <mergeCell ref="AB21:AC21"/>
    <mergeCell ref="AD21:AE21"/>
    <mergeCell ref="AF21:AG21"/>
    <mergeCell ref="H23:I23"/>
    <mergeCell ref="H21:I21"/>
    <mergeCell ref="L21:M21"/>
    <mergeCell ref="N21:O21"/>
    <mergeCell ref="P21:Q21"/>
    <mergeCell ref="R21:S21"/>
    <mergeCell ref="T21:U21"/>
    <mergeCell ref="V21:W21"/>
    <mergeCell ref="T22:U22"/>
    <mergeCell ref="V22:W22"/>
    <mergeCell ref="J21:K21"/>
    <mergeCell ref="J22:K22"/>
    <mergeCell ref="J23:K23"/>
    <mergeCell ref="L23:M23"/>
    <mergeCell ref="N23:O23"/>
    <mergeCell ref="P23:Q23"/>
    <mergeCell ref="T23:U23"/>
    <mergeCell ref="V23:W23"/>
    <mergeCell ref="J18:K18"/>
    <mergeCell ref="L18:M18"/>
    <mergeCell ref="J19:K19"/>
    <mergeCell ref="J20:K20"/>
    <mergeCell ref="H22:I22"/>
    <mergeCell ref="L22:M22"/>
    <mergeCell ref="N22:O22"/>
    <mergeCell ref="P22:Q22"/>
    <mergeCell ref="R22:S22"/>
    <mergeCell ref="L20:M20"/>
    <mergeCell ref="N20:O20"/>
    <mergeCell ref="P20:Q20"/>
    <mergeCell ref="R20:S20"/>
    <mergeCell ref="X23:Y23"/>
    <mergeCell ref="Z23:AA23"/>
    <mergeCell ref="AB23:AC23"/>
    <mergeCell ref="AD23:AE23"/>
    <mergeCell ref="AF23:AG23"/>
    <mergeCell ref="E7:AG8"/>
    <mergeCell ref="H18:I18"/>
    <mergeCell ref="H20:I20"/>
    <mergeCell ref="AD13:AG16"/>
    <mergeCell ref="Z13:AC16"/>
    <mergeCell ref="V13:Y16"/>
    <mergeCell ref="R13:U16"/>
    <mergeCell ref="N13:Q16"/>
    <mergeCell ref="J13:M16"/>
    <mergeCell ref="F13:I16"/>
    <mergeCell ref="J17:K17"/>
    <mergeCell ref="X22:Y22"/>
    <mergeCell ref="Z22:AA22"/>
    <mergeCell ref="AB22:AC22"/>
    <mergeCell ref="AD22:AE22"/>
    <mergeCell ref="AF22:AG22"/>
    <mergeCell ref="C23:E23"/>
    <mergeCell ref="F23:G23"/>
    <mergeCell ref="R23:S23"/>
  </mergeCells>
  <phoneticPr fontId="6"/>
  <printOptions horizontalCentered="1"/>
  <pageMargins left="0.78740157480314965" right="0.78740157480314965" top="0.78740157480314965" bottom="0.78740157480314965" header="0.31496062992125984" footer="0.31496062992125984"/>
  <pageSetup paperSize="9" scale="90" orientation="landscape" cellComments="asDisplayed" r:id="rId1"/>
  <headerFooter>
    <oddFooter>&amp;C&amp;13&amp;P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10BE-82F0-44F0-970E-5364B0510D21}">
  <dimension ref="B3:AO92"/>
  <sheetViews>
    <sheetView view="pageBreakPreview" zoomScale="80" zoomScaleNormal="100" zoomScaleSheetLayoutView="80" workbookViewId="0"/>
  </sheetViews>
  <sheetFormatPr defaultColWidth="3.125" defaultRowHeight="18" customHeight="1" x14ac:dyDescent="0.15"/>
  <cols>
    <col min="1" max="16384" width="3.125" style="140"/>
  </cols>
  <sheetData>
    <row r="3" spans="3:41" ht="18" customHeight="1" x14ac:dyDescent="0.2">
      <c r="C3" s="141" t="s">
        <v>188</v>
      </c>
      <c r="D3" s="141"/>
      <c r="H3" s="376" t="s">
        <v>194</v>
      </c>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row>
    <row r="4" spans="3:41" ht="18" customHeight="1" x14ac:dyDescent="0.2">
      <c r="C4" s="141"/>
      <c r="D4" s="141"/>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row>
    <row r="5" spans="3:41" ht="18" customHeight="1" x14ac:dyDescent="0.2">
      <c r="D5" s="141"/>
    </row>
    <row r="18" spans="3:41" ht="18" customHeight="1" x14ac:dyDescent="0.2">
      <c r="C18" s="141" t="s">
        <v>189</v>
      </c>
      <c r="H18" s="376" t="s">
        <v>195</v>
      </c>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142"/>
    </row>
    <row r="19" spans="3:41" ht="18" customHeight="1" x14ac:dyDescent="0.2">
      <c r="C19" s="141"/>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row>
    <row r="34" spans="3:41" ht="18" customHeight="1" x14ac:dyDescent="0.2">
      <c r="C34" s="141" t="s">
        <v>190</v>
      </c>
      <c r="H34" s="376" t="s">
        <v>196</v>
      </c>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142"/>
    </row>
    <row r="35" spans="3:41" ht="18" customHeight="1" x14ac:dyDescent="0.2">
      <c r="C35" s="141"/>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row>
    <row r="49" spans="3:41" ht="18" customHeight="1" x14ac:dyDescent="0.2">
      <c r="C49" s="141" t="s">
        <v>191</v>
      </c>
      <c r="H49" s="376" t="s">
        <v>197</v>
      </c>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376"/>
      <c r="AJ49" s="376"/>
      <c r="AK49" s="376"/>
      <c r="AL49" s="376"/>
      <c r="AM49" s="376"/>
      <c r="AN49" s="376"/>
      <c r="AO49" s="142"/>
    </row>
    <row r="50" spans="3:41" ht="18" customHeight="1" x14ac:dyDescent="0.2">
      <c r="C50" s="141"/>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row>
    <row r="66" spans="3:41" ht="18" customHeight="1" x14ac:dyDescent="0.2">
      <c r="C66" s="141" t="s">
        <v>192</v>
      </c>
      <c r="H66" s="210" t="s">
        <v>198</v>
      </c>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row>
    <row r="67" spans="3:41" ht="18" customHeight="1" x14ac:dyDescent="0.2">
      <c r="C67" s="141"/>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row>
    <row r="81" spans="2:37" ht="18" customHeight="1" x14ac:dyDescent="0.2">
      <c r="C81" s="141" t="s">
        <v>232</v>
      </c>
    </row>
    <row r="86" spans="2:37" ht="18" customHeight="1" x14ac:dyDescent="0.15">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row>
    <row r="87" spans="2:37" ht="18" customHeight="1" x14ac:dyDescent="0.15">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row>
    <row r="88" spans="2:37" ht="18" customHeight="1" x14ac:dyDescent="0.15">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row>
    <row r="89" spans="2:37" ht="18" customHeight="1" x14ac:dyDescent="0.15">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row>
    <row r="90" spans="2:37" ht="18" customHeight="1" x14ac:dyDescent="0.15">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row>
    <row r="91" spans="2:37" ht="18" customHeight="1" x14ac:dyDescent="0.15">
      <c r="B91" s="95"/>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row>
    <row r="92" spans="2:37" ht="18" customHeight="1" x14ac:dyDescent="0.15">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row>
  </sheetData>
  <mergeCells count="4">
    <mergeCell ref="H3:AO4"/>
    <mergeCell ref="H34:AN34"/>
    <mergeCell ref="H18:AN18"/>
    <mergeCell ref="H49:AN49"/>
  </mergeCells>
  <phoneticPr fontId="6"/>
  <printOptions horizontalCentered="1"/>
  <pageMargins left="0.70866141732283472" right="0.70866141732283472" top="0.74803149606299213" bottom="0.74803149606299213" header="0.31496062992125984" footer="0.31496062992125984"/>
  <pageSetup paperSize="9" scale="90" orientation="landscape" r:id="rId1"/>
  <headerFooter>
    <oddFooter>&amp;C&amp;P</oddFooter>
  </headerFooter>
  <rowBreaks count="2" manualBreakCount="2">
    <brk id="32" min="1" max="47" man="1"/>
    <brk id="64" min="1" max="4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A9EC-386F-474B-A885-BBCA04900F1A}">
  <dimension ref="A1"/>
  <sheetViews>
    <sheetView view="pageBreakPreview" zoomScale="80" zoomScaleNormal="100" zoomScaleSheetLayoutView="80" workbookViewId="0"/>
  </sheetViews>
  <sheetFormatPr defaultColWidth="3.125" defaultRowHeight="18" customHeight="1" x14ac:dyDescent="0.15"/>
  <cols>
    <col min="1" max="16384" width="3.125" style="110"/>
  </cols>
  <sheetData/>
  <phoneticPr fontId="6"/>
  <printOptions horizontalCentered="1"/>
  <pageMargins left="0.70866141732283472" right="0.70866141732283472" top="0.74803149606299213" bottom="0.74803149606299213" header="0.31496062992125984" footer="0.31496062992125984"/>
  <pageSetup paperSize="9" scale="70" orientation="portrait" r:id="rId1"/>
  <rowBreaks count="6" manualBreakCount="6">
    <brk id="63" min="1" max="40" man="1"/>
    <brk id="125" min="1" max="40" man="1"/>
    <brk id="187" min="1" max="40" man="1"/>
    <brk id="249" min="1" max="40" man="1"/>
    <brk id="311" min="1" max="40" man="1"/>
    <brk id="373" min="1" max="4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6:S147"/>
  <sheetViews>
    <sheetView topLeftCell="A103" zoomScale="85" zoomScaleNormal="85" zoomScaleSheetLayoutView="100" workbookViewId="0">
      <selection activeCell="E92" sqref="E92"/>
    </sheetView>
  </sheetViews>
  <sheetFormatPr defaultColWidth="8.75" defaultRowHeight="15.75" customHeight="1" x14ac:dyDescent="0.15"/>
  <cols>
    <col min="1" max="1" width="61.875" style="1" customWidth="1"/>
    <col min="2" max="9" width="10.625" style="1" customWidth="1"/>
    <col min="10" max="16384" width="8.75" style="1"/>
  </cols>
  <sheetData>
    <row r="6" spans="1:19" ht="15.75" customHeight="1" x14ac:dyDescent="0.15">
      <c r="A6" s="2"/>
      <c r="B6" s="9"/>
      <c r="C6" s="9"/>
      <c r="D6" s="9"/>
      <c r="F6" s="9"/>
      <c r="G6" s="9"/>
      <c r="H6" s="9"/>
      <c r="I6" s="2"/>
    </row>
    <row r="7" spans="1:19" ht="15.75" customHeight="1" x14ac:dyDescent="0.15">
      <c r="A7" s="2" t="s">
        <v>60</v>
      </c>
      <c r="B7" s="9"/>
      <c r="C7" s="9"/>
      <c r="D7" s="9"/>
      <c r="F7" s="9"/>
      <c r="G7" s="9"/>
      <c r="H7" s="9"/>
      <c r="I7" s="2"/>
    </row>
    <row r="8" spans="1:19" ht="27" x14ac:dyDescent="0.15">
      <c r="A8" s="7" t="s">
        <v>64</v>
      </c>
      <c r="B8" s="11" t="s">
        <v>67</v>
      </c>
      <c r="C8" s="9"/>
      <c r="D8" s="9"/>
      <c r="F8" s="9"/>
      <c r="G8" s="9"/>
      <c r="H8" s="9"/>
      <c r="I8" s="2"/>
    </row>
    <row r="9" spans="1:19" ht="15.75" customHeight="1" x14ac:dyDescent="0.15">
      <c r="A9" s="4" t="s">
        <v>61</v>
      </c>
      <c r="B9" s="3">
        <v>0.5</v>
      </c>
      <c r="C9" s="9"/>
      <c r="D9" s="9"/>
      <c r="F9" s="9"/>
      <c r="G9" s="9"/>
      <c r="H9" s="9"/>
      <c r="I9" s="2"/>
    </row>
    <row r="10" spans="1:19" ht="15.75" customHeight="1" x14ac:dyDescent="0.15">
      <c r="A10" s="4" t="s">
        <v>62</v>
      </c>
      <c r="B10" s="3">
        <v>0.5</v>
      </c>
      <c r="C10" s="9"/>
      <c r="D10" s="9"/>
      <c r="E10" s="9"/>
      <c r="F10" s="9"/>
      <c r="G10" s="9"/>
      <c r="H10" s="9"/>
      <c r="I10" s="2"/>
    </row>
    <row r="11" spans="1:19" ht="15.75" customHeight="1" x14ac:dyDescent="0.15">
      <c r="A11" s="2"/>
      <c r="B11" s="9"/>
      <c r="C11" s="9"/>
      <c r="D11" s="9"/>
      <c r="E11" s="9"/>
      <c r="F11" s="9"/>
      <c r="G11" s="9"/>
      <c r="H11" s="9"/>
      <c r="I11" s="2"/>
    </row>
    <row r="12" spans="1:19" ht="15.75" customHeight="1" x14ac:dyDescent="0.15">
      <c r="A12" s="2" t="s">
        <v>63</v>
      </c>
      <c r="B12" s="9"/>
      <c r="C12" s="9"/>
      <c r="D12" s="9"/>
      <c r="E12" s="9"/>
      <c r="F12" s="9"/>
      <c r="G12" s="9"/>
      <c r="H12" s="9"/>
      <c r="I12" s="2"/>
    </row>
    <row r="13" spans="1:19" ht="27" x14ac:dyDescent="0.15">
      <c r="A13" s="7" t="s">
        <v>65</v>
      </c>
      <c r="B13" s="11" t="s">
        <v>66</v>
      </c>
      <c r="C13" s="9"/>
      <c r="D13" s="9"/>
      <c r="E13" s="9"/>
      <c r="F13" s="9"/>
      <c r="G13" s="9"/>
      <c r="H13" s="9"/>
      <c r="I13" s="2"/>
    </row>
    <row r="14" spans="1:19" ht="15.75" customHeight="1" x14ac:dyDescent="0.15">
      <c r="A14" s="10" t="s">
        <v>53</v>
      </c>
      <c r="B14" s="3">
        <v>0.2</v>
      </c>
      <c r="C14" s="9"/>
      <c r="D14" s="9"/>
      <c r="E14" s="9"/>
      <c r="F14" s="9"/>
      <c r="G14" s="9"/>
      <c r="H14" s="9"/>
      <c r="I14" s="2"/>
    </row>
    <row r="15" spans="1:19" ht="15.75" customHeight="1" x14ac:dyDescent="0.15">
      <c r="A15" s="10" t="s">
        <v>40</v>
      </c>
      <c r="B15" s="3">
        <v>0.2</v>
      </c>
      <c r="C15" s="9"/>
      <c r="D15" s="9"/>
      <c r="E15" s="9"/>
      <c r="F15" s="9"/>
      <c r="G15" s="12"/>
      <c r="H15" s="13"/>
      <c r="I15" s="12"/>
      <c r="J15" s="12"/>
      <c r="K15" s="12"/>
      <c r="L15" s="12"/>
      <c r="M15" s="12"/>
      <c r="N15" s="12"/>
      <c r="O15" s="12"/>
      <c r="Q15" s="13"/>
      <c r="R15" s="13"/>
      <c r="S15" s="13"/>
    </row>
    <row r="16" spans="1:19" ht="15.75" customHeight="1" x14ac:dyDescent="0.15">
      <c r="A16" s="10" t="s">
        <v>39</v>
      </c>
      <c r="B16" s="3">
        <v>0.2</v>
      </c>
      <c r="C16" s="9"/>
      <c r="D16" s="9"/>
      <c r="E16" s="9"/>
      <c r="F16" s="9"/>
      <c r="G16" s="12"/>
      <c r="H16" s="13"/>
      <c r="I16" s="12"/>
      <c r="J16" s="12"/>
      <c r="K16" s="12"/>
      <c r="L16" s="12"/>
      <c r="M16" s="12"/>
      <c r="N16" s="12"/>
      <c r="O16" s="12"/>
      <c r="Q16" s="13"/>
      <c r="R16" s="13"/>
      <c r="S16" s="13"/>
    </row>
    <row r="17" spans="1:19" ht="15.75" customHeight="1" x14ac:dyDescent="0.15">
      <c r="A17" s="10" t="s">
        <v>38</v>
      </c>
      <c r="B17" s="3">
        <v>0.2</v>
      </c>
      <c r="C17" s="9"/>
      <c r="D17" s="9"/>
      <c r="E17" s="9"/>
      <c r="F17" s="9"/>
      <c r="G17" s="12"/>
      <c r="H17" s="13"/>
      <c r="I17" s="12"/>
      <c r="J17" s="12"/>
      <c r="K17" s="12"/>
      <c r="L17" s="12"/>
      <c r="M17" s="12"/>
      <c r="N17" s="12"/>
      <c r="O17" s="12"/>
      <c r="Q17" s="13"/>
      <c r="R17" s="13"/>
      <c r="S17" s="13"/>
    </row>
    <row r="18" spans="1:19" ht="15.75" customHeight="1" x14ac:dyDescent="0.15">
      <c r="A18" s="10" t="s">
        <v>37</v>
      </c>
      <c r="B18" s="3">
        <v>0.2</v>
      </c>
      <c r="C18" s="9"/>
      <c r="D18" s="9"/>
      <c r="E18" s="9"/>
      <c r="F18" s="9"/>
      <c r="G18" s="12"/>
      <c r="H18" s="13"/>
      <c r="I18" s="12"/>
      <c r="J18" s="12"/>
      <c r="K18" s="12"/>
      <c r="L18" s="12"/>
      <c r="M18" s="12"/>
      <c r="N18" s="12"/>
      <c r="O18" s="12"/>
      <c r="Q18" s="13"/>
      <c r="R18" s="13"/>
      <c r="S18" s="13"/>
    </row>
    <row r="19" spans="1:19" ht="15.75" customHeight="1" x14ac:dyDescent="0.15">
      <c r="A19" s="2"/>
      <c r="B19" s="9"/>
      <c r="C19" s="9"/>
      <c r="D19" s="9"/>
      <c r="E19" s="9"/>
      <c r="F19" s="9"/>
      <c r="G19" s="12"/>
      <c r="H19" s="13"/>
      <c r="I19" s="12"/>
      <c r="J19" s="12"/>
      <c r="K19" s="12"/>
      <c r="L19" s="12"/>
      <c r="M19" s="12"/>
      <c r="N19" s="12"/>
      <c r="O19" s="12"/>
      <c r="Q19" s="13"/>
      <c r="R19" s="13"/>
      <c r="S19" s="13"/>
    </row>
    <row r="20" spans="1:19" ht="15.75" customHeight="1" x14ac:dyDescent="0.15">
      <c r="A20" s="5" t="s">
        <v>59</v>
      </c>
      <c r="B20" s="2"/>
      <c r="C20" s="9"/>
      <c r="D20" s="9"/>
      <c r="E20" s="9"/>
      <c r="F20" s="9"/>
      <c r="G20" s="12"/>
      <c r="H20" s="13"/>
      <c r="I20" s="12"/>
      <c r="J20" s="12"/>
      <c r="K20" s="12"/>
      <c r="L20" s="12"/>
      <c r="M20" s="12"/>
      <c r="N20" s="12"/>
      <c r="O20" s="12"/>
      <c r="Q20" s="13"/>
      <c r="R20" s="13"/>
      <c r="S20" s="13"/>
    </row>
    <row r="21" spans="1:19" ht="15.75" customHeight="1" x14ac:dyDescent="0.15">
      <c r="A21" s="5" t="s">
        <v>57</v>
      </c>
      <c r="B21" s="2"/>
      <c r="C21" s="9"/>
      <c r="D21" s="9"/>
      <c r="E21" s="9"/>
      <c r="F21" s="9"/>
      <c r="G21" s="9"/>
      <c r="H21" s="9"/>
      <c r="I21" s="2"/>
    </row>
    <row r="22" spans="1:19" ht="15.75" customHeight="1" x14ac:dyDescent="0.15">
      <c r="A22" s="4"/>
      <c r="B22" s="7" t="s">
        <v>55</v>
      </c>
      <c r="C22" s="9"/>
      <c r="D22" s="9"/>
      <c r="E22" s="9"/>
      <c r="F22" s="9"/>
      <c r="G22" s="9"/>
      <c r="H22" s="9"/>
      <c r="I22" s="2"/>
    </row>
    <row r="23" spans="1:19" ht="15.75" customHeight="1" x14ac:dyDescent="0.15">
      <c r="A23" s="4" t="s">
        <v>77</v>
      </c>
      <c r="B23" s="3">
        <f>問1!P13</f>
        <v>8.5999999999999993E-2</v>
      </c>
      <c r="C23" s="9"/>
      <c r="D23" s="9"/>
      <c r="E23" s="9"/>
      <c r="F23" s="9"/>
      <c r="G23" s="9"/>
      <c r="H23" s="9"/>
      <c r="I23" s="2"/>
    </row>
    <row r="24" spans="1:19" ht="15.75" customHeight="1" x14ac:dyDescent="0.15">
      <c r="A24" s="4" t="s">
        <v>1</v>
      </c>
      <c r="B24" s="3">
        <f>問1!P14</f>
        <v>0.33600000000000002</v>
      </c>
      <c r="C24" s="9"/>
      <c r="D24" s="9"/>
      <c r="E24" s="9"/>
      <c r="F24" s="9"/>
      <c r="G24" s="9"/>
      <c r="H24" s="9"/>
      <c r="I24" s="2"/>
    </row>
    <row r="25" spans="1:19" ht="15.75" customHeight="1" x14ac:dyDescent="0.15">
      <c r="A25" s="4" t="s">
        <v>2</v>
      </c>
      <c r="B25" s="3">
        <f>問1!P15</f>
        <v>0.33600000000000002</v>
      </c>
      <c r="C25" s="9"/>
      <c r="D25" s="9"/>
      <c r="E25" s="9"/>
      <c r="F25" s="9"/>
      <c r="G25" s="9"/>
      <c r="H25" s="9"/>
      <c r="I25" s="2"/>
    </row>
    <row r="26" spans="1:19" ht="15.75" customHeight="1" x14ac:dyDescent="0.15">
      <c r="A26" s="10" t="s">
        <v>3</v>
      </c>
      <c r="B26" s="3">
        <f>問1!P16</f>
        <v>0.104</v>
      </c>
      <c r="C26" s="2"/>
      <c r="D26" s="2"/>
      <c r="E26" s="2"/>
      <c r="F26" s="2"/>
      <c r="G26" s="2"/>
      <c r="H26" s="2"/>
      <c r="I26" s="2"/>
    </row>
    <row r="27" spans="1:19" ht="15.75" customHeight="1" x14ac:dyDescent="0.15">
      <c r="A27" s="10" t="s">
        <v>4</v>
      </c>
      <c r="B27" s="3">
        <f>問1!P17</f>
        <v>4.2000000000000003E-2</v>
      </c>
      <c r="C27" s="2"/>
      <c r="D27" s="2"/>
      <c r="E27" s="2"/>
      <c r="F27" s="2"/>
      <c r="G27" s="2"/>
      <c r="H27" s="2"/>
      <c r="I27" s="2"/>
    </row>
    <row r="28" spans="1:19" ht="15.75" customHeight="1" x14ac:dyDescent="0.15">
      <c r="A28" s="10" t="s">
        <v>5</v>
      </c>
      <c r="B28" s="3">
        <f>問1!P18</f>
        <v>9.6000000000000002E-2</v>
      </c>
      <c r="C28" s="2"/>
      <c r="D28" s="2"/>
      <c r="E28" s="2"/>
      <c r="F28" s="2"/>
      <c r="G28" s="2"/>
      <c r="H28" s="2"/>
      <c r="I28" s="2"/>
    </row>
    <row r="29" spans="1:19" ht="15.75" customHeight="1" x14ac:dyDescent="0.15">
      <c r="C29" s="2"/>
      <c r="D29" s="2"/>
      <c r="E29" s="2"/>
      <c r="F29" s="2"/>
      <c r="G29" s="2"/>
      <c r="H29" s="2"/>
      <c r="I29" s="2"/>
    </row>
    <row r="30" spans="1:19" ht="15.75" customHeight="1" x14ac:dyDescent="0.15">
      <c r="A30" s="5" t="s">
        <v>79</v>
      </c>
      <c r="C30" s="2"/>
      <c r="D30" s="2"/>
      <c r="E30" s="2"/>
      <c r="F30" s="2"/>
      <c r="G30" s="2"/>
      <c r="H30" s="2"/>
      <c r="I30" s="2"/>
    </row>
    <row r="31" spans="1:19" ht="15.75" customHeight="1" x14ac:dyDescent="0.15">
      <c r="A31" s="10"/>
      <c r="B31" s="7" t="str">
        <f>問1!T35</f>
        <v>R2調査</v>
      </c>
      <c r="C31" s="7" t="str">
        <f>問1!Z35</f>
        <v>H27調査</v>
      </c>
      <c r="D31" s="15" t="str">
        <f>問1!AF35</f>
        <v>H17調査</v>
      </c>
      <c r="E31" s="2"/>
      <c r="F31" s="2"/>
      <c r="I31" s="2"/>
    </row>
    <row r="32" spans="1:19" ht="15.75" customHeight="1" x14ac:dyDescent="0.15">
      <c r="A32" s="16" t="s">
        <v>78</v>
      </c>
      <c r="B32" s="17">
        <f>問1!W37</f>
        <v>0.47199999999999998</v>
      </c>
      <c r="C32" s="17">
        <f>問1!AC37</f>
        <v>0.68128161888701522</v>
      </c>
      <c r="D32" s="17">
        <f>問1!AI37</f>
        <v>0.52994555353901995</v>
      </c>
      <c r="E32" s="2"/>
      <c r="F32" s="2"/>
      <c r="I32" s="2"/>
    </row>
    <row r="33" spans="1:9" ht="15.75" customHeight="1" x14ac:dyDescent="0.15">
      <c r="A33" s="16" t="s">
        <v>29</v>
      </c>
      <c r="B33" s="17">
        <f>問1!W38</f>
        <v>0.31</v>
      </c>
      <c r="C33" s="17">
        <f>問1!AC38</f>
        <v>0.17706576728499157</v>
      </c>
      <c r="D33" s="17">
        <f>問1!AI38</f>
        <v>0.22686025408348456</v>
      </c>
      <c r="E33" s="2"/>
      <c r="F33" s="2"/>
      <c r="I33" s="2"/>
    </row>
    <row r="34" spans="1:9" ht="15.75" customHeight="1" x14ac:dyDescent="0.15">
      <c r="A34" s="16" t="s">
        <v>30</v>
      </c>
      <c r="B34" s="17">
        <f>問1!W39</f>
        <v>7.3999999999999996E-2</v>
      </c>
      <c r="C34" s="17">
        <f>問1!AC39</f>
        <v>7.5885328836424959E-2</v>
      </c>
      <c r="D34" s="17">
        <f>問1!AI39</f>
        <v>0.23774954627949182</v>
      </c>
      <c r="E34" s="2"/>
      <c r="F34" s="2"/>
      <c r="I34" s="2"/>
    </row>
    <row r="35" spans="1:9" ht="15.75" customHeight="1" x14ac:dyDescent="0.15">
      <c r="A35" s="16" t="s">
        <v>31</v>
      </c>
      <c r="B35" s="17">
        <f>問1!W40</f>
        <v>0.14399999999999999</v>
      </c>
      <c r="C35" s="17">
        <f>問1!AC40</f>
        <v>6.5767284991568295E-2</v>
      </c>
      <c r="D35" s="17">
        <f>問1!AI40</f>
        <v>5.4446460980036296E-3</v>
      </c>
      <c r="E35" s="2"/>
      <c r="F35" s="2"/>
      <c r="I35" s="2"/>
    </row>
    <row r="36" spans="1:9" ht="15.75" customHeight="1" x14ac:dyDescent="0.15">
      <c r="A36" s="5"/>
      <c r="B36" s="2"/>
      <c r="C36" s="2"/>
      <c r="D36" s="2"/>
      <c r="E36" s="2"/>
      <c r="F36" s="2"/>
      <c r="I36" s="2"/>
    </row>
    <row r="37" spans="1:9" ht="15.75" customHeight="1" x14ac:dyDescent="0.15">
      <c r="A37" s="5" t="s">
        <v>56</v>
      </c>
      <c r="B37" s="2"/>
      <c r="C37" s="2"/>
      <c r="D37" s="2"/>
      <c r="E37" s="2"/>
      <c r="F37" s="2"/>
      <c r="G37" s="2"/>
      <c r="H37" s="2"/>
      <c r="I37" s="2"/>
    </row>
    <row r="38" spans="1:9" ht="15.75" customHeight="1" x14ac:dyDescent="0.15">
      <c r="A38" s="8"/>
      <c r="B38" s="7" t="str">
        <f>問1!AL65</f>
        <v>全体</v>
      </c>
      <c r="C38" s="7"/>
      <c r="D38" s="7" t="str">
        <f>問1!AG65</f>
        <v>60歳以上</v>
      </c>
      <c r="E38" s="7" t="str">
        <f>問1!AB65</f>
        <v>50歳代</v>
      </c>
      <c r="F38" s="7" t="str">
        <f>問1!W65</f>
        <v>40歳代</v>
      </c>
      <c r="G38" s="7" t="str">
        <f>問1!R65</f>
        <v>30歳代</v>
      </c>
      <c r="H38" s="7" t="str">
        <f>問1!M65</f>
        <v>18歳～29歳</v>
      </c>
      <c r="I38" s="2"/>
    </row>
    <row r="39" spans="1:9" ht="15.75" customHeight="1" x14ac:dyDescent="0.15">
      <c r="A39" s="6" t="str">
        <f>問1!C67</f>
        <v>（少し・非常に）良くなってきた</v>
      </c>
      <c r="B39" s="3">
        <f>問1!AN67</f>
        <v>0.42199999999999999</v>
      </c>
      <c r="C39" s="3"/>
      <c r="D39" s="3">
        <f>問1!AI67</f>
        <v>0.43</v>
      </c>
      <c r="E39" s="3">
        <f>問1!AD67</f>
        <v>0.46</v>
      </c>
      <c r="F39" s="3">
        <f>問1!Y67</f>
        <v>0.52</v>
      </c>
      <c r="G39" s="3">
        <f>問1!T67</f>
        <v>0.38</v>
      </c>
      <c r="H39" s="3">
        <f>問1!O67</f>
        <v>0.32</v>
      </c>
      <c r="I39" s="2"/>
    </row>
    <row r="40" spans="1:9" ht="15.75" customHeight="1" x14ac:dyDescent="0.15">
      <c r="A40" s="6" t="str">
        <f>問1!C68</f>
        <v>変わらない</v>
      </c>
      <c r="B40" s="3">
        <f>問1!AN68</f>
        <v>0.33600000000000002</v>
      </c>
      <c r="C40" s="3"/>
      <c r="D40" s="3">
        <f>問1!AI68</f>
        <v>0.36</v>
      </c>
      <c r="E40" s="3">
        <f>問1!AD68</f>
        <v>0.28000000000000003</v>
      </c>
      <c r="F40" s="3">
        <f>問1!Y68</f>
        <v>0.28000000000000003</v>
      </c>
      <c r="G40" s="3">
        <f>問1!T68</f>
        <v>0.37</v>
      </c>
      <c r="H40" s="3">
        <f>問1!O68</f>
        <v>0.39</v>
      </c>
      <c r="I40" s="2"/>
    </row>
    <row r="41" spans="1:9" ht="15.75" customHeight="1" x14ac:dyDescent="0.15">
      <c r="A41" s="6" t="str">
        <f>問1!C69</f>
        <v>（少し・非常に）悪くなってきた</v>
      </c>
      <c r="B41" s="3">
        <f>問1!AN69</f>
        <v>0.14599999999999999</v>
      </c>
      <c r="C41" s="3"/>
      <c r="D41" s="3">
        <f>問1!AI69</f>
        <v>0.17</v>
      </c>
      <c r="E41" s="3">
        <f>問1!AD69</f>
        <v>0.2</v>
      </c>
      <c r="F41" s="3">
        <f>問1!Y69</f>
        <v>0.13</v>
      </c>
      <c r="G41" s="3">
        <f>問1!T69</f>
        <v>0.13</v>
      </c>
      <c r="H41" s="3">
        <f>問1!O69</f>
        <v>0.1</v>
      </c>
      <c r="I41" s="2"/>
    </row>
    <row r="42" spans="1:9" ht="15.75" customHeight="1" x14ac:dyDescent="0.15">
      <c r="A42" s="6" t="str">
        <f>問1!C70</f>
        <v>わからない・無回答</v>
      </c>
      <c r="B42" s="3">
        <f>問1!AN70</f>
        <v>9.6000000000000002E-2</v>
      </c>
      <c r="C42" s="3"/>
      <c r="D42" s="3">
        <f>問1!AI70</f>
        <v>0.04</v>
      </c>
      <c r="E42" s="3">
        <f>問1!AD70</f>
        <v>0.06</v>
      </c>
      <c r="F42" s="3">
        <f>問1!Y70</f>
        <v>7.0000000000000007E-2</v>
      </c>
      <c r="G42" s="3">
        <f>問1!T70</f>
        <v>0.12</v>
      </c>
      <c r="H42" s="3">
        <f>問1!O70</f>
        <v>0.19</v>
      </c>
      <c r="I42" s="2"/>
    </row>
    <row r="43" spans="1:9" ht="15.75" customHeight="1" x14ac:dyDescent="0.15">
      <c r="A43" s="2"/>
      <c r="B43" s="9"/>
      <c r="C43" s="9"/>
      <c r="D43" s="9"/>
      <c r="E43" s="9"/>
      <c r="F43" s="9"/>
      <c r="G43" s="9"/>
      <c r="H43" s="9"/>
      <c r="I43" s="2"/>
    </row>
    <row r="44" spans="1:9" ht="15.75" customHeight="1" x14ac:dyDescent="0.15">
      <c r="A44" s="2"/>
      <c r="B44" s="9"/>
      <c r="C44" s="9"/>
      <c r="D44" s="9"/>
      <c r="E44" s="9"/>
      <c r="F44" s="9"/>
      <c r="G44" s="9"/>
      <c r="H44" s="9"/>
      <c r="I44" s="2"/>
    </row>
    <row r="45" spans="1:9" ht="15.75" customHeight="1" x14ac:dyDescent="0.15">
      <c r="A45" s="5" t="s">
        <v>83</v>
      </c>
      <c r="B45" s="2"/>
      <c r="C45" s="2"/>
      <c r="D45" s="2"/>
      <c r="E45" s="2"/>
      <c r="F45" s="2"/>
      <c r="G45" s="2"/>
      <c r="H45" s="2"/>
      <c r="I45" s="2"/>
    </row>
    <row r="46" spans="1:9" ht="15.75" customHeight="1" x14ac:dyDescent="0.15">
      <c r="A46" s="5" t="s">
        <v>79</v>
      </c>
      <c r="B46" s="2"/>
      <c r="C46" s="2"/>
      <c r="D46" s="2"/>
      <c r="E46" s="2"/>
      <c r="F46" s="2"/>
      <c r="G46" s="2"/>
      <c r="H46" s="2"/>
      <c r="I46" s="2"/>
    </row>
    <row r="47" spans="1:9" ht="15.75" customHeight="1" x14ac:dyDescent="0.15">
      <c r="A47" s="19"/>
      <c r="B47" s="7" t="str">
        <f>問2!R10</f>
        <v>R2調査</v>
      </c>
      <c r="C47" s="7" t="str">
        <f>問2!X10</f>
        <v>H27調査</v>
      </c>
    </row>
    <row r="48" spans="1:9" ht="15.75" customHeight="1" x14ac:dyDescent="0.15">
      <c r="A48" s="14" t="s">
        <v>6</v>
      </c>
      <c r="B48" s="18">
        <f>問2!U12</f>
        <v>0.318</v>
      </c>
      <c r="C48" s="18">
        <f>問2!AA12</f>
        <v>0.56661045531197307</v>
      </c>
    </row>
    <row r="49" spans="1:8" ht="15.75" customHeight="1" x14ac:dyDescent="0.15">
      <c r="A49" s="14" t="s">
        <v>7</v>
      </c>
      <c r="B49" s="18">
        <f>問2!U13</f>
        <v>0.53200000000000003</v>
      </c>
      <c r="C49" s="18">
        <f>問2!AA13</f>
        <v>0.39123102866779091</v>
      </c>
    </row>
    <row r="50" spans="1:8" ht="15.75" customHeight="1" x14ac:dyDescent="0.15">
      <c r="A50" s="14" t="s">
        <v>8</v>
      </c>
      <c r="B50" s="18">
        <f>問2!U14</f>
        <v>6.6000000000000003E-2</v>
      </c>
      <c r="C50" s="18">
        <f>問2!AA14</f>
        <v>3.2040472175379427E-2</v>
      </c>
    </row>
    <row r="51" spans="1:8" ht="15.75" customHeight="1" x14ac:dyDescent="0.15">
      <c r="A51" s="14" t="s">
        <v>9</v>
      </c>
      <c r="B51" s="18">
        <f>問2!U15</f>
        <v>8.0000000000000002E-3</v>
      </c>
      <c r="C51" s="18">
        <f>問2!AA15</f>
        <v>1.6863406408094434E-3</v>
      </c>
    </row>
    <row r="52" spans="1:8" ht="15.75" customHeight="1" x14ac:dyDescent="0.15">
      <c r="A52" s="14" t="s">
        <v>5</v>
      </c>
      <c r="B52" s="18">
        <f>問2!U16</f>
        <v>7.5999999999999998E-2</v>
      </c>
      <c r="C52" s="18">
        <f>問2!AA16</f>
        <v>8.4317032040472171E-3</v>
      </c>
    </row>
    <row r="53" spans="1:8" ht="15.75" customHeight="1" x14ac:dyDescent="0.15">
      <c r="A53" s="14" t="s">
        <v>32</v>
      </c>
      <c r="B53" s="18">
        <f>SUM(B48:B52)</f>
        <v>1.0000000000000002</v>
      </c>
      <c r="C53" s="18">
        <f>SUM(C48:C52)</f>
        <v>1</v>
      </c>
    </row>
    <row r="55" spans="1:8" ht="15.75" customHeight="1" x14ac:dyDescent="0.15">
      <c r="A55" s="5" t="s">
        <v>56</v>
      </c>
      <c r="B55" s="2"/>
      <c r="C55" s="2"/>
      <c r="D55" s="2"/>
      <c r="E55" s="2"/>
      <c r="F55" s="2"/>
      <c r="G55" s="2"/>
      <c r="H55" s="2"/>
    </row>
    <row r="56" spans="1:8" ht="15.75" customHeight="1" x14ac:dyDescent="0.15">
      <c r="A56" s="8"/>
      <c r="B56" s="7" t="str">
        <f>問2!AJ34</f>
        <v>全体</v>
      </c>
      <c r="C56" s="7"/>
      <c r="D56" s="7" t="str">
        <f>問2!AE34</f>
        <v>60歳以上</v>
      </c>
      <c r="E56" s="7" t="str">
        <f>問2!Z34</f>
        <v>50歳代</v>
      </c>
      <c r="F56" s="7" t="str">
        <f>問2!U34</f>
        <v>40歳代</v>
      </c>
      <c r="G56" s="7" t="str">
        <f>問2!P34</f>
        <v>30歳代</v>
      </c>
      <c r="H56" s="7" t="str">
        <f>問2!K34</f>
        <v>18歳～29歳</v>
      </c>
    </row>
    <row r="57" spans="1:8" ht="15.75" customHeight="1" x14ac:dyDescent="0.15">
      <c r="A57" s="6" t="str">
        <f>問2!C36</f>
        <v>非常に重要である　</v>
      </c>
      <c r="B57" s="3">
        <f>問2!AL36</f>
        <v>0.218</v>
      </c>
      <c r="C57" s="3"/>
      <c r="D57" s="3">
        <f>問2!AG36</f>
        <v>0.28000000000000003</v>
      </c>
      <c r="E57" s="3">
        <f>問2!AB36</f>
        <v>0.26</v>
      </c>
      <c r="F57" s="3">
        <f>問2!W36</f>
        <v>0.18</v>
      </c>
      <c r="G57" s="3">
        <f>問2!R36</f>
        <v>0.16</v>
      </c>
      <c r="H57" s="3">
        <f>問2!M36</f>
        <v>0.21</v>
      </c>
    </row>
    <row r="58" spans="1:8" ht="15.75" customHeight="1" x14ac:dyDescent="0.15">
      <c r="A58" s="6" t="str">
        <f>問2!C37</f>
        <v>やや重要である</v>
      </c>
      <c r="B58" s="3">
        <f>問2!AL37</f>
        <v>0.52400000000000002</v>
      </c>
      <c r="C58" s="3"/>
      <c r="D58" s="3">
        <f>問2!AG37</f>
        <v>0.56999999999999995</v>
      </c>
      <c r="E58" s="3">
        <f>問2!AB37</f>
        <v>0.56999999999999995</v>
      </c>
      <c r="F58" s="3">
        <f>問2!W37</f>
        <v>0.63</v>
      </c>
      <c r="G58" s="3">
        <f>問2!R37</f>
        <v>0.51</v>
      </c>
      <c r="H58" s="3">
        <f>問2!M37</f>
        <v>0.34</v>
      </c>
    </row>
    <row r="59" spans="1:8" ht="15.75" customHeight="1" x14ac:dyDescent="0.15">
      <c r="A59" s="6" t="str">
        <f>問2!C38</f>
        <v>あまり重要でない</v>
      </c>
      <c r="B59" s="3">
        <f>問2!AL38</f>
        <v>0.13400000000000001</v>
      </c>
      <c r="C59" s="3"/>
      <c r="D59" s="3">
        <f>問2!AG38</f>
        <v>0.08</v>
      </c>
      <c r="E59" s="3">
        <f>問2!AB38</f>
        <v>0.14000000000000001</v>
      </c>
      <c r="F59" s="3">
        <f>問2!W38</f>
        <v>0.09</v>
      </c>
      <c r="G59" s="3">
        <f>問2!R38</f>
        <v>0.14000000000000001</v>
      </c>
      <c r="H59" s="3">
        <f>問2!M38</f>
        <v>0.22</v>
      </c>
    </row>
    <row r="60" spans="1:8" ht="15.75" customHeight="1" x14ac:dyDescent="0.15">
      <c r="A60" s="6" t="str">
        <f>問2!C39</f>
        <v>まったく重要でない</v>
      </c>
      <c r="B60" s="3">
        <f>問2!AL39</f>
        <v>0.02</v>
      </c>
      <c r="C60" s="3"/>
      <c r="D60" s="3">
        <f>問2!AG39</f>
        <v>0.03</v>
      </c>
      <c r="E60" s="3">
        <f>問2!AB39</f>
        <v>0</v>
      </c>
      <c r="F60" s="3">
        <f>問2!W39</f>
        <v>0.01</v>
      </c>
      <c r="G60" s="3">
        <f>問2!R39</f>
        <v>0.03</v>
      </c>
      <c r="H60" s="3">
        <f>問2!M39</f>
        <v>0.03</v>
      </c>
    </row>
    <row r="61" spans="1:8" ht="15.75" customHeight="1" x14ac:dyDescent="0.15">
      <c r="A61" s="6" t="str">
        <f>問2!C40</f>
        <v>わからない</v>
      </c>
      <c r="B61" s="3">
        <f>問2!AL40</f>
        <v>0.104</v>
      </c>
      <c r="C61" s="3"/>
      <c r="D61" s="3">
        <f>問2!AG40</f>
        <v>0.04</v>
      </c>
      <c r="E61" s="3">
        <f>問2!AB40</f>
        <v>0.03</v>
      </c>
      <c r="F61" s="3">
        <f>問2!W40</f>
        <v>0.09</v>
      </c>
      <c r="G61" s="3">
        <f>問2!R40</f>
        <v>0.16</v>
      </c>
      <c r="H61" s="3">
        <f>問2!M40</f>
        <v>0.2</v>
      </c>
    </row>
    <row r="63" spans="1:8" ht="15.75" customHeight="1" x14ac:dyDescent="0.15">
      <c r="A63" s="5" t="s">
        <v>85</v>
      </c>
    </row>
    <row r="65" spans="1:8" ht="15.75" customHeight="1" x14ac:dyDescent="0.15">
      <c r="A65" s="10"/>
      <c r="B65" s="21" t="s">
        <v>86</v>
      </c>
      <c r="C65" s="21" t="s">
        <v>87</v>
      </c>
    </row>
    <row r="66" spans="1:8" ht="15.75" customHeight="1" x14ac:dyDescent="0.15">
      <c r="A66" s="10" t="str">
        <f>問3!C11</f>
        <v>都市格が向上し、まちのイメージアップにつながるから</v>
      </c>
      <c r="B66" s="22">
        <f>問3!AF11</f>
        <v>0.29882352941176471</v>
      </c>
      <c r="C66" s="22">
        <f>問3!AL11</f>
        <v>0.32746478873239437</v>
      </c>
    </row>
    <row r="67" spans="1:8" ht="15.75" customHeight="1" x14ac:dyDescent="0.15">
      <c r="A67" s="10" t="str">
        <f>問3!C12</f>
        <v>大阪を訪れる人が増えることにより、にぎやかで活気のあるまちとなるから</v>
      </c>
      <c r="B67" s="22">
        <f>問3!AF12</f>
        <v>0.25176470588235295</v>
      </c>
      <c r="C67" s="22">
        <f>問3!AL12</f>
        <v>0.23767605633802816</v>
      </c>
    </row>
    <row r="68" spans="1:8" ht="15.75" customHeight="1" x14ac:dyDescent="0.15">
      <c r="A68" s="10" t="str">
        <f>問3!C13</f>
        <v>不動産価値が向上するから</v>
      </c>
      <c r="B68" s="22">
        <f>問3!AF13</f>
        <v>6.5882352941176475E-2</v>
      </c>
      <c r="C68" s="22">
        <f>問3!AL13</f>
        <v>1.4084507042253521E-2</v>
      </c>
    </row>
    <row r="69" spans="1:8" ht="15.75" customHeight="1" x14ac:dyDescent="0.15">
      <c r="A69" s="10" t="str">
        <f>問3!C14</f>
        <v>地域に愛着を持ち次世代に誇れるまちにしたいから</v>
      </c>
      <c r="B69" s="22">
        <f>問3!AF14</f>
        <v>0.14588235294117646</v>
      </c>
      <c r="C69" s="22">
        <f>問3!AL14</f>
        <v>0.21654929577464788</v>
      </c>
    </row>
    <row r="70" spans="1:8" ht="15.75" customHeight="1" x14ac:dyDescent="0.15">
      <c r="A70" s="10" t="str">
        <f>問3!C15</f>
        <v>景観の良いまちで暮らしたい、または働きたいから</v>
      </c>
      <c r="B70" s="22">
        <f>問3!AF15</f>
        <v>0.23529411764705882</v>
      </c>
      <c r="C70" s="22">
        <f>問3!AL15</f>
        <v>0.18661971830985916</v>
      </c>
    </row>
    <row r="71" spans="1:8" ht="15.75" customHeight="1" x14ac:dyDescent="0.15">
      <c r="A71" s="10" t="str">
        <f>問3!C16</f>
        <v>その他</v>
      </c>
      <c r="B71" s="22">
        <f>問3!AF16</f>
        <v>2.352941176470588E-3</v>
      </c>
      <c r="C71" s="22">
        <f>問3!AL16</f>
        <v>1.7605633802816902E-2</v>
      </c>
    </row>
    <row r="73" spans="1:8" ht="15.75" customHeight="1" x14ac:dyDescent="0.15">
      <c r="A73" s="5" t="s">
        <v>56</v>
      </c>
      <c r="B73" s="2"/>
      <c r="C73" s="2"/>
      <c r="D73" s="2"/>
      <c r="E73" s="2"/>
      <c r="F73" s="2"/>
      <c r="G73" s="2"/>
      <c r="H73" s="2"/>
    </row>
    <row r="74" spans="1:8" ht="15.75" customHeight="1" x14ac:dyDescent="0.15">
      <c r="A74" s="8"/>
      <c r="B74" s="7" t="str">
        <f>問3!AK34</f>
        <v>全体</v>
      </c>
      <c r="C74" s="10"/>
      <c r="D74" s="7" t="str">
        <f>問3!Q34</f>
        <v>18歳～29歳</v>
      </c>
      <c r="E74" s="7" t="str">
        <f>問3!U34</f>
        <v>30歳代</v>
      </c>
      <c r="F74" s="7" t="str">
        <f>問3!Y34</f>
        <v>40歳代</v>
      </c>
      <c r="G74" s="7" t="str">
        <f>問3!AC34</f>
        <v>50歳代</v>
      </c>
      <c r="H74" s="7" t="str">
        <f>問3!AG34</f>
        <v>60歳以上</v>
      </c>
    </row>
    <row r="75" spans="1:8" ht="15.75" customHeight="1" x14ac:dyDescent="0.15">
      <c r="A75" s="6" t="str">
        <f>問3!C36</f>
        <v>都市格が向上し、まちのイメージアップにつながるから</v>
      </c>
      <c r="B75" s="3">
        <f>問3!AM36</f>
        <v>0.32614555256064692</v>
      </c>
      <c r="C75" s="10"/>
      <c r="D75" s="3">
        <f>問3!S36</f>
        <v>0.34545454545454546</v>
      </c>
      <c r="E75" s="3">
        <f>問3!W36</f>
        <v>0.2537313432835821</v>
      </c>
      <c r="F75" s="3">
        <f>問3!AA36</f>
        <v>0.32098765432098764</v>
      </c>
      <c r="G75" s="3">
        <f>問3!AE36</f>
        <v>0.38554216867469882</v>
      </c>
      <c r="H75" s="3">
        <f>問3!AI36</f>
        <v>0.31764705882352939</v>
      </c>
    </row>
    <row r="76" spans="1:8" ht="15.75" customHeight="1" x14ac:dyDescent="0.15">
      <c r="A76" s="6" t="str">
        <f>問3!C37</f>
        <v>大阪を訪れる人が増えることにより、にぎやかで活気のあるまちとなるから</v>
      </c>
      <c r="B76" s="3">
        <f>問3!AM37</f>
        <v>0.23719676549865229</v>
      </c>
      <c r="C76" s="10"/>
      <c r="D76" s="3">
        <f>問3!S37</f>
        <v>0.23636363636363636</v>
      </c>
      <c r="E76" s="3">
        <f>問3!W37</f>
        <v>0.34328358208955223</v>
      </c>
      <c r="F76" s="3">
        <f>問3!AA37</f>
        <v>0.24691358024691357</v>
      </c>
      <c r="G76" s="3">
        <f>問3!AE37</f>
        <v>0.19277108433734941</v>
      </c>
      <c r="H76" s="3">
        <f>問3!AI37</f>
        <v>0.18823529411764706</v>
      </c>
    </row>
    <row r="77" spans="1:8" ht="15.75" customHeight="1" x14ac:dyDescent="0.15">
      <c r="A77" s="6" t="str">
        <f>問3!C38</f>
        <v>不動産価値が向上するから</v>
      </c>
      <c r="B77" s="3">
        <f>問3!AM38</f>
        <v>4.3126684636118601E-2</v>
      </c>
      <c r="C77" s="10"/>
      <c r="D77" s="3">
        <f>問3!S38</f>
        <v>7.2727272727272724E-2</v>
      </c>
      <c r="E77" s="3">
        <f>問3!W38</f>
        <v>4.4776119402985072E-2</v>
      </c>
      <c r="F77" s="3">
        <f>問3!AA38</f>
        <v>3.7037037037037035E-2</v>
      </c>
      <c r="G77" s="3">
        <f>問3!AE38</f>
        <v>3.614457831325301E-2</v>
      </c>
      <c r="H77" s="3">
        <f>問3!AI38</f>
        <v>3.5294117647058823E-2</v>
      </c>
    </row>
    <row r="78" spans="1:8" ht="15.75" customHeight="1" x14ac:dyDescent="0.15">
      <c r="A78" s="6" t="str">
        <f>問3!C39</f>
        <v>地域に愛着を持ち次世代に誇れるまちにしたいから</v>
      </c>
      <c r="B78" s="3">
        <f>問3!AM39</f>
        <v>0.15902964959568733</v>
      </c>
      <c r="C78" s="10"/>
      <c r="D78" s="3">
        <f>問3!S39</f>
        <v>5.4545454545454543E-2</v>
      </c>
      <c r="E78" s="3">
        <f>問3!W39</f>
        <v>0.11940298507462686</v>
      </c>
      <c r="F78" s="3">
        <f>問3!AA39</f>
        <v>0.13580246913580246</v>
      </c>
      <c r="G78" s="3">
        <f>問3!AE39</f>
        <v>0.16867469879518071</v>
      </c>
      <c r="H78" s="3">
        <f>問3!AI39</f>
        <v>0.27058823529411763</v>
      </c>
    </row>
    <row r="79" spans="1:8" ht="15.75" customHeight="1" x14ac:dyDescent="0.15">
      <c r="A79" s="6" t="str">
        <f>問3!C40</f>
        <v>景観の良いまちで暮らしたい、または働きたいから</v>
      </c>
      <c r="B79" s="3">
        <f>問3!AM40</f>
        <v>0.22911051212938005</v>
      </c>
      <c r="C79" s="10"/>
      <c r="D79" s="3">
        <f>問3!S40</f>
        <v>0.29090909090909089</v>
      </c>
      <c r="E79" s="3">
        <f>問3!W40</f>
        <v>0.22388059701492538</v>
      </c>
      <c r="F79" s="3">
        <f>問3!AA40</f>
        <v>0.25925925925925924</v>
      </c>
      <c r="G79" s="3">
        <f>問3!AE40</f>
        <v>0.21686746987951808</v>
      </c>
      <c r="H79" s="3">
        <f>問3!AI40</f>
        <v>0.17647058823529413</v>
      </c>
    </row>
    <row r="80" spans="1:8" ht="15.75" customHeight="1" x14ac:dyDescent="0.15">
      <c r="A80" s="6" t="str">
        <f>問3!C41</f>
        <v>その他</v>
      </c>
      <c r="B80" s="3">
        <f>問3!AM41</f>
        <v>5.3908355795148251E-3</v>
      </c>
      <c r="C80" s="10"/>
      <c r="D80" s="3">
        <f>問3!S41</f>
        <v>0</v>
      </c>
      <c r="E80" s="3">
        <f>問3!W41</f>
        <v>1.4925373134328358E-2</v>
      </c>
      <c r="F80" s="3">
        <f>問3!AA41</f>
        <v>0</v>
      </c>
      <c r="G80" s="3">
        <f>問3!AE41</f>
        <v>0</v>
      </c>
      <c r="H80" s="3">
        <f>問3!AI41</f>
        <v>1.1764705882352941E-2</v>
      </c>
    </row>
    <row r="82" spans="1:2" ht="15.75" customHeight="1" x14ac:dyDescent="0.15">
      <c r="A82" s="5" t="s">
        <v>110</v>
      </c>
    </row>
    <row r="83" spans="1:2" ht="15.75" customHeight="1" x14ac:dyDescent="0.15">
      <c r="A83" s="5" t="s">
        <v>114</v>
      </c>
      <c r="B83" s="25" t="s">
        <v>116</v>
      </c>
    </row>
    <row r="84" spans="1:2" ht="15.75" customHeight="1" x14ac:dyDescent="0.15">
      <c r="A84" s="10"/>
      <c r="B84" s="10"/>
    </row>
    <row r="85" spans="1:2" ht="13.5" x14ac:dyDescent="0.15">
      <c r="A85" s="21" t="s">
        <v>95</v>
      </c>
      <c r="B85" s="23">
        <v>0.378</v>
      </c>
    </row>
    <row r="86" spans="1:2" ht="13.5" x14ac:dyDescent="0.15">
      <c r="A86" s="21" t="s">
        <v>96</v>
      </c>
      <c r="B86" s="23">
        <v>0.376</v>
      </c>
    </row>
    <row r="87" spans="1:2" ht="13.5" x14ac:dyDescent="0.15">
      <c r="A87" s="21" t="s">
        <v>97</v>
      </c>
      <c r="B87" s="23">
        <v>0.35599999999999998</v>
      </c>
    </row>
    <row r="88" spans="1:2" ht="13.5" x14ac:dyDescent="0.15">
      <c r="A88" s="21" t="s">
        <v>98</v>
      </c>
      <c r="B88" s="23">
        <v>0.34599999999999997</v>
      </c>
    </row>
    <row r="89" spans="1:2" ht="13.5" x14ac:dyDescent="0.15">
      <c r="A89" s="21" t="s">
        <v>99</v>
      </c>
      <c r="B89" s="23">
        <v>0.34399999999999997</v>
      </c>
    </row>
    <row r="90" spans="1:2" ht="13.5" x14ac:dyDescent="0.15">
      <c r="A90" s="21" t="s">
        <v>100</v>
      </c>
      <c r="B90" s="23">
        <v>0.32200000000000001</v>
      </c>
    </row>
    <row r="91" spans="1:2" ht="13.5" x14ac:dyDescent="0.15">
      <c r="A91" s="21" t="s">
        <v>104</v>
      </c>
      <c r="B91" s="23">
        <v>0.32</v>
      </c>
    </row>
    <row r="92" spans="1:2" ht="13.5" x14ac:dyDescent="0.15">
      <c r="A92" s="21" t="s">
        <v>101</v>
      </c>
      <c r="B92" s="23">
        <v>0.3</v>
      </c>
    </row>
    <row r="93" spans="1:2" ht="13.5" x14ac:dyDescent="0.15">
      <c r="A93" s="21" t="s">
        <v>102</v>
      </c>
      <c r="B93" s="23">
        <v>0.28799999999999998</v>
      </c>
    </row>
    <row r="94" spans="1:2" ht="13.5" x14ac:dyDescent="0.15">
      <c r="A94" s="21" t="s">
        <v>103</v>
      </c>
      <c r="B94" s="23">
        <v>0.22</v>
      </c>
    </row>
    <row r="95" spans="1:2" ht="13.5" x14ac:dyDescent="0.15">
      <c r="A95" s="10" t="s">
        <v>0</v>
      </c>
      <c r="B95" s="23">
        <v>2E-3</v>
      </c>
    </row>
    <row r="96" spans="1:2" ht="13.5" x14ac:dyDescent="0.15">
      <c r="A96" s="10" t="s">
        <v>13</v>
      </c>
      <c r="B96" s="23">
        <v>9.1999999999999998E-2</v>
      </c>
    </row>
    <row r="98" spans="1:5" ht="15.75" customHeight="1" x14ac:dyDescent="0.15">
      <c r="A98" s="5" t="s">
        <v>109</v>
      </c>
    </row>
    <row r="99" spans="1:5" ht="15.75" customHeight="1" x14ac:dyDescent="0.15">
      <c r="A99" s="10"/>
      <c r="B99" s="10" t="s">
        <v>105</v>
      </c>
      <c r="C99" s="10" t="s">
        <v>108</v>
      </c>
      <c r="D99" s="10" t="s">
        <v>15</v>
      </c>
      <c r="E99" s="10" t="s">
        <v>5</v>
      </c>
    </row>
    <row r="100" spans="1:5" ht="15.75" customHeight="1" x14ac:dyDescent="0.15">
      <c r="A100" s="14" t="s">
        <v>119</v>
      </c>
      <c r="B100" s="20">
        <v>0.32319999999999999</v>
      </c>
      <c r="C100" s="20">
        <v>0.12239999999999999</v>
      </c>
      <c r="D100" s="20">
        <v>0.2792</v>
      </c>
      <c r="E100" s="20">
        <v>0.2752</v>
      </c>
    </row>
    <row r="101" spans="1:5" ht="15.75" customHeight="1" x14ac:dyDescent="0.15">
      <c r="A101" s="10"/>
      <c r="B101" s="10"/>
      <c r="C101" s="10"/>
      <c r="D101" s="10"/>
      <c r="E101" s="10"/>
    </row>
    <row r="102" spans="1:5" ht="15.75" customHeight="1" x14ac:dyDescent="0.15">
      <c r="A102" s="14" t="s">
        <v>14</v>
      </c>
      <c r="B102" s="20">
        <v>0.438</v>
      </c>
      <c r="C102" s="20">
        <v>0.104</v>
      </c>
      <c r="D102" s="20">
        <v>0.224</v>
      </c>
      <c r="E102" s="20">
        <v>0.23400000000000001</v>
      </c>
    </row>
    <row r="103" spans="1:5" ht="15.75" customHeight="1" x14ac:dyDescent="0.15">
      <c r="A103" s="14" t="s">
        <v>16</v>
      </c>
      <c r="B103" s="20">
        <v>0.42399999999999999</v>
      </c>
      <c r="C103" s="20">
        <v>0.106</v>
      </c>
      <c r="D103" s="20">
        <v>0.224</v>
      </c>
      <c r="E103" s="20">
        <v>0.246</v>
      </c>
    </row>
    <row r="104" spans="1:5" ht="15.75" customHeight="1" x14ac:dyDescent="0.15">
      <c r="A104" s="14" t="s">
        <v>17</v>
      </c>
      <c r="B104" s="20">
        <v>0.38</v>
      </c>
      <c r="C104" s="20">
        <v>0.11799999999999999</v>
      </c>
      <c r="D104" s="20">
        <v>0.26400000000000001</v>
      </c>
      <c r="E104" s="20">
        <v>0.23799999999999999</v>
      </c>
    </row>
    <row r="105" spans="1:5" ht="15.75" customHeight="1" x14ac:dyDescent="0.15">
      <c r="A105" s="14" t="s">
        <v>18</v>
      </c>
      <c r="B105" s="20">
        <v>0.28000000000000003</v>
      </c>
      <c r="C105" s="20">
        <v>0.106</v>
      </c>
      <c r="D105" s="20">
        <v>0.30399999999999999</v>
      </c>
      <c r="E105" s="20">
        <v>0.31</v>
      </c>
    </row>
    <row r="106" spans="1:5" ht="15.75" customHeight="1" x14ac:dyDescent="0.15">
      <c r="A106" s="14" t="s">
        <v>19</v>
      </c>
      <c r="B106" s="20">
        <v>0.23799999999999999</v>
      </c>
      <c r="C106" s="20">
        <v>0.154</v>
      </c>
      <c r="D106" s="20">
        <v>0.308</v>
      </c>
      <c r="E106" s="20">
        <v>0.3</v>
      </c>
    </row>
    <row r="107" spans="1:5" ht="15.75" customHeight="1" x14ac:dyDescent="0.15">
      <c r="A107" s="14" t="s">
        <v>20</v>
      </c>
      <c r="B107" s="20">
        <v>0.246</v>
      </c>
      <c r="C107" s="20">
        <v>0.14799999999999999</v>
      </c>
      <c r="D107" s="20">
        <v>0.314</v>
      </c>
      <c r="E107" s="20">
        <v>0.29199999999999998</v>
      </c>
    </row>
    <row r="108" spans="1:5" ht="15.75" customHeight="1" x14ac:dyDescent="0.15">
      <c r="A108" s="14" t="s">
        <v>21</v>
      </c>
      <c r="B108" s="20">
        <v>0.20399999999999999</v>
      </c>
      <c r="C108" s="20">
        <v>0.14799999999999999</v>
      </c>
      <c r="D108" s="20">
        <v>0.32800000000000001</v>
      </c>
      <c r="E108" s="20">
        <v>0.32</v>
      </c>
    </row>
    <row r="109" spans="1:5" ht="15.75" customHeight="1" x14ac:dyDescent="0.15">
      <c r="A109" s="14" t="s">
        <v>22</v>
      </c>
      <c r="B109" s="20">
        <v>0.252</v>
      </c>
      <c r="C109" s="20">
        <v>0.128</v>
      </c>
      <c r="D109" s="20">
        <v>0.312</v>
      </c>
      <c r="E109" s="20">
        <v>0.308</v>
      </c>
    </row>
    <row r="110" spans="1:5" ht="15.75" customHeight="1" x14ac:dyDescent="0.15">
      <c r="A110" s="14" t="s">
        <v>23</v>
      </c>
      <c r="B110" s="20">
        <v>0.22</v>
      </c>
      <c r="C110" s="20">
        <v>0.11600000000000001</v>
      </c>
      <c r="D110" s="20">
        <v>0.35199999999999998</v>
      </c>
      <c r="E110" s="20">
        <v>0.312</v>
      </c>
    </row>
    <row r="111" spans="1:5" ht="15.75" customHeight="1" x14ac:dyDescent="0.15">
      <c r="A111" s="14" t="s">
        <v>24</v>
      </c>
      <c r="B111" s="20">
        <v>0.55000000000000004</v>
      </c>
      <c r="C111" s="20">
        <v>9.6000000000000002E-2</v>
      </c>
      <c r="D111" s="20">
        <v>0.16200000000000001</v>
      </c>
      <c r="E111" s="20">
        <v>0.192</v>
      </c>
    </row>
    <row r="113" spans="1:5" ht="15.75" customHeight="1" x14ac:dyDescent="0.15">
      <c r="A113" s="24" t="s">
        <v>111</v>
      </c>
    </row>
    <row r="114" spans="1:5" ht="15.75" customHeight="1" x14ac:dyDescent="0.15">
      <c r="A114" s="10"/>
      <c r="B114" s="10" t="s">
        <v>105</v>
      </c>
      <c r="C114" s="10" t="s">
        <v>108</v>
      </c>
      <c r="D114" s="10" t="s">
        <v>15</v>
      </c>
      <c r="E114" s="10" t="s">
        <v>5</v>
      </c>
    </row>
    <row r="115" spans="1:5" ht="15.75" customHeight="1" x14ac:dyDescent="0.15">
      <c r="A115" s="14" t="s">
        <v>119</v>
      </c>
      <c r="B115" s="20">
        <v>0.29979389169945664</v>
      </c>
      <c r="C115" s="20">
        <v>0.16732246580475924</v>
      </c>
      <c r="D115" s="20">
        <v>0.32546374367622261</v>
      </c>
      <c r="E115" s="20">
        <v>0.20741989881956155</v>
      </c>
    </row>
    <row r="116" spans="1:5" ht="15.75" customHeight="1" x14ac:dyDescent="0.15">
      <c r="A116" s="10"/>
      <c r="B116" s="10"/>
      <c r="C116" s="10"/>
      <c r="D116" s="10"/>
      <c r="E116" s="10"/>
    </row>
    <row r="117" spans="1:5" ht="15.75" customHeight="1" x14ac:dyDescent="0.15">
      <c r="A117" s="10" t="s">
        <v>14</v>
      </c>
      <c r="B117" s="20">
        <v>0.45699831365935917</v>
      </c>
      <c r="C117" s="20">
        <v>0.13322091062394603</v>
      </c>
      <c r="D117" s="20">
        <v>0.29342327150084319</v>
      </c>
      <c r="E117" s="20">
        <v>0.1163575042158516</v>
      </c>
    </row>
    <row r="118" spans="1:5" ht="15.75" customHeight="1" x14ac:dyDescent="0.15">
      <c r="A118" s="14" t="s">
        <v>16</v>
      </c>
      <c r="B118" s="20">
        <v>0.51602023608768977</v>
      </c>
      <c r="C118" s="20">
        <v>7.9258010118043842E-2</v>
      </c>
      <c r="D118" s="20">
        <v>0.24620573355817876</v>
      </c>
      <c r="E118" s="20">
        <v>0.15851602023608768</v>
      </c>
    </row>
    <row r="119" spans="1:5" ht="15.75" customHeight="1" x14ac:dyDescent="0.15">
      <c r="A119" s="14" t="s">
        <v>17</v>
      </c>
      <c r="B119" s="20">
        <v>0.38617200674536256</v>
      </c>
      <c r="C119" s="20">
        <v>0.18718381112984822</v>
      </c>
      <c r="D119" s="20">
        <v>0.30522765598650925</v>
      </c>
      <c r="E119" s="20">
        <v>0.12141652613827993</v>
      </c>
    </row>
    <row r="120" spans="1:5" ht="15.75" customHeight="1" x14ac:dyDescent="0.15">
      <c r="A120" s="14" t="s">
        <v>18</v>
      </c>
      <c r="B120" s="20">
        <v>0.2900505902192243</v>
      </c>
      <c r="C120" s="20">
        <v>0.13659359190556492</v>
      </c>
      <c r="D120" s="20">
        <v>0.34738617200674538</v>
      </c>
      <c r="E120" s="20">
        <v>0.22596964586846544</v>
      </c>
    </row>
    <row r="121" spans="1:5" ht="15.75" customHeight="1" x14ac:dyDescent="0.15">
      <c r="A121" s="14" t="s">
        <v>19</v>
      </c>
      <c r="B121" s="20">
        <v>0.17200674536256325</v>
      </c>
      <c r="C121" s="20">
        <v>0.2748735244519393</v>
      </c>
      <c r="D121" s="20">
        <v>0.34232715008431702</v>
      </c>
      <c r="E121" s="20">
        <v>0.21079258010118043</v>
      </c>
    </row>
    <row r="122" spans="1:5" ht="15.75" customHeight="1" x14ac:dyDescent="0.15">
      <c r="A122" s="14" t="s">
        <v>20</v>
      </c>
      <c r="B122" s="20">
        <v>0.2478920741989882</v>
      </c>
      <c r="C122" s="20">
        <v>0.1703204047217538</v>
      </c>
      <c r="D122" s="20">
        <v>0.36256323777403038</v>
      </c>
      <c r="E122" s="20">
        <v>0.21922428330522767</v>
      </c>
    </row>
    <row r="123" spans="1:5" ht="15.75" customHeight="1" x14ac:dyDescent="0.15">
      <c r="A123" s="14" t="s">
        <v>21</v>
      </c>
      <c r="B123" s="20">
        <v>0.18887015177065766</v>
      </c>
      <c r="C123" s="20">
        <v>0.18381112984822934</v>
      </c>
      <c r="D123" s="20">
        <v>0.34569983136593591</v>
      </c>
      <c r="E123" s="20">
        <v>0.28161888701517707</v>
      </c>
    </row>
    <row r="124" spans="1:5" ht="15.75" customHeight="1" x14ac:dyDescent="0.15">
      <c r="A124" s="14" t="s">
        <v>22</v>
      </c>
      <c r="B124" s="20">
        <v>0.23946037099494097</v>
      </c>
      <c r="C124" s="20">
        <v>0.1399662731871838</v>
      </c>
      <c r="D124" s="20">
        <v>0.35750421585160203</v>
      </c>
      <c r="E124" s="20">
        <v>0.26306913996627318</v>
      </c>
    </row>
    <row r="125" spans="1:5" ht="15.75" customHeight="1" x14ac:dyDescent="0.15">
      <c r="A125" s="14" t="s">
        <v>23</v>
      </c>
      <c r="B125" s="20">
        <v>0.20067453625632378</v>
      </c>
      <c r="C125" s="20">
        <v>0.20067453625632378</v>
      </c>
      <c r="D125" s="20">
        <v>0.32883642495784149</v>
      </c>
      <c r="E125" s="20">
        <v>0.26981450252951095</v>
      </c>
    </row>
    <row r="127" spans="1:5" ht="15.75" customHeight="1" x14ac:dyDescent="0.15">
      <c r="A127" s="5" t="s">
        <v>113</v>
      </c>
    </row>
    <row r="128" spans="1:5" ht="15.75" customHeight="1" x14ac:dyDescent="0.15">
      <c r="A128" s="5" t="s">
        <v>57</v>
      </c>
      <c r="B128" s="2"/>
    </row>
    <row r="129" spans="1:8" ht="15.75" customHeight="1" x14ac:dyDescent="0.15">
      <c r="A129" s="4"/>
      <c r="B129" s="7" t="s">
        <v>55</v>
      </c>
    </row>
    <row r="130" spans="1:8" ht="15.75" customHeight="1" x14ac:dyDescent="0.15">
      <c r="A130" s="4" t="s">
        <v>25</v>
      </c>
      <c r="B130" s="3">
        <v>0.5</v>
      </c>
    </row>
    <row r="131" spans="1:8" ht="15.75" customHeight="1" x14ac:dyDescent="0.15">
      <c r="A131" s="4" t="s">
        <v>26</v>
      </c>
      <c r="B131" s="3">
        <v>0.2</v>
      </c>
    </row>
    <row r="132" spans="1:8" ht="15.75" customHeight="1" x14ac:dyDescent="0.15">
      <c r="A132" s="4" t="s">
        <v>27</v>
      </c>
      <c r="B132" s="3">
        <v>0.19</v>
      </c>
    </row>
    <row r="133" spans="1:8" ht="15.75" customHeight="1" x14ac:dyDescent="0.15">
      <c r="A133" s="4" t="s">
        <v>28</v>
      </c>
      <c r="B133" s="3">
        <v>0.11</v>
      </c>
    </row>
    <row r="135" spans="1:8" ht="15.75" customHeight="1" x14ac:dyDescent="0.15">
      <c r="A135" s="5" t="s">
        <v>56</v>
      </c>
    </row>
    <row r="136" spans="1:8" ht="15.75" customHeight="1" x14ac:dyDescent="0.15">
      <c r="A136" s="8"/>
      <c r="B136" s="7" t="e">
        <f>問6!#REF!</f>
        <v>#REF!</v>
      </c>
      <c r="C136" s="10"/>
      <c r="D136" s="7" t="e">
        <f>問6!#REF!</f>
        <v>#REF!</v>
      </c>
      <c r="E136" s="7" t="e">
        <f>問6!#REF!</f>
        <v>#REF!</v>
      </c>
      <c r="F136" s="7" t="e">
        <f>問6!#REF!</f>
        <v>#REF!</v>
      </c>
      <c r="G136" s="7" t="e">
        <f>問6!#REF!</f>
        <v>#REF!</v>
      </c>
      <c r="H136" s="7" t="e">
        <f>問6!#REF!</f>
        <v>#REF!</v>
      </c>
    </row>
    <row r="137" spans="1:8" ht="15.75" customHeight="1" x14ac:dyDescent="0.15">
      <c r="A137" s="6" t="e">
        <f>問6!#REF!</f>
        <v>#REF!</v>
      </c>
      <c r="B137" s="3" t="e">
        <f>問6!#REF!</f>
        <v>#REF!</v>
      </c>
      <c r="C137" s="10"/>
      <c r="D137" s="3" t="e">
        <f>問6!#REF!</f>
        <v>#REF!</v>
      </c>
      <c r="E137" s="3" t="e">
        <f>問6!#REF!</f>
        <v>#REF!</v>
      </c>
      <c r="F137" s="3" t="e">
        <f>問6!#REF!</f>
        <v>#REF!</v>
      </c>
      <c r="G137" s="3" t="e">
        <f>問6!#REF!</f>
        <v>#REF!</v>
      </c>
      <c r="H137" s="3" t="e">
        <f>問6!#REF!</f>
        <v>#REF!</v>
      </c>
    </row>
    <row r="138" spans="1:8" ht="15.75" customHeight="1" x14ac:dyDescent="0.15">
      <c r="A138" s="6" t="e">
        <f>問6!#REF!</f>
        <v>#REF!</v>
      </c>
      <c r="B138" s="3" t="e">
        <f>問6!#REF!</f>
        <v>#REF!</v>
      </c>
      <c r="C138" s="10"/>
      <c r="D138" s="3" t="e">
        <f>問6!#REF!</f>
        <v>#REF!</v>
      </c>
      <c r="E138" s="3" t="e">
        <f>問6!#REF!</f>
        <v>#REF!</v>
      </c>
      <c r="F138" s="3" t="e">
        <f>問6!#REF!</f>
        <v>#REF!</v>
      </c>
      <c r="G138" s="3" t="e">
        <f>問6!#REF!</f>
        <v>#REF!</v>
      </c>
      <c r="H138" s="3" t="e">
        <f>問6!#REF!</f>
        <v>#REF!</v>
      </c>
    </row>
    <row r="140" spans="1:8" ht="15.75" customHeight="1" x14ac:dyDescent="0.15">
      <c r="A140" s="5" t="s">
        <v>117</v>
      </c>
    </row>
    <row r="141" spans="1:8" ht="15.75" customHeight="1" x14ac:dyDescent="0.15">
      <c r="A141" s="5" t="s">
        <v>114</v>
      </c>
      <c r="B141" s="25" t="s">
        <v>115</v>
      </c>
    </row>
    <row r="142" spans="1:8" ht="15.75" customHeight="1" x14ac:dyDescent="0.15">
      <c r="A142" s="10"/>
      <c r="B142" s="10"/>
    </row>
    <row r="143" spans="1:8" ht="13.5" x14ac:dyDescent="0.15">
      <c r="A143" s="21" t="e">
        <f>問7!#REF!</f>
        <v>#REF!</v>
      </c>
      <c r="B143" s="23" t="e">
        <f>問7!#REF!</f>
        <v>#REF!</v>
      </c>
    </row>
    <row r="144" spans="1:8" ht="13.5" x14ac:dyDescent="0.15">
      <c r="A144" s="21" t="e">
        <f>問7!#REF!</f>
        <v>#REF!</v>
      </c>
      <c r="B144" s="23" t="e">
        <f>問7!#REF!</f>
        <v>#REF!</v>
      </c>
    </row>
    <row r="145" spans="1:2" ht="13.5" x14ac:dyDescent="0.15">
      <c r="A145" s="21" t="e">
        <f>問7!#REF!</f>
        <v>#REF!</v>
      </c>
      <c r="B145" s="23" t="e">
        <f>問7!#REF!</f>
        <v>#REF!</v>
      </c>
    </row>
    <row r="146" spans="1:2" ht="13.5" x14ac:dyDescent="0.15">
      <c r="A146" s="21" t="e">
        <f>問7!#REF!</f>
        <v>#REF!</v>
      </c>
      <c r="B146" s="23" t="e">
        <f>問7!#REF!</f>
        <v>#REF!</v>
      </c>
    </row>
    <row r="147" spans="1:2" ht="13.5" x14ac:dyDescent="0.15">
      <c r="A147" s="21" t="e">
        <f>問7!#REF!</f>
        <v>#REF!</v>
      </c>
      <c r="B147" s="23" t="e">
        <f>問7!#REF!</f>
        <v>#REF!</v>
      </c>
    </row>
  </sheetData>
  <phoneticPr fontId="6"/>
  <pageMargins left="0.59055118110236227" right="0.59055118110236227" top="0.59055118110236227" bottom="0.3937007874015748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Z73"/>
  <sheetViews>
    <sheetView showGridLines="0" view="pageBreakPreview" zoomScale="80" zoomScaleNormal="75" zoomScaleSheetLayoutView="80" workbookViewId="0"/>
  </sheetViews>
  <sheetFormatPr defaultColWidth="3.125" defaultRowHeight="18" customHeight="1" x14ac:dyDescent="0.15"/>
  <cols>
    <col min="1" max="41" width="3.125" style="28"/>
    <col min="42" max="45" width="3.125" style="32"/>
    <col min="46" max="16384" width="3.125" style="28"/>
  </cols>
  <sheetData>
    <row r="2" spans="2:52" ht="18" customHeight="1" x14ac:dyDescent="0.15">
      <c r="B2" s="26" t="s">
        <v>72</v>
      </c>
    </row>
    <row r="4" spans="2:52" ht="18" customHeight="1" x14ac:dyDescent="0.15">
      <c r="B4" s="35" t="s">
        <v>73</v>
      </c>
    </row>
    <row r="6" spans="2:52" ht="18" customHeight="1" x14ac:dyDescent="0.15">
      <c r="D6" s="38"/>
      <c r="E6" s="38"/>
      <c r="F6" s="38"/>
      <c r="G6" s="38"/>
      <c r="H6" s="34"/>
      <c r="I6" s="38"/>
      <c r="J6" s="53"/>
      <c r="K6" s="53"/>
      <c r="L6" s="46"/>
      <c r="M6" s="46"/>
      <c r="N6" s="38"/>
      <c r="P6" s="46"/>
      <c r="Q6" s="46"/>
      <c r="T6" s="46"/>
      <c r="U6" s="46"/>
      <c r="X6" s="46"/>
      <c r="Y6" s="46"/>
      <c r="AB6" s="46"/>
      <c r="AC6" s="46"/>
      <c r="AF6" s="46"/>
      <c r="AG6" s="46"/>
    </row>
    <row r="7" spans="2:52" ht="18" customHeight="1" x14ac:dyDescent="0.15">
      <c r="AQ7" s="36"/>
    </row>
    <row r="8" spans="2:52" ht="18" customHeight="1" x14ac:dyDescent="0.15">
      <c r="C8" s="28" t="s">
        <v>71</v>
      </c>
      <c r="AQ8" s="54"/>
      <c r="AR8" s="54"/>
      <c r="AS8" s="54"/>
      <c r="AT8" s="54"/>
      <c r="AU8" s="54"/>
      <c r="AV8" s="54"/>
      <c r="AW8" s="54"/>
      <c r="AX8" s="54"/>
      <c r="AY8" s="54"/>
      <c r="AZ8" s="54"/>
    </row>
    <row r="9" spans="2:52" ht="18" customHeight="1" x14ac:dyDescent="0.15">
      <c r="D9" s="55" t="s">
        <v>70</v>
      </c>
      <c r="E9" s="288" t="s">
        <v>235</v>
      </c>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Q9" s="54"/>
      <c r="AR9" s="54"/>
      <c r="AS9" s="54"/>
      <c r="AT9" s="54"/>
      <c r="AU9" s="54"/>
      <c r="AV9" s="54"/>
      <c r="AW9" s="54"/>
      <c r="AX9" s="54"/>
      <c r="AY9" s="54"/>
      <c r="AZ9" s="54"/>
    </row>
    <row r="10" spans="2:52" ht="18" customHeight="1" x14ac:dyDescent="0.15">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Q10" s="54"/>
      <c r="AR10" s="54"/>
      <c r="AS10" s="54"/>
      <c r="AT10" s="54"/>
      <c r="AU10" s="54"/>
      <c r="AV10" s="54"/>
      <c r="AW10" s="54"/>
      <c r="AX10" s="54"/>
      <c r="AY10" s="54"/>
      <c r="AZ10" s="54"/>
    </row>
    <row r="11" spans="2:52" ht="18" customHeight="1" x14ac:dyDescent="0.15">
      <c r="AQ11" s="36"/>
    </row>
    <row r="12" spans="2:52" ht="18" customHeight="1" x14ac:dyDescent="0.15">
      <c r="C12" s="289"/>
      <c r="D12" s="290"/>
      <c r="E12" s="290"/>
      <c r="F12" s="290"/>
      <c r="G12" s="290"/>
      <c r="H12" s="290"/>
      <c r="I12" s="290"/>
      <c r="J12" s="290"/>
      <c r="K12" s="290"/>
      <c r="L12" s="56" t="s">
        <v>68</v>
      </c>
      <c r="M12" s="57"/>
      <c r="N12" s="57"/>
      <c r="O12" s="58"/>
      <c r="P12" s="51" t="s">
        <v>160</v>
      </c>
      <c r="Q12" s="59"/>
      <c r="R12" s="59"/>
      <c r="S12" s="60"/>
    </row>
    <row r="13" spans="2:52" ht="13.5" x14ac:dyDescent="0.15">
      <c r="C13" s="61" t="s">
        <v>77</v>
      </c>
      <c r="D13" s="62"/>
      <c r="E13" s="62"/>
      <c r="F13" s="62"/>
      <c r="G13" s="62"/>
      <c r="H13" s="62"/>
      <c r="I13" s="62"/>
      <c r="J13" s="62"/>
      <c r="K13" s="62"/>
      <c r="L13" s="63">
        <v>43</v>
      </c>
      <c r="M13" s="64"/>
      <c r="N13" s="64"/>
      <c r="O13" s="65"/>
      <c r="P13" s="66">
        <f>L13/L$19</f>
        <v>8.5999999999999993E-2</v>
      </c>
      <c r="Q13" s="67"/>
      <c r="R13" s="67"/>
      <c r="S13" s="68"/>
    </row>
    <row r="14" spans="2:52" ht="13.5" x14ac:dyDescent="0.15">
      <c r="C14" s="61" t="s">
        <v>1</v>
      </c>
      <c r="D14" s="62"/>
      <c r="E14" s="62"/>
      <c r="F14" s="62"/>
      <c r="G14" s="62"/>
      <c r="H14" s="62"/>
      <c r="I14" s="62"/>
      <c r="J14" s="62"/>
      <c r="K14" s="62"/>
      <c r="L14" s="63">
        <v>168</v>
      </c>
      <c r="M14" s="64"/>
      <c r="N14" s="64"/>
      <c r="O14" s="65"/>
      <c r="P14" s="66">
        <f t="shared" ref="P14:P18" si="0">L14/L$19</f>
        <v>0.33600000000000002</v>
      </c>
      <c r="Q14" s="67"/>
      <c r="R14" s="67"/>
      <c r="S14" s="68"/>
    </row>
    <row r="15" spans="2:52" ht="13.5" x14ac:dyDescent="0.15">
      <c r="C15" s="61" t="s">
        <v>2</v>
      </c>
      <c r="D15" s="62"/>
      <c r="E15" s="62"/>
      <c r="F15" s="62"/>
      <c r="G15" s="62"/>
      <c r="H15" s="62"/>
      <c r="I15" s="62"/>
      <c r="J15" s="62"/>
      <c r="K15" s="62"/>
      <c r="L15" s="63">
        <v>168</v>
      </c>
      <c r="M15" s="64"/>
      <c r="N15" s="64"/>
      <c r="O15" s="65"/>
      <c r="P15" s="66">
        <f t="shared" si="0"/>
        <v>0.33600000000000002</v>
      </c>
      <c r="Q15" s="67"/>
      <c r="R15" s="67"/>
      <c r="S15" s="68"/>
    </row>
    <row r="16" spans="2:52" ht="13.5" x14ac:dyDescent="0.15">
      <c r="C16" s="61" t="s">
        <v>3</v>
      </c>
      <c r="D16" s="62"/>
      <c r="E16" s="62"/>
      <c r="F16" s="62"/>
      <c r="G16" s="62"/>
      <c r="H16" s="62"/>
      <c r="I16" s="62"/>
      <c r="J16" s="62"/>
      <c r="K16" s="62"/>
      <c r="L16" s="63">
        <v>52</v>
      </c>
      <c r="M16" s="64"/>
      <c r="N16" s="64"/>
      <c r="O16" s="65"/>
      <c r="P16" s="66">
        <f t="shared" si="0"/>
        <v>0.104</v>
      </c>
      <c r="Q16" s="67"/>
      <c r="R16" s="67"/>
      <c r="S16" s="68"/>
    </row>
    <row r="17" spans="3:44" ht="13.5" x14ac:dyDescent="0.15">
      <c r="C17" s="61" t="s">
        <v>4</v>
      </c>
      <c r="D17" s="62"/>
      <c r="E17" s="62"/>
      <c r="F17" s="62"/>
      <c r="G17" s="62"/>
      <c r="H17" s="62"/>
      <c r="I17" s="62"/>
      <c r="J17" s="62"/>
      <c r="K17" s="62"/>
      <c r="L17" s="63">
        <v>21</v>
      </c>
      <c r="M17" s="64"/>
      <c r="N17" s="64"/>
      <c r="O17" s="65"/>
      <c r="P17" s="66">
        <f t="shared" si="0"/>
        <v>4.2000000000000003E-2</v>
      </c>
      <c r="Q17" s="67"/>
      <c r="R17" s="67"/>
      <c r="S17" s="68"/>
    </row>
    <row r="18" spans="3:44" ht="18" customHeight="1" thickBot="1" x14ac:dyDescent="0.2">
      <c r="C18" s="61" t="s">
        <v>5</v>
      </c>
      <c r="D18" s="62"/>
      <c r="E18" s="62"/>
      <c r="F18" s="62"/>
      <c r="G18" s="62"/>
      <c r="H18" s="62"/>
      <c r="I18" s="62"/>
      <c r="J18" s="62"/>
      <c r="K18" s="62"/>
      <c r="L18" s="63">
        <v>48</v>
      </c>
      <c r="M18" s="64"/>
      <c r="N18" s="64"/>
      <c r="O18" s="65"/>
      <c r="P18" s="69">
        <f t="shared" si="0"/>
        <v>9.6000000000000002E-2</v>
      </c>
      <c r="Q18" s="70"/>
      <c r="R18" s="70"/>
      <c r="S18" s="71"/>
    </row>
    <row r="19" spans="3:44" ht="14.25" thickTop="1" x14ac:dyDescent="0.15">
      <c r="C19" s="72" t="s">
        <v>32</v>
      </c>
      <c r="D19" s="73"/>
      <c r="E19" s="73"/>
      <c r="F19" s="73"/>
      <c r="G19" s="73"/>
      <c r="H19" s="73"/>
      <c r="I19" s="73"/>
      <c r="J19" s="73"/>
      <c r="K19" s="73"/>
      <c r="L19" s="74">
        <f>SUM(L13:L18)</f>
        <v>500</v>
      </c>
      <c r="M19" s="75"/>
      <c r="N19" s="75"/>
      <c r="O19" s="76"/>
      <c r="P19" s="77">
        <f>SUM(P13:S18)</f>
        <v>1</v>
      </c>
      <c r="Q19" s="78"/>
      <c r="R19" s="78"/>
      <c r="S19" s="79"/>
    </row>
    <row r="21" spans="3:44" ht="18" customHeight="1" x14ac:dyDescent="0.15">
      <c r="C21" s="36"/>
      <c r="N21" s="53"/>
      <c r="O21" s="53"/>
      <c r="P21" s="80"/>
      <c r="Q21" s="81"/>
    </row>
    <row r="22" spans="3:44" ht="18" customHeight="1" x14ac:dyDescent="0.15">
      <c r="C22" s="36"/>
      <c r="N22" s="53"/>
      <c r="O22" s="53"/>
      <c r="P22" s="80"/>
      <c r="Q22" s="81"/>
      <c r="AP22" s="82"/>
    </row>
    <row r="23" spans="3:44" ht="18" customHeight="1" x14ac:dyDescent="0.15">
      <c r="C23" s="36"/>
      <c r="N23" s="53"/>
      <c r="O23" s="53"/>
      <c r="P23" s="80"/>
      <c r="Q23" s="81"/>
      <c r="AP23" s="82"/>
    </row>
    <row r="24" spans="3:44" ht="18" customHeight="1" x14ac:dyDescent="0.15">
      <c r="C24" s="36"/>
      <c r="N24" s="53"/>
      <c r="O24" s="53"/>
      <c r="P24" s="80"/>
      <c r="Q24" s="81"/>
      <c r="AP24" s="82"/>
    </row>
    <row r="25" spans="3:44" ht="18" customHeight="1" x14ac:dyDescent="0.15">
      <c r="C25" s="36"/>
      <c r="N25" s="53"/>
      <c r="O25" s="53"/>
      <c r="P25" s="80"/>
      <c r="Q25" s="81"/>
      <c r="AP25" s="82"/>
    </row>
    <row r="26" spans="3:44" ht="18" customHeight="1" x14ac:dyDescent="0.15">
      <c r="C26" s="36"/>
      <c r="N26" s="53"/>
      <c r="O26" s="53"/>
      <c r="P26" s="80"/>
      <c r="Q26" s="81"/>
      <c r="AP26" s="82"/>
    </row>
    <row r="27" spans="3:44" ht="18" customHeight="1" x14ac:dyDescent="0.15">
      <c r="C27" s="36"/>
      <c r="N27" s="53"/>
      <c r="O27" s="53"/>
      <c r="P27" s="80"/>
      <c r="Q27" s="81"/>
      <c r="AP27" s="82"/>
    </row>
    <row r="28" spans="3:44" ht="18" customHeight="1" x14ac:dyDescent="0.15">
      <c r="C28" s="36"/>
      <c r="N28" s="53"/>
      <c r="O28" s="53"/>
      <c r="P28" s="80"/>
      <c r="Q28" s="81"/>
      <c r="AP28" s="82"/>
    </row>
    <row r="29" spans="3:44" ht="18" customHeight="1" x14ac:dyDescent="0.15">
      <c r="C29" s="36"/>
      <c r="N29" s="53"/>
      <c r="O29" s="53"/>
      <c r="P29" s="80"/>
      <c r="Q29" s="81"/>
      <c r="AP29" s="82"/>
    </row>
    <row r="30" spans="3:44" ht="18" customHeight="1" x14ac:dyDescent="0.15">
      <c r="C30" s="36"/>
      <c r="N30" s="53"/>
      <c r="O30" s="53"/>
      <c r="P30" s="80"/>
      <c r="Q30" s="81"/>
      <c r="AP30" s="82"/>
    </row>
    <row r="31" spans="3:44" ht="18" customHeight="1" x14ac:dyDescent="0.15">
      <c r="C31" s="36"/>
      <c r="N31" s="53"/>
      <c r="O31" s="53"/>
      <c r="P31" s="80"/>
      <c r="Q31" s="81"/>
      <c r="AP31" s="82"/>
      <c r="AR31" s="28"/>
    </row>
    <row r="32" spans="3:44" ht="18" customHeight="1" x14ac:dyDescent="0.15">
      <c r="C32" s="36" t="s">
        <v>74</v>
      </c>
      <c r="N32" s="53"/>
      <c r="O32" s="53"/>
      <c r="P32" s="80"/>
      <c r="Q32" s="81"/>
      <c r="AP32" s="82"/>
      <c r="AQ32" s="48"/>
    </row>
    <row r="33" spans="2:43" ht="18" customHeight="1" x14ac:dyDescent="0.15">
      <c r="C33" s="36"/>
      <c r="D33" s="28" t="s">
        <v>82</v>
      </c>
      <c r="E33" s="288" t="s">
        <v>228</v>
      </c>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83"/>
      <c r="AP33" s="82"/>
      <c r="AQ33" s="48"/>
    </row>
    <row r="34" spans="2:43" ht="18" customHeight="1" x14ac:dyDescent="0.15">
      <c r="C34" s="36"/>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83"/>
      <c r="AP34" s="82"/>
      <c r="AQ34" s="48"/>
    </row>
    <row r="35" spans="2:43" ht="18" customHeight="1" x14ac:dyDescent="0.15">
      <c r="C35" s="291"/>
      <c r="D35" s="292"/>
      <c r="E35" s="292"/>
      <c r="F35" s="292"/>
      <c r="G35" s="292"/>
      <c r="H35" s="292"/>
      <c r="I35" s="292"/>
      <c r="J35" s="292"/>
      <c r="K35" s="292"/>
      <c r="L35" s="292"/>
      <c r="M35" s="293"/>
      <c r="N35" s="84" t="s">
        <v>162</v>
      </c>
      <c r="O35" s="84"/>
      <c r="P35" s="84"/>
      <c r="Q35" s="84"/>
      <c r="R35" s="84"/>
      <c r="S35" s="84"/>
      <c r="T35" s="84" t="s">
        <v>163</v>
      </c>
      <c r="U35" s="84"/>
      <c r="V35" s="84"/>
      <c r="W35" s="84"/>
      <c r="X35" s="84"/>
      <c r="Y35" s="84"/>
      <c r="Z35" s="85" t="s">
        <v>164</v>
      </c>
      <c r="AA35" s="86"/>
      <c r="AB35" s="86"/>
      <c r="AC35" s="86"/>
      <c r="AD35" s="86"/>
      <c r="AE35" s="87"/>
      <c r="AF35" s="85" t="s">
        <v>165</v>
      </c>
      <c r="AG35" s="86"/>
      <c r="AH35" s="86"/>
      <c r="AI35" s="86"/>
      <c r="AJ35" s="86"/>
      <c r="AK35" s="87"/>
      <c r="AP35" s="82"/>
      <c r="AQ35" s="48"/>
    </row>
    <row r="36" spans="2:43" ht="18" customHeight="1" x14ac:dyDescent="0.15">
      <c r="C36" s="291"/>
      <c r="D36" s="292"/>
      <c r="E36" s="292"/>
      <c r="F36" s="292"/>
      <c r="G36" s="292"/>
      <c r="H36" s="292"/>
      <c r="I36" s="292"/>
      <c r="J36" s="292"/>
      <c r="K36" s="292"/>
      <c r="L36" s="292"/>
      <c r="M36" s="293"/>
      <c r="N36" s="88" t="s">
        <v>75</v>
      </c>
      <c r="O36" s="88"/>
      <c r="P36" s="88"/>
      <c r="Q36" s="88" t="s">
        <v>161</v>
      </c>
      <c r="R36" s="88"/>
      <c r="S36" s="88"/>
      <c r="T36" s="88" t="s">
        <v>75</v>
      </c>
      <c r="U36" s="88"/>
      <c r="V36" s="88"/>
      <c r="W36" s="88" t="s">
        <v>161</v>
      </c>
      <c r="X36" s="88"/>
      <c r="Y36" s="88"/>
      <c r="Z36" s="88" t="s">
        <v>75</v>
      </c>
      <c r="AA36" s="88"/>
      <c r="AB36" s="88"/>
      <c r="AC36" s="88" t="s">
        <v>161</v>
      </c>
      <c r="AD36" s="88"/>
      <c r="AE36" s="88"/>
      <c r="AF36" s="88" t="s">
        <v>75</v>
      </c>
      <c r="AG36" s="88"/>
      <c r="AH36" s="88"/>
      <c r="AI36" s="88" t="s">
        <v>161</v>
      </c>
      <c r="AJ36" s="88"/>
      <c r="AK36" s="88"/>
      <c r="AP36" s="82"/>
      <c r="AQ36" s="48"/>
    </row>
    <row r="37" spans="2:43" ht="18" customHeight="1" x14ac:dyDescent="0.15">
      <c r="C37" s="283" t="s">
        <v>167</v>
      </c>
      <c r="D37" s="284"/>
      <c r="E37" s="284"/>
      <c r="F37" s="284"/>
      <c r="G37" s="284"/>
      <c r="H37" s="284"/>
      <c r="I37" s="284"/>
      <c r="J37" s="284"/>
      <c r="K37" s="284"/>
      <c r="L37" s="284"/>
      <c r="M37" s="295"/>
      <c r="N37" s="89">
        <f>SUM(L13:L14)</f>
        <v>211</v>
      </c>
      <c r="O37" s="89"/>
      <c r="P37" s="89"/>
      <c r="Q37" s="90">
        <f>N37/N$41</f>
        <v>0.42199999999999999</v>
      </c>
      <c r="R37" s="90"/>
      <c r="S37" s="90"/>
      <c r="T37" s="89">
        <v>236</v>
      </c>
      <c r="U37" s="89"/>
      <c r="V37" s="89"/>
      <c r="W37" s="90">
        <f>T37/T$41</f>
        <v>0.47199999999999998</v>
      </c>
      <c r="X37" s="90"/>
      <c r="Y37" s="90"/>
      <c r="Z37" s="89">
        <v>404</v>
      </c>
      <c r="AA37" s="89"/>
      <c r="AB37" s="89"/>
      <c r="AC37" s="90">
        <f>Z37/Z$41</f>
        <v>0.68128161888701522</v>
      </c>
      <c r="AD37" s="90"/>
      <c r="AE37" s="90"/>
      <c r="AF37" s="89">
        <v>292</v>
      </c>
      <c r="AG37" s="89"/>
      <c r="AH37" s="89"/>
      <c r="AI37" s="90">
        <f>AF37/AF$41</f>
        <v>0.52994555353901995</v>
      </c>
      <c r="AJ37" s="90"/>
      <c r="AK37" s="90"/>
      <c r="AP37" s="82"/>
      <c r="AQ37" s="48"/>
    </row>
    <row r="38" spans="2:43" ht="18" customHeight="1" x14ac:dyDescent="0.15">
      <c r="C38" s="283" t="s">
        <v>29</v>
      </c>
      <c r="D38" s="284"/>
      <c r="E38" s="284"/>
      <c r="F38" s="284"/>
      <c r="G38" s="284"/>
      <c r="H38" s="284"/>
      <c r="I38" s="284"/>
      <c r="J38" s="284"/>
      <c r="K38" s="284"/>
      <c r="L38" s="284"/>
      <c r="M38" s="295"/>
      <c r="N38" s="89">
        <f>L15</f>
        <v>168</v>
      </c>
      <c r="O38" s="89"/>
      <c r="P38" s="89"/>
      <c r="Q38" s="90">
        <f>N38/N$41</f>
        <v>0.33600000000000002</v>
      </c>
      <c r="R38" s="90"/>
      <c r="S38" s="90"/>
      <c r="T38" s="89">
        <v>155</v>
      </c>
      <c r="U38" s="89"/>
      <c r="V38" s="89"/>
      <c r="W38" s="90">
        <f>T38/T$41</f>
        <v>0.31</v>
      </c>
      <c r="X38" s="90"/>
      <c r="Y38" s="90"/>
      <c r="Z38" s="89">
        <v>105</v>
      </c>
      <c r="AA38" s="89"/>
      <c r="AB38" s="89"/>
      <c r="AC38" s="90">
        <f>Z38/Z$41</f>
        <v>0.17706576728499157</v>
      </c>
      <c r="AD38" s="90"/>
      <c r="AE38" s="90"/>
      <c r="AF38" s="89">
        <v>125</v>
      </c>
      <c r="AG38" s="89"/>
      <c r="AH38" s="89"/>
      <c r="AI38" s="90">
        <f>AF38/AF$41</f>
        <v>0.22686025408348456</v>
      </c>
      <c r="AJ38" s="90"/>
      <c r="AK38" s="90"/>
      <c r="AP38" s="82"/>
      <c r="AQ38" s="48"/>
    </row>
    <row r="39" spans="2:43" ht="18" customHeight="1" x14ac:dyDescent="0.15">
      <c r="C39" s="283" t="s">
        <v>166</v>
      </c>
      <c r="D39" s="284"/>
      <c r="E39" s="284"/>
      <c r="F39" s="284"/>
      <c r="G39" s="284"/>
      <c r="H39" s="284"/>
      <c r="I39" s="284"/>
      <c r="J39" s="284"/>
      <c r="K39" s="284"/>
      <c r="L39" s="284"/>
      <c r="M39" s="295"/>
      <c r="N39" s="89">
        <f>SUM(L16:L17)</f>
        <v>73</v>
      </c>
      <c r="O39" s="89"/>
      <c r="P39" s="89"/>
      <c r="Q39" s="90">
        <f>N39/N$41</f>
        <v>0.14599999999999999</v>
      </c>
      <c r="R39" s="90"/>
      <c r="S39" s="90"/>
      <c r="T39" s="89">
        <v>37</v>
      </c>
      <c r="U39" s="89"/>
      <c r="V39" s="89"/>
      <c r="W39" s="90">
        <f>T39/T$41</f>
        <v>7.3999999999999996E-2</v>
      </c>
      <c r="X39" s="90"/>
      <c r="Y39" s="90"/>
      <c r="Z39" s="89">
        <v>45</v>
      </c>
      <c r="AA39" s="89"/>
      <c r="AB39" s="89"/>
      <c r="AC39" s="90">
        <f>Z39/Z$41</f>
        <v>7.5885328836424959E-2</v>
      </c>
      <c r="AD39" s="90"/>
      <c r="AE39" s="90"/>
      <c r="AF39" s="89">
        <v>131</v>
      </c>
      <c r="AG39" s="89"/>
      <c r="AH39" s="89"/>
      <c r="AI39" s="90">
        <f>AF39/AF$41</f>
        <v>0.23774954627949182</v>
      </c>
      <c r="AJ39" s="90"/>
      <c r="AK39" s="90"/>
      <c r="AP39" s="82"/>
      <c r="AQ39" s="48"/>
    </row>
    <row r="40" spans="2:43" ht="18" customHeight="1" thickBot="1" x14ac:dyDescent="0.2">
      <c r="C40" s="281" t="s">
        <v>31</v>
      </c>
      <c r="D40" s="282"/>
      <c r="E40" s="282"/>
      <c r="F40" s="282"/>
      <c r="G40" s="282"/>
      <c r="H40" s="282"/>
      <c r="I40" s="282"/>
      <c r="J40" s="282"/>
      <c r="K40" s="282"/>
      <c r="L40" s="282"/>
      <c r="M40" s="296"/>
      <c r="N40" s="91">
        <f>L18</f>
        <v>48</v>
      </c>
      <c r="O40" s="91"/>
      <c r="P40" s="91"/>
      <c r="Q40" s="92">
        <f>N40/N$41</f>
        <v>9.6000000000000002E-2</v>
      </c>
      <c r="R40" s="92"/>
      <c r="S40" s="92"/>
      <c r="T40" s="91">
        <v>72</v>
      </c>
      <c r="U40" s="91"/>
      <c r="V40" s="91"/>
      <c r="W40" s="92">
        <f>T40/T$41</f>
        <v>0.14399999999999999</v>
      </c>
      <c r="X40" s="92"/>
      <c r="Y40" s="92"/>
      <c r="Z40" s="91">
        <v>39</v>
      </c>
      <c r="AA40" s="91"/>
      <c r="AB40" s="91"/>
      <c r="AC40" s="92">
        <f>Z40/Z$41</f>
        <v>6.5767284991568295E-2</v>
      </c>
      <c r="AD40" s="92"/>
      <c r="AE40" s="92"/>
      <c r="AF40" s="91">
        <v>3</v>
      </c>
      <c r="AG40" s="91"/>
      <c r="AH40" s="91"/>
      <c r="AI40" s="92">
        <f>AF40/AF$41</f>
        <v>5.4446460980036296E-3</v>
      </c>
      <c r="AJ40" s="92"/>
      <c r="AK40" s="92"/>
      <c r="AP40" s="82"/>
    </row>
    <row r="41" spans="2:43" ht="18" customHeight="1" thickTop="1" x14ac:dyDescent="0.15">
      <c r="C41" s="279" t="s">
        <v>118</v>
      </c>
      <c r="D41" s="280"/>
      <c r="E41" s="280"/>
      <c r="F41" s="280"/>
      <c r="G41" s="280"/>
      <c r="H41" s="280"/>
      <c r="I41" s="280"/>
      <c r="J41" s="280"/>
      <c r="K41" s="280"/>
      <c r="L41" s="280"/>
      <c r="M41" s="294"/>
      <c r="N41" s="93">
        <f>SUM(N37:P40)</f>
        <v>500</v>
      </c>
      <c r="O41" s="93"/>
      <c r="P41" s="93"/>
      <c r="Q41" s="94">
        <f>SUM(Q37:S40)</f>
        <v>1</v>
      </c>
      <c r="R41" s="94"/>
      <c r="S41" s="94"/>
      <c r="T41" s="93">
        <f>SUM(T37:V40)</f>
        <v>500</v>
      </c>
      <c r="U41" s="93"/>
      <c r="V41" s="93"/>
      <c r="W41" s="94">
        <f>SUM(W37:Y40)</f>
        <v>1</v>
      </c>
      <c r="X41" s="94"/>
      <c r="Y41" s="94"/>
      <c r="Z41" s="93">
        <f>SUM(Z37:AB40)</f>
        <v>593</v>
      </c>
      <c r="AA41" s="93"/>
      <c r="AB41" s="93"/>
      <c r="AC41" s="94">
        <f>SUM(AC37:AE40)</f>
        <v>1</v>
      </c>
      <c r="AD41" s="94"/>
      <c r="AE41" s="94"/>
      <c r="AF41" s="93">
        <f>SUM(AF37:AH40)</f>
        <v>551</v>
      </c>
      <c r="AG41" s="93"/>
      <c r="AH41" s="93"/>
      <c r="AI41" s="94">
        <f>SUM(AI37:AI40)</f>
        <v>1</v>
      </c>
      <c r="AJ41" s="94"/>
      <c r="AK41" s="94"/>
      <c r="AP41" s="82"/>
    </row>
    <row r="42" spans="2:43" ht="18" customHeight="1" x14ac:dyDescent="0.15">
      <c r="C42" s="36"/>
      <c r="N42" s="53"/>
      <c r="O42" s="53"/>
      <c r="P42" s="80"/>
      <c r="Q42" s="81"/>
      <c r="AP42" s="82"/>
    </row>
    <row r="43" spans="2:43" ht="18" customHeight="1" x14ac:dyDescent="0.15">
      <c r="C43" s="38"/>
      <c r="D43" s="38"/>
      <c r="E43" s="38"/>
      <c r="F43" s="38"/>
      <c r="G43" s="38"/>
      <c r="H43" s="38"/>
      <c r="I43" s="38"/>
      <c r="J43" s="38"/>
      <c r="K43" s="53"/>
      <c r="L43" s="53"/>
      <c r="M43" s="40"/>
      <c r="N43" s="40"/>
      <c r="O43" s="40"/>
      <c r="P43" s="53"/>
      <c r="Q43" s="53"/>
      <c r="R43" s="40"/>
      <c r="S43" s="40"/>
      <c r="T43" s="40"/>
      <c r="U43" s="53"/>
      <c r="V43" s="53"/>
      <c r="W43" s="40"/>
      <c r="X43" s="40"/>
      <c r="Y43" s="40"/>
      <c r="Z43" s="53"/>
      <c r="AA43" s="53"/>
      <c r="AB43" s="40"/>
      <c r="AC43" s="40"/>
      <c r="AD43" s="40"/>
      <c r="AE43" s="53"/>
      <c r="AF43" s="53"/>
      <c r="AG43" s="40"/>
      <c r="AH43" s="40"/>
      <c r="AI43" s="40"/>
      <c r="AJ43" s="53"/>
      <c r="AK43" s="53"/>
      <c r="AL43" s="46"/>
      <c r="AM43" s="46"/>
      <c r="AN43" s="46"/>
    </row>
    <row r="44" spans="2:43" ht="18" customHeight="1" x14ac:dyDescent="0.15">
      <c r="B44" s="95"/>
      <c r="D44" s="38"/>
      <c r="E44" s="38"/>
      <c r="F44" s="38"/>
      <c r="G44" s="38"/>
      <c r="H44" s="38"/>
      <c r="I44" s="38"/>
      <c r="J44" s="53"/>
      <c r="K44" s="53"/>
      <c r="L44" s="46"/>
      <c r="M44" s="46"/>
      <c r="N44" s="38"/>
      <c r="P44" s="46"/>
      <c r="Q44" s="46"/>
      <c r="T44" s="46"/>
      <c r="U44" s="46"/>
      <c r="X44" s="46"/>
      <c r="Y44" s="46"/>
      <c r="AB44" s="46"/>
      <c r="AC44" s="46"/>
      <c r="AF44" s="46"/>
      <c r="AG44" s="46"/>
    </row>
    <row r="45" spans="2:43" ht="18" customHeight="1" x14ac:dyDescent="0.15">
      <c r="B45" s="95"/>
      <c r="D45" s="38"/>
      <c r="E45" s="38"/>
      <c r="F45" s="38"/>
      <c r="G45" s="38"/>
      <c r="H45" s="38"/>
      <c r="I45" s="38"/>
      <c r="J45" s="53"/>
      <c r="K45" s="53"/>
      <c r="L45" s="46"/>
      <c r="M45" s="46"/>
      <c r="N45" s="38"/>
      <c r="P45" s="46"/>
      <c r="Q45" s="46"/>
      <c r="T45" s="46"/>
      <c r="U45" s="46"/>
      <c r="X45" s="46"/>
      <c r="Y45" s="46"/>
      <c r="AB45" s="46"/>
      <c r="AC45" s="46"/>
      <c r="AF45" s="46"/>
      <c r="AG45" s="46"/>
    </row>
    <row r="46" spans="2:43" ht="18" customHeight="1" x14ac:dyDescent="0.15">
      <c r="B46" s="95"/>
      <c r="D46" s="38"/>
      <c r="E46" s="38"/>
      <c r="F46" s="38"/>
      <c r="G46" s="38"/>
      <c r="H46" s="38"/>
      <c r="I46" s="38"/>
      <c r="J46" s="53"/>
      <c r="K46" s="53"/>
      <c r="L46" s="46"/>
      <c r="M46" s="46"/>
      <c r="N46" s="38"/>
      <c r="P46" s="46"/>
      <c r="Q46" s="46"/>
      <c r="T46" s="46"/>
      <c r="U46" s="46"/>
      <c r="X46" s="46"/>
      <c r="Y46" s="46"/>
      <c r="AB46" s="46"/>
      <c r="AC46" s="46"/>
      <c r="AF46" s="46"/>
      <c r="AG46" s="46"/>
    </row>
    <row r="47" spans="2:43" ht="18" customHeight="1" x14ac:dyDescent="0.15">
      <c r="B47" s="95"/>
      <c r="D47" s="38"/>
      <c r="E47" s="38"/>
      <c r="F47" s="38"/>
      <c r="G47" s="38"/>
      <c r="H47" s="38"/>
      <c r="I47" s="38"/>
      <c r="J47" s="53"/>
      <c r="K47" s="53"/>
      <c r="L47" s="46"/>
      <c r="M47" s="46"/>
      <c r="N47" s="38"/>
      <c r="P47" s="46"/>
      <c r="Q47" s="46"/>
      <c r="T47" s="46"/>
      <c r="U47" s="46"/>
      <c r="X47" s="46"/>
      <c r="Y47" s="46"/>
      <c r="AB47" s="46"/>
      <c r="AC47" s="46"/>
      <c r="AF47" s="46"/>
      <c r="AG47" s="46"/>
    </row>
    <row r="48" spans="2:43" ht="18" customHeight="1" x14ac:dyDescent="0.15">
      <c r="B48" s="95"/>
      <c r="D48" s="38"/>
      <c r="E48" s="38"/>
      <c r="F48" s="38"/>
      <c r="G48" s="38"/>
      <c r="H48" s="38"/>
      <c r="I48" s="38"/>
      <c r="J48" s="53"/>
      <c r="K48" s="53"/>
      <c r="L48" s="46"/>
      <c r="M48" s="46"/>
      <c r="N48" s="38"/>
      <c r="P48" s="46"/>
      <c r="Q48" s="46"/>
      <c r="T48" s="46"/>
      <c r="U48" s="46"/>
      <c r="X48" s="46"/>
      <c r="Y48" s="46"/>
      <c r="AB48" s="46"/>
      <c r="AC48" s="46"/>
      <c r="AF48" s="46"/>
      <c r="AG48" s="46"/>
    </row>
    <row r="49" spans="2:41" ht="18" customHeight="1" x14ac:dyDescent="0.15">
      <c r="B49" s="95"/>
      <c r="D49" s="38"/>
      <c r="E49" s="38"/>
      <c r="F49" s="38"/>
      <c r="G49" s="38"/>
      <c r="H49" s="38"/>
      <c r="I49" s="38"/>
      <c r="J49" s="53"/>
      <c r="K49" s="53"/>
      <c r="L49" s="46"/>
      <c r="M49" s="46"/>
      <c r="N49" s="38"/>
      <c r="P49" s="46"/>
      <c r="Q49" s="46"/>
      <c r="T49" s="46"/>
      <c r="U49" s="46"/>
      <c r="X49" s="46"/>
      <c r="Y49" s="46"/>
      <c r="AB49" s="46"/>
      <c r="AC49" s="46"/>
      <c r="AF49" s="46"/>
      <c r="AG49" s="46"/>
    </row>
    <row r="50" spans="2:41" ht="18" customHeight="1" x14ac:dyDescent="0.15">
      <c r="B50" s="95"/>
      <c r="D50" s="38"/>
      <c r="E50" s="38"/>
      <c r="F50" s="38"/>
      <c r="G50" s="38"/>
      <c r="H50" s="38"/>
      <c r="I50" s="38"/>
      <c r="J50" s="53"/>
      <c r="K50" s="53"/>
      <c r="L50" s="46"/>
      <c r="M50" s="46"/>
      <c r="N50" s="38"/>
      <c r="P50" s="46"/>
      <c r="Q50" s="46"/>
      <c r="T50" s="46"/>
      <c r="U50" s="46"/>
      <c r="X50" s="46"/>
      <c r="Y50" s="46"/>
      <c r="AB50" s="46"/>
      <c r="AC50" s="46"/>
      <c r="AF50" s="46"/>
      <c r="AG50" s="46"/>
    </row>
    <row r="51" spans="2:41" ht="18" customHeight="1" x14ac:dyDescent="0.15">
      <c r="B51" s="95"/>
      <c r="D51" s="38"/>
      <c r="E51" s="38"/>
      <c r="F51" s="38"/>
      <c r="G51" s="38"/>
      <c r="H51" s="38"/>
      <c r="I51" s="38"/>
      <c r="J51" s="53"/>
      <c r="K51" s="53"/>
      <c r="L51" s="46"/>
      <c r="M51" s="46"/>
      <c r="N51" s="38"/>
      <c r="P51" s="46"/>
      <c r="Q51" s="46"/>
      <c r="T51" s="46"/>
      <c r="U51" s="46"/>
      <c r="X51" s="46"/>
      <c r="Y51" s="46"/>
      <c r="AB51" s="46"/>
      <c r="AC51" s="46"/>
      <c r="AF51" s="46"/>
      <c r="AG51" s="46"/>
    </row>
    <row r="52" spans="2:41" ht="18" customHeight="1" x14ac:dyDescent="0.15">
      <c r="B52" s="95"/>
      <c r="D52" s="38"/>
      <c r="E52" s="38"/>
      <c r="F52" s="38"/>
      <c r="G52" s="38"/>
      <c r="H52" s="38"/>
      <c r="I52" s="38"/>
      <c r="J52" s="53"/>
      <c r="K52" s="53"/>
      <c r="L52" s="46"/>
      <c r="M52" s="46"/>
      <c r="N52" s="38"/>
      <c r="P52" s="46"/>
      <c r="Q52" s="46"/>
      <c r="T52" s="46"/>
      <c r="U52" s="46"/>
      <c r="X52" s="46"/>
      <c r="Y52" s="46"/>
      <c r="AB52" s="46"/>
      <c r="AC52" s="46"/>
      <c r="AF52" s="46"/>
      <c r="AG52" s="46"/>
    </row>
    <row r="53" spans="2:41" ht="18" customHeight="1" x14ac:dyDescent="0.15">
      <c r="B53" s="95"/>
      <c r="D53" s="38"/>
      <c r="E53" s="38"/>
      <c r="F53" s="38"/>
      <c r="G53" s="38"/>
      <c r="H53" s="38"/>
      <c r="I53" s="38"/>
      <c r="J53" s="53"/>
      <c r="K53" s="53"/>
      <c r="L53" s="46"/>
      <c r="M53" s="46"/>
      <c r="N53" s="38"/>
      <c r="P53" s="46"/>
      <c r="Q53" s="46"/>
      <c r="T53" s="46"/>
      <c r="U53" s="46"/>
      <c r="X53" s="46"/>
      <c r="Y53" s="46"/>
      <c r="AB53" s="46"/>
      <c r="AC53" s="46"/>
      <c r="AF53" s="46"/>
      <c r="AG53" s="46"/>
    </row>
    <row r="54" spans="2:41" ht="18" customHeight="1" x14ac:dyDescent="0.15">
      <c r="B54" s="95"/>
      <c r="D54" s="38"/>
      <c r="E54" s="38"/>
      <c r="F54" s="38"/>
      <c r="G54" s="38"/>
      <c r="H54" s="38"/>
      <c r="I54" s="38"/>
      <c r="J54" s="53"/>
      <c r="K54" s="53"/>
      <c r="L54" s="46"/>
      <c r="M54" s="46"/>
      <c r="N54" s="38"/>
      <c r="P54" s="46"/>
      <c r="Q54" s="46"/>
      <c r="T54" s="46"/>
      <c r="U54" s="46"/>
      <c r="X54" s="46"/>
      <c r="Y54" s="46"/>
      <c r="AB54" s="46"/>
      <c r="AC54" s="46"/>
      <c r="AF54" s="46"/>
      <c r="AG54" s="46"/>
    </row>
    <row r="55" spans="2:41" ht="18" customHeight="1" x14ac:dyDescent="0.15">
      <c r="B55" s="95"/>
      <c r="D55" s="38"/>
      <c r="E55" s="38"/>
      <c r="F55" s="38"/>
      <c r="G55" s="38"/>
      <c r="H55" s="38"/>
      <c r="I55" s="38"/>
      <c r="J55" s="53"/>
      <c r="K55" s="53"/>
      <c r="L55" s="46"/>
      <c r="M55" s="46"/>
      <c r="N55" s="38"/>
      <c r="P55" s="46"/>
      <c r="Q55" s="46"/>
      <c r="T55" s="46"/>
      <c r="U55" s="46"/>
      <c r="X55" s="46"/>
      <c r="Y55" s="46"/>
      <c r="AB55" s="46"/>
      <c r="AC55" s="46"/>
      <c r="AF55" s="46"/>
      <c r="AG55" s="46"/>
    </row>
    <row r="56" spans="2:41" ht="18" customHeight="1" x14ac:dyDescent="0.15">
      <c r="B56" s="95"/>
      <c r="D56" s="38"/>
      <c r="E56" s="38"/>
      <c r="F56" s="38"/>
      <c r="G56" s="38"/>
      <c r="H56" s="38"/>
      <c r="I56" s="38"/>
      <c r="J56" s="53"/>
      <c r="K56" s="53"/>
      <c r="L56" s="46"/>
      <c r="M56" s="46"/>
      <c r="N56" s="38"/>
      <c r="P56" s="46"/>
      <c r="Q56" s="46"/>
      <c r="T56" s="46"/>
      <c r="U56" s="46"/>
      <c r="X56" s="46"/>
      <c r="Y56" s="46"/>
      <c r="AB56" s="46"/>
      <c r="AC56" s="46"/>
      <c r="AF56" s="46"/>
      <c r="AG56" s="46"/>
    </row>
    <row r="57" spans="2:41" ht="18" customHeight="1" x14ac:dyDescent="0.15">
      <c r="B57" s="95"/>
      <c r="D57" s="38"/>
      <c r="E57" s="38"/>
      <c r="F57" s="38"/>
      <c r="G57" s="38"/>
      <c r="H57" s="38"/>
      <c r="I57" s="38"/>
      <c r="J57" s="53"/>
      <c r="K57" s="53"/>
      <c r="L57" s="46"/>
      <c r="M57" s="46"/>
      <c r="N57" s="38"/>
      <c r="P57" s="46"/>
      <c r="Q57" s="46"/>
      <c r="T57" s="46"/>
      <c r="U57" s="46"/>
      <c r="X57" s="46"/>
      <c r="Y57" s="46"/>
      <c r="AB57" s="46"/>
      <c r="AC57" s="46"/>
      <c r="AF57" s="46"/>
      <c r="AG57" s="46"/>
    </row>
    <row r="58" spans="2:41" ht="18" customHeight="1" x14ac:dyDescent="0.15">
      <c r="B58" s="95"/>
      <c r="D58" s="38"/>
      <c r="E58" s="38"/>
      <c r="F58" s="38"/>
      <c r="G58" s="38"/>
      <c r="H58" s="38"/>
      <c r="I58" s="38"/>
      <c r="J58" s="53"/>
      <c r="K58" s="53"/>
      <c r="L58" s="46"/>
      <c r="M58" s="46"/>
      <c r="N58" s="38"/>
      <c r="P58" s="46"/>
      <c r="Q58" s="46"/>
      <c r="T58" s="46"/>
      <c r="U58" s="46"/>
      <c r="X58" s="46"/>
      <c r="Y58" s="46"/>
      <c r="AB58" s="46"/>
      <c r="AC58" s="46"/>
      <c r="AF58" s="46"/>
      <c r="AG58" s="46"/>
    </row>
    <row r="59" spans="2:41" ht="18" customHeight="1" x14ac:dyDescent="0.15">
      <c r="B59" s="95"/>
      <c r="D59" s="38"/>
      <c r="E59" s="38"/>
      <c r="F59" s="38"/>
      <c r="G59" s="38"/>
      <c r="H59" s="38"/>
      <c r="I59" s="38"/>
      <c r="J59" s="53"/>
      <c r="K59" s="53"/>
      <c r="L59" s="46"/>
      <c r="M59" s="46"/>
      <c r="N59" s="38"/>
      <c r="P59" s="46"/>
      <c r="Q59" s="46"/>
      <c r="T59" s="46"/>
      <c r="U59" s="46"/>
      <c r="X59" s="46"/>
      <c r="Y59" s="46"/>
      <c r="AB59" s="46"/>
      <c r="AC59" s="46"/>
      <c r="AF59" s="46"/>
      <c r="AG59" s="46"/>
    </row>
    <row r="60" spans="2:41" ht="18" customHeight="1" x14ac:dyDescent="0.15">
      <c r="B60" s="95"/>
      <c r="D60" s="38"/>
      <c r="E60" s="38"/>
      <c r="F60" s="38"/>
      <c r="G60" s="38"/>
      <c r="H60" s="38"/>
      <c r="I60" s="38"/>
      <c r="J60" s="53"/>
      <c r="K60" s="53"/>
      <c r="L60" s="46"/>
      <c r="M60" s="46"/>
      <c r="N60" s="38"/>
      <c r="P60" s="46"/>
      <c r="Q60" s="46"/>
      <c r="T60" s="46"/>
      <c r="U60" s="46"/>
      <c r="X60" s="46"/>
      <c r="Y60" s="46"/>
      <c r="AB60" s="46"/>
      <c r="AC60" s="46"/>
      <c r="AF60" s="46"/>
      <c r="AG60" s="46"/>
    </row>
    <row r="61" spans="2:41" ht="18" customHeight="1" x14ac:dyDescent="0.15">
      <c r="B61" s="95"/>
      <c r="D61" s="38"/>
      <c r="E61" s="38"/>
      <c r="F61" s="38"/>
      <c r="G61" s="38"/>
      <c r="H61" s="38"/>
      <c r="I61" s="38"/>
      <c r="J61" s="53"/>
      <c r="K61" s="53"/>
      <c r="L61" s="46"/>
      <c r="M61" s="46"/>
      <c r="N61" s="38"/>
      <c r="P61" s="46"/>
      <c r="Q61" s="46"/>
      <c r="T61" s="46"/>
      <c r="U61" s="46"/>
      <c r="X61" s="46"/>
      <c r="Y61" s="46"/>
      <c r="AB61" s="46"/>
      <c r="AC61" s="46"/>
      <c r="AF61" s="46"/>
      <c r="AG61" s="46"/>
    </row>
    <row r="62" spans="2:41" ht="18" customHeight="1" x14ac:dyDescent="0.15">
      <c r="B62" s="95"/>
      <c r="C62" s="36" t="s">
        <v>80</v>
      </c>
      <c r="D62" s="38"/>
      <c r="E62" s="38"/>
      <c r="F62" s="38"/>
      <c r="G62" s="38"/>
      <c r="H62" s="38"/>
      <c r="I62" s="38"/>
      <c r="J62" s="53"/>
      <c r="K62" s="53"/>
      <c r="L62" s="46"/>
      <c r="M62" s="46"/>
      <c r="N62" s="38"/>
      <c r="P62" s="46"/>
      <c r="Q62" s="46"/>
      <c r="T62" s="46"/>
      <c r="U62" s="46"/>
      <c r="X62" s="46"/>
      <c r="Y62" s="46"/>
      <c r="AB62" s="46"/>
      <c r="AC62" s="46"/>
      <c r="AF62" s="46"/>
      <c r="AG62" s="46"/>
    </row>
    <row r="63" spans="2:41" ht="18" customHeight="1" x14ac:dyDescent="0.15">
      <c r="B63" s="95"/>
      <c r="C63" s="36"/>
      <c r="D63" s="38" t="s">
        <v>82</v>
      </c>
      <c r="E63" s="288" t="s">
        <v>234</v>
      </c>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33"/>
    </row>
    <row r="64" spans="2:41" ht="18" customHeight="1" x14ac:dyDescent="0.15">
      <c r="B64" s="95"/>
      <c r="C64" s="36"/>
      <c r="D64" s="3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c r="AL64" s="288"/>
      <c r="AM64" s="288"/>
      <c r="AN64" s="288"/>
      <c r="AO64" s="33"/>
    </row>
    <row r="65" spans="2:45" ht="18" customHeight="1" x14ac:dyDescent="0.15">
      <c r="B65" s="95"/>
      <c r="C65" s="285"/>
      <c r="D65" s="286"/>
      <c r="E65" s="286"/>
      <c r="F65" s="286"/>
      <c r="G65" s="286"/>
      <c r="H65" s="286"/>
      <c r="I65" s="286"/>
      <c r="J65" s="286"/>
      <c r="K65" s="286"/>
      <c r="L65" s="287"/>
      <c r="M65" s="96" t="s">
        <v>53</v>
      </c>
      <c r="N65" s="96"/>
      <c r="O65" s="96"/>
      <c r="P65" s="96"/>
      <c r="Q65" s="96"/>
      <c r="R65" s="96" t="s">
        <v>40</v>
      </c>
      <c r="S65" s="96"/>
      <c r="T65" s="96"/>
      <c r="U65" s="96"/>
      <c r="V65" s="96"/>
      <c r="W65" s="96" t="s">
        <v>39</v>
      </c>
      <c r="X65" s="96"/>
      <c r="Y65" s="96"/>
      <c r="Z65" s="96"/>
      <c r="AA65" s="96"/>
      <c r="AB65" s="96" t="s">
        <v>38</v>
      </c>
      <c r="AC65" s="96"/>
      <c r="AD65" s="96"/>
      <c r="AE65" s="96"/>
      <c r="AF65" s="96"/>
      <c r="AG65" s="96" t="s">
        <v>69</v>
      </c>
      <c r="AH65" s="96"/>
      <c r="AI65" s="96"/>
      <c r="AJ65" s="96"/>
      <c r="AK65" s="97"/>
      <c r="AL65" s="98" t="s">
        <v>58</v>
      </c>
      <c r="AM65" s="96"/>
      <c r="AN65" s="96"/>
      <c r="AO65" s="96"/>
      <c r="AP65" s="96"/>
    </row>
    <row r="66" spans="2:45" ht="18" customHeight="1" x14ac:dyDescent="0.15">
      <c r="B66" s="95"/>
      <c r="C66" s="285"/>
      <c r="D66" s="286"/>
      <c r="E66" s="286"/>
      <c r="F66" s="286"/>
      <c r="G66" s="286"/>
      <c r="H66" s="286"/>
      <c r="I66" s="286"/>
      <c r="J66" s="286"/>
      <c r="K66" s="286"/>
      <c r="L66" s="287"/>
      <c r="M66" s="49" t="s">
        <v>68</v>
      </c>
      <c r="N66" s="49"/>
      <c r="O66" s="88" t="s">
        <v>161</v>
      </c>
      <c r="P66" s="50"/>
      <c r="Q66" s="50"/>
      <c r="R66" s="49" t="s">
        <v>68</v>
      </c>
      <c r="S66" s="49"/>
      <c r="T66" s="88" t="s">
        <v>161</v>
      </c>
      <c r="U66" s="50"/>
      <c r="V66" s="50"/>
      <c r="W66" s="49" t="s">
        <v>68</v>
      </c>
      <c r="X66" s="49"/>
      <c r="Y66" s="88" t="s">
        <v>161</v>
      </c>
      <c r="Z66" s="50"/>
      <c r="AA66" s="50"/>
      <c r="AB66" s="49" t="s">
        <v>68</v>
      </c>
      <c r="AC66" s="49"/>
      <c r="AD66" s="88" t="s">
        <v>161</v>
      </c>
      <c r="AE66" s="50"/>
      <c r="AF66" s="50"/>
      <c r="AG66" s="49" t="s">
        <v>68</v>
      </c>
      <c r="AH66" s="49"/>
      <c r="AI66" s="88" t="s">
        <v>161</v>
      </c>
      <c r="AJ66" s="50"/>
      <c r="AK66" s="51"/>
      <c r="AL66" s="52" t="s">
        <v>68</v>
      </c>
      <c r="AM66" s="49"/>
      <c r="AN66" s="88" t="s">
        <v>161</v>
      </c>
      <c r="AO66" s="50"/>
      <c r="AP66" s="50"/>
    </row>
    <row r="67" spans="2:45" ht="18" customHeight="1" x14ac:dyDescent="0.15">
      <c r="B67" s="95"/>
      <c r="C67" s="283" t="s">
        <v>167</v>
      </c>
      <c r="D67" s="284"/>
      <c r="E67" s="284"/>
      <c r="F67" s="284"/>
      <c r="G67" s="284"/>
      <c r="H67" s="284"/>
      <c r="I67" s="284"/>
      <c r="J67" s="284"/>
      <c r="K67" s="284"/>
      <c r="L67" s="284"/>
      <c r="M67" s="89">
        <v>32</v>
      </c>
      <c r="N67" s="89"/>
      <c r="O67" s="99">
        <f>M67/M$71</f>
        <v>0.32</v>
      </c>
      <c r="P67" s="99"/>
      <c r="Q67" s="99"/>
      <c r="R67" s="89">
        <v>38</v>
      </c>
      <c r="S67" s="89"/>
      <c r="T67" s="99">
        <f>R67/R$71</f>
        <v>0.38</v>
      </c>
      <c r="U67" s="99"/>
      <c r="V67" s="99"/>
      <c r="W67" s="89">
        <v>52</v>
      </c>
      <c r="X67" s="89"/>
      <c r="Y67" s="99">
        <f>W67/W$71</f>
        <v>0.52</v>
      </c>
      <c r="Z67" s="99"/>
      <c r="AA67" s="99"/>
      <c r="AB67" s="89">
        <v>46</v>
      </c>
      <c r="AC67" s="89"/>
      <c r="AD67" s="99">
        <f>AB67/AB$71</f>
        <v>0.46</v>
      </c>
      <c r="AE67" s="99"/>
      <c r="AF67" s="99"/>
      <c r="AG67" s="89">
        <v>43</v>
      </c>
      <c r="AH67" s="89"/>
      <c r="AI67" s="99">
        <f>AG67/AG$71</f>
        <v>0.43</v>
      </c>
      <c r="AJ67" s="99"/>
      <c r="AK67" s="100"/>
      <c r="AL67" s="101">
        <f>SUM(M67,R67,W67,AB67,AG67)</f>
        <v>211</v>
      </c>
      <c r="AM67" s="89"/>
      <c r="AN67" s="99">
        <f>AL67/AL$71</f>
        <v>0.42199999999999999</v>
      </c>
      <c r="AO67" s="99"/>
      <c r="AP67" s="99"/>
      <c r="AR67" s="53"/>
      <c r="AS67" s="28"/>
    </row>
    <row r="68" spans="2:45" ht="18" customHeight="1" x14ac:dyDescent="0.15">
      <c r="B68" s="95"/>
      <c r="C68" s="283" t="s">
        <v>29</v>
      </c>
      <c r="D68" s="284"/>
      <c r="E68" s="284"/>
      <c r="F68" s="284"/>
      <c r="G68" s="284"/>
      <c r="H68" s="284"/>
      <c r="I68" s="284"/>
      <c r="J68" s="284"/>
      <c r="K68" s="284"/>
      <c r="L68" s="284"/>
      <c r="M68" s="89">
        <v>39</v>
      </c>
      <c r="N68" s="89"/>
      <c r="O68" s="99">
        <f>M68/M$71</f>
        <v>0.39</v>
      </c>
      <c r="P68" s="99"/>
      <c r="Q68" s="99"/>
      <c r="R68" s="89">
        <v>37</v>
      </c>
      <c r="S68" s="89"/>
      <c r="T68" s="99">
        <f>R68/R$71</f>
        <v>0.37</v>
      </c>
      <c r="U68" s="99"/>
      <c r="V68" s="99"/>
      <c r="W68" s="89">
        <v>28</v>
      </c>
      <c r="X68" s="89"/>
      <c r="Y68" s="99">
        <f>W68/W$71</f>
        <v>0.28000000000000003</v>
      </c>
      <c r="Z68" s="99"/>
      <c r="AA68" s="99"/>
      <c r="AB68" s="89">
        <v>28</v>
      </c>
      <c r="AC68" s="89"/>
      <c r="AD68" s="99">
        <f>AB68/AB$71</f>
        <v>0.28000000000000003</v>
      </c>
      <c r="AE68" s="99"/>
      <c r="AF68" s="99"/>
      <c r="AG68" s="89">
        <v>36</v>
      </c>
      <c r="AH68" s="89"/>
      <c r="AI68" s="99">
        <f>AG68/AG$71</f>
        <v>0.36</v>
      </c>
      <c r="AJ68" s="99"/>
      <c r="AK68" s="100"/>
      <c r="AL68" s="101">
        <f>SUM(M68,R68,W68,AB68,AG68)</f>
        <v>168</v>
      </c>
      <c r="AM68" s="89"/>
      <c r="AN68" s="99">
        <f>AL68/AL$71</f>
        <v>0.33600000000000002</v>
      </c>
      <c r="AO68" s="99"/>
      <c r="AP68" s="99"/>
      <c r="AR68" s="28"/>
      <c r="AS68" s="28"/>
    </row>
    <row r="69" spans="2:45" ht="18" customHeight="1" x14ac:dyDescent="0.15">
      <c r="B69" s="95"/>
      <c r="C69" s="283" t="s">
        <v>166</v>
      </c>
      <c r="D69" s="284"/>
      <c r="E69" s="284"/>
      <c r="F69" s="284"/>
      <c r="G69" s="284"/>
      <c r="H69" s="284"/>
      <c r="I69" s="284"/>
      <c r="J69" s="284"/>
      <c r="K69" s="284"/>
      <c r="L69" s="284"/>
      <c r="M69" s="89">
        <v>10</v>
      </c>
      <c r="N69" s="89"/>
      <c r="O69" s="99">
        <f>M69/M$71</f>
        <v>0.1</v>
      </c>
      <c r="P69" s="99"/>
      <c r="Q69" s="99"/>
      <c r="R69" s="89">
        <v>13</v>
      </c>
      <c r="S69" s="89"/>
      <c r="T69" s="99">
        <f>R69/R$71</f>
        <v>0.13</v>
      </c>
      <c r="U69" s="99"/>
      <c r="V69" s="99"/>
      <c r="W69" s="89">
        <v>13</v>
      </c>
      <c r="X69" s="89"/>
      <c r="Y69" s="99">
        <f>W69/W$71</f>
        <v>0.13</v>
      </c>
      <c r="Z69" s="99"/>
      <c r="AA69" s="99"/>
      <c r="AB69" s="89">
        <v>20</v>
      </c>
      <c r="AC69" s="89"/>
      <c r="AD69" s="99">
        <f>AB69/AB$71</f>
        <v>0.2</v>
      </c>
      <c r="AE69" s="99"/>
      <c r="AF69" s="99"/>
      <c r="AG69" s="89">
        <v>17</v>
      </c>
      <c r="AH69" s="89"/>
      <c r="AI69" s="99">
        <f>AG69/AG$71</f>
        <v>0.17</v>
      </c>
      <c r="AJ69" s="99"/>
      <c r="AK69" s="100"/>
      <c r="AL69" s="101">
        <f>SUM(M69,R69,W69,AB69,AG69)</f>
        <v>73</v>
      </c>
      <c r="AM69" s="89"/>
      <c r="AN69" s="99">
        <f>AL69/AL$71</f>
        <v>0.14599999999999999</v>
      </c>
      <c r="AO69" s="99"/>
      <c r="AP69" s="99"/>
      <c r="AR69" s="28"/>
      <c r="AS69" s="28"/>
    </row>
    <row r="70" spans="2:45" ht="18" customHeight="1" thickBot="1" x14ac:dyDescent="0.2">
      <c r="B70" s="95"/>
      <c r="C70" s="281" t="s">
        <v>31</v>
      </c>
      <c r="D70" s="282"/>
      <c r="E70" s="282"/>
      <c r="F70" s="282"/>
      <c r="G70" s="282"/>
      <c r="H70" s="282"/>
      <c r="I70" s="282"/>
      <c r="J70" s="282"/>
      <c r="K70" s="282"/>
      <c r="L70" s="282"/>
      <c r="M70" s="91">
        <v>19</v>
      </c>
      <c r="N70" s="91"/>
      <c r="O70" s="102">
        <f>M70/M$71</f>
        <v>0.19</v>
      </c>
      <c r="P70" s="102"/>
      <c r="Q70" s="102"/>
      <c r="R70" s="91">
        <v>12</v>
      </c>
      <c r="S70" s="91"/>
      <c r="T70" s="102">
        <f>R70/R$71</f>
        <v>0.12</v>
      </c>
      <c r="U70" s="102"/>
      <c r="V70" s="102"/>
      <c r="W70" s="91">
        <v>7</v>
      </c>
      <c r="X70" s="91"/>
      <c r="Y70" s="102">
        <f>W70/W$71</f>
        <v>7.0000000000000007E-2</v>
      </c>
      <c r="Z70" s="102"/>
      <c r="AA70" s="102"/>
      <c r="AB70" s="91">
        <v>6</v>
      </c>
      <c r="AC70" s="91"/>
      <c r="AD70" s="102">
        <f>AB70/AB$71</f>
        <v>0.06</v>
      </c>
      <c r="AE70" s="102"/>
      <c r="AF70" s="102"/>
      <c r="AG70" s="91">
        <v>4</v>
      </c>
      <c r="AH70" s="91"/>
      <c r="AI70" s="102">
        <f>AG70/AG$71</f>
        <v>0.04</v>
      </c>
      <c r="AJ70" s="102"/>
      <c r="AK70" s="103"/>
      <c r="AL70" s="101">
        <f>SUM(M70,R70,W70,AB70,AG70)</f>
        <v>48</v>
      </c>
      <c r="AM70" s="91"/>
      <c r="AN70" s="102">
        <f>AL70/AL$71</f>
        <v>9.6000000000000002E-2</v>
      </c>
      <c r="AO70" s="102"/>
      <c r="AP70" s="102"/>
      <c r="AR70" s="28"/>
      <c r="AS70" s="28"/>
    </row>
    <row r="71" spans="2:45" ht="18" customHeight="1" thickTop="1" x14ac:dyDescent="0.15">
      <c r="B71" s="95"/>
      <c r="C71" s="279" t="s">
        <v>81</v>
      </c>
      <c r="D71" s="280"/>
      <c r="E71" s="280"/>
      <c r="F71" s="280"/>
      <c r="G71" s="280"/>
      <c r="H71" s="280"/>
      <c r="I71" s="280"/>
      <c r="J71" s="280"/>
      <c r="K71" s="280"/>
      <c r="L71" s="280"/>
      <c r="M71" s="93">
        <f>SUM(M67:M70)</f>
        <v>100</v>
      </c>
      <c r="N71" s="93"/>
      <c r="O71" s="104">
        <f>SUM(O67:Q70)</f>
        <v>1</v>
      </c>
      <c r="P71" s="104"/>
      <c r="Q71" s="104"/>
      <c r="R71" s="93">
        <f>SUM(R67:R70)</f>
        <v>100</v>
      </c>
      <c r="S71" s="93"/>
      <c r="T71" s="104">
        <f>SUM(T67:V70)</f>
        <v>1</v>
      </c>
      <c r="U71" s="104"/>
      <c r="V71" s="104"/>
      <c r="W71" s="93">
        <f>SUM(W67:W70)</f>
        <v>100</v>
      </c>
      <c r="X71" s="93"/>
      <c r="Y71" s="104">
        <f>SUM(Y67:AA70)</f>
        <v>1</v>
      </c>
      <c r="Z71" s="104"/>
      <c r="AA71" s="104"/>
      <c r="AB71" s="93">
        <f>SUM(AB67:AB70)</f>
        <v>100</v>
      </c>
      <c r="AC71" s="93"/>
      <c r="AD71" s="104">
        <f>SUM(AD67:AF70)</f>
        <v>1</v>
      </c>
      <c r="AE71" s="104"/>
      <c r="AF71" s="104"/>
      <c r="AG71" s="93">
        <f>SUM(AG67:AG70)</f>
        <v>100</v>
      </c>
      <c r="AH71" s="93"/>
      <c r="AI71" s="104">
        <f>SUM(AI67:AK70)</f>
        <v>1</v>
      </c>
      <c r="AJ71" s="104"/>
      <c r="AK71" s="105"/>
      <c r="AL71" s="106">
        <f>SUM(AL67:AL70)</f>
        <v>500</v>
      </c>
      <c r="AM71" s="93"/>
      <c r="AN71" s="104">
        <f>SUM(AN67:AP70)</f>
        <v>1</v>
      </c>
      <c r="AO71" s="104"/>
      <c r="AP71" s="104"/>
    </row>
    <row r="72" spans="2:45" ht="18" customHeight="1" x14ac:dyDescent="0.15">
      <c r="D72" s="38"/>
      <c r="E72" s="38"/>
      <c r="F72" s="38"/>
      <c r="G72" s="38"/>
      <c r="H72" s="38"/>
      <c r="I72" s="38"/>
      <c r="J72" s="53"/>
      <c r="K72" s="53"/>
      <c r="L72" s="46"/>
      <c r="M72" s="46"/>
      <c r="N72" s="38"/>
      <c r="P72" s="46"/>
      <c r="Q72" s="46"/>
      <c r="T72" s="46"/>
      <c r="U72" s="46"/>
      <c r="X72" s="46"/>
      <c r="Y72" s="46"/>
      <c r="AB72" s="46"/>
      <c r="AC72" s="46"/>
      <c r="AF72" s="46"/>
      <c r="AG72" s="46"/>
    </row>
    <row r="73" spans="2:45" ht="18" customHeight="1" x14ac:dyDescent="0.15">
      <c r="D73" s="38"/>
      <c r="E73" s="38"/>
      <c r="F73" s="38"/>
      <c r="G73" s="38"/>
      <c r="H73" s="38"/>
      <c r="I73" s="38"/>
      <c r="J73" s="53"/>
      <c r="Y73" s="46"/>
      <c r="AB73" s="46"/>
      <c r="AC73" s="46"/>
      <c r="AF73" s="46"/>
      <c r="AG73" s="46"/>
    </row>
  </sheetData>
  <mergeCells count="16">
    <mergeCell ref="C65:L66"/>
    <mergeCell ref="E63:AN64"/>
    <mergeCell ref="C12:K12"/>
    <mergeCell ref="E9:AN10"/>
    <mergeCell ref="E33:AN34"/>
    <mergeCell ref="C35:M36"/>
    <mergeCell ref="C41:M41"/>
    <mergeCell ref="C37:M37"/>
    <mergeCell ref="C38:M38"/>
    <mergeCell ref="C39:M39"/>
    <mergeCell ref="C40:M40"/>
    <mergeCell ref="C71:L71"/>
    <mergeCell ref="C70:L70"/>
    <mergeCell ref="C69:L69"/>
    <mergeCell ref="C68:L68"/>
    <mergeCell ref="C67:L67"/>
  </mergeCells>
  <phoneticPr fontId="6"/>
  <printOptions horizontalCentered="1"/>
  <pageMargins left="0.78740157480314965" right="0.78740157480314965" top="0.78740157480314965" bottom="0.78740157480314965" header="0.31496062992125984" footer="0.31496062992125984"/>
  <pageSetup paperSize="9" scale="90" orientation="landscape" cellComments="asDisplayed" r:id="rId1"/>
  <headerFooter>
    <oddFooter>&amp;C&amp;13&amp;P</oddFooter>
  </headerFooter>
  <rowBreaks count="2" manualBreakCount="2">
    <brk id="30" min="1" max="42" man="1"/>
    <brk id="60" min="1" max="4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55763-1B9E-48CF-B824-F708217B94B9}">
  <dimension ref="C3:X68"/>
  <sheetViews>
    <sheetView view="pageBreakPreview" zoomScale="80" zoomScaleNormal="100" zoomScaleSheetLayoutView="80" workbookViewId="0"/>
  </sheetViews>
  <sheetFormatPr defaultColWidth="3.125" defaultRowHeight="18" customHeight="1" x14ac:dyDescent="0.15"/>
  <cols>
    <col min="1" max="16384" width="3.125" style="143"/>
  </cols>
  <sheetData>
    <row r="3" spans="3:24" ht="18" customHeight="1" x14ac:dyDescent="0.15">
      <c r="C3" s="154" t="s">
        <v>204</v>
      </c>
    </row>
    <row r="4" spans="3:24" ht="18" customHeight="1" x14ac:dyDescent="0.15">
      <c r="C4" s="148"/>
      <c r="D4" s="149"/>
      <c r="E4" s="149"/>
      <c r="F4" s="149"/>
      <c r="G4" s="149"/>
      <c r="H4" s="149"/>
      <c r="I4" s="149"/>
      <c r="J4" s="149"/>
      <c r="K4" s="149"/>
      <c r="L4" s="150"/>
      <c r="M4" s="84" t="s">
        <v>162</v>
      </c>
      <c r="N4" s="84"/>
      <c r="O4" s="84"/>
      <c r="P4" s="84"/>
      <c r="Q4" s="84"/>
      <c r="R4" s="84"/>
      <c r="S4" s="84" t="s">
        <v>163</v>
      </c>
      <c r="T4" s="84"/>
      <c r="U4" s="84"/>
      <c r="V4" s="84"/>
      <c r="W4" s="84"/>
      <c r="X4" s="84"/>
    </row>
    <row r="5" spans="3:24" ht="18" customHeight="1" x14ac:dyDescent="0.15">
      <c r="C5" s="151"/>
      <c r="D5" s="152"/>
      <c r="E5" s="152"/>
      <c r="F5" s="152"/>
      <c r="G5" s="152"/>
      <c r="H5" s="152"/>
      <c r="I5" s="152"/>
      <c r="J5" s="152"/>
      <c r="K5" s="152"/>
      <c r="L5" s="153"/>
      <c r="M5" s="56" t="s">
        <v>68</v>
      </c>
      <c r="N5" s="57"/>
      <c r="O5" s="58"/>
      <c r="P5" s="51" t="s">
        <v>160</v>
      </c>
      <c r="Q5" s="59"/>
      <c r="R5" s="60"/>
      <c r="S5" s="56" t="s">
        <v>68</v>
      </c>
      <c r="T5" s="57"/>
      <c r="U5" s="58"/>
      <c r="V5" s="51" t="s">
        <v>160</v>
      </c>
      <c r="W5" s="59"/>
      <c r="X5" s="60"/>
    </row>
    <row r="6" spans="3:24" ht="18" customHeight="1" x14ac:dyDescent="0.15">
      <c r="C6" s="144" t="s">
        <v>167</v>
      </c>
      <c r="D6" s="145"/>
      <c r="E6" s="145"/>
      <c r="F6" s="145"/>
      <c r="G6" s="145"/>
      <c r="H6" s="145"/>
      <c r="I6" s="145"/>
      <c r="J6" s="145"/>
      <c r="K6" s="145"/>
      <c r="L6" s="145"/>
      <c r="M6" s="63">
        <v>43</v>
      </c>
      <c r="N6" s="64"/>
      <c r="O6" s="65"/>
      <c r="P6" s="66">
        <f>M6/M$10</f>
        <v>0.43</v>
      </c>
      <c r="Q6" s="67"/>
      <c r="R6" s="68"/>
      <c r="S6" s="63">
        <v>52</v>
      </c>
      <c r="T6" s="64"/>
      <c r="U6" s="65"/>
      <c r="V6" s="66">
        <f>S6/S$10</f>
        <v>0.52</v>
      </c>
      <c r="W6" s="67"/>
      <c r="X6" s="68"/>
    </row>
    <row r="7" spans="3:24" ht="18" customHeight="1" x14ac:dyDescent="0.15">
      <c r="C7" s="144" t="s">
        <v>2</v>
      </c>
      <c r="D7" s="145"/>
      <c r="E7" s="145"/>
      <c r="F7" s="145"/>
      <c r="G7" s="145"/>
      <c r="H7" s="145"/>
      <c r="I7" s="145"/>
      <c r="J7" s="145"/>
      <c r="K7" s="145"/>
      <c r="L7" s="145"/>
      <c r="M7" s="63">
        <v>36</v>
      </c>
      <c r="N7" s="64"/>
      <c r="O7" s="65"/>
      <c r="P7" s="66">
        <f t="shared" ref="P7:P9" si="0">M7/M$10</f>
        <v>0.36</v>
      </c>
      <c r="Q7" s="67"/>
      <c r="R7" s="68"/>
      <c r="S7" s="63">
        <v>33</v>
      </c>
      <c r="T7" s="64"/>
      <c r="U7" s="65"/>
      <c r="V7" s="66">
        <f t="shared" ref="V7:V9" si="1">S7/S$10</f>
        <v>0.33</v>
      </c>
      <c r="W7" s="67"/>
      <c r="X7" s="68"/>
    </row>
    <row r="8" spans="3:24" ht="18" customHeight="1" x14ac:dyDescent="0.15">
      <c r="C8" s="144" t="s">
        <v>224</v>
      </c>
      <c r="D8" s="145"/>
      <c r="E8" s="145"/>
      <c r="F8" s="145"/>
      <c r="G8" s="145"/>
      <c r="H8" s="145"/>
      <c r="I8" s="145"/>
      <c r="J8" s="145"/>
      <c r="K8" s="145"/>
      <c r="L8" s="145"/>
      <c r="M8" s="63">
        <v>17</v>
      </c>
      <c r="N8" s="64"/>
      <c r="O8" s="65"/>
      <c r="P8" s="66">
        <f t="shared" si="0"/>
        <v>0.17</v>
      </c>
      <c r="Q8" s="67"/>
      <c r="R8" s="68"/>
      <c r="S8" s="63">
        <v>12</v>
      </c>
      <c r="T8" s="64"/>
      <c r="U8" s="65"/>
      <c r="V8" s="66">
        <f t="shared" si="1"/>
        <v>0.12</v>
      </c>
      <c r="W8" s="67"/>
      <c r="X8" s="68"/>
    </row>
    <row r="9" spans="3:24" ht="18" customHeight="1" thickBot="1" x14ac:dyDescent="0.2">
      <c r="C9" s="144" t="s">
        <v>5</v>
      </c>
      <c r="D9" s="145"/>
      <c r="E9" s="145"/>
      <c r="F9" s="145"/>
      <c r="G9" s="145"/>
      <c r="H9" s="145"/>
      <c r="I9" s="145"/>
      <c r="J9" s="145"/>
      <c r="K9" s="145"/>
      <c r="L9" s="145"/>
      <c r="M9" s="63">
        <v>4</v>
      </c>
      <c r="N9" s="64"/>
      <c r="O9" s="65"/>
      <c r="P9" s="66">
        <f t="shared" si="0"/>
        <v>0.04</v>
      </c>
      <c r="Q9" s="70"/>
      <c r="R9" s="71"/>
      <c r="S9" s="63">
        <v>3</v>
      </c>
      <c r="T9" s="64"/>
      <c r="U9" s="65"/>
      <c r="V9" s="66">
        <f t="shared" si="1"/>
        <v>0.03</v>
      </c>
      <c r="W9" s="70"/>
      <c r="X9" s="71"/>
    </row>
    <row r="10" spans="3:24" ht="18" customHeight="1" thickTop="1" x14ac:dyDescent="0.15">
      <c r="C10" s="146" t="s">
        <v>32</v>
      </c>
      <c r="D10" s="147"/>
      <c r="E10" s="147"/>
      <c r="F10" s="147"/>
      <c r="G10" s="147"/>
      <c r="H10" s="147"/>
      <c r="I10" s="147"/>
      <c r="J10" s="147"/>
      <c r="K10" s="147"/>
      <c r="L10" s="147"/>
      <c r="M10" s="74">
        <f>SUM(M6:M9)</f>
        <v>100</v>
      </c>
      <c r="N10" s="75"/>
      <c r="O10" s="76"/>
      <c r="P10" s="77">
        <f>SUM(P6:R9)</f>
        <v>1</v>
      </c>
      <c r="Q10" s="78"/>
      <c r="R10" s="79"/>
      <c r="S10" s="74">
        <f>SUM(S6:S9)</f>
        <v>100</v>
      </c>
      <c r="T10" s="75"/>
      <c r="U10" s="76"/>
      <c r="V10" s="77">
        <f>SUM(V6:X9)</f>
        <v>1</v>
      </c>
      <c r="W10" s="78"/>
      <c r="X10" s="79"/>
    </row>
    <row r="17" spans="3:24" ht="18" customHeight="1" x14ac:dyDescent="0.15">
      <c r="C17" s="154" t="s">
        <v>205</v>
      </c>
    </row>
    <row r="18" spans="3:24" ht="18" customHeight="1" x14ac:dyDescent="0.15">
      <c r="C18" s="148"/>
      <c r="D18" s="149"/>
      <c r="E18" s="149"/>
      <c r="F18" s="149"/>
      <c r="G18" s="149"/>
      <c r="H18" s="149"/>
      <c r="I18" s="149"/>
      <c r="J18" s="149"/>
      <c r="K18" s="149"/>
      <c r="L18" s="150"/>
      <c r="M18" s="84" t="s">
        <v>162</v>
      </c>
      <c r="N18" s="84"/>
      <c r="O18" s="84"/>
      <c r="P18" s="84"/>
      <c r="Q18" s="84"/>
      <c r="R18" s="84"/>
      <c r="S18" s="84" t="s">
        <v>163</v>
      </c>
      <c r="T18" s="84"/>
      <c r="U18" s="84"/>
      <c r="V18" s="84"/>
      <c r="W18" s="84"/>
      <c r="X18" s="84"/>
    </row>
    <row r="19" spans="3:24" ht="18" customHeight="1" x14ac:dyDescent="0.15">
      <c r="C19" s="151"/>
      <c r="D19" s="152"/>
      <c r="E19" s="152"/>
      <c r="F19" s="152"/>
      <c r="G19" s="152"/>
      <c r="H19" s="152"/>
      <c r="I19" s="152"/>
      <c r="J19" s="152"/>
      <c r="K19" s="152"/>
      <c r="L19" s="153"/>
      <c r="M19" s="56" t="s">
        <v>68</v>
      </c>
      <c r="N19" s="57"/>
      <c r="O19" s="58"/>
      <c r="P19" s="51" t="s">
        <v>160</v>
      </c>
      <c r="Q19" s="59"/>
      <c r="R19" s="60"/>
      <c r="S19" s="56" t="s">
        <v>68</v>
      </c>
      <c r="T19" s="57"/>
      <c r="U19" s="58"/>
      <c r="V19" s="51" t="s">
        <v>160</v>
      </c>
      <c r="W19" s="59"/>
      <c r="X19" s="60"/>
    </row>
    <row r="20" spans="3:24" ht="18" customHeight="1" x14ac:dyDescent="0.15">
      <c r="C20" s="144" t="s">
        <v>167</v>
      </c>
      <c r="D20" s="145"/>
      <c r="E20" s="145"/>
      <c r="F20" s="145"/>
      <c r="G20" s="145"/>
      <c r="H20" s="145"/>
      <c r="I20" s="145"/>
      <c r="J20" s="145"/>
      <c r="K20" s="145"/>
      <c r="L20" s="145"/>
      <c r="M20" s="63">
        <v>46</v>
      </c>
      <c r="N20" s="64"/>
      <c r="O20" s="65"/>
      <c r="P20" s="66">
        <f>M20/M$10</f>
        <v>0.46</v>
      </c>
      <c r="Q20" s="67"/>
      <c r="R20" s="68"/>
      <c r="S20" s="63">
        <v>53</v>
      </c>
      <c r="T20" s="64"/>
      <c r="U20" s="65"/>
      <c r="V20" s="66">
        <f>S20/S$10</f>
        <v>0.53</v>
      </c>
      <c r="W20" s="67"/>
      <c r="X20" s="68"/>
    </row>
    <row r="21" spans="3:24" ht="18" customHeight="1" x14ac:dyDescent="0.15">
      <c r="C21" s="144" t="s">
        <v>2</v>
      </c>
      <c r="D21" s="145"/>
      <c r="E21" s="145"/>
      <c r="F21" s="145"/>
      <c r="G21" s="145"/>
      <c r="H21" s="145"/>
      <c r="I21" s="145"/>
      <c r="J21" s="145"/>
      <c r="K21" s="145"/>
      <c r="L21" s="145"/>
      <c r="M21" s="63">
        <v>28</v>
      </c>
      <c r="N21" s="64"/>
      <c r="O21" s="65"/>
      <c r="P21" s="66">
        <f t="shared" ref="P21:P23" si="2">M21/M$10</f>
        <v>0.28000000000000003</v>
      </c>
      <c r="Q21" s="67"/>
      <c r="R21" s="68"/>
      <c r="S21" s="63">
        <v>33</v>
      </c>
      <c r="T21" s="64"/>
      <c r="U21" s="65"/>
      <c r="V21" s="66">
        <f t="shared" ref="V21:V23" si="3">S21/S$10</f>
        <v>0.33</v>
      </c>
      <c r="W21" s="67"/>
      <c r="X21" s="68"/>
    </row>
    <row r="22" spans="3:24" ht="18" customHeight="1" x14ac:dyDescent="0.15">
      <c r="C22" s="144" t="s">
        <v>224</v>
      </c>
      <c r="D22" s="145"/>
      <c r="E22" s="145"/>
      <c r="F22" s="145"/>
      <c r="G22" s="145"/>
      <c r="H22" s="145"/>
      <c r="I22" s="145"/>
      <c r="J22" s="145"/>
      <c r="K22" s="145"/>
      <c r="L22" s="145"/>
      <c r="M22" s="63">
        <v>20</v>
      </c>
      <c r="N22" s="64"/>
      <c r="O22" s="65"/>
      <c r="P22" s="66">
        <f t="shared" si="2"/>
        <v>0.2</v>
      </c>
      <c r="Q22" s="67"/>
      <c r="R22" s="68"/>
      <c r="S22" s="63">
        <v>9</v>
      </c>
      <c r="T22" s="64"/>
      <c r="U22" s="65"/>
      <c r="V22" s="66">
        <f t="shared" si="3"/>
        <v>0.09</v>
      </c>
      <c r="W22" s="67"/>
      <c r="X22" s="68"/>
    </row>
    <row r="23" spans="3:24" ht="18" customHeight="1" thickBot="1" x14ac:dyDescent="0.2">
      <c r="C23" s="144" t="s">
        <v>5</v>
      </c>
      <c r="D23" s="145"/>
      <c r="E23" s="145"/>
      <c r="F23" s="145"/>
      <c r="G23" s="145"/>
      <c r="H23" s="145"/>
      <c r="I23" s="145"/>
      <c r="J23" s="145"/>
      <c r="K23" s="145"/>
      <c r="L23" s="145"/>
      <c r="M23" s="63">
        <v>6</v>
      </c>
      <c r="N23" s="64"/>
      <c r="O23" s="65"/>
      <c r="P23" s="66">
        <f t="shared" si="2"/>
        <v>0.06</v>
      </c>
      <c r="Q23" s="70"/>
      <c r="R23" s="71"/>
      <c r="S23" s="63">
        <v>5</v>
      </c>
      <c r="T23" s="64"/>
      <c r="U23" s="65"/>
      <c r="V23" s="66">
        <f t="shared" si="3"/>
        <v>0.05</v>
      </c>
      <c r="W23" s="70"/>
      <c r="X23" s="71"/>
    </row>
    <row r="24" spans="3:24" ht="18" customHeight="1" thickTop="1" x14ac:dyDescent="0.15">
      <c r="C24" s="146" t="s">
        <v>32</v>
      </c>
      <c r="D24" s="147"/>
      <c r="E24" s="147"/>
      <c r="F24" s="147"/>
      <c r="G24" s="147"/>
      <c r="H24" s="147"/>
      <c r="I24" s="147"/>
      <c r="J24" s="147"/>
      <c r="K24" s="147"/>
      <c r="L24" s="147"/>
      <c r="M24" s="74">
        <f>SUM(M20:M23)</f>
        <v>100</v>
      </c>
      <c r="N24" s="75"/>
      <c r="O24" s="76"/>
      <c r="P24" s="77">
        <f>SUM(P20:R23)</f>
        <v>1</v>
      </c>
      <c r="Q24" s="78"/>
      <c r="R24" s="79"/>
      <c r="S24" s="74">
        <f>SUM(S20:S23)</f>
        <v>100</v>
      </c>
      <c r="T24" s="75"/>
      <c r="U24" s="76"/>
      <c r="V24" s="77">
        <f>SUM(V20:X23)</f>
        <v>1</v>
      </c>
      <c r="W24" s="78"/>
      <c r="X24" s="79"/>
    </row>
    <row r="32" spans="3:24" ht="18" customHeight="1" x14ac:dyDescent="0.15">
      <c r="C32" s="154" t="s">
        <v>206</v>
      </c>
    </row>
    <row r="33" spans="3:24" ht="18" customHeight="1" x14ac:dyDescent="0.15">
      <c r="C33" s="148"/>
      <c r="D33" s="149"/>
      <c r="E33" s="149"/>
      <c r="F33" s="149"/>
      <c r="G33" s="149"/>
      <c r="H33" s="149"/>
      <c r="I33" s="149"/>
      <c r="J33" s="149"/>
      <c r="K33" s="149"/>
      <c r="L33" s="150"/>
      <c r="M33" s="84" t="s">
        <v>162</v>
      </c>
      <c r="N33" s="84"/>
      <c r="O33" s="84"/>
      <c r="P33" s="84"/>
      <c r="Q33" s="84"/>
      <c r="R33" s="84"/>
      <c r="S33" s="84" t="s">
        <v>163</v>
      </c>
      <c r="T33" s="84"/>
      <c r="U33" s="84"/>
      <c r="V33" s="84"/>
      <c r="W33" s="84"/>
      <c r="X33" s="84"/>
    </row>
    <row r="34" spans="3:24" ht="18" customHeight="1" x14ac:dyDescent="0.15">
      <c r="C34" s="151"/>
      <c r="D34" s="152"/>
      <c r="E34" s="152"/>
      <c r="F34" s="152"/>
      <c r="G34" s="152"/>
      <c r="H34" s="152"/>
      <c r="I34" s="152"/>
      <c r="J34" s="152"/>
      <c r="K34" s="152"/>
      <c r="L34" s="153"/>
      <c r="M34" s="56" t="s">
        <v>68</v>
      </c>
      <c r="N34" s="57"/>
      <c r="O34" s="58"/>
      <c r="P34" s="51" t="s">
        <v>160</v>
      </c>
      <c r="Q34" s="59"/>
      <c r="R34" s="60"/>
      <c r="S34" s="56" t="s">
        <v>68</v>
      </c>
      <c r="T34" s="57"/>
      <c r="U34" s="58"/>
      <c r="V34" s="51" t="s">
        <v>160</v>
      </c>
      <c r="W34" s="59"/>
      <c r="X34" s="60"/>
    </row>
    <row r="35" spans="3:24" ht="18" customHeight="1" x14ac:dyDescent="0.15">
      <c r="C35" s="144" t="s">
        <v>167</v>
      </c>
      <c r="D35" s="145"/>
      <c r="E35" s="145"/>
      <c r="F35" s="145"/>
      <c r="G35" s="145"/>
      <c r="H35" s="145"/>
      <c r="I35" s="145"/>
      <c r="J35" s="145"/>
      <c r="K35" s="145"/>
      <c r="L35" s="145"/>
      <c r="M35" s="63">
        <v>52</v>
      </c>
      <c r="N35" s="64"/>
      <c r="O35" s="65"/>
      <c r="P35" s="66">
        <f>M35/M$10</f>
        <v>0.52</v>
      </c>
      <c r="Q35" s="67"/>
      <c r="R35" s="68"/>
      <c r="S35" s="63">
        <v>39</v>
      </c>
      <c r="T35" s="64"/>
      <c r="U35" s="65"/>
      <c r="V35" s="66">
        <f>S35/S$10</f>
        <v>0.39</v>
      </c>
      <c r="W35" s="67"/>
      <c r="X35" s="68"/>
    </row>
    <row r="36" spans="3:24" ht="18" customHeight="1" x14ac:dyDescent="0.15">
      <c r="C36" s="144" t="s">
        <v>2</v>
      </c>
      <c r="D36" s="145"/>
      <c r="E36" s="145"/>
      <c r="F36" s="145"/>
      <c r="G36" s="145"/>
      <c r="H36" s="145"/>
      <c r="I36" s="145"/>
      <c r="J36" s="145"/>
      <c r="K36" s="145"/>
      <c r="L36" s="145"/>
      <c r="M36" s="63">
        <v>28</v>
      </c>
      <c r="N36" s="64"/>
      <c r="O36" s="65"/>
      <c r="P36" s="66">
        <f t="shared" ref="P36:P38" si="4">M36/M$10</f>
        <v>0.28000000000000003</v>
      </c>
      <c r="Q36" s="67"/>
      <c r="R36" s="68"/>
      <c r="S36" s="63">
        <v>41</v>
      </c>
      <c r="T36" s="64"/>
      <c r="U36" s="65"/>
      <c r="V36" s="66">
        <f t="shared" ref="V36:V38" si="5">S36/S$10</f>
        <v>0.41</v>
      </c>
      <c r="W36" s="67"/>
      <c r="X36" s="68"/>
    </row>
    <row r="37" spans="3:24" ht="18" customHeight="1" x14ac:dyDescent="0.15">
      <c r="C37" s="144" t="s">
        <v>224</v>
      </c>
      <c r="D37" s="145"/>
      <c r="E37" s="145"/>
      <c r="F37" s="145"/>
      <c r="G37" s="145"/>
      <c r="H37" s="145"/>
      <c r="I37" s="145"/>
      <c r="J37" s="145"/>
      <c r="K37" s="145"/>
      <c r="L37" s="145"/>
      <c r="M37" s="63">
        <v>13</v>
      </c>
      <c r="N37" s="64"/>
      <c r="O37" s="65"/>
      <c r="P37" s="66">
        <f t="shared" si="4"/>
        <v>0.13</v>
      </c>
      <c r="Q37" s="67"/>
      <c r="R37" s="68"/>
      <c r="S37" s="63">
        <v>10</v>
      </c>
      <c r="T37" s="64"/>
      <c r="U37" s="65"/>
      <c r="V37" s="66">
        <f t="shared" si="5"/>
        <v>0.1</v>
      </c>
      <c r="W37" s="67"/>
      <c r="X37" s="68"/>
    </row>
    <row r="38" spans="3:24" ht="18" customHeight="1" thickBot="1" x14ac:dyDescent="0.2">
      <c r="C38" s="144" t="s">
        <v>5</v>
      </c>
      <c r="D38" s="145"/>
      <c r="E38" s="145"/>
      <c r="F38" s="145"/>
      <c r="G38" s="145"/>
      <c r="H38" s="145"/>
      <c r="I38" s="145"/>
      <c r="J38" s="145"/>
      <c r="K38" s="145"/>
      <c r="L38" s="145"/>
      <c r="M38" s="63">
        <v>7</v>
      </c>
      <c r="N38" s="64"/>
      <c r="O38" s="65"/>
      <c r="P38" s="66">
        <f t="shared" si="4"/>
        <v>7.0000000000000007E-2</v>
      </c>
      <c r="Q38" s="70"/>
      <c r="R38" s="71"/>
      <c r="S38" s="63">
        <v>10</v>
      </c>
      <c r="T38" s="64"/>
      <c r="U38" s="65"/>
      <c r="V38" s="66">
        <f t="shared" si="5"/>
        <v>0.1</v>
      </c>
      <c r="W38" s="70"/>
      <c r="X38" s="71"/>
    </row>
    <row r="39" spans="3:24" ht="18" customHeight="1" thickTop="1" x14ac:dyDescent="0.15">
      <c r="C39" s="146" t="s">
        <v>32</v>
      </c>
      <c r="D39" s="147"/>
      <c r="E39" s="147"/>
      <c r="F39" s="147"/>
      <c r="G39" s="147"/>
      <c r="H39" s="147"/>
      <c r="I39" s="147"/>
      <c r="J39" s="147"/>
      <c r="K39" s="147"/>
      <c r="L39" s="147"/>
      <c r="M39" s="74">
        <f>SUM(M35:M38)</f>
        <v>100</v>
      </c>
      <c r="N39" s="75"/>
      <c r="O39" s="76"/>
      <c r="P39" s="77">
        <f>SUM(P35:R38)</f>
        <v>1</v>
      </c>
      <c r="Q39" s="78"/>
      <c r="R39" s="79"/>
      <c r="S39" s="74">
        <f>SUM(S35:S38)</f>
        <v>100</v>
      </c>
      <c r="T39" s="75"/>
      <c r="U39" s="76"/>
      <c r="V39" s="77">
        <f>SUM(V35:X38)</f>
        <v>1</v>
      </c>
      <c r="W39" s="78"/>
      <c r="X39" s="79"/>
    </row>
    <row r="46" spans="3:24" ht="18" customHeight="1" x14ac:dyDescent="0.15">
      <c r="C46" s="154" t="s">
        <v>207</v>
      </c>
    </row>
    <row r="47" spans="3:24" ht="18" customHeight="1" x14ac:dyDescent="0.15">
      <c r="C47" s="148"/>
      <c r="D47" s="149"/>
      <c r="E47" s="149"/>
      <c r="F47" s="149"/>
      <c r="G47" s="149"/>
      <c r="H47" s="149"/>
      <c r="I47" s="149"/>
      <c r="J47" s="149"/>
      <c r="K47" s="149"/>
      <c r="L47" s="150"/>
      <c r="M47" s="84" t="s">
        <v>162</v>
      </c>
      <c r="N47" s="84"/>
      <c r="O47" s="84"/>
      <c r="P47" s="84"/>
      <c r="Q47" s="84"/>
      <c r="R47" s="84"/>
      <c r="S47" s="84" t="s">
        <v>163</v>
      </c>
      <c r="T47" s="84"/>
      <c r="U47" s="84"/>
      <c r="V47" s="84"/>
      <c r="W47" s="84"/>
      <c r="X47" s="84"/>
    </row>
    <row r="48" spans="3:24" ht="18" customHeight="1" x14ac:dyDescent="0.15">
      <c r="C48" s="151"/>
      <c r="D48" s="152"/>
      <c r="E48" s="152"/>
      <c r="F48" s="152"/>
      <c r="G48" s="152"/>
      <c r="H48" s="152"/>
      <c r="I48" s="152"/>
      <c r="J48" s="152"/>
      <c r="K48" s="152"/>
      <c r="L48" s="153"/>
      <c r="M48" s="56" t="s">
        <v>68</v>
      </c>
      <c r="N48" s="57"/>
      <c r="O48" s="58"/>
      <c r="P48" s="51" t="s">
        <v>160</v>
      </c>
      <c r="Q48" s="59"/>
      <c r="R48" s="60"/>
      <c r="S48" s="56" t="s">
        <v>68</v>
      </c>
      <c r="T48" s="57"/>
      <c r="U48" s="58"/>
      <c r="V48" s="51" t="s">
        <v>160</v>
      </c>
      <c r="W48" s="59"/>
      <c r="X48" s="60"/>
    </row>
    <row r="49" spans="3:24" ht="18" customHeight="1" x14ac:dyDescent="0.15">
      <c r="C49" s="144" t="s">
        <v>167</v>
      </c>
      <c r="D49" s="145"/>
      <c r="E49" s="145"/>
      <c r="F49" s="145"/>
      <c r="G49" s="145"/>
      <c r="H49" s="145"/>
      <c r="I49" s="145"/>
      <c r="J49" s="145"/>
      <c r="K49" s="145"/>
      <c r="L49" s="145"/>
      <c r="M49" s="63">
        <v>38</v>
      </c>
      <c r="N49" s="64"/>
      <c r="O49" s="65"/>
      <c r="P49" s="66">
        <f>M49/M$10</f>
        <v>0.38</v>
      </c>
      <c r="Q49" s="67"/>
      <c r="R49" s="68"/>
      <c r="S49" s="63">
        <v>50</v>
      </c>
      <c r="T49" s="64"/>
      <c r="U49" s="65"/>
      <c r="V49" s="66">
        <f>S49/S$10</f>
        <v>0.5</v>
      </c>
      <c r="W49" s="67"/>
      <c r="X49" s="68"/>
    </row>
    <row r="50" spans="3:24" ht="18" customHeight="1" x14ac:dyDescent="0.15">
      <c r="C50" s="144" t="s">
        <v>2</v>
      </c>
      <c r="D50" s="145"/>
      <c r="E50" s="145"/>
      <c r="F50" s="145"/>
      <c r="G50" s="145"/>
      <c r="H50" s="145"/>
      <c r="I50" s="145"/>
      <c r="J50" s="145"/>
      <c r="K50" s="145"/>
      <c r="L50" s="145"/>
      <c r="M50" s="63">
        <v>37</v>
      </c>
      <c r="N50" s="64"/>
      <c r="O50" s="65"/>
      <c r="P50" s="66">
        <f t="shared" ref="P50:P52" si="6">M50/M$10</f>
        <v>0.37</v>
      </c>
      <c r="Q50" s="67"/>
      <c r="R50" s="68"/>
      <c r="S50" s="63">
        <v>27</v>
      </c>
      <c r="T50" s="64"/>
      <c r="U50" s="65"/>
      <c r="V50" s="66">
        <f t="shared" ref="V50:V52" si="7">S50/S$10</f>
        <v>0.27</v>
      </c>
      <c r="W50" s="67"/>
      <c r="X50" s="68"/>
    </row>
    <row r="51" spans="3:24" ht="18" customHeight="1" x14ac:dyDescent="0.15">
      <c r="C51" s="144" t="s">
        <v>224</v>
      </c>
      <c r="D51" s="145"/>
      <c r="E51" s="145"/>
      <c r="F51" s="145"/>
      <c r="G51" s="145"/>
      <c r="H51" s="145"/>
      <c r="I51" s="145"/>
      <c r="J51" s="145"/>
      <c r="K51" s="145"/>
      <c r="L51" s="145"/>
      <c r="M51" s="63">
        <v>13</v>
      </c>
      <c r="N51" s="64"/>
      <c r="O51" s="65"/>
      <c r="P51" s="66">
        <f t="shared" si="6"/>
        <v>0.13</v>
      </c>
      <c r="Q51" s="67"/>
      <c r="R51" s="68"/>
      <c r="S51" s="63">
        <v>3</v>
      </c>
      <c r="T51" s="64"/>
      <c r="U51" s="65"/>
      <c r="V51" s="66">
        <f t="shared" si="7"/>
        <v>0.03</v>
      </c>
      <c r="W51" s="67"/>
      <c r="X51" s="68"/>
    </row>
    <row r="52" spans="3:24" ht="18" customHeight="1" thickBot="1" x14ac:dyDescent="0.2">
      <c r="C52" s="144" t="s">
        <v>5</v>
      </c>
      <c r="D52" s="145"/>
      <c r="E52" s="145"/>
      <c r="F52" s="145"/>
      <c r="G52" s="145"/>
      <c r="H52" s="145"/>
      <c r="I52" s="145"/>
      <c r="J52" s="145"/>
      <c r="K52" s="145"/>
      <c r="L52" s="145"/>
      <c r="M52" s="63">
        <v>12</v>
      </c>
      <c r="N52" s="64"/>
      <c r="O52" s="65"/>
      <c r="P52" s="66">
        <f t="shared" si="6"/>
        <v>0.12</v>
      </c>
      <c r="Q52" s="70"/>
      <c r="R52" s="71"/>
      <c r="S52" s="63">
        <v>20</v>
      </c>
      <c r="T52" s="64"/>
      <c r="U52" s="65"/>
      <c r="V52" s="66">
        <f t="shared" si="7"/>
        <v>0.2</v>
      </c>
      <c r="W52" s="70"/>
      <c r="X52" s="71"/>
    </row>
    <row r="53" spans="3:24" ht="18" customHeight="1" thickTop="1" x14ac:dyDescent="0.15">
      <c r="C53" s="146" t="s">
        <v>32</v>
      </c>
      <c r="D53" s="147"/>
      <c r="E53" s="147"/>
      <c r="F53" s="147"/>
      <c r="G53" s="147"/>
      <c r="H53" s="147"/>
      <c r="I53" s="147"/>
      <c r="J53" s="147"/>
      <c r="K53" s="147"/>
      <c r="L53" s="147"/>
      <c r="M53" s="74">
        <f>SUM(M49:M52)</f>
        <v>100</v>
      </c>
      <c r="N53" s="75"/>
      <c r="O53" s="76"/>
      <c r="P53" s="77">
        <f>SUM(P49:R52)</f>
        <v>1</v>
      </c>
      <c r="Q53" s="78"/>
      <c r="R53" s="79"/>
      <c r="S53" s="74">
        <f>SUM(S49:S52)</f>
        <v>100</v>
      </c>
      <c r="T53" s="75"/>
      <c r="U53" s="76"/>
      <c r="V53" s="77">
        <f>SUM(V49:X52)</f>
        <v>1</v>
      </c>
      <c r="W53" s="78"/>
      <c r="X53" s="79"/>
    </row>
    <row r="61" spans="3:24" ht="18" customHeight="1" x14ac:dyDescent="0.15">
      <c r="C61" s="154" t="s">
        <v>208</v>
      </c>
    </row>
    <row r="62" spans="3:24" ht="18" customHeight="1" x14ac:dyDescent="0.15">
      <c r="C62" s="148"/>
      <c r="D62" s="149"/>
      <c r="E62" s="149"/>
      <c r="F62" s="149"/>
      <c r="G62" s="149"/>
      <c r="H62" s="149"/>
      <c r="I62" s="149"/>
      <c r="J62" s="149"/>
      <c r="K62" s="149"/>
      <c r="L62" s="150"/>
      <c r="M62" s="84" t="s">
        <v>162</v>
      </c>
      <c r="N62" s="84"/>
      <c r="O62" s="84"/>
      <c r="P62" s="84"/>
      <c r="Q62" s="84"/>
      <c r="R62" s="84"/>
      <c r="S62" s="84" t="s">
        <v>163</v>
      </c>
      <c r="T62" s="84"/>
      <c r="U62" s="84"/>
      <c r="V62" s="84"/>
      <c r="W62" s="84"/>
      <c r="X62" s="84"/>
    </row>
    <row r="63" spans="3:24" ht="18" customHeight="1" x14ac:dyDescent="0.15">
      <c r="C63" s="151"/>
      <c r="D63" s="152"/>
      <c r="E63" s="152"/>
      <c r="F63" s="152"/>
      <c r="G63" s="152"/>
      <c r="H63" s="152"/>
      <c r="I63" s="152"/>
      <c r="J63" s="152"/>
      <c r="K63" s="152"/>
      <c r="L63" s="153"/>
      <c r="M63" s="56" t="s">
        <v>68</v>
      </c>
      <c r="N63" s="57"/>
      <c r="O63" s="58"/>
      <c r="P63" s="51" t="s">
        <v>160</v>
      </c>
      <c r="Q63" s="59"/>
      <c r="R63" s="60"/>
      <c r="S63" s="56" t="s">
        <v>68</v>
      </c>
      <c r="T63" s="57"/>
      <c r="U63" s="58"/>
      <c r="V63" s="51" t="s">
        <v>160</v>
      </c>
      <c r="W63" s="59"/>
      <c r="X63" s="60"/>
    </row>
    <row r="64" spans="3:24" ht="18" customHeight="1" x14ac:dyDescent="0.15">
      <c r="C64" s="144" t="s">
        <v>167</v>
      </c>
      <c r="D64" s="145"/>
      <c r="E64" s="145"/>
      <c r="F64" s="145"/>
      <c r="G64" s="145"/>
      <c r="H64" s="145"/>
      <c r="I64" s="145"/>
      <c r="J64" s="145"/>
      <c r="K64" s="145"/>
      <c r="L64" s="145"/>
      <c r="M64" s="63">
        <v>32</v>
      </c>
      <c r="N64" s="64"/>
      <c r="O64" s="65"/>
      <c r="P64" s="66">
        <f>M64/M$10</f>
        <v>0.32</v>
      </c>
      <c r="Q64" s="67"/>
      <c r="R64" s="68"/>
      <c r="S64" s="63">
        <v>42</v>
      </c>
      <c r="T64" s="64"/>
      <c r="U64" s="65"/>
      <c r="V64" s="66">
        <f>S64/S$10</f>
        <v>0.42</v>
      </c>
      <c r="W64" s="67"/>
      <c r="X64" s="68"/>
    </row>
    <row r="65" spans="3:24" ht="18" customHeight="1" x14ac:dyDescent="0.15">
      <c r="C65" s="144" t="s">
        <v>2</v>
      </c>
      <c r="D65" s="145"/>
      <c r="E65" s="145"/>
      <c r="F65" s="145"/>
      <c r="G65" s="145"/>
      <c r="H65" s="145"/>
      <c r="I65" s="145"/>
      <c r="J65" s="145"/>
      <c r="K65" s="145"/>
      <c r="L65" s="145"/>
      <c r="M65" s="63">
        <v>39</v>
      </c>
      <c r="N65" s="64"/>
      <c r="O65" s="65"/>
      <c r="P65" s="66">
        <f t="shared" ref="P65:P67" si="8">M65/M$10</f>
        <v>0.39</v>
      </c>
      <c r="Q65" s="67"/>
      <c r="R65" s="68"/>
      <c r="S65" s="63">
        <v>21</v>
      </c>
      <c r="T65" s="64"/>
      <c r="U65" s="65"/>
      <c r="V65" s="66">
        <f t="shared" ref="V65:V67" si="9">S65/S$10</f>
        <v>0.21</v>
      </c>
      <c r="W65" s="67"/>
      <c r="X65" s="68"/>
    </row>
    <row r="66" spans="3:24" ht="18" customHeight="1" x14ac:dyDescent="0.15">
      <c r="C66" s="144" t="s">
        <v>224</v>
      </c>
      <c r="D66" s="145"/>
      <c r="E66" s="145"/>
      <c r="F66" s="145"/>
      <c r="G66" s="145"/>
      <c r="H66" s="145"/>
      <c r="I66" s="145"/>
      <c r="J66" s="145"/>
      <c r="K66" s="145"/>
      <c r="L66" s="145"/>
      <c r="M66" s="63">
        <v>10</v>
      </c>
      <c r="N66" s="64"/>
      <c r="O66" s="65"/>
      <c r="P66" s="66">
        <f t="shared" si="8"/>
        <v>0.1</v>
      </c>
      <c r="Q66" s="67"/>
      <c r="R66" s="68"/>
      <c r="S66" s="63">
        <v>3</v>
      </c>
      <c r="T66" s="64"/>
      <c r="U66" s="65"/>
      <c r="V66" s="66">
        <f t="shared" si="9"/>
        <v>0.03</v>
      </c>
      <c r="W66" s="67"/>
      <c r="X66" s="68"/>
    </row>
    <row r="67" spans="3:24" ht="18" customHeight="1" thickBot="1" x14ac:dyDescent="0.2">
      <c r="C67" s="144" t="s">
        <v>5</v>
      </c>
      <c r="D67" s="145"/>
      <c r="E67" s="145"/>
      <c r="F67" s="145"/>
      <c r="G67" s="145"/>
      <c r="H67" s="145"/>
      <c r="I67" s="145"/>
      <c r="J67" s="145"/>
      <c r="K67" s="145"/>
      <c r="L67" s="145"/>
      <c r="M67" s="63">
        <v>19</v>
      </c>
      <c r="N67" s="64"/>
      <c r="O67" s="65"/>
      <c r="P67" s="66">
        <f t="shared" si="8"/>
        <v>0.19</v>
      </c>
      <c r="Q67" s="70"/>
      <c r="R67" s="71"/>
      <c r="S67" s="63">
        <v>34</v>
      </c>
      <c r="T67" s="64"/>
      <c r="U67" s="65"/>
      <c r="V67" s="66">
        <f t="shared" si="9"/>
        <v>0.34</v>
      </c>
      <c r="W67" s="70"/>
      <c r="X67" s="71"/>
    </row>
    <row r="68" spans="3:24" ht="18" customHeight="1" thickTop="1" x14ac:dyDescent="0.15">
      <c r="C68" s="146" t="s">
        <v>32</v>
      </c>
      <c r="D68" s="147"/>
      <c r="E68" s="147"/>
      <c r="F68" s="147"/>
      <c r="G68" s="147"/>
      <c r="H68" s="147"/>
      <c r="I68" s="147"/>
      <c r="J68" s="147"/>
      <c r="K68" s="147"/>
      <c r="L68" s="147"/>
      <c r="M68" s="74">
        <f>SUM(M64:M67)</f>
        <v>100</v>
      </c>
      <c r="N68" s="75"/>
      <c r="O68" s="76"/>
      <c r="P68" s="77">
        <f>SUM(P64:R67)</f>
        <v>1</v>
      </c>
      <c r="Q68" s="78"/>
      <c r="R68" s="79"/>
      <c r="S68" s="74">
        <f>SUM(S64:S67)</f>
        <v>100</v>
      </c>
      <c r="T68" s="75"/>
      <c r="U68" s="76"/>
      <c r="V68" s="77">
        <f>SUM(V64:X67)</f>
        <v>1</v>
      </c>
      <c r="W68" s="78"/>
      <c r="X68" s="79"/>
    </row>
  </sheetData>
  <phoneticPr fontId="6"/>
  <printOptions horizontalCentered="1"/>
  <pageMargins left="0.70866141732283472" right="0.70866141732283472" top="0.74803149606299213" bottom="0.74803149606299213" header="0.31496062992125984" footer="0.31496062992125984"/>
  <pageSetup paperSize="9" scale="90" orientation="landscape" r:id="rId1"/>
  <headerFooter>
    <oddFooter xml:space="preserve">&amp;C&amp;P </oddFooter>
  </headerFooter>
  <rowBreaks count="2" manualBreakCount="2">
    <brk id="30" min="1" max="42" man="1"/>
    <brk id="60" min="1" max="4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S43"/>
  <sheetViews>
    <sheetView showGridLines="0" view="pageBreakPreview" topLeftCell="A22" zoomScale="80" zoomScaleNormal="75" zoomScaleSheetLayoutView="80" workbookViewId="0"/>
  </sheetViews>
  <sheetFormatPr defaultColWidth="9" defaultRowHeight="18" customHeight="1" x14ac:dyDescent="0.15"/>
  <cols>
    <col min="1" max="1" width="3" style="28" customWidth="1"/>
    <col min="2" max="41" width="3.125" style="28" customWidth="1"/>
    <col min="42" max="42" width="9" style="32" customWidth="1"/>
    <col min="43" max="45" width="9" style="32"/>
    <col min="46" max="16384" width="9" style="28"/>
  </cols>
  <sheetData>
    <row r="1" spans="2:45" ht="18" customHeight="1" x14ac:dyDescent="0.15">
      <c r="B1" s="35"/>
    </row>
    <row r="3" spans="2:45" ht="18" customHeight="1" x14ac:dyDescent="0.15">
      <c r="D3" s="38"/>
      <c r="E3" s="38"/>
      <c r="F3" s="38"/>
      <c r="G3" s="38"/>
      <c r="H3" s="34"/>
      <c r="I3" s="38"/>
      <c r="J3" s="53"/>
      <c r="K3" s="53"/>
      <c r="L3" s="46"/>
      <c r="M3" s="46"/>
      <c r="N3" s="38"/>
      <c r="P3" s="46"/>
      <c r="Q3" s="46"/>
      <c r="T3" s="46"/>
      <c r="U3" s="46"/>
      <c r="X3" s="46"/>
      <c r="Y3" s="46"/>
      <c r="AB3" s="46"/>
      <c r="AC3" s="46"/>
      <c r="AF3" s="46"/>
      <c r="AG3" s="46"/>
    </row>
    <row r="4" spans="2:45" ht="18" customHeight="1" x14ac:dyDescent="0.15">
      <c r="AQ4" s="36"/>
    </row>
    <row r="5" spans="2:45" ht="18" customHeight="1" x14ac:dyDescent="0.15">
      <c r="C5" s="36" t="s">
        <v>84</v>
      </c>
      <c r="N5" s="53"/>
      <c r="O5" s="53"/>
      <c r="P5" s="80"/>
      <c r="Q5" s="81"/>
      <c r="AP5" s="82"/>
      <c r="AQ5" s="48"/>
    </row>
    <row r="6" spans="2:45" ht="18" customHeight="1" x14ac:dyDescent="0.15">
      <c r="C6" s="36"/>
      <c r="D6" s="36" t="s">
        <v>82</v>
      </c>
      <c r="E6" s="288" t="s">
        <v>169</v>
      </c>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33"/>
      <c r="AP6" s="82"/>
      <c r="AQ6" s="48"/>
    </row>
    <row r="7" spans="2:45" ht="18" customHeight="1" x14ac:dyDescent="0.15">
      <c r="C7" s="36"/>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33"/>
      <c r="AP7" s="82"/>
      <c r="AQ7" s="48"/>
    </row>
    <row r="8" spans="2:45" ht="18" customHeight="1" x14ac:dyDescent="0.15">
      <c r="C8" s="36"/>
      <c r="D8" s="28" t="s">
        <v>82</v>
      </c>
      <c r="E8" s="288" t="s">
        <v>236</v>
      </c>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83"/>
      <c r="AP8" s="82"/>
      <c r="AQ8" s="48"/>
    </row>
    <row r="9" spans="2:45" ht="18" customHeight="1" x14ac:dyDescent="0.15">
      <c r="C9" s="36"/>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83"/>
      <c r="AP9" s="82"/>
      <c r="AQ9" s="48"/>
    </row>
    <row r="10" spans="2:45" ht="18" customHeight="1" x14ac:dyDescent="0.15">
      <c r="C10" s="298"/>
      <c r="D10" s="298"/>
      <c r="E10" s="298"/>
      <c r="F10" s="298"/>
      <c r="G10" s="298"/>
      <c r="H10" s="298"/>
      <c r="I10" s="298"/>
      <c r="J10" s="298"/>
      <c r="K10" s="298"/>
      <c r="L10" s="84" t="s">
        <v>162</v>
      </c>
      <c r="M10" s="84"/>
      <c r="N10" s="84"/>
      <c r="O10" s="84"/>
      <c r="P10" s="84"/>
      <c r="Q10" s="84"/>
      <c r="R10" s="84" t="s">
        <v>163</v>
      </c>
      <c r="S10" s="84"/>
      <c r="T10" s="84"/>
      <c r="U10" s="84"/>
      <c r="V10" s="84"/>
      <c r="W10" s="84"/>
      <c r="X10" s="84" t="s">
        <v>164</v>
      </c>
      <c r="Y10" s="84"/>
      <c r="Z10" s="84"/>
      <c r="AA10" s="84"/>
      <c r="AB10" s="84"/>
      <c r="AC10" s="84"/>
      <c r="AJ10" s="82"/>
      <c r="AK10" s="48"/>
      <c r="AL10" s="32"/>
      <c r="AM10" s="32"/>
      <c r="AP10" s="28"/>
      <c r="AQ10" s="28"/>
      <c r="AR10" s="28"/>
      <c r="AS10" s="28"/>
    </row>
    <row r="11" spans="2:45" ht="18" customHeight="1" x14ac:dyDescent="0.15">
      <c r="C11" s="298"/>
      <c r="D11" s="298"/>
      <c r="E11" s="298"/>
      <c r="F11" s="298"/>
      <c r="G11" s="298"/>
      <c r="H11" s="298"/>
      <c r="I11" s="298"/>
      <c r="J11" s="298"/>
      <c r="K11" s="298"/>
      <c r="L11" s="88" t="s">
        <v>75</v>
      </c>
      <c r="M11" s="88"/>
      <c r="N11" s="88"/>
      <c r="O11" s="88" t="s">
        <v>161</v>
      </c>
      <c r="P11" s="88"/>
      <c r="Q11" s="88"/>
      <c r="R11" s="88" t="s">
        <v>75</v>
      </c>
      <c r="S11" s="88"/>
      <c r="T11" s="88"/>
      <c r="U11" s="88" t="s">
        <v>161</v>
      </c>
      <c r="V11" s="88"/>
      <c r="W11" s="88"/>
      <c r="X11" s="88" t="s">
        <v>75</v>
      </c>
      <c r="Y11" s="88"/>
      <c r="Z11" s="88"/>
      <c r="AA11" s="88" t="s">
        <v>161</v>
      </c>
      <c r="AB11" s="88"/>
      <c r="AC11" s="88"/>
      <c r="AJ11" s="82"/>
      <c r="AK11" s="48"/>
      <c r="AL11" s="32"/>
      <c r="AM11" s="32"/>
      <c r="AP11" s="28"/>
      <c r="AQ11" s="28"/>
      <c r="AR11" s="28"/>
      <c r="AS11" s="28"/>
    </row>
    <row r="12" spans="2:45" ht="18" customHeight="1" x14ac:dyDescent="0.15">
      <c r="C12" s="297" t="s">
        <v>6</v>
      </c>
      <c r="D12" s="297"/>
      <c r="E12" s="297"/>
      <c r="F12" s="297"/>
      <c r="G12" s="297"/>
      <c r="H12" s="297"/>
      <c r="I12" s="297"/>
      <c r="J12" s="297"/>
      <c r="K12" s="297"/>
      <c r="L12" s="89">
        <v>109</v>
      </c>
      <c r="M12" s="89"/>
      <c r="N12" s="89"/>
      <c r="O12" s="90">
        <f>L12/L$17</f>
        <v>0.218</v>
      </c>
      <c r="P12" s="90"/>
      <c r="Q12" s="90"/>
      <c r="R12" s="89">
        <v>159</v>
      </c>
      <c r="S12" s="89"/>
      <c r="T12" s="89"/>
      <c r="U12" s="90">
        <f>R12/R$17</f>
        <v>0.318</v>
      </c>
      <c r="V12" s="90"/>
      <c r="W12" s="90"/>
      <c r="X12" s="89">
        <v>336</v>
      </c>
      <c r="Y12" s="89"/>
      <c r="Z12" s="89"/>
      <c r="AA12" s="90">
        <f>X12/X$17</f>
        <v>0.56661045531197307</v>
      </c>
      <c r="AB12" s="90"/>
      <c r="AC12" s="90"/>
      <c r="AJ12" s="82"/>
      <c r="AK12" s="48"/>
      <c r="AL12" s="32"/>
      <c r="AM12" s="32"/>
      <c r="AP12" s="28"/>
      <c r="AQ12" s="28"/>
      <c r="AR12" s="28"/>
      <c r="AS12" s="28"/>
    </row>
    <row r="13" spans="2:45" ht="18" customHeight="1" x14ac:dyDescent="0.15">
      <c r="C13" s="297" t="s">
        <v>7</v>
      </c>
      <c r="D13" s="297"/>
      <c r="E13" s="297"/>
      <c r="F13" s="297"/>
      <c r="G13" s="297"/>
      <c r="H13" s="297"/>
      <c r="I13" s="297"/>
      <c r="J13" s="297"/>
      <c r="K13" s="297"/>
      <c r="L13" s="89">
        <v>262</v>
      </c>
      <c r="M13" s="89"/>
      <c r="N13" s="89"/>
      <c r="O13" s="90">
        <f>L13/L$17</f>
        <v>0.52400000000000002</v>
      </c>
      <c r="P13" s="90"/>
      <c r="Q13" s="90"/>
      <c r="R13" s="89">
        <v>266</v>
      </c>
      <c r="S13" s="89"/>
      <c r="T13" s="89"/>
      <c r="U13" s="90">
        <f>R13/R$17</f>
        <v>0.53200000000000003</v>
      </c>
      <c r="V13" s="90"/>
      <c r="W13" s="90"/>
      <c r="X13" s="89">
        <v>232</v>
      </c>
      <c r="Y13" s="89"/>
      <c r="Z13" s="89"/>
      <c r="AA13" s="90">
        <f>X13/X$17</f>
        <v>0.39123102866779091</v>
      </c>
      <c r="AB13" s="90"/>
      <c r="AC13" s="90"/>
      <c r="AJ13" s="82"/>
      <c r="AK13" s="48"/>
      <c r="AL13" s="32"/>
      <c r="AM13" s="32"/>
      <c r="AP13" s="28"/>
      <c r="AQ13" s="28"/>
      <c r="AR13" s="28"/>
      <c r="AS13" s="28"/>
    </row>
    <row r="14" spans="2:45" ht="18" customHeight="1" x14ac:dyDescent="0.15">
      <c r="C14" s="297" t="s">
        <v>8</v>
      </c>
      <c r="D14" s="297"/>
      <c r="E14" s="297"/>
      <c r="F14" s="297"/>
      <c r="G14" s="297"/>
      <c r="H14" s="297"/>
      <c r="I14" s="297"/>
      <c r="J14" s="297"/>
      <c r="K14" s="297"/>
      <c r="L14" s="89">
        <v>67</v>
      </c>
      <c r="M14" s="89"/>
      <c r="N14" s="89"/>
      <c r="O14" s="90">
        <f>L14/L$17</f>
        <v>0.13400000000000001</v>
      </c>
      <c r="P14" s="90"/>
      <c r="Q14" s="90"/>
      <c r="R14" s="89">
        <v>33</v>
      </c>
      <c r="S14" s="89"/>
      <c r="T14" s="89"/>
      <c r="U14" s="90">
        <f>R14/R$17</f>
        <v>6.6000000000000003E-2</v>
      </c>
      <c r="V14" s="90"/>
      <c r="W14" s="90"/>
      <c r="X14" s="89">
        <v>19</v>
      </c>
      <c r="Y14" s="89"/>
      <c r="Z14" s="89"/>
      <c r="AA14" s="90">
        <f>X14/X$17</f>
        <v>3.2040472175379427E-2</v>
      </c>
      <c r="AB14" s="90"/>
      <c r="AC14" s="90"/>
      <c r="AJ14" s="82"/>
      <c r="AK14" s="48"/>
      <c r="AL14" s="32"/>
      <c r="AM14" s="32"/>
      <c r="AP14" s="28"/>
      <c r="AQ14" s="28"/>
      <c r="AR14" s="28"/>
      <c r="AS14" s="28"/>
    </row>
    <row r="15" spans="2:45" ht="18" customHeight="1" x14ac:dyDescent="0.15">
      <c r="C15" s="297" t="s">
        <v>9</v>
      </c>
      <c r="D15" s="297"/>
      <c r="E15" s="297"/>
      <c r="F15" s="297"/>
      <c r="G15" s="297"/>
      <c r="H15" s="297"/>
      <c r="I15" s="297"/>
      <c r="J15" s="297"/>
      <c r="K15" s="297"/>
      <c r="L15" s="89">
        <v>10</v>
      </c>
      <c r="M15" s="89"/>
      <c r="N15" s="89"/>
      <c r="O15" s="90">
        <f>L15/L$17</f>
        <v>0.02</v>
      </c>
      <c r="P15" s="90"/>
      <c r="Q15" s="90"/>
      <c r="R15" s="89">
        <v>4</v>
      </c>
      <c r="S15" s="89"/>
      <c r="T15" s="89"/>
      <c r="U15" s="90">
        <f>R15/R$17</f>
        <v>8.0000000000000002E-3</v>
      </c>
      <c r="V15" s="90"/>
      <c r="W15" s="90"/>
      <c r="X15" s="89">
        <v>1</v>
      </c>
      <c r="Y15" s="89"/>
      <c r="Z15" s="89"/>
      <c r="AA15" s="90">
        <f>X15/X$17</f>
        <v>1.6863406408094434E-3</v>
      </c>
      <c r="AB15" s="90"/>
      <c r="AC15" s="90"/>
      <c r="AJ15" s="82"/>
      <c r="AK15" s="48"/>
      <c r="AL15" s="32"/>
      <c r="AM15" s="32"/>
      <c r="AP15" s="28"/>
      <c r="AQ15" s="28"/>
      <c r="AR15" s="28"/>
      <c r="AS15" s="28"/>
    </row>
    <row r="16" spans="2:45" ht="18" customHeight="1" thickBot="1" x14ac:dyDescent="0.2">
      <c r="C16" s="300" t="s">
        <v>5</v>
      </c>
      <c r="D16" s="300"/>
      <c r="E16" s="300"/>
      <c r="F16" s="300"/>
      <c r="G16" s="300"/>
      <c r="H16" s="300"/>
      <c r="I16" s="300"/>
      <c r="J16" s="300"/>
      <c r="K16" s="300"/>
      <c r="L16" s="91">
        <v>52</v>
      </c>
      <c r="M16" s="91"/>
      <c r="N16" s="91"/>
      <c r="O16" s="92">
        <f>L16/L$17</f>
        <v>0.104</v>
      </c>
      <c r="P16" s="92"/>
      <c r="Q16" s="92"/>
      <c r="R16" s="91">
        <v>38</v>
      </c>
      <c r="S16" s="91"/>
      <c r="T16" s="91"/>
      <c r="U16" s="92">
        <f>R16/R$17</f>
        <v>7.5999999999999998E-2</v>
      </c>
      <c r="V16" s="92"/>
      <c r="W16" s="92"/>
      <c r="X16" s="91">
        <v>5</v>
      </c>
      <c r="Y16" s="91"/>
      <c r="Z16" s="91"/>
      <c r="AA16" s="92">
        <f>X16/X$17</f>
        <v>8.4317032040472171E-3</v>
      </c>
      <c r="AB16" s="92"/>
      <c r="AC16" s="92"/>
      <c r="AJ16" s="82"/>
      <c r="AK16" s="32"/>
      <c r="AL16" s="32"/>
      <c r="AM16" s="32"/>
      <c r="AP16" s="28"/>
      <c r="AQ16" s="28"/>
      <c r="AR16" s="28"/>
      <c r="AS16" s="28"/>
    </row>
    <row r="17" spans="2:45" ht="18" customHeight="1" thickTop="1" x14ac:dyDescent="0.15">
      <c r="C17" s="301" t="s">
        <v>32</v>
      </c>
      <c r="D17" s="301"/>
      <c r="E17" s="301"/>
      <c r="F17" s="301"/>
      <c r="G17" s="301"/>
      <c r="H17" s="301"/>
      <c r="I17" s="301"/>
      <c r="J17" s="301"/>
      <c r="K17" s="301"/>
      <c r="L17" s="93">
        <f>SUM(L12:L16)</f>
        <v>500</v>
      </c>
      <c r="M17" s="93"/>
      <c r="N17" s="93"/>
      <c r="O17" s="94">
        <f>SUM(O12:Q16)</f>
        <v>1</v>
      </c>
      <c r="P17" s="94"/>
      <c r="Q17" s="94"/>
      <c r="R17" s="93">
        <f>SUM(R12:T16)</f>
        <v>500</v>
      </c>
      <c r="S17" s="93"/>
      <c r="T17" s="93"/>
      <c r="U17" s="94">
        <f>SUM(U12:W16)</f>
        <v>1.0000000000000002</v>
      </c>
      <c r="V17" s="94"/>
      <c r="W17" s="94"/>
      <c r="X17" s="93">
        <f>SUM(X12:Z16)</f>
        <v>593</v>
      </c>
      <c r="Y17" s="93"/>
      <c r="Z17" s="93"/>
      <c r="AA17" s="94">
        <f>SUM(AA12:AC16)</f>
        <v>1</v>
      </c>
      <c r="AB17" s="94"/>
      <c r="AC17" s="94"/>
      <c r="AJ17" s="82"/>
      <c r="AK17" s="32"/>
      <c r="AL17" s="32"/>
      <c r="AM17" s="32"/>
      <c r="AP17" s="28"/>
      <c r="AQ17" s="28"/>
      <c r="AR17" s="28"/>
      <c r="AS17" s="28"/>
    </row>
    <row r="18" spans="2:45" ht="18" customHeight="1" x14ac:dyDescent="0.15">
      <c r="C18" s="36"/>
      <c r="N18" s="53"/>
      <c r="O18" s="53"/>
      <c r="P18" s="80"/>
      <c r="Q18" s="81"/>
      <c r="AP18" s="82"/>
    </row>
    <row r="19" spans="2:45" ht="18" customHeight="1" x14ac:dyDescent="0.15">
      <c r="C19" s="38"/>
      <c r="D19" s="38"/>
      <c r="E19" s="38"/>
      <c r="F19" s="38"/>
      <c r="G19" s="38"/>
      <c r="H19" s="38"/>
      <c r="I19" s="38"/>
      <c r="J19" s="38"/>
      <c r="K19" s="53"/>
      <c r="L19" s="53"/>
      <c r="M19" s="40"/>
      <c r="N19" s="40"/>
      <c r="O19" s="40"/>
      <c r="P19" s="53"/>
      <c r="Q19" s="53"/>
      <c r="R19" s="40"/>
      <c r="S19" s="40"/>
      <c r="T19" s="40"/>
      <c r="U19" s="53"/>
      <c r="V19" s="53"/>
      <c r="W19" s="40"/>
      <c r="X19" s="40"/>
      <c r="Y19" s="40"/>
      <c r="Z19" s="53"/>
      <c r="AA19" s="53"/>
      <c r="AB19" s="40"/>
      <c r="AC19" s="40"/>
      <c r="AD19" s="40"/>
      <c r="AE19" s="53"/>
      <c r="AF19" s="53"/>
      <c r="AG19" s="40"/>
      <c r="AH19" s="40"/>
      <c r="AI19" s="40"/>
      <c r="AJ19" s="53"/>
      <c r="AK19" s="53"/>
      <c r="AL19" s="46"/>
      <c r="AM19" s="46"/>
      <c r="AN19" s="46"/>
    </row>
    <row r="20" spans="2:45" ht="18" customHeight="1" x14ac:dyDescent="0.15">
      <c r="B20" s="95"/>
      <c r="D20" s="38"/>
      <c r="E20" s="38"/>
      <c r="F20" s="38"/>
      <c r="G20" s="38"/>
      <c r="H20" s="38"/>
      <c r="I20" s="38"/>
      <c r="J20" s="53"/>
      <c r="K20" s="53"/>
      <c r="L20" s="46"/>
      <c r="M20" s="46"/>
      <c r="N20" s="38"/>
      <c r="P20" s="46"/>
      <c r="Q20" s="46"/>
      <c r="T20" s="46"/>
      <c r="U20" s="46"/>
      <c r="X20" s="46"/>
      <c r="Y20" s="46"/>
      <c r="AB20" s="46"/>
      <c r="AC20" s="46"/>
      <c r="AF20" s="46"/>
      <c r="AG20" s="46"/>
    </row>
    <row r="21" spans="2:45" ht="18" customHeight="1" x14ac:dyDescent="0.15">
      <c r="B21" s="95"/>
      <c r="D21" s="38"/>
      <c r="E21" s="38"/>
      <c r="F21" s="38"/>
      <c r="G21" s="38"/>
      <c r="H21" s="38"/>
      <c r="I21" s="38"/>
      <c r="J21" s="53"/>
      <c r="K21" s="53"/>
      <c r="L21" s="46"/>
      <c r="M21" s="46"/>
      <c r="N21" s="38"/>
      <c r="P21" s="46"/>
      <c r="Q21" s="46"/>
      <c r="T21" s="46"/>
      <c r="U21" s="46"/>
      <c r="X21" s="46"/>
      <c r="Y21" s="46"/>
      <c r="AB21" s="46"/>
      <c r="AC21" s="46"/>
      <c r="AF21" s="46"/>
      <c r="AG21" s="46"/>
    </row>
    <row r="22" spans="2:45" ht="18" customHeight="1" x14ac:dyDescent="0.15">
      <c r="B22" s="95"/>
      <c r="D22" s="38"/>
      <c r="E22" s="38"/>
      <c r="F22" s="38"/>
      <c r="G22" s="38"/>
      <c r="H22" s="38"/>
      <c r="I22" s="38"/>
      <c r="J22" s="53"/>
      <c r="K22" s="53"/>
      <c r="L22" s="46"/>
      <c r="M22" s="46"/>
      <c r="N22" s="38"/>
      <c r="P22" s="46"/>
      <c r="Q22" s="46"/>
      <c r="T22" s="46"/>
      <c r="U22" s="46"/>
      <c r="X22" s="46"/>
      <c r="Y22" s="46"/>
      <c r="AB22" s="46"/>
      <c r="AC22" s="46"/>
      <c r="AF22" s="46"/>
      <c r="AG22" s="46"/>
    </row>
    <row r="23" spans="2:45" ht="18" customHeight="1" x14ac:dyDescent="0.15">
      <c r="B23" s="95"/>
      <c r="D23" s="38"/>
      <c r="E23" s="38"/>
      <c r="F23" s="38"/>
      <c r="G23" s="38"/>
      <c r="H23" s="38"/>
      <c r="I23" s="38"/>
      <c r="J23" s="53"/>
      <c r="K23" s="53"/>
      <c r="L23" s="46"/>
      <c r="M23" s="46"/>
      <c r="N23" s="38"/>
      <c r="P23" s="46"/>
      <c r="Q23" s="46"/>
      <c r="T23" s="46"/>
      <c r="U23" s="46"/>
      <c r="X23" s="46"/>
      <c r="Y23" s="46"/>
      <c r="AB23" s="46"/>
      <c r="AC23" s="46"/>
      <c r="AF23" s="46"/>
      <c r="AG23" s="46"/>
    </row>
    <row r="24" spans="2:45" ht="18" customHeight="1" x14ac:dyDescent="0.15">
      <c r="B24" s="95"/>
      <c r="D24" s="38"/>
      <c r="E24" s="38"/>
      <c r="F24" s="38"/>
      <c r="G24" s="38"/>
      <c r="H24" s="38"/>
      <c r="I24" s="38"/>
      <c r="J24" s="53"/>
      <c r="K24" s="53"/>
      <c r="L24" s="46"/>
      <c r="M24" s="46"/>
      <c r="N24" s="38"/>
      <c r="P24" s="46"/>
      <c r="Q24" s="46"/>
      <c r="T24" s="46"/>
      <c r="U24" s="46"/>
      <c r="X24" s="46"/>
      <c r="Y24" s="46"/>
      <c r="AB24" s="46"/>
      <c r="AC24" s="46"/>
      <c r="AF24" s="46"/>
      <c r="AG24" s="46"/>
    </row>
    <row r="25" spans="2:45" ht="18" customHeight="1" x14ac:dyDescent="0.15">
      <c r="B25" s="95"/>
      <c r="D25" s="38"/>
      <c r="E25" s="38"/>
      <c r="F25" s="38"/>
      <c r="G25" s="38"/>
      <c r="H25" s="38"/>
      <c r="I25" s="38"/>
      <c r="J25" s="53"/>
      <c r="K25" s="53"/>
      <c r="L25" s="46"/>
      <c r="M25" s="46"/>
      <c r="N25" s="38"/>
      <c r="P25" s="46"/>
      <c r="Q25" s="46"/>
      <c r="T25" s="46"/>
      <c r="U25" s="46"/>
      <c r="X25" s="46"/>
      <c r="Y25" s="46"/>
      <c r="AB25" s="46"/>
      <c r="AC25" s="46"/>
      <c r="AF25" s="46"/>
      <c r="AG25" s="46"/>
    </row>
    <row r="26" spans="2:45" ht="18" customHeight="1" x14ac:dyDescent="0.15">
      <c r="B26" s="95"/>
      <c r="D26" s="38"/>
      <c r="E26" s="38"/>
      <c r="F26" s="38"/>
      <c r="G26" s="38"/>
      <c r="H26" s="38"/>
      <c r="I26" s="38"/>
      <c r="J26" s="53"/>
      <c r="K26" s="53"/>
      <c r="L26" s="46"/>
      <c r="M26" s="46"/>
      <c r="N26" s="38"/>
      <c r="P26" s="46"/>
      <c r="Q26" s="46"/>
      <c r="T26" s="46"/>
      <c r="U26" s="46"/>
      <c r="X26" s="46"/>
      <c r="Y26" s="46"/>
      <c r="AB26" s="46"/>
      <c r="AC26" s="46"/>
      <c r="AF26" s="46"/>
      <c r="AG26" s="46"/>
    </row>
    <row r="27" spans="2:45" ht="18" customHeight="1" x14ac:dyDescent="0.15">
      <c r="B27" s="95"/>
      <c r="D27" s="38"/>
      <c r="E27" s="38"/>
      <c r="F27" s="38"/>
      <c r="G27" s="38"/>
      <c r="H27" s="38"/>
      <c r="I27" s="38"/>
      <c r="J27" s="53"/>
      <c r="K27" s="53"/>
      <c r="L27" s="46"/>
      <c r="M27" s="46"/>
      <c r="N27" s="38"/>
      <c r="P27" s="46"/>
      <c r="Q27" s="46"/>
      <c r="T27" s="46"/>
      <c r="U27" s="46"/>
      <c r="X27" s="46"/>
      <c r="Y27" s="46"/>
      <c r="AB27" s="46"/>
      <c r="AC27" s="46"/>
      <c r="AF27" s="46"/>
      <c r="AG27" s="46"/>
    </row>
    <row r="28" spans="2:45" ht="18" customHeight="1" x14ac:dyDescent="0.15">
      <c r="B28" s="95"/>
      <c r="D28" s="38"/>
      <c r="E28" s="38"/>
      <c r="F28" s="38"/>
      <c r="G28" s="38"/>
      <c r="H28" s="38"/>
      <c r="I28" s="38"/>
      <c r="J28" s="53"/>
      <c r="K28" s="53"/>
      <c r="L28" s="46"/>
      <c r="M28" s="46"/>
      <c r="N28" s="38"/>
      <c r="P28" s="46"/>
      <c r="Q28" s="46"/>
      <c r="T28" s="46"/>
      <c r="U28" s="46"/>
      <c r="X28" s="46"/>
      <c r="Y28" s="46"/>
      <c r="AB28" s="46"/>
      <c r="AC28" s="46"/>
      <c r="AF28" s="46"/>
      <c r="AG28" s="46"/>
    </row>
    <row r="29" spans="2:45" ht="18" customHeight="1" x14ac:dyDescent="0.15">
      <c r="B29" s="95"/>
      <c r="D29" s="38"/>
      <c r="E29" s="38"/>
      <c r="F29" s="38"/>
      <c r="G29" s="38"/>
      <c r="H29" s="38"/>
      <c r="I29" s="38"/>
      <c r="J29" s="53"/>
      <c r="K29" s="53"/>
      <c r="L29" s="46"/>
      <c r="M29" s="46"/>
      <c r="N29" s="38"/>
      <c r="P29" s="46"/>
      <c r="Q29" s="46"/>
      <c r="T29" s="46"/>
      <c r="U29" s="46"/>
      <c r="X29" s="46"/>
      <c r="Y29" s="46"/>
      <c r="AB29" s="46"/>
      <c r="AC29" s="46"/>
      <c r="AF29" s="46"/>
      <c r="AG29" s="46"/>
    </row>
    <row r="30" spans="2:45" ht="18" customHeight="1" x14ac:dyDescent="0.15">
      <c r="B30" s="95"/>
      <c r="D30" s="38"/>
      <c r="E30" s="38"/>
      <c r="F30" s="38"/>
      <c r="G30" s="38"/>
      <c r="H30" s="38"/>
      <c r="I30" s="38"/>
      <c r="J30" s="53"/>
      <c r="K30" s="53"/>
      <c r="L30" s="46"/>
      <c r="M30" s="46"/>
      <c r="N30" s="38"/>
      <c r="P30" s="46"/>
      <c r="Q30" s="46"/>
      <c r="T30" s="46"/>
      <c r="U30" s="46"/>
      <c r="X30" s="46"/>
      <c r="Y30" s="46"/>
      <c r="AB30" s="46"/>
      <c r="AC30" s="46"/>
      <c r="AF30" s="46"/>
      <c r="AG30" s="46"/>
    </row>
    <row r="31" spans="2:45" ht="18" customHeight="1" x14ac:dyDescent="0.15">
      <c r="B31" s="95"/>
      <c r="C31" s="36" t="s">
        <v>80</v>
      </c>
      <c r="D31" s="38"/>
      <c r="E31" s="38"/>
      <c r="F31" s="38"/>
      <c r="G31" s="38"/>
      <c r="H31" s="38"/>
      <c r="I31" s="38"/>
      <c r="J31" s="53"/>
      <c r="K31" s="53"/>
      <c r="L31" s="46"/>
      <c r="M31" s="46"/>
      <c r="N31" s="38"/>
      <c r="P31" s="46"/>
      <c r="Q31" s="46"/>
      <c r="T31" s="46"/>
      <c r="U31" s="46"/>
      <c r="X31" s="46"/>
      <c r="Y31" s="46"/>
      <c r="AB31" s="46"/>
      <c r="AC31" s="46"/>
      <c r="AF31" s="46"/>
      <c r="AG31" s="46"/>
    </row>
    <row r="32" spans="2:45" ht="18" customHeight="1" x14ac:dyDescent="0.15">
      <c r="B32" s="95"/>
      <c r="C32" s="36"/>
      <c r="D32" s="38" t="s">
        <v>82</v>
      </c>
      <c r="E32" s="271" t="s">
        <v>233</v>
      </c>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33"/>
    </row>
    <row r="33" spans="2:45" ht="18" customHeight="1" x14ac:dyDescent="0.15">
      <c r="B33" s="95"/>
      <c r="C33" s="36"/>
      <c r="D33" s="38"/>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3"/>
    </row>
    <row r="34" spans="2:45" ht="18" customHeight="1" x14ac:dyDescent="0.15">
      <c r="B34" s="95"/>
      <c r="C34" s="303"/>
      <c r="D34" s="304"/>
      <c r="E34" s="304"/>
      <c r="F34" s="304"/>
      <c r="G34" s="304"/>
      <c r="H34" s="304"/>
      <c r="I34" s="304"/>
      <c r="J34" s="305"/>
      <c r="K34" s="96" t="s">
        <v>53</v>
      </c>
      <c r="L34" s="96"/>
      <c r="M34" s="96"/>
      <c r="N34" s="96"/>
      <c r="O34" s="96"/>
      <c r="P34" s="96" t="s">
        <v>40</v>
      </c>
      <c r="Q34" s="96"/>
      <c r="R34" s="96"/>
      <c r="S34" s="96"/>
      <c r="T34" s="96"/>
      <c r="U34" s="96" t="s">
        <v>39</v>
      </c>
      <c r="V34" s="96"/>
      <c r="W34" s="96"/>
      <c r="X34" s="96"/>
      <c r="Y34" s="96"/>
      <c r="Z34" s="96" t="s">
        <v>38</v>
      </c>
      <c r="AA34" s="96"/>
      <c r="AB34" s="96"/>
      <c r="AC34" s="96"/>
      <c r="AD34" s="96"/>
      <c r="AE34" s="96" t="s">
        <v>69</v>
      </c>
      <c r="AF34" s="96"/>
      <c r="AG34" s="96"/>
      <c r="AH34" s="96"/>
      <c r="AI34" s="97"/>
      <c r="AJ34" s="98" t="s">
        <v>58</v>
      </c>
      <c r="AK34" s="96"/>
      <c r="AL34" s="96"/>
      <c r="AM34" s="96"/>
      <c r="AN34" s="96"/>
    </row>
    <row r="35" spans="2:45" ht="18" customHeight="1" x14ac:dyDescent="0.15">
      <c r="B35" s="95"/>
      <c r="C35" s="289"/>
      <c r="D35" s="290"/>
      <c r="E35" s="290"/>
      <c r="F35" s="290"/>
      <c r="G35" s="290"/>
      <c r="H35" s="290"/>
      <c r="I35" s="290"/>
      <c r="J35" s="306"/>
      <c r="K35" s="49" t="s">
        <v>68</v>
      </c>
      <c r="L35" s="49"/>
      <c r="M35" s="88" t="s">
        <v>161</v>
      </c>
      <c r="N35" s="50"/>
      <c r="O35" s="50"/>
      <c r="P35" s="49" t="s">
        <v>68</v>
      </c>
      <c r="Q35" s="49"/>
      <c r="R35" s="88" t="s">
        <v>161</v>
      </c>
      <c r="S35" s="50"/>
      <c r="T35" s="50"/>
      <c r="U35" s="49" t="s">
        <v>68</v>
      </c>
      <c r="V35" s="49"/>
      <c r="W35" s="88" t="s">
        <v>161</v>
      </c>
      <c r="X35" s="50"/>
      <c r="Y35" s="50"/>
      <c r="Z35" s="49" t="s">
        <v>68</v>
      </c>
      <c r="AA35" s="49"/>
      <c r="AB35" s="88" t="s">
        <v>161</v>
      </c>
      <c r="AC35" s="50"/>
      <c r="AD35" s="50"/>
      <c r="AE35" s="49" t="s">
        <v>68</v>
      </c>
      <c r="AF35" s="49"/>
      <c r="AG35" s="88" t="s">
        <v>161</v>
      </c>
      <c r="AH35" s="50"/>
      <c r="AI35" s="51"/>
      <c r="AJ35" s="52" t="s">
        <v>68</v>
      </c>
      <c r="AK35" s="49"/>
      <c r="AL35" s="88" t="s">
        <v>161</v>
      </c>
      <c r="AM35" s="50"/>
      <c r="AN35" s="50"/>
    </row>
    <row r="36" spans="2:45" ht="18" customHeight="1" x14ac:dyDescent="0.15">
      <c r="B36" s="95"/>
      <c r="C36" s="61" t="s">
        <v>6</v>
      </c>
      <c r="D36" s="62"/>
      <c r="E36" s="62"/>
      <c r="F36" s="62"/>
      <c r="G36" s="62"/>
      <c r="H36" s="62"/>
      <c r="I36" s="62"/>
      <c r="J36" s="111"/>
      <c r="K36" s="89">
        <v>21</v>
      </c>
      <c r="L36" s="89"/>
      <c r="M36" s="99">
        <f>K36/K$41</f>
        <v>0.21</v>
      </c>
      <c r="N36" s="99"/>
      <c r="O36" s="99"/>
      <c r="P36" s="89">
        <v>16</v>
      </c>
      <c r="Q36" s="89"/>
      <c r="R36" s="99">
        <f>P36/P$41</f>
        <v>0.16</v>
      </c>
      <c r="S36" s="99"/>
      <c r="T36" s="99"/>
      <c r="U36" s="89">
        <v>18</v>
      </c>
      <c r="V36" s="89"/>
      <c r="W36" s="99">
        <f>U36/U$41</f>
        <v>0.18</v>
      </c>
      <c r="X36" s="99"/>
      <c r="Y36" s="99"/>
      <c r="Z36" s="89">
        <v>26</v>
      </c>
      <c r="AA36" s="89"/>
      <c r="AB36" s="99">
        <f>Z36/Z$41</f>
        <v>0.26</v>
      </c>
      <c r="AC36" s="99"/>
      <c r="AD36" s="99"/>
      <c r="AE36" s="89">
        <v>28</v>
      </c>
      <c r="AF36" s="89"/>
      <c r="AG36" s="99">
        <f>AE36/AE$41</f>
        <v>0.28000000000000003</v>
      </c>
      <c r="AH36" s="99"/>
      <c r="AI36" s="100"/>
      <c r="AJ36" s="101">
        <f>K36+P36+U36+Z36+AE36</f>
        <v>109</v>
      </c>
      <c r="AK36" s="89"/>
      <c r="AL36" s="99">
        <f>AJ36/AJ$41</f>
        <v>0.218</v>
      </c>
      <c r="AM36" s="99"/>
      <c r="AN36" s="99"/>
      <c r="AR36" s="53"/>
      <c r="AS36" s="28"/>
    </row>
    <row r="37" spans="2:45" ht="18" customHeight="1" x14ac:dyDescent="0.15">
      <c r="B37" s="95"/>
      <c r="C37" s="61" t="s">
        <v>7</v>
      </c>
      <c r="D37" s="62"/>
      <c r="E37" s="62"/>
      <c r="F37" s="62"/>
      <c r="G37" s="62"/>
      <c r="H37" s="62"/>
      <c r="I37" s="62"/>
      <c r="J37" s="111"/>
      <c r="K37" s="89">
        <v>34</v>
      </c>
      <c r="L37" s="89"/>
      <c r="M37" s="99">
        <f>K37/K$41</f>
        <v>0.34</v>
      </c>
      <c r="N37" s="99"/>
      <c r="O37" s="99"/>
      <c r="P37" s="89">
        <v>51</v>
      </c>
      <c r="Q37" s="89"/>
      <c r="R37" s="99">
        <f t="shared" ref="R37:R40" si="0">P37/P$41</f>
        <v>0.51</v>
      </c>
      <c r="S37" s="99"/>
      <c r="T37" s="99"/>
      <c r="U37" s="89">
        <v>63</v>
      </c>
      <c r="V37" s="89"/>
      <c r="W37" s="99">
        <f t="shared" ref="W37:W40" si="1">U37/U$41</f>
        <v>0.63</v>
      </c>
      <c r="X37" s="99"/>
      <c r="Y37" s="99"/>
      <c r="Z37" s="89">
        <v>57</v>
      </c>
      <c r="AA37" s="89"/>
      <c r="AB37" s="99">
        <f t="shared" ref="AB37:AB40" si="2">Z37/Z$41</f>
        <v>0.56999999999999995</v>
      </c>
      <c r="AC37" s="99"/>
      <c r="AD37" s="99"/>
      <c r="AE37" s="89">
        <v>57</v>
      </c>
      <c r="AF37" s="89"/>
      <c r="AG37" s="99">
        <f t="shared" ref="AG37:AG40" si="3">AE37/AE$41</f>
        <v>0.56999999999999995</v>
      </c>
      <c r="AH37" s="99"/>
      <c r="AI37" s="100"/>
      <c r="AJ37" s="101">
        <f t="shared" ref="AJ37:AJ40" si="4">K37+P37+U37+Z37+AE37</f>
        <v>262</v>
      </c>
      <c r="AK37" s="89"/>
      <c r="AL37" s="99">
        <f t="shared" ref="AL37:AL40" si="5">AJ37/AJ$41</f>
        <v>0.52400000000000002</v>
      </c>
      <c r="AM37" s="99"/>
      <c r="AN37" s="99"/>
      <c r="AR37" s="28"/>
      <c r="AS37" s="28"/>
    </row>
    <row r="38" spans="2:45" ht="18" customHeight="1" x14ac:dyDescent="0.15">
      <c r="B38" s="95"/>
      <c r="C38" s="61" t="s">
        <v>8</v>
      </c>
      <c r="D38" s="62"/>
      <c r="E38" s="62"/>
      <c r="F38" s="62"/>
      <c r="G38" s="62"/>
      <c r="H38" s="62"/>
      <c r="I38" s="62"/>
      <c r="J38" s="111"/>
      <c r="K38" s="89">
        <v>22</v>
      </c>
      <c r="L38" s="89"/>
      <c r="M38" s="99">
        <f>K38/K$41</f>
        <v>0.22</v>
      </c>
      <c r="N38" s="99"/>
      <c r="O38" s="99"/>
      <c r="P38" s="89">
        <v>14</v>
      </c>
      <c r="Q38" s="89"/>
      <c r="R38" s="99">
        <f t="shared" si="0"/>
        <v>0.14000000000000001</v>
      </c>
      <c r="S38" s="99"/>
      <c r="T38" s="99"/>
      <c r="U38" s="89">
        <v>9</v>
      </c>
      <c r="V38" s="89"/>
      <c r="W38" s="99">
        <f t="shared" si="1"/>
        <v>0.09</v>
      </c>
      <c r="X38" s="99"/>
      <c r="Y38" s="99"/>
      <c r="Z38" s="89">
        <v>14</v>
      </c>
      <c r="AA38" s="89"/>
      <c r="AB38" s="99">
        <f t="shared" si="2"/>
        <v>0.14000000000000001</v>
      </c>
      <c r="AC38" s="99"/>
      <c r="AD38" s="99"/>
      <c r="AE38" s="89">
        <v>8</v>
      </c>
      <c r="AF38" s="89"/>
      <c r="AG38" s="99">
        <f t="shared" si="3"/>
        <v>0.08</v>
      </c>
      <c r="AH38" s="99"/>
      <c r="AI38" s="100"/>
      <c r="AJ38" s="101">
        <f t="shared" si="4"/>
        <v>67</v>
      </c>
      <c r="AK38" s="89"/>
      <c r="AL38" s="99">
        <f t="shared" si="5"/>
        <v>0.13400000000000001</v>
      </c>
      <c r="AM38" s="99"/>
      <c r="AN38" s="99"/>
      <c r="AR38" s="28"/>
      <c r="AS38" s="28"/>
    </row>
    <row r="39" spans="2:45" ht="18" customHeight="1" x14ac:dyDescent="0.15">
      <c r="B39" s="95"/>
      <c r="C39" s="107" t="s">
        <v>9</v>
      </c>
      <c r="D39" s="108"/>
      <c r="E39" s="108"/>
      <c r="F39" s="108"/>
      <c r="G39" s="108"/>
      <c r="H39" s="108"/>
      <c r="I39" s="108"/>
      <c r="J39" s="109"/>
      <c r="K39" s="89">
        <v>3</v>
      </c>
      <c r="L39" s="89"/>
      <c r="M39" s="99">
        <f>K39/K$41</f>
        <v>0.03</v>
      </c>
      <c r="N39" s="99"/>
      <c r="O39" s="99"/>
      <c r="P39" s="89">
        <v>3</v>
      </c>
      <c r="Q39" s="89"/>
      <c r="R39" s="99">
        <f>P39/P$41</f>
        <v>0.03</v>
      </c>
      <c r="S39" s="99"/>
      <c r="T39" s="99"/>
      <c r="U39" s="89">
        <v>1</v>
      </c>
      <c r="V39" s="89"/>
      <c r="W39" s="99">
        <f>U39/U$41</f>
        <v>0.01</v>
      </c>
      <c r="X39" s="99"/>
      <c r="Y39" s="99"/>
      <c r="Z39" s="89">
        <v>0</v>
      </c>
      <c r="AA39" s="89"/>
      <c r="AB39" s="99">
        <f>Z39/Z$41</f>
        <v>0</v>
      </c>
      <c r="AC39" s="99"/>
      <c r="AD39" s="99"/>
      <c r="AE39" s="89">
        <v>3</v>
      </c>
      <c r="AF39" s="89"/>
      <c r="AG39" s="99">
        <f>AE39/AE$41</f>
        <v>0.03</v>
      </c>
      <c r="AH39" s="99"/>
      <c r="AI39" s="100"/>
      <c r="AJ39" s="101">
        <f t="shared" si="4"/>
        <v>10</v>
      </c>
      <c r="AK39" s="89"/>
      <c r="AL39" s="99">
        <f>AJ39/AJ$41</f>
        <v>0.02</v>
      </c>
      <c r="AM39" s="99"/>
      <c r="AN39" s="99"/>
      <c r="AR39" s="28"/>
      <c r="AS39" s="28"/>
    </row>
    <row r="40" spans="2:45" ht="18" customHeight="1" thickBot="1" x14ac:dyDescent="0.2">
      <c r="B40" s="95"/>
      <c r="C40" s="112" t="s">
        <v>5</v>
      </c>
      <c r="D40" s="113"/>
      <c r="E40" s="113"/>
      <c r="F40" s="113"/>
      <c r="G40" s="113"/>
      <c r="H40" s="113"/>
      <c r="I40" s="113"/>
      <c r="J40" s="114"/>
      <c r="K40" s="91">
        <v>20</v>
      </c>
      <c r="L40" s="91"/>
      <c r="M40" s="102">
        <f>K40/K$41</f>
        <v>0.2</v>
      </c>
      <c r="N40" s="102"/>
      <c r="O40" s="102"/>
      <c r="P40" s="91">
        <v>16</v>
      </c>
      <c r="Q40" s="91"/>
      <c r="R40" s="102">
        <f t="shared" si="0"/>
        <v>0.16</v>
      </c>
      <c r="S40" s="102"/>
      <c r="T40" s="102"/>
      <c r="U40" s="91">
        <v>9</v>
      </c>
      <c r="V40" s="91"/>
      <c r="W40" s="102">
        <f t="shared" si="1"/>
        <v>0.09</v>
      </c>
      <c r="X40" s="102"/>
      <c r="Y40" s="102"/>
      <c r="Z40" s="91">
        <v>3</v>
      </c>
      <c r="AA40" s="91"/>
      <c r="AB40" s="102">
        <f t="shared" si="2"/>
        <v>0.03</v>
      </c>
      <c r="AC40" s="102"/>
      <c r="AD40" s="102"/>
      <c r="AE40" s="91">
        <v>4</v>
      </c>
      <c r="AF40" s="91"/>
      <c r="AG40" s="102">
        <f t="shared" si="3"/>
        <v>0.04</v>
      </c>
      <c r="AH40" s="102"/>
      <c r="AI40" s="103"/>
      <c r="AJ40" s="115">
        <f t="shared" si="4"/>
        <v>52</v>
      </c>
      <c r="AK40" s="91"/>
      <c r="AL40" s="102">
        <f t="shared" si="5"/>
        <v>0.104</v>
      </c>
      <c r="AM40" s="102"/>
      <c r="AN40" s="102"/>
      <c r="AR40" s="28"/>
      <c r="AS40" s="28"/>
    </row>
    <row r="41" spans="2:45" ht="18" customHeight="1" thickTop="1" x14ac:dyDescent="0.15">
      <c r="B41" s="95"/>
      <c r="C41" s="72" t="s">
        <v>32</v>
      </c>
      <c r="D41" s="73"/>
      <c r="E41" s="73"/>
      <c r="F41" s="73"/>
      <c r="G41" s="73"/>
      <c r="H41" s="73"/>
      <c r="I41" s="73"/>
      <c r="J41" s="116"/>
      <c r="K41" s="93">
        <f>SUM(K36:K40)</f>
        <v>100</v>
      </c>
      <c r="L41" s="93"/>
      <c r="M41" s="104">
        <f>SUM(M36:O40)</f>
        <v>1</v>
      </c>
      <c r="N41" s="104"/>
      <c r="O41" s="104"/>
      <c r="P41" s="93">
        <f>SUM(P36:P40)</f>
        <v>100</v>
      </c>
      <c r="Q41" s="93"/>
      <c r="R41" s="104">
        <f>SUM(R36:T40)</f>
        <v>1</v>
      </c>
      <c r="S41" s="104"/>
      <c r="T41" s="104"/>
      <c r="U41" s="93">
        <f>SUM(U36:U40)</f>
        <v>100</v>
      </c>
      <c r="V41" s="93"/>
      <c r="W41" s="104">
        <f>SUM(W36:Y40)</f>
        <v>1</v>
      </c>
      <c r="X41" s="104"/>
      <c r="Y41" s="104"/>
      <c r="Z41" s="93">
        <f>SUM(Z36:Z40)</f>
        <v>100</v>
      </c>
      <c r="AA41" s="93"/>
      <c r="AB41" s="104">
        <f>SUM(AB36:AD40)</f>
        <v>1</v>
      </c>
      <c r="AC41" s="104"/>
      <c r="AD41" s="104"/>
      <c r="AE41" s="93">
        <f>SUM(AE36:AE40)</f>
        <v>100</v>
      </c>
      <c r="AF41" s="93"/>
      <c r="AG41" s="104">
        <f>SUM(AG36:AI40)</f>
        <v>1</v>
      </c>
      <c r="AH41" s="104"/>
      <c r="AI41" s="105"/>
      <c r="AJ41" s="106">
        <f>SUM(AJ36:AJ40)</f>
        <v>500</v>
      </c>
      <c r="AK41" s="93"/>
      <c r="AL41" s="104">
        <f>SUM(AL36:AN40)</f>
        <v>1</v>
      </c>
      <c r="AM41" s="104"/>
      <c r="AN41" s="104"/>
    </row>
    <row r="42" spans="2:45" ht="18" customHeight="1" x14ac:dyDescent="0.15">
      <c r="D42" s="38"/>
      <c r="E42" s="38"/>
      <c r="F42" s="38"/>
      <c r="G42" s="38"/>
      <c r="H42" s="38"/>
      <c r="I42" s="38"/>
      <c r="J42" s="53"/>
      <c r="K42" s="53"/>
      <c r="L42" s="46"/>
      <c r="M42" s="46"/>
      <c r="N42" s="38"/>
      <c r="P42" s="46"/>
      <c r="Q42" s="46"/>
      <c r="T42" s="46"/>
      <c r="U42" s="46"/>
      <c r="X42" s="46"/>
      <c r="Y42" s="46"/>
      <c r="AB42" s="46"/>
      <c r="AC42" s="46"/>
      <c r="AF42" s="46"/>
      <c r="AG42" s="46"/>
    </row>
    <row r="43" spans="2:45" ht="18" customHeight="1" x14ac:dyDescent="0.15">
      <c r="D43" s="38"/>
      <c r="E43" s="38"/>
      <c r="F43" s="38"/>
      <c r="G43" s="38"/>
      <c r="H43" s="38"/>
      <c r="I43" s="38"/>
      <c r="J43" s="53"/>
      <c r="Y43" s="46"/>
      <c r="AB43" s="46"/>
      <c r="AC43" s="46"/>
      <c r="AF43" s="46"/>
      <c r="AG43" s="46"/>
    </row>
  </sheetData>
  <mergeCells count="11">
    <mergeCell ref="C16:K16"/>
    <mergeCell ref="C17:K17"/>
    <mergeCell ref="E32:AN33"/>
    <mergeCell ref="C34:J35"/>
    <mergeCell ref="C15:K15"/>
    <mergeCell ref="C13:K13"/>
    <mergeCell ref="C12:K12"/>
    <mergeCell ref="C10:K11"/>
    <mergeCell ref="C14:K14"/>
    <mergeCell ref="E6:AN7"/>
    <mergeCell ref="E8:AN9"/>
  </mergeCells>
  <phoneticPr fontId="6"/>
  <printOptions horizontalCentered="1"/>
  <pageMargins left="0.78740157480314965" right="0.78740157480314965" top="0.78740157480314965" bottom="0.78740157480314965" header="0.31496062992125984" footer="0.31496062992125984"/>
  <pageSetup paperSize="9" scale="90" orientation="landscape" cellComments="asDisplayed" r:id="rId1"/>
  <headerFooter>
    <oddFooter>&amp;C&amp;13&amp;P</oddFooter>
  </headerFooter>
  <rowBreaks count="1" manualBreakCount="1">
    <brk id="29" min="1"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B90C0-A1BE-4041-9122-12301A83B23B}">
  <dimension ref="C3:W78"/>
  <sheetViews>
    <sheetView view="pageBreakPreview" zoomScale="80" zoomScaleNormal="100" zoomScaleSheetLayoutView="80" workbookViewId="0"/>
  </sheetViews>
  <sheetFormatPr defaultColWidth="3.125" defaultRowHeight="18" customHeight="1" x14ac:dyDescent="0.15"/>
  <cols>
    <col min="1" max="16384" width="3.125" style="143"/>
  </cols>
  <sheetData>
    <row r="3" spans="3:23" ht="18" customHeight="1" x14ac:dyDescent="0.15">
      <c r="C3" s="154" t="s">
        <v>204</v>
      </c>
    </row>
    <row r="4" spans="3:23" ht="18" customHeight="1" x14ac:dyDescent="0.15">
      <c r="C4" s="148"/>
      <c r="D4" s="149"/>
      <c r="E4" s="149"/>
      <c r="F4" s="149"/>
      <c r="G4" s="149"/>
      <c r="H4" s="149"/>
      <c r="I4" s="149"/>
      <c r="J4" s="149"/>
      <c r="K4" s="150"/>
      <c r="L4" s="84" t="s">
        <v>162</v>
      </c>
      <c r="M4" s="84"/>
      <c r="N4" s="84"/>
      <c r="O4" s="84"/>
      <c r="P4" s="84"/>
      <c r="Q4" s="84"/>
      <c r="R4" s="84" t="s">
        <v>163</v>
      </c>
      <c r="S4" s="84"/>
      <c r="T4" s="84"/>
      <c r="U4" s="84"/>
      <c r="V4" s="84"/>
      <c r="W4" s="84"/>
    </row>
    <row r="5" spans="3:23" ht="18" customHeight="1" x14ac:dyDescent="0.15">
      <c r="C5" s="151"/>
      <c r="D5" s="152"/>
      <c r="E5" s="152"/>
      <c r="F5" s="152"/>
      <c r="G5" s="152"/>
      <c r="H5" s="152"/>
      <c r="I5" s="152"/>
      <c r="J5" s="152"/>
      <c r="K5" s="153"/>
      <c r="L5" s="56" t="s">
        <v>68</v>
      </c>
      <c r="M5" s="57"/>
      <c r="N5" s="58"/>
      <c r="O5" s="51" t="s">
        <v>160</v>
      </c>
      <c r="P5" s="59"/>
      <c r="Q5" s="60"/>
      <c r="R5" s="56" t="s">
        <v>68</v>
      </c>
      <c r="S5" s="57"/>
      <c r="T5" s="58"/>
      <c r="U5" s="51" t="s">
        <v>160</v>
      </c>
      <c r="V5" s="59"/>
      <c r="W5" s="60"/>
    </row>
    <row r="6" spans="3:23" ht="18" customHeight="1" x14ac:dyDescent="0.15">
      <c r="C6" s="144" t="s">
        <v>6</v>
      </c>
      <c r="D6" s="145"/>
      <c r="E6" s="145"/>
      <c r="F6" s="145"/>
      <c r="G6" s="145"/>
      <c r="H6" s="145"/>
      <c r="I6" s="145"/>
      <c r="J6" s="145"/>
      <c r="K6" s="145"/>
      <c r="L6" s="63">
        <v>28</v>
      </c>
      <c r="M6" s="64"/>
      <c r="N6" s="65"/>
      <c r="O6" s="66">
        <f>L6/L$11</f>
        <v>0.28000000000000003</v>
      </c>
      <c r="P6" s="67"/>
      <c r="Q6" s="68"/>
      <c r="R6" s="63">
        <v>45</v>
      </c>
      <c r="S6" s="64"/>
      <c r="T6" s="65"/>
      <c r="U6" s="66">
        <f>R6/R$11</f>
        <v>0.45</v>
      </c>
      <c r="V6" s="67"/>
      <c r="W6" s="68"/>
    </row>
    <row r="7" spans="3:23" ht="18" customHeight="1" x14ac:dyDescent="0.15">
      <c r="C7" s="144" t="s">
        <v>7</v>
      </c>
      <c r="D7" s="145"/>
      <c r="E7" s="145"/>
      <c r="F7" s="145"/>
      <c r="G7" s="145"/>
      <c r="H7" s="145"/>
      <c r="I7" s="145"/>
      <c r="J7" s="145"/>
      <c r="K7" s="145"/>
      <c r="L7" s="63">
        <v>57</v>
      </c>
      <c r="M7" s="64"/>
      <c r="N7" s="65"/>
      <c r="O7" s="66">
        <f t="shared" ref="O7:O10" si="0">L7/L$11</f>
        <v>0.56999999999999995</v>
      </c>
      <c r="P7" s="67"/>
      <c r="Q7" s="68"/>
      <c r="R7" s="63">
        <v>50</v>
      </c>
      <c r="S7" s="64"/>
      <c r="T7" s="65"/>
      <c r="U7" s="66">
        <f t="shared" ref="U7:U10" si="1">R7/R$11</f>
        <v>0.5</v>
      </c>
      <c r="V7" s="67"/>
      <c r="W7" s="68"/>
    </row>
    <row r="8" spans="3:23" ht="18" customHeight="1" x14ac:dyDescent="0.15">
      <c r="C8" s="144" t="s">
        <v>8</v>
      </c>
      <c r="D8" s="145"/>
      <c r="E8" s="145"/>
      <c r="F8" s="145"/>
      <c r="G8" s="145"/>
      <c r="H8" s="145"/>
      <c r="I8" s="145"/>
      <c r="J8" s="145"/>
      <c r="K8" s="145"/>
      <c r="L8" s="63">
        <v>8</v>
      </c>
      <c r="M8" s="64"/>
      <c r="N8" s="65"/>
      <c r="O8" s="66">
        <f t="shared" si="0"/>
        <v>0.08</v>
      </c>
      <c r="P8" s="67"/>
      <c r="Q8" s="68"/>
      <c r="R8" s="63">
        <v>3</v>
      </c>
      <c r="S8" s="64"/>
      <c r="T8" s="65"/>
      <c r="U8" s="66">
        <f t="shared" si="1"/>
        <v>0.03</v>
      </c>
      <c r="V8" s="67"/>
      <c r="W8" s="68"/>
    </row>
    <row r="9" spans="3:23" ht="18" customHeight="1" x14ac:dyDescent="0.15">
      <c r="C9" s="144" t="s">
        <v>9</v>
      </c>
      <c r="D9" s="145"/>
      <c r="E9" s="145"/>
      <c r="F9" s="145"/>
      <c r="G9" s="145"/>
      <c r="H9" s="145"/>
      <c r="I9" s="145"/>
      <c r="J9" s="145"/>
      <c r="K9" s="145"/>
      <c r="L9" s="63">
        <v>3</v>
      </c>
      <c r="M9" s="64"/>
      <c r="N9" s="65"/>
      <c r="O9" s="66">
        <f t="shared" si="0"/>
        <v>0.03</v>
      </c>
      <c r="P9" s="67"/>
      <c r="Q9" s="68"/>
      <c r="R9" s="63">
        <v>0</v>
      </c>
      <c r="S9" s="64"/>
      <c r="T9" s="65"/>
      <c r="U9" s="66">
        <f t="shared" si="1"/>
        <v>0</v>
      </c>
      <c r="V9" s="67"/>
      <c r="W9" s="68"/>
    </row>
    <row r="10" spans="3:23" ht="18" customHeight="1" thickBot="1" x14ac:dyDescent="0.2">
      <c r="C10" s="144" t="s">
        <v>5</v>
      </c>
      <c r="D10" s="145"/>
      <c r="E10" s="145"/>
      <c r="F10" s="145"/>
      <c r="G10" s="145"/>
      <c r="H10" s="145"/>
      <c r="I10" s="145"/>
      <c r="J10" s="145"/>
      <c r="K10" s="145"/>
      <c r="L10" s="63">
        <v>4</v>
      </c>
      <c r="M10" s="64"/>
      <c r="N10" s="65"/>
      <c r="O10" s="66">
        <f t="shared" si="0"/>
        <v>0.04</v>
      </c>
      <c r="P10" s="70"/>
      <c r="Q10" s="71"/>
      <c r="R10" s="63">
        <v>2</v>
      </c>
      <c r="S10" s="64"/>
      <c r="T10" s="65"/>
      <c r="U10" s="66">
        <f t="shared" si="1"/>
        <v>0.02</v>
      </c>
      <c r="V10" s="70"/>
      <c r="W10" s="71"/>
    </row>
    <row r="11" spans="3:23" ht="18" customHeight="1" thickTop="1" x14ac:dyDescent="0.15">
      <c r="C11" s="146" t="s">
        <v>32</v>
      </c>
      <c r="D11" s="147"/>
      <c r="E11" s="147"/>
      <c r="F11" s="147"/>
      <c r="G11" s="147"/>
      <c r="H11" s="147"/>
      <c r="I11" s="147"/>
      <c r="J11" s="147"/>
      <c r="K11" s="147"/>
      <c r="L11" s="74">
        <f>SUM(L6:L10)</f>
        <v>100</v>
      </c>
      <c r="M11" s="75"/>
      <c r="N11" s="76"/>
      <c r="O11" s="77">
        <f>SUM(O6:Q10)</f>
        <v>1</v>
      </c>
      <c r="P11" s="78"/>
      <c r="Q11" s="79"/>
      <c r="R11" s="74">
        <f>SUM(R6:R10)</f>
        <v>100</v>
      </c>
      <c r="S11" s="75"/>
      <c r="T11" s="76"/>
      <c r="U11" s="77">
        <f>SUM(U6:W10)</f>
        <v>1</v>
      </c>
      <c r="V11" s="78"/>
      <c r="W11" s="79"/>
    </row>
    <row r="19" spans="3:23" ht="18" customHeight="1" x14ac:dyDescent="0.15">
      <c r="C19" s="154" t="s">
        <v>209</v>
      </c>
    </row>
    <row r="20" spans="3:23" ht="18" customHeight="1" x14ac:dyDescent="0.15">
      <c r="C20" s="148"/>
      <c r="D20" s="149"/>
      <c r="E20" s="149"/>
      <c r="F20" s="149"/>
      <c r="G20" s="149"/>
      <c r="H20" s="149"/>
      <c r="I20" s="149"/>
      <c r="J20" s="149"/>
      <c r="K20" s="150"/>
      <c r="L20" s="84" t="s">
        <v>162</v>
      </c>
      <c r="M20" s="84"/>
      <c r="N20" s="84"/>
      <c r="O20" s="84"/>
      <c r="P20" s="84"/>
      <c r="Q20" s="84"/>
      <c r="R20" s="84" t="s">
        <v>163</v>
      </c>
      <c r="S20" s="84"/>
      <c r="T20" s="84"/>
      <c r="U20" s="84"/>
      <c r="V20" s="84"/>
      <c r="W20" s="84"/>
    </row>
    <row r="21" spans="3:23" ht="18" customHeight="1" x14ac:dyDescent="0.15">
      <c r="C21" s="151"/>
      <c r="D21" s="152"/>
      <c r="E21" s="152"/>
      <c r="F21" s="152"/>
      <c r="G21" s="152"/>
      <c r="H21" s="152"/>
      <c r="I21" s="152"/>
      <c r="J21" s="152"/>
      <c r="K21" s="153"/>
      <c r="L21" s="56" t="s">
        <v>68</v>
      </c>
      <c r="M21" s="57"/>
      <c r="N21" s="58"/>
      <c r="O21" s="51" t="s">
        <v>160</v>
      </c>
      <c r="P21" s="59"/>
      <c r="Q21" s="60"/>
      <c r="R21" s="56" t="s">
        <v>68</v>
      </c>
      <c r="S21" s="57"/>
      <c r="T21" s="58"/>
      <c r="U21" s="51" t="s">
        <v>160</v>
      </c>
      <c r="V21" s="59"/>
      <c r="W21" s="60"/>
    </row>
    <row r="22" spans="3:23" ht="18" customHeight="1" x14ac:dyDescent="0.15">
      <c r="C22" s="144" t="s">
        <v>6</v>
      </c>
      <c r="D22" s="145"/>
      <c r="E22" s="145"/>
      <c r="F22" s="145"/>
      <c r="G22" s="145"/>
      <c r="H22" s="145"/>
      <c r="I22" s="145"/>
      <c r="J22" s="145"/>
      <c r="K22" s="145"/>
      <c r="L22" s="63">
        <v>26</v>
      </c>
      <c r="M22" s="64"/>
      <c r="N22" s="65"/>
      <c r="O22" s="66">
        <f>L22/L$11</f>
        <v>0.26</v>
      </c>
      <c r="P22" s="67"/>
      <c r="Q22" s="68"/>
      <c r="R22" s="63">
        <v>25</v>
      </c>
      <c r="S22" s="64"/>
      <c r="T22" s="65"/>
      <c r="U22" s="66">
        <f>R22/R$11</f>
        <v>0.25</v>
      </c>
      <c r="V22" s="67"/>
      <c r="W22" s="68"/>
    </row>
    <row r="23" spans="3:23" ht="18" customHeight="1" x14ac:dyDescent="0.15">
      <c r="C23" s="144" t="s">
        <v>7</v>
      </c>
      <c r="D23" s="145"/>
      <c r="E23" s="145"/>
      <c r="F23" s="145"/>
      <c r="G23" s="145"/>
      <c r="H23" s="145"/>
      <c r="I23" s="145"/>
      <c r="J23" s="145"/>
      <c r="K23" s="145"/>
      <c r="L23" s="63">
        <v>57</v>
      </c>
      <c r="M23" s="64"/>
      <c r="N23" s="65"/>
      <c r="O23" s="66">
        <f t="shared" ref="O23:O26" si="2">L23/L$11</f>
        <v>0.56999999999999995</v>
      </c>
      <c r="P23" s="67"/>
      <c r="Q23" s="68"/>
      <c r="R23" s="63">
        <v>58</v>
      </c>
      <c r="S23" s="64"/>
      <c r="T23" s="65"/>
      <c r="U23" s="66">
        <f t="shared" ref="U23:U26" si="3">R23/R$11</f>
        <v>0.57999999999999996</v>
      </c>
      <c r="V23" s="67"/>
      <c r="W23" s="68"/>
    </row>
    <row r="24" spans="3:23" ht="18" customHeight="1" x14ac:dyDescent="0.15">
      <c r="C24" s="144" t="s">
        <v>8</v>
      </c>
      <c r="D24" s="145"/>
      <c r="E24" s="145"/>
      <c r="F24" s="145"/>
      <c r="G24" s="145"/>
      <c r="H24" s="145"/>
      <c r="I24" s="145"/>
      <c r="J24" s="145"/>
      <c r="K24" s="145"/>
      <c r="L24" s="63">
        <v>14</v>
      </c>
      <c r="M24" s="64"/>
      <c r="N24" s="65"/>
      <c r="O24" s="66">
        <f t="shared" si="2"/>
        <v>0.14000000000000001</v>
      </c>
      <c r="P24" s="67"/>
      <c r="Q24" s="68"/>
      <c r="R24" s="63">
        <v>10</v>
      </c>
      <c r="S24" s="64"/>
      <c r="T24" s="65"/>
      <c r="U24" s="66">
        <f t="shared" si="3"/>
        <v>0.1</v>
      </c>
      <c r="V24" s="67"/>
      <c r="W24" s="68"/>
    </row>
    <row r="25" spans="3:23" ht="18" customHeight="1" x14ac:dyDescent="0.15">
      <c r="C25" s="144" t="s">
        <v>9</v>
      </c>
      <c r="D25" s="145"/>
      <c r="E25" s="145"/>
      <c r="F25" s="145"/>
      <c r="G25" s="145"/>
      <c r="H25" s="145"/>
      <c r="I25" s="145"/>
      <c r="J25" s="145"/>
      <c r="K25" s="145"/>
      <c r="L25" s="63">
        <v>0</v>
      </c>
      <c r="M25" s="64"/>
      <c r="N25" s="65"/>
      <c r="O25" s="66">
        <f t="shared" si="2"/>
        <v>0</v>
      </c>
      <c r="P25" s="67"/>
      <c r="Q25" s="68"/>
      <c r="R25" s="63">
        <v>1</v>
      </c>
      <c r="S25" s="64"/>
      <c r="T25" s="65"/>
      <c r="U25" s="66">
        <f t="shared" si="3"/>
        <v>0.01</v>
      </c>
      <c r="V25" s="67"/>
      <c r="W25" s="68"/>
    </row>
    <row r="26" spans="3:23" ht="18" customHeight="1" thickBot="1" x14ac:dyDescent="0.2">
      <c r="C26" s="144" t="s">
        <v>5</v>
      </c>
      <c r="D26" s="145"/>
      <c r="E26" s="145"/>
      <c r="F26" s="145"/>
      <c r="G26" s="145"/>
      <c r="H26" s="145"/>
      <c r="I26" s="145"/>
      <c r="J26" s="145"/>
      <c r="K26" s="145"/>
      <c r="L26" s="63">
        <v>3</v>
      </c>
      <c r="M26" s="64"/>
      <c r="N26" s="65"/>
      <c r="O26" s="66">
        <f t="shared" si="2"/>
        <v>0.03</v>
      </c>
      <c r="P26" s="70"/>
      <c r="Q26" s="71"/>
      <c r="R26" s="63">
        <v>6</v>
      </c>
      <c r="S26" s="64"/>
      <c r="T26" s="65"/>
      <c r="U26" s="66">
        <f t="shared" si="3"/>
        <v>0.06</v>
      </c>
      <c r="V26" s="70"/>
      <c r="W26" s="71"/>
    </row>
    <row r="27" spans="3:23" ht="18" customHeight="1" thickTop="1" x14ac:dyDescent="0.15">
      <c r="C27" s="146" t="s">
        <v>32</v>
      </c>
      <c r="D27" s="147"/>
      <c r="E27" s="147"/>
      <c r="F27" s="147"/>
      <c r="G27" s="147"/>
      <c r="H27" s="147"/>
      <c r="I27" s="147"/>
      <c r="J27" s="147"/>
      <c r="K27" s="147"/>
      <c r="L27" s="74">
        <f>SUM(L22:L26)</f>
        <v>100</v>
      </c>
      <c r="M27" s="75"/>
      <c r="N27" s="76"/>
      <c r="O27" s="77">
        <f>SUM(O22:Q26)</f>
        <v>1</v>
      </c>
      <c r="P27" s="78"/>
      <c r="Q27" s="79"/>
      <c r="R27" s="74">
        <f>SUM(R22:R26)</f>
        <v>100</v>
      </c>
      <c r="S27" s="75"/>
      <c r="T27" s="76"/>
      <c r="U27" s="77">
        <f>SUM(U22:W26)</f>
        <v>1</v>
      </c>
      <c r="V27" s="78"/>
      <c r="W27" s="79"/>
    </row>
    <row r="36" spans="3:23" ht="18" customHeight="1" x14ac:dyDescent="0.15">
      <c r="C36" s="154" t="s">
        <v>210</v>
      </c>
    </row>
    <row r="37" spans="3:23" ht="18" customHeight="1" x14ac:dyDescent="0.15">
      <c r="C37" s="148"/>
      <c r="D37" s="149"/>
      <c r="E37" s="149"/>
      <c r="F37" s="149"/>
      <c r="G37" s="149"/>
      <c r="H37" s="149"/>
      <c r="I37" s="149"/>
      <c r="J37" s="149"/>
      <c r="K37" s="150"/>
      <c r="L37" s="84" t="s">
        <v>162</v>
      </c>
      <c r="M37" s="84"/>
      <c r="N37" s="84"/>
      <c r="O37" s="84"/>
      <c r="P37" s="84"/>
      <c r="Q37" s="84"/>
      <c r="R37" s="84" t="s">
        <v>163</v>
      </c>
      <c r="S37" s="84"/>
      <c r="T37" s="84"/>
      <c r="U37" s="84"/>
      <c r="V37" s="84"/>
      <c r="W37" s="84"/>
    </row>
    <row r="38" spans="3:23" ht="18" customHeight="1" x14ac:dyDescent="0.15">
      <c r="C38" s="151"/>
      <c r="D38" s="152"/>
      <c r="E38" s="152"/>
      <c r="F38" s="152"/>
      <c r="G38" s="152"/>
      <c r="H38" s="152"/>
      <c r="I38" s="152"/>
      <c r="J38" s="152"/>
      <c r="K38" s="153"/>
      <c r="L38" s="56" t="s">
        <v>68</v>
      </c>
      <c r="M38" s="57"/>
      <c r="N38" s="58"/>
      <c r="O38" s="51" t="s">
        <v>160</v>
      </c>
      <c r="P38" s="59"/>
      <c r="Q38" s="60"/>
      <c r="R38" s="56" t="s">
        <v>68</v>
      </c>
      <c r="S38" s="57"/>
      <c r="T38" s="58"/>
      <c r="U38" s="51" t="s">
        <v>160</v>
      </c>
      <c r="V38" s="59"/>
      <c r="W38" s="60"/>
    </row>
    <row r="39" spans="3:23" ht="18" customHeight="1" x14ac:dyDescent="0.15">
      <c r="C39" s="144" t="s">
        <v>6</v>
      </c>
      <c r="D39" s="145"/>
      <c r="E39" s="145"/>
      <c r="F39" s="145"/>
      <c r="G39" s="145"/>
      <c r="H39" s="145"/>
      <c r="I39" s="145"/>
      <c r="J39" s="145"/>
      <c r="K39" s="145"/>
      <c r="L39" s="63">
        <v>18</v>
      </c>
      <c r="M39" s="64"/>
      <c r="N39" s="65"/>
      <c r="O39" s="66">
        <f>L39/L$11</f>
        <v>0.18</v>
      </c>
      <c r="P39" s="67"/>
      <c r="Q39" s="68"/>
      <c r="R39" s="63">
        <v>35</v>
      </c>
      <c r="S39" s="64"/>
      <c r="T39" s="65"/>
      <c r="U39" s="66">
        <f>R39/R$11</f>
        <v>0.35</v>
      </c>
      <c r="V39" s="67"/>
      <c r="W39" s="68"/>
    </row>
    <row r="40" spans="3:23" ht="18" customHeight="1" x14ac:dyDescent="0.15">
      <c r="C40" s="144" t="s">
        <v>7</v>
      </c>
      <c r="D40" s="145"/>
      <c r="E40" s="145"/>
      <c r="F40" s="145"/>
      <c r="G40" s="145"/>
      <c r="H40" s="145"/>
      <c r="I40" s="145"/>
      <c r="J40" s="145"/>
      <c r="K40" s="145"/>
      <c r="L40" s="63">
        <v>63</v>
      </c>
      <c r="M40" s="64"/>
      <c r="N40" s="65"/>
      <c r="O40" s="66">
        <f>L40/L$11</f>
        <v>0.63</v>
      </c>
      <c r="P40" s="67"/>
      <c r="Q40" s="68"/>
      <c r="R40" s="63">
        <v>46</v>
      </c>
      <c r="S40" s="64"/>
      <c r="T40" s="65"/>
      <c r="U40" s="66">
        <f>R40/R$11</f>
        <v>0.46</v>
      </c>
      <c r="V40" s="67"/>
      <c r="W40" s="68"/>
    </row>
    <row r="41" spans="3:23" ht="18" customHeight="1" x14ac:dyDescent="0.15">
      <c r="C41" s="144" t="s">
        <v>8</v>
      </c>
      <c r="D41" s="145"/>
      <c r="E41" s="145"/>
      <c r="F41" s="145"/>
      <c r="G41" s="145"/>
      <c r="H41" s="145"/>
      <c r="I41" s="145"/>
      <c r="J41" s="145"/>
      <c r="K41" s="145"/>
      <c r="L41" s="63">
        <v>9</v>
      </c>
      <c r="M41" s="64"/>
      <c r="N41" s="65"/>
      <c r="O41" s="66">
        <f>L41/L$11</f>
        <v>0.09</v>
      </c>
      <c r="P41" s="67"/>
      <c r="Q41" s="68"/>
      <c r="R41" s="63">
        <v>10</v>
      </c>
      <c r="S41" s="64"/>
      <c r="T41" s="65"/>
      <c r="U41" s="66">
        <f>R41/R$11</f>
        <v>0.1</v>
      </c>
      <c r="V41" s="67"/>
      <c r="W41" s="68"/>
    </row>
    <row r="42" spans="3:23" ht="18" customHeight="1" x14ac:dyDescent="0.15">
      <c r="C42" s="144" t="s">
        <v>9</v>
      </c>
      <c r="D42" s="145"/>
      <c r="E42" s="145"/>
      <c r="F42" s="145"/>
      <c r="G42" s="145"/>
      <c r="H42" s="145"/>
      <c r="I42" s="145"/>
      <c r="J42" s="145"/>
      <c r="K42" s="145"/>
      <c r="L42" s="63">
        <v>1</v>
      </c>
      <c r="M42" s="64"/>
      <c r="N42" s="65"/>
      <c r="O42" s="66">
        <f>L42/L$11</f>
        <v>0.01</v>
      </c>
      <c r="P42" s="67"/>
      <c r="Q42" s="68"/>
      <c r="R42" s="63">
        <v>1</v>
      </c>
      <c r="S42" s="64"/>
      <c r="T42" s="65"/>
      <c r="U42" s="66">
        <f>R42/R$11</f>
        <v>0.01</v>
      </c>
      <c r="V42" s="67"/>
      <c r="W42" s="68"/>
    </row>
    <row r="43" spans="3:23" ht="18" customHeight="1" thickBot="1" x14ac:dyDescent="0.2">
      <c r="C43" s="144" t="s">
        <v>5</v>
      </c>
      <c r="D43" s="145"/>
      <c r="E43" s="145"/>
      <c r="F43" s="145"/>
      <c r="G43" s="145"/>
      <c r="H43" s="145"/>
      <c r="I43" s="145"/>
      <c r="J43" s="145"/>
      <c r="K43" s="145"/>
      <c r="L43" s="63">
        <v>9</v>
      </c>
      <c r="M43" s="64"/>
      <c r="N43" s="65"/>
      <c r="O43" s="66">
        <f>L43/L$11</f>
        <v>0.09</v>
      </c>
      <c r="P43" s="70"/>
      <c r="Q43" s="71"/>
      <c r="R43" s="63">
        <v>8</v>
      </c>
      <c r="S43" s="64"/>
      <c r="T43" s="65"/>
      <c r="U43" s="66">
        <f>R43/R$11</f>
        <v>0.08</v>
      </c>
      <c r="V43" s="70"/>
      <c r="W43" s="71"/>
    </row>
    <row r="44" spans="3:23" ht="18" customHeight="1" thickTop="1" x14ac:dyDescent="0.15">
      <c r="C44" s="146" t="s">
        <v>32</v>
      </c>
      <c r="D44" s="147"/>
      <c r="E44" s="147"/>
      <c r="F44" s="147"/>
      <c r="G44" s="147"/>
      <c r="H44" s="147"/>
      <c r="I44" s="147"/>
      <c r="J44" s="147"/>
      <c r="K44" s="147"/>
      <c r="L44" s="74">
        <f>SUM(L39:L43)</f>
        <v>100</v>
      </c>
      <c r="M44" s="75"/>
      <c r="N44" s="76"/>
      <c r="O44" s="77">
        <f>SUM(O39:Q43)</f>
        <v>1</v>
      </c>
      <c r="P44" s="78"/>
      <c r="Q44" s="79"/>
      <c r="R44" s="74">
        <f>SUM(R39:R43)</f>
        <v>100</v>
      </c>
      <c r="S44" s="75"/>
      <c r="T44" s="76"/>
      <c r="U44" s="77">
        <f>SUM(U39:W43)</f>
        <v>1</v>
      </c>
      <c r="V44" s="78"/>
      <c r="W44" s="79"/>
    </row>
    <row r="52" spans="3:23" ht="18" customHeight="1" x14ac:dyDescent="0.15">
      <c r="C52" s="154" t="s">
        <v>211</v>
      </c>
    </row>
    <row r="53" spans="3:23" ht="18" customHeight="1" x14ac:dyDescent="0.15">
      <c r="C53" s="148"/>
      <c r="D53" s="149"/>
      <c r="E53" s="149"/>
      <c r="F53" s="149"/>
      <c r="G53" s="149"/>
      <c r="H53" s="149"/>
      <c r="I53" s="149"/>
      <c r="J53" s="149"/>
      <c r="K53" s="150"/>
      <c r="L53" s="84" t="s">
        <v>162</v>
      </c>
      <c r="M53" s="84"/>
      <c r="N53" s="84"/>
      <c r="O53" s="84"/>
      <c r="P53" s="84"/>
      <c r="Q53" s="84"/>
      <c r="R53" s="84" t="s">
        <v>163</v>
      </c>
      <c r="S53" s="84"/>
      <c r="T53" s="84"/>
      <c r="U53" s="84"/>
      <c r="V53" s="84"/>
      <c r="W53" s="84"/>
    </row>
    <row r="54" spans="3:23" ht="18" customHeight="1" x14ac:dyDescent="0.15">
      <c r="C54" s="151"/>
      <c r="D54" s="152"/>
      <c r="E54" s="152"/>
      <c r="F54" s="152"/>
      <c r="G54" s="152"/>
      <c r="H54" s="152"/>
      <c r="I54" s="152"/>
      <c r="J54" s="152"/>
      <c r="K54" s="153"/>
      <c r="L54" s="56" t="s">
        <v>68</v>
      </c>
      <c r="M54" s="57"/>
      <c r="N54" s="58"/>
      <c r="O54" s="51" t="s">
        <v>160</v>
      </c>
      <c r="P54" s="59"/>
      <c r="Q54" s="60"/>
      <c r="R54" s="56" t="s">
        <v>68</v>
      </c>
      <c r="S54" s="57"/>
      <c r="T54" s="58"/>
      <c r="U54" s="51" t="s">
        <v>160</v>
      </c>
      <c r="V54" s="59"/>
      <c r="W54" s="60"/>
    </row>
    <row r="55" spans="3:23" ht="18" customHeight="1" x14ac:dyDescent="0.15">
      <c r="C55" s="144" t="s">
        <v>6</v>
      </c>
      <c r="D55" s="145"/>
      <c r="E55" s="145"/>
      <c r="F55" s="145"/>
      <c r="G55" s="145"/>
      <c r="H55" s="145"/>
      <c r="I55" s="145"/>
      <c r="J55" s="145"/>
      <c r="K55" s="145"/>
      <c r="L55" s="63">
        <v>16</v>
      </c>
      <c r="M55" s="64"/>
      <c r="N55" s="65"/>
      <c r="O55" s="66">
        <f>L55/L$11</f>
        <v>0.16</v>
      </c>
      <c r="P55" s="67"/>
      <c r="Q55" s="68"/>
      <c r="R55" s="63">
        <v>30</v>
      </c>
      <c r="S55" s="64"/>
      <c r="T55" s="65"/>
      <c r="U55" s="66">
        <f>R55/R$11</f>
        <v>0.3</v>
      </c>
      <c r="V55" s="67"/>
      <c r="W55" s="68"/>
    </row>
    <row r="56" spans="3:23" ht="18" customHeight="1" x14ac:dyDescent="0.15">
      <c r="C56" s="144" t="s">
        <v>7</v>
      </c>
      <c r="D56" s="145"/>
      <c r="E56" s="145"/>
      <c r="F56" s="145"/>
      <c r="G56" s="145"/>
      <c r="H56" s="145"/>
      <c r="I56" s="145"/>
      <c r="J56" s="145"/>
      <c r="K56" s="145"/>
      <c r="L56" s="63">
        <v>51</v>
      </c>
      <c r="M56" s="64"/>
      <c r="N56" s="65"/>
      <c r="O56" s="66">
        <f t="shared" ref="O56:O59" si="4">L56/L$11</f>
        <v>0.51</v>
      </c>
      <c r="P56" s="67"/>
      <c r="Q56" s="68"/>
      <c r="R56" s="63">
        <v>51</v>
      </c>
      <c r="S56" s="64"/>
      <c r="T56" s="65"/>
      <c r="U56" s="66">
        <f t="shared" ref="U56:U59" si="5">R56/R$11</f>
        <v>0.51</v>
      </c>
      <c r="V56" s="67"/>
      <c r="W56" s="68"/>
    </row>
    <row r="57" spans="3:23" ht="18" customHeight="1" x14ac:dyDescent="0.15">
      <c r="C57" s="144" t="s">
        <v>8</v>
      </c>
      <c r="D57" s="145"/>
      <c r="E57" s="145"/>
      <c r="F57" s="145"/>
      <c r="G57" s="145"/>
      <c r="H57" s="145"/>
      <c r="I57" s="145"/>
      <c r="J57" s="145"/>
      <c r="K57" s="145"/>
      <c r="L57" s="63">
        <v>14</v>
      </c>
      <c r="M57" s="64"/>
      <c r="N57" s="65"/>
      <c r="O57" s="66">
        <f t="shared" si="4"/>
        <v>0.14000000000000001</v>
      </c>
      <c r="P57" s="67"/>
      <c r="Q57" s="68"/>
      <c r="R57" s="63">
        <v>9</v>
      </c>
      <c r="S57" s="64"/>
      <c r="T57" s="65"/>
      <c r="U57" s="66">
        <f t="shared" si="5"/>
        <v>0.09</v>
      </c>
      <c r="V57" s="67"/>
      <c r="W57" s="68"/>
    </row>
    <row r="58" spans="3:23" ht="18" customHeight="1" x14ac:dyDescent="0.15">
      <c r="C58" s="144" t="s">
        <v>9</v>
      </c>
      <c r="D58" s="145"/>
      <c r="E58" s="145"/>
      <c r="F58" s="145"/>
      <c r="G58" s="145"/>
      <c r="H58" s="145"/>
      <c r="I58" s="145"/>
      <c r="J58" s="145"/>
      <c r="K58" s="145"/>
      <c r="L58" s="63">
        <v>3</v>
      </c>
      <c r="M58" s="64"/>
      <c r="N58" s="65"/>
      <c r="O58" s="66">
        <f t="shared" si="4"/>
        <v>0.03</v>
      </c>
      <c r="P58" s="67"/>
      <c r="Q58" s="68"/>
      <c r="R58" s="63">
        <v>0</v>
      </c>
      <c r="S58" s="64"/>
      <c r="T58" s="65"/>
      <c r="U58" s="66">
        <f t="shared" si="5"/>
        <v>0</v>
      </c>
      <c r="V58" s="67"/>
      <c r="W58" s="68"/>
    </row>
    <row r="59" spans="3:23" ht="18" customHeight="1" thickBot="1" x14ac:dyDescent="0.2">
      <c r="C59" s="144" t="s">
        <v>5</v>
      </c>
      <c r="D59" s="145"/>
      <c r="E59" s="145"/>
      <c r="F59" s="145"/>
      <c r="G59" s="145"/>
      <c r="H59" s="145"/>
      <c r="I59" s="145"/>
      <c r="J59" s="145"/>
      <c r="K59" s="145"/>
      <c r="L59" s="63">
        <v>16</v>
      </c>
      <c r="M59" s="64"/>
      <c r="N59" s="65"/>
      <c r="O59" s="66">
        <f t="shared" si="4"/>
        <v>0.16</v>
      </c>
      <c r="P59" s="70"/>
      <c r="Q59" s="71"/>
      <c r="R59" s="63">
        <v>10</v>
      </c>
      <c r="S59" s="64"/>
      <c r="T59" s="65"/>
      <c r="U59" s="66">
        <f t="shared" si="5"/>
        <v>0.1</v>
      </c>
      <c r="V59" s="70"/>
      <c r="W59" s="71"/>
    </row>
    <row r="60" spans="3:23" ht="18" customHeight="1" thickTop="1" x14ac:dyDescent="0.15">
      <c r="C60" s="146" t="s">
        <v>32</v>
      </c>
      <c r="D60" s="147"/>
      <c r="E60" s="147"/>
      <c r="F60" s="147"/>
      <c r="G60" s="147"/>
      <c r="H60" s="147"/>
      <c r="I60" s="147"/>
      <c r="J60" s="147"/>
      <c r="K60" s="147"/>
      <c r="L60" s="74">
        <f>SUM(L55:L59)</f>
        <v>100</v>
      </c>
      <c r="M60" s="75"/>
      <c r="N60" s="76"/>
      <c r="O60" s="77">
        <f>SUM(O55:Q59)</f>
        <v>1</v>
      </c>
      <c r="P60" s="78"/>
      <c r="Q60" s="79"/>
      <c r="R60" s="74">
        <f>SUM(R55:R59)</f>
        <v>100</v>
      </c>
      <c r="S60" s="75"/>
      <c r="T60" s="76"/>
      <c r="U60" s="77">
        <f>SUM(U55:W59)</f>
        <v>1</v>
      </c>
      <c r="V60" s="78"/>
      <c r="W60" s="79"/>
    </row>
    <row r="70" spans="3:23" ht="18" customHeight="1" x14ac:dyDescent="0.15">
      <c r="C70" s="154" t="s">
        <v>208</v>
      </c>
    </row>
    <row r="71" spans="3:23" ht="18" customHeight="1" x14ac:dyDescent="0.15">
      <c r="C71" s="148"/>
      <c r="D71" s="149"/>
      <c r="E71" s="149"/>
      <c r="F71" s="149"/>
      <c r="G71" s="149"/>
      <c r="H71" s="149"/>
      <c r="I71" s="149"/>
      <c r="J71" s="149"/>
      <c r="K71" s="150"/>
      <c r="L71" s="84" t="s">
        <v>162</v>
      </c>
      <c r="M71" s="84"/>
      <c r="N71" s="84"/>
      <c r="O71" s="84"/>
      <c r="P71" s="84"/>
      <c r="Q71" s="84"/>
      <c r="R71" s="84" t="s">
        <v>163</v>
      </c>
      <c r="S71" s="84"/>
      <c r="T71" s="84"/>
      <c r="U71" s="84"/>
      <c r="V71" s="84"/>
      <c r="W71" s="84"/>
    </row>
    <row r="72" spans="3:23" ht="18" customHeight="1" x14ac:dyDescent="0.15">
      <c r="C72" s="151"/>
      <c r="D72" s="152"/>
      <c r="E72" s="152"/>
      <c r="F72" s="152"/>
      <c r="G72" s="152"/>
      <c r="H72" s="152"/>
      <c r="I72" s="152"/>
      <c r="J72" s="152"/>
      <c r="K72" s="153"/>
      <c r="L72" s="56" t="s">
        <v>68</v>
      </c>
      <c r="M72" s="57"/>
      <c r="N72" s="58"/>
      <c r="O72" s="51" t="s">
        <v>160</v>
      </c>
      <c r="P72" s="59"/>
      <c r="Q72" s="60"/>
      <c r="R72" s="56" t="s">
        <v>68</v>
      </c>
      <c r="S72" s="57"/>
      <c r="T72" s="58"/>
      <c r="U72" s="51" t="s">
        <v>160</v>
      </c>
      <c r="V72" s="59"/>
      <c r="W72" s="60"/>
    </row>
    <row r="73" spans="3:23" ht="18" customHeight="1" x14ac:dyDescent="0.15">
      <c r="C73" s="144" t="s">
        <v>6</v>
      </c>
      <c r="D73" s="145"/>
      <c r="E73" s="145"/>
      <c r="F73" s="145"/>
      <c r="G73" s="145"/>
      <c r="H73" s="145"/>
      <c r="I73" s="145"/>
      <c r="J73" s="145"/>
      <c r="K73" s="145"/>
      <c r="L73" s="63">
        <v>21</v>
      </c>
      <c r="M73" s="64"/>
      <c r="N73" s="65"/>
      <c r="O73" s="66">
        <f>L73/L$11</f>
        <v>0.21</v>
      </c>
      <c r="P73" s="67"/>
      <c r="Q73" s="68"/>
      <c r="R73" s="63">
        <v>24</v>
      </c>
      <c r="S73" s="64"/>
      <c r="T73" s="65"/>
      <c r="U73" s="66">
        <f>R73/R$11</f>
        <v>0.24</v>
      </c>
      <c r="V73" s="67"/>
      <c r="W73" s="68"/>
    </row>
    <row r="74" spans="3:23" ht="18" customHeight="1" x14ac:dyDescent="0.15">
      <c r="C74" s="144" t="s">
        <v>7</v>
      </c>
      <c r="D74" s="145"/>
      <c r="E74" s="145"/>
      <c r="F74" s="145"/>
      <c r="G74" s="145"/>
      <c r="H74" s="145"/>
      <c r="I74" s="145"/>
      <c r="J74" s="145"/>
      <c r="K74" s="145"/>
      <c r="L74" s="63">
        <v>34</v>
      </c>
      <c r="M74" s="64"/>
      <c r="N74" s="65"/>
      <c r="O74" s="66">
        <f t="shared" ref="O74:O77" si="6">L74/L$11</f>
        <v>0.34</v>
      </c>
      <c r="P74" s="67"/>
      <c r="Q74" s="68"/>
      <c r="R74" s="63">
        <v>61</v>
      </c>
      <c r="S74" s="64"/>
      <c r="T74" s="65"/>
      <c r="U74" s="66">
        <f t="shared" ref="U74:U77" si="7">R74/R$11</f>
        <v>0.61</v>
      </c>
      <c r="V74" s="67"/>
      <c r="W74" s="68"/>
    </row>
    <row r="75" spans="3:23" ht="18" customHeight="1" x14ac:dyDescent="0.15">
      <c r="C75" s="144" t="s">
        <v>8</v>
      </c>
      <c r="D75" s="145"/>
      <c r="E75" s="145"/>
      <c r="F75" s="145"/>
      <c r="G75" s="145"/>
      <c r="H75" s="145"/>
      <c r="I75" s="145"/>
      <c r="J75" s="145"/>
      <c r="K75" s="145"/>
      <c r="L75" s="63">
        <v>22</v>
      </c>
      <c r="M75" s="64"/>
      <c r="N75" s="65"/>
      <c r="O75" s="66">
        <f t="shared" si="6"/>
        <v>0.22</v>
      </c>
      <c r="P75" s="67"/>
      <c r="Q75" s="68"/>
      <c r="R75" s="63">
        <v>1</v>
      </c>
      <c r="S75" s="64"/>
      <c r="T75" s="65"/>
      <c r="U75" s="66">
        <f t="shared" si="7"/>
        <v>0.01</v>
      </c>
      <c r="V75" s="67"/>
      <c r="W75" s="68"/>
    </row>
    <row r="76" spans="3:23" ht="18" customHeight="1" x14ac:dyDescent="0.15">
      <c r="C76" s="144" t="s">
        <v>9</v>
      </c>
      <c r="D76" s="145"/>
      <c r="E76" s="145"/>
      <c r="F76" s="145"/>
      <c r="G76" s="145"/>
      <c r="H76" s="145"/>
      <c r="I76" s="145"/>
      <c r="J76" s="145"/>
      <c r="K76" s="145"/>
      <c r="L76" s="63">
        <v>3</v>
      </c>
      <c r="M76" s="64"/>
      <c r="N76" s="65"/>
      <c r="O76" s="66">
        <f t="shared" si="6"/>
        <v>0.03</v>
      </c>
      <c r="P76" s="67"/>
      <c r="Q76" s="68"/>
      <c r="R76" s="63">
        <v>2</v>
      </c>
      <c r="S76" s="64"/>
      <c r="T76" s="65"/>
      <c r="U76" s="66">
        <f t="shared" si="7"/>
        <v>0.02</v>
      </c>
      <c r="V76" s="67"/>
      <c r="W76" s="68"/>
    </row>
    <row r="77" spans="3:23" ht="18" customHeight="1" thickBot="1" x14ac:dyDescent="0.2">
      <c r="C77" s="144" t="s">
        <v>5</v>
      </c>
      <c r="D77" s="145"/>
      <c r="E77" s="145"/>
      <c r="F77" s="145"/>
      <c r="G77" s="145"/>
      <c r="H77" s="145"/>
      <c r="I77" s="145"/>
      <c r="J77" s="145"/>
      <c r="K77" s="145"/>
      <c r="L77" s="63">
        <v>20</v>
      </c>
      <c r="M77" s="64"/>
      <c r="N77" s="65"/>
      <c r="O77" s="66">
        <f t="shared" si="6"/>
        <v>0.2</v>
      </c>
      <c r="P77" s="70"/>
      <c r="Q77" s="71"/>
      <c r="R77" s="63">
        <v>12</v>
      </c>
      <c r="S77" s="64"/>
      <c r="T77" s="65"/>
      <c r="U77" s="66">
        <f t="shared" si="7"/>
        <v>0.12</v>
      </c>
      <c r="V77" s="70"/>
      <c r="W77" s="71"/>
    </row>
    <row r="78" spans="3:23" ht="18" customHeight="1" thickTop="1" x14ac:dyDescent="0.15">
      <c r="C78" s="146" t="s">
        <v>32</v>
      </c>
      <c r="D78" s="147"/>
      <c r="E78" s="147"/>
      <c r="F78" s="147"/>
      <c r="G78" s="147"/>
      <c r="H78" s="147"/>
      <c r="I78" s="147"/>
      <c r="J78" s="147"/>
      <c r="K78" s="147"/>
      <c r="L78" s="74">
        <f>SUM(L73:L77)</f>
        <v>100</v>
      </c>
      <c r="M78" s="75"/>
      <c r="N78" s="76"/>
      <c r="O78" s="77">
        <f>SUM(O73:Q77)</f>
        <v>1</v>
      </c>
      <c r="P78" s="78"/>
      <c r="Q78" s="79"/>
      <c r="R78" s="74">
        <f>SUM(R73:R77)</f>
        <v>100</v>
      </c>
      <c r="S78" s="75"/>
      <c r="T78" s="76"/>
      <c r="U78" s="77">
        <f>SUM(U73:W77)</f>
        <v>1</v>
      </c>
      <c r="V78" s="78"/>
      <c r="W78" s="79"/>
    </row>
  </sheetData>
  <phoneticPr fontId="6"/>
  <printOptions horizontalCentered="1"/>
  <pageMargins left="0.70866141732283472" right="0.70866141732283472" top="0.74803149606299213" bottom="0.74803149606299213" header="0.31496062992125984" footer="0.31496062992125984"/>
  <pageSetup paperSize="9" scale="90" orientation="landscape" r:id="rId1"/>
  <headerFooter>
    <oddFooter>&amp;C&amp;P</oddFooter>
  </headerFooter>
  <rowBreaks count="2" manualBreakCount="2">
    <brk id="34" min="1" max="42" man="1"/>
    <brk id="67" min="1" max="4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43"/>
  <sheetViews>
    <sheetView showGridLines="0" view="pageBreakPreview" zoomScale="80" zoomScaleNormal="75" zoomScaleSheetLayoutView="80" workbookViewId="0"/>
  </sheetViews>
  <sheetFormatPr defaultColWidth="3.125" defaultRowHeight="18" customHeight="1" x14ac:dyDescent="0.15"/>
  <cols>
    <col min="1" max="18" width="3.125" style="28"/>
    <col min="19" max="19" width="4.125" style="28" customWidth="1"/>
    <col min="20" max="22" width="3.125" style="28"/>
    <col min="23" max="23" width="3.875" style="28" customWidth="1"/>
    <col min="24" max="26" width="3.125" style="28"/>
    <col min="27" max="27" width="3.625" style="28" customWidth="1"/>
    <col min="28" max="29" width="3.125" style="28"/>
    <col min="30" max="30" width="3.125" style="28" customWidth="1"/>
    <col min="31" max="31" width="4.125" style="28" customWidth="1"/>
    <col min="32" max="34" width="3.125" style="28"/>
    <col min="35" max="36" width="3.875" style="28" customWidth="1"/>
    <col min="37" max="39" width="3.125" style="28"/>
    <col min="40" max="40" width="4.375" style="28" customWidth="1"/>
    <col min="41" max="41" width="3.125" style="28"/>
    <col min="42" max="45" width="3.125" style="32"/>
    <col min="46" max="16384" width="3.125" style="28"/>
  </cols>
  <sheetData>
    <row r="1" spans="2:45" ht="18" customHeight="1" x14ac:dyDescent="0.15">
      <c r="B1" s="35"/>
    </row>
    <row r="3" spans="2:45" ht="18" customHeight="1" x14ac:dyDescent="0.15">
      <c r="D3" s="38"/>
      <c r="E3" s="38"/>
      <c r="F3" s="38"/>
      <c r="G3" s="38"/>
      <c r="H3" s="34"/>
      <c r="I3" s="38"/>
      <c r="J3" s="53"/>
      <c r="K3" s="53"/>
      <c r="L3" s="46"/>
      <c r="M3" s="46"/>
      <c r="N3" s="38"/>
      <c r="P3" s="46"/>
      <c r="Q3" s="46"/>
      <c r="T3" s="46"/>
      <c r="U3" s="46"/>
      <c r="X3" s="46"/>
      <c r="Y3" s="46"/>
      <c r="AB3" s="46"/>
      <c r="AC3" s="46"/>
      <c r="AF3" s="46"/>
      <c r="AG3" s="46"/>
    </row>
    <row r="4" spans="2:45" ht="26.25" customHeight="1" x14ac:dyDescent="0.15">
      <c r="D4" s="38"/>
      <c r="E4" s="38"/>
      <c r="F4" s="38"/>
      <c r="G4" s="38"/>
      <c r="H4" s="34"/>
      <c r="I4" s="38"/>
      <c r="J4" s="53"/>
      <c r="K4" s="53"/>
      <c r="L4" s="46"/>
      <c r="M4" s="46"/>
      <c r="N4" s="38"/>
      <c r="P4" s="46"/>
      <c r="Q4" s="46"/>
      <c r="T4" s="46"/>
      <c r="U4" s="46"/>
      <c r="X4" s="46"/>
      <c r="Y4" s="46"/>
      <c r="AB4" s="46"/>
      <c r="AC4" s="46"/>
      <c r="AF4" s="46"/>
      <c r="AG4" s="46"/>
    </row>
    <row r="5" spans="2:45" ht="18" customHeight="1" x14ac:dyDescent="0.15">
      <c r="C5" s="36" t="s">
        <v>84</v>
      </c>
      <c r="N5" s="53"/>
      <c r="O5" s="53"/>
      <c r="P5" s="80"/>
      <c r="Q5" s="81"/>
      <c r="AP5" s="82"/>
      <c r="AQ5" s="48"/>
    </row>
    <row r="6" spans="2:45" ht="18" customHeight="1" x14ac:dyDescent="0.15">
      <c r="C6" s="36"/>
      <c r="D6" s="36" t="s">
        <v>82</v>
      </c>
      <c r="E6" s="288" t="s">
        <v>170</v>
      </c>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P6" s="82"/>
      <c r="AQ6" s="48"/>
    </row>
    <row r="7" spans="2:45" ht="15.6" customHeight="1" x14ac:dyDescent="0.15">
      <c r="C7" s="36"/>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P7" s="82"/>
      <c r="AQ7" s="48"/>
    </row>
    <row r="8" spans="2:45" ht="18" customHeight="1" x14ac:dyDescent="0.15">
      <c r="C8" s="36"/>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P8" s="82"/>
      <c r="AQ8" s="48"/>
    </row>
    <row r="9" spans="2:45" ht="18" customHeight="1" x14ac:dyDescent="0.15">
      <c r="C9" s="117"/>
      <c r="D9" s="118"/>
      <c r="E9" s="118"/>
      <c r="F9" s="118"/>
      <c r="G9" s="118"/>
      <c r="H9" s="118"/>
      <c r="I9" s="118"/>
      <c r="J9" s="118"/>
      <c r="K9" s="118"/>
      <c r="L9" s="119"/>
      <c r="M9" s="119"/>
      <c r="N9" s="119"/>
      <c r="O9" s="119"/>
      <c r="P9" s="119"/>
      <c r="Q9" s="119"/>
      <c r="R9" s="119"/>
      <c r="S9" s="119"/>
      <c r="T9" s="119"/>
      <c r="U9" s="119"/>
      <c r="V9" s="119"/>
      <c r="W9" s="84" t="s">
        <v>162</v>
      </c>
      <c r="X9" s="84"/>
      <c r="Y9" s="84"/>
      <c r="Z9" s="84"/>
      <c r="AA9" s="84"/>
      <c r="AB9" s="84"/>
      <c r="AC9" s="84" t="s">
        <v>163</v>
      </c>
      <c r="AD9" s="84"/>
      <c r="AE9" s="84"/>
      <c r="AF9" s="84"/>
      <c r="AG9" s="84"/>
      <c r="AH9" s="84"/>
      <c r="AI9" s="84" t="s">
        <v>164</v>
      </c>
      <c r="AJ9" s="84"/>
      <c r="AK9" s="84"/>
      <c r="AL9" s="84"/>
      <c r="AM9" s="84"/>
      <c r="AN9" s="84"/>
      <c r="AP9" s="28"/>
      <c r="AQ9" s="28"/>
      <c r="AR9" s="28"/>
      <c r="AS9" s="28"/>
    </row>
    <row r="10" spans="2:45" ht="18" customHeight="1" x14ac:dyDescent="0.15">
      <c r="C10" s="120"/>
      <c r="D10" s="121"/>
      <c r="E10" s="121"/>
      <c r="F10" s="121"/>
      <c r="G10" s="121"/>
      <c r="H10" s="121"/>
      <c r="I10" s="121"/>
      <c r="J10" s="121"/>
      <c r="K10" s="121"/>
      <c r="L10" s="122"/>
      <c r="M10" s="122"/>
      <c r="N10" s="122"/>
      <c r="O10" s="122"/>
      <c r="P10" s="122"/>
      <c r="Q10" s="122"/>
      <c r="R10" s="122"/>
      <c r="S10" s="122"/>
      <c r="T10" s="122"/>
      <c r="U10" s="122"/>
      <c r="V10" s="122"/>
      <c r="W10" s="88" t="s">
        <v>75</v>
      </c>
      <c r="X10" s="88"/>
      <c r="Y10" s="88"/>
      <c r="Z10" s="88" t="s">
        <v>161</v>
      </c>
      <c r="AA10" s="88"/>
      <c r="AB10" s="88"/>
      <c r="AC10" s="88" t="s">
        <v>75</v>
      </c>
      <c r="AD10" s="88"/>
      <c r="AE10" s="88"/>
      <c r="AF10" s="88" t="s">
        <v>161</v>
      </c>
      <c r="AG10" s="88"/>
      <c r="AH10" s="88"/>
      <c r="AI10" s="88" t="s">
        <v>75</v>
      </c>
      <c r="AJ10" s="88"/>
      <c r="AK10" s="88"/>
      <c r="AL10" s="88" t="s">
        <v>161</v>
      </c>
      <c r="AM10" s="88"/>
      <c r="AN10" s="88"/>
      <c r="AP10" s="28"/>
      <c r="AQ10" s="28"/>
      <c r="AR10" s="28"/>
      <c r="AS10" s="28"/>
    </row>
    <row r="11" spans="2:45" ht="18" customHeight="1" x14ac:dyDescent="0.15">
      <c r="C11" s="61" t="s">
        <v>121</v>
      </c>
      <c r="D11" s="62"/>
      <c r="E11" s="62"/>
      <c r="F11" s="62"/>
      <c r="G11" s="62"/>
      <c r="H11" s="62"/>
      <c r="I11" s="62"/>
      <c r="J11" s="62"/>
      <c r="K11" s="62"/>
      <c r="L11" s="62"/>
      <c r="M11" s="62"/>
      <c r="N11" s="62"/>
      <c r="O11" s="62"/>
      <c r="P11" s="62"/>
      <c r="Q11" s="62"/>
      <c r="R11" s="62"/>
      <c r="S11" s="62"/>
      <c r="T11" s="62"/>
      <c r="U11" s="62"/>
      <c r="V11" s="62"/>
      <c r="W11" s="89">
        <v>121</v>
      </c>
      <c r="X11" s="89"/>
      <c r="Y11" s="89"/>
      <c r="Z11" s="90">
        <f>W11/SUM(W$11:W$16)</f>
        <v>0.32614555256064692</v>
      </c>
      <c r="AA11" s="90"/>
      <c r="AB11" s="90"/>
      <c r="AC11" s="89">
        <v>127</v>
      </c>
      <c r="AD11" s="89"/>
      <c r="AE11" s="89"/>
      <c r="AF11" s="90">
        <f>AC11/SUM(AC$11:AC$16)</f>
        <v>0.29882352941176471</v>
      </c>
      <c r="AG11" s="90"/>
      <c r="AH11" s="90"/>
      <c r="AI11" s="89">
        <v>186</v>
      </c>
      <c r="AJ11" s="89"/>
      <c r="AK11" s="89"/>
      <c r="AL11" s="90">
        <f>AI11/SUM(AI$11:AI$16)</f>
        <v>0.32746478873239437</v>
      </c>
      <c r="AM11" s="90"/>
      <c r="AN11" s="90"/>
      <c r="AP11" s="28"/>
      <c r="AQ11" s="28"/>
      <c r="AR11" s="28"/>
      <c r="AS11" s="28"/>
    </row>
    <row r="12" spans="2:45" ht="18" customHeight="1" x14ac:dyDescent="0.15">
      <c r="C12" s="311" t="s">
        <v>122</v>
      </c>
      <c r="D12" s="312"/>
      <c r="E12" s="312"/>
      <c r="F12" s="312"/>
      <c r="G12" s="312"/>
      <c r="H12" s="312"/>
      <c r="I12" s="312"/>
      <c r="J12" s="312"/>
      <c r="K12" s="312"/>
      <c r="L12" s="312"/>
      <c r="M12" s="312"/>
      <c r="N12" s="312"/>
      <c r="O12" s="312"/>
      <c r="P12" s="312"/>
      <c r="Q12" s="312"/>
      <c r="R12" s="312"/>
      <c r="S12" s="312"/>
      <c r="T12" s="312"/>
      <c r="U12" s="312"/>
      <c r="V12" s="313"/>
      <c r="W12" s="89">
        <v>88</v>
      </c>
      <c r="X12" s="89"/>
      <c r="Y12" s="89"/>
      <c r="Z12" s="90">
        <f t="shared" ref="Z12:Z16" si="0">W12/SUM(W$11:W$16)</f>
        <v>0.23719676549865229</v>
      </c>
      <c r="AA12" s="90"/>
      <c r="AB12" s="90"/>
      <c r="AC12" s="89">
        <v>107</v>
      </c>
      <c r="AD12" s="89"/>
      <c r="AE12" s="89"/>
      <c r="AF12" s="90">
        <f t="shared" ref="AF12:AF16" si="1">AC12/SUM(AC$11:AC$16)</f>
        <v>0.25176470588235295</v>
      </c>
      <c r="AG12" s="90"/>
      <c r="AH12" s="90"/>
      <c r="AI12" s="89">
        <v>135</v>
      </c>
      <c r="AJ12" s="89"/>
      <c r="AK12" s="89"/>
      <c r="AL12" s="90">
        <f t="shared" ref="AL12:AL16" si="2">AI12/SUM(AI$11:AI$16)</f>
        <v>0.23767605633802816</v>
      </c>
      <c r="AM12" s="90"/>
      <c r="AN12" s="90"/>
      <c r="AP12" s="28"/>
      <c r="AQ12" s="28"/>
      <c r="AR12" s="28"/>
      <c r="AS12" s="28"/>
    </row>
    <row r="13" spans="2:45" ht="18" customHeight="1" x14ac:dyDescent="0.15">
      <c r="C13" s="61" t="s">
        <v>10</v>
      </c>
      <c r="D13" s="62"/>
      <c r="E13" s="62"/>
      <c r="F13" s="62"/>
      <c r="G13" s="62"/>
      <c r="H13" s="62"/>
      <c r="I13" s="62"/>
      <c r="J13" s="62"/>
      <c r="K13" s="62"/>
      <c r="L13" s="62"/>
      <c r="M13" s="62"/>
      <c r="N13" s="62"/>
      <c r="O13" s="62"/>
      <c r="P13" s="62"/>
      <c r="Q13" s="62"/>
      <c r="R13" s="62"/>
      <c r="S13" s="62"/>
      <c r="T13" s="62"/>
      <c r="U13" s="62"/>
      <c r="V13" s="62"/>
      <c r="W13" s="89">
        <v>16</v>
      </c>
      <c r="X13" s="89"/>
      <c r="Y13" s="89"/>
      <c r="Z13" s="90">
        <f t="shared" si="0"/>
        <v>4.3126684636118601E-2</v>
      </c>
      <c r="AA13" s="90"/>
      <c r="AB13" s="90"/>
      <c r="AC13" s="89">
        <v>28</v>
      </c>
      <c r="AD13" s="89"/>
      <c r="AE13" s="89"/>
      <c r="AF13" s="90">
        <f t="shared" si="1"/>
        <v>6.5882352941176475E-2</v>
      </c>
      <c r="AG13" s="90"/>
      <c r="AH13" s="90"/>
      <c r="AI13" s="89">
        <v>8</v>
      </c>
      <c r="AJ13" s="89"/>
      <c r="AK13" s="89"/>
      <c r="AL13" s="90">
        <f t="shared" si="2"/>
        <v>1.4084507042253521E-2</v>
      </c>
      <c r="AM13" s="90"/>
      <c r="AN13" s="90"/>
      <c r="AP13" s="28"/>
      <c r="AQ13" s="28"/>
      <c r="AR13" s="28"/>
      <c r="AS13" s="28"/>
    </row>
    <row r="14" spans="2:45" ht="18" customHeight="1" x14ac:dyDescent="0.15">
      <c r="C14" s="61" t="s">
        <v>11</v>
      </c>
      <c r="D14" s="62"/>
      <c r="E14" s="62"/>
      <c r="F14" s="62"/>
      <c r="G14" s="62"/>
      <c r="H14" s="62"/>
      <c r="I14" s="62"/>
      <c r="J14" s="62"/>
      <c r="K14" s="62"/>
      <c r="L14" s="62"/>
      <c r="M14" s="62"/>
      <c r="N14" s="62"/>
      <c r="O14" s="62"/>
      <c r="P14" s="62"/>
      <c r="Q14" s="62"/>
      <c r="R14" s="62"/>
      <c r="S14" s="62"/>
      <c r="T14" s="62"/>
      <c r="U14" s="62"/>
      <c r="V14" s="62"/>
      <c r="W14" s="89">
        <v>59</v>
      </c>
      <c r="X14" s="89"/>
      <c r="Y14" s="89"/>
      <c r="Z14" s="90">
        <f t="shared" si="0"/>
        <v>0.15902964959568733</v>
      </c>
      <c r="AA14" s="90"/>
      <c r="AB14" s="90"/>
      <c r="AC14" s="89">
        <v>62</v>
      </c>
      <c r="AD14" s="89"/>
      <c r="AE14" s="89"/>
      <c r="AF14" s="90">
        <f t="shared" si="1"/>
        <v>0.14588235294117646</v>
      </c>
      <c r="AG14" s="90"/>
      <c r="AH14" s="90"/>
      <c r="AI14" s="89">
        <v>123</v>
      </c>
      <c r="AJ14" s="89"/>
      <c r="AK14" s="89"/>
      <c r="AL14" s="90">
        <f t="shared" si="2"/>
        <v>0.21654929577464788</v>
      </c>
      <c r="AM14" s="90"/>
      <c r="AN14" s="90"/>
      <c r="AP14" s="28"/>
      <c r="AQ14" s="28"/>
      <c r="AR14" s="28"/>
      <c r="AS14" s="28"/>
    </row>
    <row r="15" spans="2:45" ht="18" customHeight="1" x14ac:dyDescent="0.15">
      <c r="C15" s="61" t="s">
        <v>12</v>
      </c>
      <c r="D15" s="62"/>
      <c r="E15" s="62"/>
      <c r="F15" s="62"/>
      <c r="G15" s="62"/>
      <c r="H15" s="62"/>
      <c r="I15" s="62"/>
      <c r="J15" s="62"/>
      <c r="K15" s="62"/>
      <c r="L15" s="62"/>
      <c r="M15" s="62"/>
      <c r="N15" s="62"/>
      <c r="O15" s="62"/>
      <c r="P15" s="62"/>
      <c r="Q15" s="62"/>
      <c r="R15" s="62"/>
      <c r="S15" s="62"/>
      <c r="T15" s="62"/>
      <c r="U15" s="62"/>
      <c r="V15" s="62"/>
      <c r="W15" s="89">
        <v>85</v>
      </c>
      <c r="X15" s="89"/>
      <c r="Y15" s="89"/>
      <c r="Z15" s="90">
        <f t="shared" si="0"/>
        <v>0.22911051212938005</v>
      </c>
      <c r="AA15" s="90"/>
      <c r="AB15" s="90"/>
      <c r="AC15" s="89">
        <v>100</v>
      </c>
      <c r="AD15" s="89"/>
      <c r="AE15" s="89"/>
      <c r="AF15" s="90">
        <f t="shared" si="1"/>
        <v>0.23529411764705882</v>
      </c>
      <c r="AG15" s="90"/>
      <c r="AH15" s="90"/>
      <c r="AI15" s="89">
        <v>106</v>
      </c>
      <c r="AJ15" s="89"/>
      <c r="AK15" s="89"/>
      <c r="AL15" s="90">
        <f t="shared" si="2"/>
        <v>0.18661971830985916</v>
      </c>
      <c r="AM15" s="90"/>
      <c r="AN15" s="90"/>
      <c r="AP15" s="28"/>
      <c r="AQ15" s="28"/>
      <c r="AR15" s="28"/>
      <c r="AS15" s="28"/>
    </row>
    <row r="16" spans="2:45" ht="18" customHeight="1" thickBot="1" x14ac:dyDescent="0.2">
      <c r="C16" s="61" t="s">
        <v>0</v>
      </c>
      <c r="D16" s="62"/>
      <c r="E16" s="62"/>
      <c r="F16" s="62"/>
      <c r="G16" s="62"/>
      <c r="H16" s="62"/>
      <c r="I16" s="62"/>
      <c r="J16" s="62"/>
      <c r="K16" s="62"/>
      <c r="L16" s="62"/>
      <c r="M16" s="62"/>
      <c r="N16" s="62"/>
      <c r="O16" s="62"/>
      <c r="P16" s="62"/>
      <c r="Q16" s="62"/>
      <c r="R16" s="62"/>
      <c r="S16" s="62"/>
      <c r="T16" s="62"/>
      <c r="U16" s="62"/>
      <c r="V16" s="62"/>
      <c r="W16" s="89">
        <v>2</v>
      </c>
      <c r="X16" s="89"/>
      <c r="Y16" s="89"/>
      <c r="Z16" s="90">
        <f t="shared" si="0"/>
        <v>5.3908355795148251E-3</v>
      </c>
      <c r="AA16" s="90"/>
      <c r="AB16" s="90"/>
      <c r="AC16" s="89">
        <v>1</v>
      </c>
      <c r="AD16" s="89"/>
      <c r="AE16" s="89"/>
      <c r="AF16" s="90">
        <f t="shared" si="1"/>
        <v>2.352941176470588E-3</v>
      </c>
      <c r="AG16" s="90"/>
      <c r="AH16" s="90"/>
      <c r="AI16" s="89">
        <v>10</v>
      </c>
      <c r="AJ16" s="89"/>
      <c r="AK16" s="89"/>
      <c r="AL16" s="90">
        <f t="shared" si="2"/>
        <v>1.7605633802816902E-2</v>
      </c>
      <c r="AM16" s="90"/>
      <c r="AN16" s="90"/>
      <c r="AP16" s="28"/>
      <c r="AQ16" s="28"/>
      <c r="AR16" s="28"/>
      <c r="AS16" s="28"/>
    </row>
    <row r="17" spans="2:45" ht="18" customHeight="1" thickTop="1" x14ac:dyDescent="0.15">
      <c r="C17" s="320" t="s">
        <v>32</v>
      </c>
      <c r="D17" s="321"/>
      <c r="E17" s="321"/>
      <c r="F17" s="321"/>
      <c r="G17" s="321"/>
      <c r="H17" s="321"/>
      <c r="I17" s="321"/>
      <c r="J17" s="321"/>
      <c r="K17" s="321"/>
      <c r="L17" s="321"/>
      <c r="M17" s="321"/>
      <c r="N17" s="321"/>
      <c r="O17" s="321"/>
      <c r="P17" s="321"/>
      <c r="Q17" s="321"/>
      <c r="R17" s="321"/>
      <c r="S17" s="321"/>
      <c r="T17" s="321"/>
      <c r="U17" s="321"/>
      <c r="V17" s="322"/>
      <c r="W17" s="93">
        <f>SUM(W11:W16)</f>
        <v>371</v>
      </c>
      <c r="X17" s="93"/>
      <c r="Y17" s="93"/>
      <c r="Z17" s="94">
        <f>SUM(Z11:AB16)</f>
        <v>1</v>
      </c>
      <c r="AA17" s="94"/>
      <c r="AB17" s="94"/>
      <c r="AC17" s="93">
        <f>SUM(AC11:AE16)</f>
        <v>425</v>
      </c>
      <c r="AD17" s="93"/>
      <c r="AE17" s="93"/>
      <c r="AF17" s="94">
        <f>SUM(AF11:AH16)</f>
        <v>0.99999999999999989</v>
      </c>
      <c r="AG17" s="94"/>
      <c r="AH17" s="94"/>
      <c r="AI17" s="93">
        <f>SUM(AI11:AK16)</f>
        <v>568</v>
      </c>
      <c r="AJ17" s="93"/>
      <c r="AK17" s="93"/>
      <c r="AL17" s="94">
        <f>SUM(AL11:AN16)</f>
        <v>0.99999999999999989</v>
      </c>
      <c r="AM17" s="94"/>
      <c r="AN17" s="94"/>
      <c r="AP17" s="28"/>
      <c r="AQ17" s="28"/>
      <c r="AR17" s="28"/>
      <c r="AS17" s="28"/>
    </row>
    <row r="18" spans="2:45" ht="18" customHeight="1" x14ac:dyDescent="0.15">
      <c r="C18" s="36"/>
      <c r="N18" s="53"/>
      <c r="O18" s="53"/>
      <c r="P18" s="80"/>
      <c r="Q18" s="81"/>
      <c r="Y18" s="53"/>
      <c r="Z18" s="53"/>
      <c r="AA18" s="80"/>
      <c r="AB18" s="81"/>
      <c r="AP18" s="82"/>
    </row>
    <row r="19" spans="2:45" ht="18" customHeight="1" x14ac:dyDescent="0.15">
      <c r="C19" s="38"/>
      <c r="D19" s="38"/>
      <c r="E19" s="38"/>
      <c r="F19" s="38"/>
      <c r="G19" s="38"/>
      <c r="H19" s="38"/>
      <c r="I19" s="38"/>
      <c r="J19" s="38"/>
      <c r="K19" s="53"/>
      <c r="L19" s="53"/>
      <c r="M19" s="40"/>
      <c r="N19" s="40"/>
      <c r="O19" s="40"/>
      <c r="P19" s="53"/>
      <c r="Q19" s="53"/>
      <c r="R19" s="40"/>
      <c r="S19" s="40"/>
      <c r="T19" s="40"/>
      <c r="U19" s="53"/>
      <c r="V19" s="53"/>
      <c r="W19" s="40"/>
      <c r="X19" s="40"/>
      <c r="Y19" s="40"/>
      <c r="Z19" s="53"/>
      <c r="AA19" s="53"/>
      <c r="AB19" s="40"/>
      <c r="AC19" s="40"/>
      <c r="AD19" s="40"/>
      <c r="AE19" s="53"/>
      <c r="AF19" s="53"/>
      <c r="AG19" s="40"/>
      <c r="AH19" s="40"/>
      <c r="AI19" s="40"/>
      <c r="AJ19" s="53"/>
      <c r="AK19" s="53"/>
      <c r="AL19" s="46"/>
      <c r="AM19" s="46"/>
      <c r="AN19" s="46"/>
    </row>
    <row r="20" spans="2:45" ht="18" customHeight="1" x14ac:dyDescent="0.15">
      <c r="B20" s="95"/>
      <c r="D20" s="38"/>
      <c r="E20" s="38"/>
      <c r="F20" s="38"/>
      <c r="G20" s="38"/>
      <c r="H20" s="38"/>
      <c r="I20" s="38"/>
      <c r="J20" s="53"/>
      <c r="K20" s="53"/>
      <c r="L20" s="46"/>
      <c r="M20" s="46"/>
      <c r="N20" s="38"/>
      <c r="P20" s="46"/>
      <c r="Q20" s="46"/>
      <c r="T20" s="46"/>
      <c r="U20" s="46"/>
      <c r="X20" s="46"/>
      <c r="Y20" s="46"/>
      <c r="AB20" s="46"/>
      <c r="AC20" s="46"/>
      <c r="AF20" s="46"/>
      <c r="AG20" s="46"/>
    </row>
    <row r="21" spans="2:45" ht="18" customHeight="1" x14ac:dyDescent="0.15">
      <c r="B21" s="95"/>
      <c r="D21" s="38"/>
      <c r="E21" s="38"/>
      <c r="F21" s="38"/>
      <c r="G21" s="38"/>
      <c r="H21" s="38"/>
      <c r="I21" s="38"/>
      <c r="J21" s="53"/>
      <c r="K21" s="53"/>
      <c r="L21" s="46"/>
      <c r="M21" s="46"/>
      <c r="N21" s="38"/>
      <c r="P21" s="46"/>
      <c r="Q21" s="46"/>
      <c r="T21" s="46"/>
      <c r="U21" s="46"/>
      <c r="X21" s="46"/>
      <c r="Y21" s="46"/>
      <c r="AB21" s="46"/>
      <c r="AC21" s="46"/>
      <c r="AF21" s="46"/>
      <c r="AG21" s="46"/>
    </row>
    <row r="22" spans="2:45" ht="18" customHeight="1" x14ac:dyDescent="0.15">
      <c r="B22" s="95"/>
      <c r="D22" s="38"/>
      <c r="E22" s="38"/>
      <c r="F22" s="38"/>
      <c r="G22" s="38"/>
      <c r="H22" s="38"/>
      <c r="I22" s="38"/>
      <c r="J22" s="53"/>
      <c r="K22" s="53"/>
      <c r="L22" s="46"/>
      <c r="M22" s="46"/>
      <c r="N22" s="38"/>
      <c r="P22" s="46"/>
      <c r="Q22" s="46"/>
      <c r="T22" s="46"/>
      <c r="U22" s="46"/>
      <c r="X22" s="46"/>
      <c r="Y22" s="46"/>
      <c r="AB22" s="46"/>
      <c r="AC22" s="46"/>
      <c r="AF22" s="46"/>
      <c r="AG22" s="46"/>
    </row>
    <row r="23" spans="2:45" ht="18" customHeight="1" x14ac:dyDescent="0.15">
      <c r="B23" s="95"/>
      <c r="D23" s="38"/>
      <c r="E23" s="38"/>
      <c r="F23" s="38"/>
      <c r="G23" s="38"/>
      <c r="H23" s="38"/>
      <c r="I23" s="38"/>
      <c r="J23" s="53"/>
      <c r="K23" s="53"/>
      <c r="L23" s="46"/>
      <c r="M23" s="46"/>
      <c r="N23" s="38"/>
      <c r="P23" s="46"/>
      <c r="Q23" s="46"/>
      <c r="T23" s="46"/>
      <c r="U23" s="46"/>
      <c r="X23" s="46"/>
      <c r="Y23" s="46"/>
      <c r="AB23" s="46"/>
      <c r="AC23" s="46"/>
      <c r="AF23" s="46"/>
      <c r="AG23" s="46"/>
    </row>
    <row r="24" spans="2:45" ht="18" customHeight="1" x14ac:dyDescent="0.15">
      <c r="B24" s="95"/>
      <c r="D24" s="38"/>
      <c r="E24" s="38"/>
      <c r="F24" s="38"/>
      <c r="G24" s="38"/>
      <c r="H24" s="38"/>
      <c r="I24" s="38"/>
      <c r="J24" s="53"/>
      <c r="K24" s="53"/>
      <c r="L24" s="46"/>
      <c r="M24" s="46"/>
      <c r="N24" s="38"/>
      <c r="P24" s="46"/>
      <c r="Q24" s="46"/>
      <c r="T24" s="46"/>
      <c r="U24" s="46"/>
      <c r="X24" s="46"/>
      <c r="Y24" s="46"/>
      <c r="AB24" s="46"/>
      <c r="AC24" s="46"/>
      <c r="AF24" s="46"/>
      <c r="AG24" s="46"/>
    </row>
    <row r="25" spans="2:45" ht="18" customHeight="1" x14ac:dyDescent="0.15">
      <c r="B25" s="95"/>
      <c r="D25" s="38"/>
      <c r="E25" s="38"/>
      <c r="F25" s="38"/>
      <c r="G25" s="38"/>
      <c r="H25" s="38"/>
      <c r="I25" s="38"/>
      <c r="J25" s="53"/>
      <c r="K25" s="53"/>
      <c r="L25" s="46"/>
      <c r="M25" s="46"/>
      <c r="N25" s="38"/>
      <c r="P25" s="46"/>
      <c r="Q25" s="46"/>
      <c r="T25" s="46"/>
      <c r="U25" s="46"/>
      <c r="X25" s="46"/>
      <c r="Y25" s="46"/>
      <c r="AB25" s="46"/>
      <c r="AC25" s="46"/>
      <c r="AF25" s="46"/>
      <c r="AG25" s="46"/>
    </row>
    <row r="26" spans="2:45" ht="18" customHeight="1" x14ac:dyDescent="0.15">
      <c r="B26" s="95"/>
      <c r="D26" s="38"/>
      <c r="E26" s="38"/>
      <c r="F26" s="38"/>
      <c r="G26" s="38"/>
      <c r="H26" s="38"/>
      <c r="I26" s="38"/>
      <c r="J26" s="53"/>
      <c r="K26" s="53"/>
      <c r="L26" s="46"/>
      <c r="M26" s="46"/>
      <c r="N26" s="38"/>
      <c r="P26" s="46"/>
      <c r="Q26" s="46"/>
      <c r="T26" s="46"/>
      <c r="U26" s="46"/>
      <c r="X26" s="46"/>
      <c r="Y26" s="46"/>
      <c r="AB26" s="46"/>
      <c r="AC26" s="46"/>
      <c r="AF26" s="46"/>
      <c r="AG26" s="46"/>
    </row>
    <row r="27" spans="2:45" ht="18" customHeight="1" x14ac:dyDescent="0.15">
      <c r="B27" s="95"/>
      <c r="D27" s="38"/>
      <c r="E27" s="38"/>
      <c r="F27" s="38"/>
      <c r="G27" s="38"/>
      <c r="H27" s="38"/>
      <c r="I27" s="38"/>
      <c r="J27" s="53"/>
      <c r="K27" s="53"/>
      <c r="L27" s="46"/>
      <c r="M27" s="46"/>
      <c r="N27" s="38"/>
      <c r="P27" s="46"/>
      <c r="Q27" s="46"/>
      <c r="T27" s="46"/>
      <c r="U27" s="46"/>
      <c r="X27" s="46"/>
      <c r="Y27" s="46"/>
      <c r="AB27" s="46"/>
      <c r="AC27" s="46"/>
      <c r="AF27" s="46"/>
      <c r="AG27" s="46"/>
    </row>
    <row r="28" spans="2:45" ht="18" customHeight="1" x14ac:dyDescent="0.15">
      <c r="B28" s="95"/>
      <c r="D28" s="38"/>
      <c r="E28" s="38"/>
      <c r="F28" s="38"/>
      <c r="G28" s="38"/>
      <c r="H28" s="38"/>
      <c r="I28" s="38"/>
      <c r="J28" s="53"/>
      <c r="K28" s="53"/>
      <c r="L28" s="46"/>
      <c r="M28" s="46"/>
      <c r="N28" s="38"/>
      <c r="P28" s="46"/>
      <c r="Q28" s="46"/>
      <c r="T28" s="46"/>
      <c r="U28" s="46"/>
      <c r="X28" s="46"/>
      <c r="Y28" s="46"/>
      <c r="AB28" s="46"/>
      <c r="AC28" s="46"/>
      <c r="AF28" s="46"/>
      <c r="AG28" s="46"/>
    </row>
    <row r="29" spans="2:45" ht="18" customHeight="1" x14ac:dyDescent="0.15">
      <c r="B29" s="95"/>
      <c r="D29" s="38"/>
      <c r="E29" s="38"/>
      <c r="F29" s="38"/>
      <c r="G29" s="38"/>
      <c r="H29" s="38"/>
      <c r="I29" s="38"/>
      <c r="J29" s="53"/>
      <c r="K29" s="53"/>
      <c r="L29" s="46"/>
      <c r="M29" s="46"/>
      <c r="N29" s="38"/>
      <c r="P29" s="46"/>
      <c r="Q29" s="46"/>
      <c r="T29" s="46"/>
      <c r="U29" s="46"/>
      <c r="X29" s="46"/>
      <c r="Y29" s="46"/>
      <c r="AB29" s="46"/>
      <c r="AC29" s="46"/>
      <c r="AF29" s="46"/>
      <c r="AG29" s="46"/>
    </row>
    <row r="30" spans="2:45" ht="18" customHeight="1" x14ac:dyDescent="0.15">
      <c r="B30" s="95"/>
      <c r="D30" s="38"/>
      <c r="E30" s="38"/>
      <c r="F30" s="38"/>
      <c r="G30" s="38"/>
      <c r="H30" s="38"/>
      <c r="I30" s="38"/>
      <c r="J30" s="53"/>
      <c r="K30" s="53"/>
      <c r="L30" s="46"/>
      <c r="M30" s="46"/>
      <c r="N30" s="38"/>
      <c r="P30" s="46"/>
      <c r="Q30" s="46"/>
      <c r="T30" s="46"/>
      <c r="U30" s="46"/>
      <c r="X30" s="46"/>
      <c r="Y30" s="46"/>
      <c r="AB30" s="46"/>
      <c r="AC30" s="46"/>
      <c r="AF30" s="46"/>
      <c r="AG30" s="46"/>
    </row>
    <row r="31" spans="2:45" ht="18" customHeight="1" x14ac:dyDescent="0.15">
      <c r="B31" s="95"/>
      <c r="C31" s="36" t="s">
        <v>80</v>
      </c>
      <c r="D31" s="38"/>
      <c r="E31" s="38"/>
      <c r="F31" s="38"/>
      <c r="G31" s="38"/>
      <c r="H31" s="38"/>
      <c r="I31" s="38"/>
      <c r="J31" s="53"/>
      <c r="K31" s="53"/>
      <c r="L31" s="46"/>
      <c r="M31" s="46"/>
      <c r="N31" s="38"/>
      <c r="P31" s="46"/>
      <c r="Q31" s="46"/>
      <c r="T31" s="46"/>
      <c r="U31" s="46"/>
      <c r="X31" s="46"/>
      <c r="Y31" s="46"/>
      <c r="AB31" s="46"/>
      <c r="AC31" s="46"/>
      <c r="AF31" s="46"/>
      <c r="AG31" s="46"/>
    </row>
    <row r="32" spans="2:45" ht="18" customHeight="1" x14ac:dyDescent="0.15">
      <c r="B32" s="95"/>
      <c r="D32" s="36" t="s">
        <v>82</v>
      </c>
      <c r="E32" s="271" t="s">
        <v>171</v>
      </c>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row>
    <row r="33" spans="2:45" ht="18" customHeight="1" x14ac:dyDescent="0.15">
      <c r="B33" s="95"/>
      <c r="D33" s="38"/>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row>
    <row r="34" spans="2:45" ht="18" customHeight="1" x14ac:dyDescent="0.15">
      <c r="B34" s="95"/>
      <c r="C34" s="303"/>
      <c r="D34" s="304"/>
      <c r="E34" s="304"/>
      <c r="F34" s="304"/>
      <c r="G34" s="304"/>
      <c r="H34" s="304"/>
      <c r="I34" s="304"/>
      <c r="J34" s="304"/>
      <c r="K34" s="304"/>
      <c r="L34" s="304"/>
      <c r="M34" s="304"/>
      <c r="N34" s="304"/>
      <c r="O34" s="304"/>
      <c r="P34" s="305"/>
      <c r="Q34" s="123" t="s">
        <v>53</v>
      </c>
      <c r="R34" s="123"/>
      <c r="S34" s="123"/>
      <c r="T34" s="123"/>
      <c r="U34" s="123" t="s">
        <v>40</v>
      </c>
      <c r="V34" s="123"/>
      <c r="W34" s="123"/>
      <c r="X34" s="123"/>
      <c r="Y34" s="123" t="s">
        <v>39</v>
      </c>
      <c r="Z34" s="124"/>
      <c r="AA34" s="123"/>
      <c r="AB34" s="123"/>
      <c r="AC34" s="123" t="s">
        <v>38</v>
      </c>
      <c r="AD34" s="123"/>
      <c r="AE34" s="124"/>
      <c r="AF34" s="123"/>
      <c r="AG34" s="123" t="s">
        <v>69</v>
      </c>
      <c r="AH34" s="123"/>
      <c r="AI34" s="123"/>
      <c r="AJ34" s="124"/>
      <c r="AK34" s="123" t="s">
        <v>58</v>
      </c>
      <c r="AL34" s="123"/>
      <c r="AM34" s="123"/>
      <c r="AN34" s="123"/>
    </row>
    <row r="35" spans="2:45" ht="18" customHeight="1" x14ac:dyDescent="0.15">
      <c r="B35" s="95"/>
      <c r="C35" s="317"/>
      <c r="D35" s="318"/>
      <c r="E35" s="318"/>
      <c r="F35" s="318"/>
      <c r="G35" s="318"/>
      <c r="H35" s="318"/>
      <c r="I35" s="318"/>
      <c r="J35" s="318"/>
      <c r="K35" s="318"/>
      <c r="L35" s="318"/>
      <c r="M35" s="318"/>
      <c r="N35" s="318"/>
      <c r="O35" s="318"/>
      <c r="P35" s="319"/>
      <c r="Q35" s="49" t="s">
        <v>68</v>
      </c>
      <c r="R35" s="125"/>
      <c r="S35" s="88" t="s">
        <v>161</v>
      </c>
      <c r="T35" s="50"/>
      <c r="U35" s="49" t="s">
        <v>68</v>
      </c>
      <c r="V35" s="49"/>
      <c r="W35" s="88" t="s">
        <v>161</v>
      </c>
      <c r="X35" s="50"/>
      <c r="Y35" s="49" t="s">
        <v>68</v>
      </c>
      <c r="Z35" s="125"/>
      <c r="AA35" s="88" t="s">
        <v>161</v>
      </c>
      <c r="AB35" s="125"/>
      <c r="AC35" s="49" t="s">
        <v>68</v>
      </c>
      <c r="AD35" s="50"/>
      <c r="AE35" s="88" t="s">
        <v>161</v>
      </c>
      <c r="AF35" s="49"/>
      <c r="AG35" s="49" t="s">
        <v>68</v>
      </c>
      <c r="AH35" s="50"/>
      <c r="AI35" s="88" t="s">
        <v>161</v>
      </c>
      <c r="AJ35" s="125"/>
      <c r="AK35" s="49" t="s">
        <v>68</v>
      </c>
      <c r="AL35" s="125"/>
      <c r="AM35" s="88" t="s">
        <v>161</v>
      </c>
      <c r="AN35" s="50"/>
      <c r="AQ35" s="28"/>
      <c r="AR35" s="28"/>
      <c r="AS35" s="28"/>
    </row>
    <row r="36" spans="2:45" ht="18" customHeight="1" x14ac:dyDescent="0.15">
      <c r="B36" s="95"/>
      <c r="C36" s="311" t="s">
        <v>88</v>
      </c>
      <c r="D36" s="312"/>
      <c r="E36" s="312"/>
      <c r="F36" s="312"/>
      <c r="G36" s="312"/>
      <c r="H36" s="312"/>
      <c r="I36" s="312"/>
      <c r="J36" s="312"/>
      <c r="K36" s="312"/>
      <c r="L36" s="312"/>
      <c r="M36" s="312"/>
      <c r="N36" s="312"/>
      <c r="O36" s="312"/>
      <c r="P36" s="313"/>
      <c r="Q36" s="89">
        <v>19</v>
      </c>
      <c r="R36" s="89"/>
      <c r="S36" s="90">
        <f t="shared" ref="S36:S41" si="3">Q36/SUM(Q$36:Q$41)</f>
        <v>0.34545454545454546</v>
      </c>
      <c r="T36" s="99"/>
      <c r="U36" s="89">
        <v>17</v>
      </c>
      <c r="V36" s="89"/>
      <c r="W36" s="90">
        <f t="shared" ref="W36:W41" si="4">U36/SUM(U$36:U$41)</f>
        <v>0.2537313432835821</v>
      </c>
      <c r="X36" s="99"/>
      <c r="Y36" s="89">
        <v>26</v>
      </c>
      <c r="Z36" s="89"/>
      <c r="AA36" s="90">
        <f t="shared" ref="AA36:AA41" si="5">Y36/SUM(Y$36:Y$41)</f>
        <v>0.32098765432098764</v>
      </c>
      <c r="AB36" s="126"/>
      <c r="AC36" s="89">
        <v>32</v>
      </c>
      <c r="AD36" s="127"/>
      <c r="AE36" s="90">
        <f>AC36/SUM(AC$36:AC$41)</f>
        <v>0.38554216867469882</v>
      </c>
      <c r="AF36" s="99"/>
      <c r="AG36" s="89">
        <v>27</v>
      </c>
      <c r="AH36" s="127"/>
      <c r="AI36" s="90">
        <f>AG36/SUM(AG$36:AG$41)</f>
        <v>0.31764705882352939</v>
      </c>
      <c r="AJ36" s="99"/>
      <c r="AK36" s="89">
        <f t="shared" ref="AK36:AK41" si="6">Q36+U36+Y36+AC36+AG36</f>
        <v>121</v>
      </c>
      <c r="AL36" s="89"/>
      <c r="AM36" s="90">
        <f t="shared" ref="AM36:AM41" si="7">AK36/SUM(AK$36:AK$41)</f>
        <v>0.32614555256064692</v>
      </c>
      <c r="AN36" s="99"/>
      <c r="AQ36" s="28"/>
      <c r="AR36" s="53"/>
      <c r="AS36" s="28"/>
    </row>
    <row r="37" spans="2:45" ht="18" customHeight="1" x14ac:dyDescent="0.15">
      <c r="B37" s="95"/>
      <c r="C37" s="311" t="s">
        <v>89</v>
      </c>
      <c r="D37" s="312"/>
      <c r="E37" s="312"/>
      <c r="F37" s="312"/>
      <c r="G37" s="312"/>
      <c r="H37" s="312"/>
      <c r="I37" s="312"/>
      <c r="J37" s="312"/>
      <c r="K37" s="312"/>
      <c r="L37" s="312"/>
      <c r="M37" s="312"/>
      <c r="N37" s="312"/>
      <c r="O37" s="312"/>
      <c r="P37" s="313"/>
      <c r="Q37" s="89">
        <v>13</v>
      </c>
      <c r="R37" s="89"/>
      <c r="S37" s="90">
        <f t="shared" si="3"/>
        <v>0.23636363636363636</v>
      </c>
      <c r="T37" s="99"/>
      <c r="U37" s="89">
        <v>23</v>
      </c>
      <c r="V37" s="89"/>
      <c r="W37" s="90">
        <f t="shared" si="4"/>
        <v>0.34328358208955223</v>
      </c>
      <c r="X37" s="99"/>
      <c r="Y37" s="89">
        <v>20</v>
      </c>
      <c r="Z37" s="89"/>
      <c r="AA37" s="90">
        <f t="shared" si="5"/>
        <v>0.24691358024691357</v>
      </c>
      <c r="AB37" s="126"/>
      <c r="AC37" s="89">
        <v>16</v>
      </c>
      <c r="AD37" s="127"/>
      <c r="AE37" s="90">
        <f t="shared" ref="AE37:AE41" si="8">AC37/SUM(AC$36:AC$41)</f>
        <v>0.19277108433734941</v>
      </c>
      <c r="AF37" s="99"/>
      <c r="AG37" s="89">
        <v>16</v>
      </c>
      <c r="AH37" s="127"/>
      <c r="AI37" s="92">
        <f t="shared" ref="AI37:AI41" si="9">AG37/SUM(AG$36:AG$41)</f>
        <v>0.18823529411764706</v>
      </c>
      <c r="AJ37" s="128"/>
      <c r="AK37" s="89">
        <f t="shared" si="6"/>
        <v>88</v>
      </c>
      <c r="AL37" s="89"/>
      <c r="AM37" s="90">
        <f t="shared" si="7"/>
        <v>0.23719676549865229</v>
      </c>
      <c r="AN37" s="99"/>
      <c r="AQ37" s="28"/>
      <c r="AR37" s="28"/>
      <c r="AS37" s="28"/>
    </row>
    <row r="38" spans="2:45" ht="18" customHeight="1" x14ac:dyDescent="0.15">
      <c r="B38" s="95"/>
      <c r="C38" s="311" t="s">
        <v>90</v>
      </c>
      <c r="D38" s="312"/>
      <c r="E38" s="312"/>
      <c r="F38" s="312"/>
      <c r="G38" s="312"/>
      <c r="H38" s="312"/>
      <c r="I38" s="312"/>
      <c r="J38" s="312"/>
      <c r="K38" s="312"/>
      <c r="L38" s="312"/>
      <c r="M38" s="312"/>
      <c r="N38" s="312"/>
      <c r="O38" s="312"/>
      <c r="P38" s="313"/>
      <c r="Q38" s="89">
        <v>4</v>
      </c>
      <c r="R38" s="89"/>
      <c r="S38" s="90">
        <f t="shared" si="3"/>
        <v>7.2727272727272724E-2</v>
      </c>
      <c r="T38" s="99"/>
      <c r="U38" s="89">
        <v>3</v>
      </c>
      <c r="V38" s="89"/>
      <c r="W38" s="90">
        <f t="shared" si="4"/>
        <v>4.4776119402985072E-2</v>
      </c>
      <c r="X38" s="99"/>
      <c r="Y38" s="89">
        <v>3</v>
      </c>
      <c r="Z38" s="89"/>
      <c r="AA38" s="90">
        <f t="shared" si="5"/>
        <v>3.7037037037037035E-2</v>
      </c>
      <c r="AB38" s="126"/>
      <c r="AC38" s="89">
        <v>3</v>
      </c>
      <c r="AD38" s="127"/>
      <c r="AE38" s="90">
        <f t="shared" si="8"/>
        <v>3.614457831325301E-2</v>
      </c>
      <c r="AF38" s="126"/>
      <c r="AG38" s="89">
        <v>3</v>
      </c>
      <c r="AH38" s="127"/>
      <c r="AI38" s="92">
        <f t="shared" si="9"/>
        <v>3.5294117647058823E-2</v>
      </c>
      <c r="AJ38" s="128"/>
      <c r="AK38" s="89">
        <f t="shared" si="6"/>
        <v>16</v>
      </c>
      <c r="AL38" s="89"/>
      <c r="AM38" s="90">
        <f t="shared" si="7"/>
        <v>4.3126684636118601E-2</v>
      </c>
      <c r="AN38" s="99"/>
      <c r="AQ38" s="28"/>
      <c r="AR38" s="28"/>
      <c r="AS38" s="28"/>
    </row>
    <row r="39" spans="2:45" ht="18" customHeight="1" x14ac:dyDescent="0.15">
      <c r="B39" s="95"/>
      <c r="C39" s="311" t="s">
        <v>91</v>
      </c>
      <c r="D39" s="312"/>
      <c r="E39" s="312"/>
      <c r="F39" s="312"/>
      <c r="G39" s="312"/>
      <c r="H39" s="312"/>
      <c r="I39" s="312"/>
      <c r="J39" s="312"/>
      <c r="K39" s="312"/>
      <c r="L39" s="312"/>
      <c r="M39" s="312"/>
      <c r="N39" s="312"/>
      <c r="O39" s="312"/>
      <c r="P39" s="313"/>
      <c r="Q39" s="89">
        <v>3</v>
      </c>
      <c r="R39" s="89"/>
      <c r="S39" s="90">
        <f t="shared" si="3"/>
        <v>5.4545454545454543E-2</v>
      </c>
      <c r="T39" s="99"/>
      <c r="U39" s="89">
        <v>8</v>
      </c>
      <c r="V39" s="89"/>
      <c r="W39" s="90">
        <f t="shared" si="4"/>
        <v>0.11940298507462686</v>
      </c>
      <c r="X39" s="99"/>
      <c r="Y39" s="89">
        <v>11</v>
      </c>
      <c r="Z39" s="89"/>
      <c r="AA39" s="90">
        <f t="shared" si="5"/>
        <v>0.13580246913580246</v>
      </c>
      <c r="AB39" s="126"/>
      <c r="AC39" s="89">
        <v>14</v>
      </c>
      <c r="AD39" s="127"/>
      <c r="AE39" s="90">
        <f t="shared" si="8"/>
        <v>0.16867469879518071</v>
      </c>
      <c r="AF39" s="126"/>
      <c r="AG39" s="89">
        <v>23</v>
      </c>
      <c r="AH39" s="127"/>
      <c r="AI39" s="92">
        <f t="shared" si="9"/>
        <v>0.27058823529411763</v>
      </c>
      <c r="AJ39" s="128"/>
      <c r="AK39" s="89">
        <f t="shared" si="6"/>
        <v>59</v>
      </c>
      <c r="AL39" s="89"/>
      <c r="AM39" s="90">
        <f t="shared" si="7"/>
        <v>0.15902964959568733</v>
      </c>
      <c r="AN39" s="99"/>
      <c r="AQ39" s="28"/>
      <c r="AR39" s="28"/>
      <c r="AS39" s="28"/>
    </row>
    <row r="40" spans="2:45" ht="18" customHeight="1" x14ac:dyDescent="0.15">
      <c r="B40" s="95"/>
      <c r="C40" s="311" t="s">
        <v>92</v>
      </c>
      <c r="D40" s="312"/>
      <c r="E40" s="312"/>
      <c r="F40" s="312"/>
      <c r="G40" s="312"/>
      <c r="H40" s="312"/>
      <c r="I40" s="312"/>
      <c r="J40" s="312"/>
      <c r="K40" s="312"/>
      <c r="L40" s="312"/>
      <c r="M40" s="312"/>
      <c r="N40" s="312"/>
      <c r="O40" s="312"/>
      <c r="P40" s="313"/>
      <c r="Q40" s="89">
        <v>16</v>
      </c>
      <c r="R40" s="89"/>
      <c r="S40" s="90">
        <f t="shared" si="3"/>
        <v>0.29090909090909089</v>
      </c>
      <c r="T40" s="99"/>
      <c r="U40" s="89">
        <v>15</v>
      </c>
      <c r="V40" s="89"/>
      <c r="W40" s="90">
        <f t="shared" si="4"/>
        <v>0.22388059701492538</v>
      </c>
      <c r="X40" s="99"/>
      <c r="Y40" s="89">
        <v>21</v>
      </c>
      <c r="Z40" s="89"/>
      <c r="AA40" s="90">
        <f t="shared" si="5"/>
        <v>0.25925925925925924</v>
      </c>
      <c r="AB40" s="126"/>
      <c r="AC40" s="89">
        <v>18</v>
      </c>
      <c r="AD40" s="127"/>
      <c r="AE40" s="90">
        <f t="shared" si="8"/>
        <v>0.21686746987951808</v>
      </c>
      <c r="AF40" s="126"/>
      <c r="AG40" s="89">
        <v>15</v>
      </c>
      <c r="AH40" s="127"/>
      <c r="AI40" s="92">
        <f t="shared" si="9"/>
        <v>0.17647058823529413</v>
      </c>
      <c r="AJ40" s="128"/>
      <c r="AK40" s="89">
        <f t="shared" si="6"/>
        <v>85</v>
      </c>
      <c r="AL40" s="89"/>
      <c r="AM40" s="90">
        <f t="shared" si="7"/>
        <v>0.22911051212938005</v>
      </c>
      <c r="AN40" s="99"/>
      <c r="AQ40" s="28"/>
      <c r="AR40" s="28"/>
      <c r="AS40" s="28"/>
    </row>
    <row r="41" spans="2:45" ht="18" customHeight="1" thickBot="1" x14ac:dyDescent="0.2">
      <c r="B41" s="95"/>
      <c r="C41" s="314" t="s">
        <v>93</v>
      </c>
      <c r="D41" s="315"/>
      <c r="E41" s="315"/>
      <c r="F41" s="315"/>
      <c r="G41" s="315"/>
      <c r="H41" s="315"/>
      <c r="I41" s="315"/>
      <c r="J41" s="315"/>
      <c r="K41" s="315"/>
      <c r="L41" s="315"/>
      <c r="M41" s="315"/>
      <c r="N41" s="315"/>
      <c r="O41" s="315"/>
      <c r="P41" s="316"/>
      <c r="Q41" s="91">
        <v>0</v>
      </c>
      <c r="R41" s="91"/>
      <c r="S41" s="92">
        <f t="shared" si="3"/>
        <v>0</v>
      </c>
      <c r="T41" s="102"/>
      <c r="U41" s="91">
        <v>1</v>
      </c>
      <c r="V41" s="91"/>
      <c r="W41" s="92">
        <f t="shared" si="4"/>
        <v>1.4925373134328358E-2</v>
      </c>
      <c r="X41" s="102"/>
      <c r="Y41" s="91">
        <v>0</v>
      </c>
      <c r="Z41" s="91"/>
      <c r="AA41" s="92">
        <f t="shared" si="5"/>
        <v>0</v>
      </c>
      <c r="AB41" s="128"/>
      <c r="AC41" s="91">
        <v>0</v>
      </c>
      <c r="AD41" s="129"/>
      <c r="AE41" s="92">
        <f t="shared" si="8"/>
        <v>0</v>
      </c>
      <c r="AF41" s="128"/>
      <c r="AG41" s="91">
        <v>1</v>
      </c>
      <c r="AH41" s="129"/>
      <c r="AI41" s="92">
        <f t="shared" si="9"/>
        <v>1.1764705882352941E-2</v>
      </c>
      <c r="AJ41" s="128"/>
      <c r="AK41" s="91">
        <f t="shared" si="6"/>
        <v>2</v>
      </c>
      <c r="AL41" s="91"/>
      <c r="AM41" s="92">
        <f t="shared" si="7"/>
        <v>5.3908355795148251E-3</v>
      </c>
      <c r="AN41" s="102"/>
    </row>
    <row r="42" spans="2:45" ht="18" customHeight="1" thickTop="1" x14ac:dyDescent="0.15">
      <c r="B42" s="95"/>
      <c r="C42" s="308" t="s">
        <v>157</v>
      </c>
      <c r="D42" s="309"/>
      <c r="E42" s="309"/>
      <c r="F42" s="309"/>
      <c r="G42" s="309"/>
      <c r="H42" s="309"/>
      <c r="I42" s="309"/>
      <c r="J42" s="309"/>
      <c r="K42" s="309"/>
      <c r="L42" s="309"/>
      <c r="M42" s="309"/>
      <c r="N42" s="309"/>
      <c r="O42" s="309"/>
      <c r="P42" s="310"/>
      <c r="Q42" s="93">
        <f>SUM(Q36:Q41)</f>
        <v>55</v>
      </c>
      <c r="R42" s="93"/>
      <c r="S42" s="136">
        <f>SUM(S36:S41)</f>
        <v>1</v>
      </c>
      <c r="T42" s="104"/>
      <c r="U42" s="93">
        <f>SUM(U36:U41)</f>
        <v>67</v>
      </c>
      <c r="V42" s="93"/>
      <c r="W42" s="136">
        <f>SUM(W36:W41)</f>
        <v>1</v>
      </c>
      <c r="X42" s="104"/>
      <c r="Y42" s="93">
        <f>SUM(Y36:Y41)</f>
        <v>81</v>
      </c>
      <c r="Z42" s="93"/>
      <c r="AA42" s="136">
        <f>SUM(AA36:AA41)</f>
        <v>1</v>
      </c>
      <c r="AB42" s="104"/>
      <c r="AC42" s="93">
        <f>SUM(AC36:AC41)</f>
        <v>83</v>
      </c>
      <c r="AD42" s="93"/>
      <c r="AE42" s="136">
        <f>SUM(AE36:AE41)</f>
        <v>1</v>
      </c>
      <c r="AF42" s="104"/>
      <c r="AG42" s="93">
        <f>SUM(AG36:AG41)</f>
        <v>85</v>
      </c>
      <c r="AH42" s="93"/>
      <c r="AI42" s="136">
        <f>SUM(AI36:AI41)</f>
        <v>1</v>
      </c>
      <c r="AJ42" s="104"/>
      <c r="AK42" s="93">
        <f t="shared" ref="AK42" si="10">Q42+U42+Y42+AC42+AG42</f>
        <v>371</v>
      </c>
      <c r="AL42" s="93"/>
      <c r="AM42" s="136">
        <f>SUM(AM36:AM41)</f>
        <v>1</v>
      </c>
      <c r="AN42" s="104"/>
    </row>
    <row r="43" spans="2:45" ht="18" customHeight="1" x14ac:dyDescent="0.15">
      <c r="D43" s="38"/>
      <c r="E43" s="38"/>
      <c r="F43" s="38"/>
      <c r="G43" s="38"/>
      <c r="H43" s="38"/>
      <c r="I43" s="38"/>
      <c r="J43" s="53"/>
      <c r="Y43" s="46"/>
      <c r="AB43" s="46"/>
      <c r="AC43" s="46"/>
      <c r="AF43" s="46"/>
      <c r="AG43" s="46"/>
    </row>
  </sheetData>
  <mergeCells count="12">
    <mergeCell ref="E6:AN8"/>
    <mergeCell ref="C42:P42"/>
    <mergeCell ref="C39:P39"/>
    <mergeCell ref="C40:P40"/>
    <mergeCell ref="C41:P41"/>
    <mergeCell ref="C34:P35"/>
    <mergeCell ref="C36:P36"/>
    <mergeCell ref="C37:P37"/>
    <mergeCell ref="C38:P38"/>
    <mergeCell ref="E32:AN33"/>
    <mergeCell ref="C17:V17"/>
    <mergeCell ref="C12:V12"/>
  </mergeCells>
  <phoneticPr fontId="6"/>
  <printOptions horizontalCentered="1"/>
  <pageMargins left="0.78740157480314965" right="0.78740157480314965" top="0.78740157480314965" bottom="0.78740157480314965" header="0.31496062992125984" footer="0.31496062992125984"/>
  <pageSetup paperSize="9" scale="90" orientation="landscape" cellComments="asDisplayed" r:id="rId1"/>
  <headerFooter>
    <oddFooter>&amp;C&amp;13&amp;P</oddFooter>
  </headerFooter>
  <rowBreaks count="1" manualBreakCount="1">
    <brk id="30" min="1"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B6BDA-AEBD-451B-9719-C7B118B55F23}">
  <dimension ref="C3:AM122"/>
  <sheetViews>
    <sheetView view="pageBreakPreview" zoomScale="80" zoomScaleNormal="100" zoomScaleSheetLayoutView="80" workbookViewId="0"/>
  </sheetViews>
  <sheetFormatPr defaultColWidth="3.125" defaultRowHeight="18" customHeight="1" x14ac:dyDescent="0.15"/>
  <cols>
    <col min="1" max="37" width="3.125" style="143"/>
    <col min="38" max="38" width="3.125" style="143" customWidth="1"/>
    <col min="39" max="16384" width="3.125" style="143"/>
  </cols>
  <sheetData>
    <row r="3" spans="3:39" ht="18" customHeight="1" x14ac:dyDescent="0.15">
      <c r="C3" s="154" t="s">
        <v>204</v>
      </c>
    </row>
    <row r="4" spans="3:39" ht="18" customHeight="1" x14ac:dyDescent="0.15">
      <c r="C4" s="323"/>
      <c r="D4" s="324"/>
      <c r="E4" s="324"/>
      <c r="F4" s="324"/>
      <c r="G4" s="324"/>
      <c r="H4" s="324"/>
      <c r="I4" s="324"/>
      <c r="J4" s="324"/>
      <c r="K4" s="324"/>
      <c r="L4" s="324"/>
      <c r="M4" s="324"/>
      <c r="N4" s="324"/>
      <c r="O4" s="324"/>
      <c r="P4" s="324"/>
      <c r="Q4" s="324"/>
      <c r="R4" s="324"/>
      <c r="S4" s="324"/>
      <c r="T4" s="324"/>
      <c r="U4" s="324"/>
      <c r="V4" s="324"/>
      <c r="W4" s="324"/>
      <c r="X4" s="324"/>
      <c r="Y4" s="324"/>
      <c r="Z4" s="324"/>
      <c r="AA4" s="325"/>
      <c r="AB4" s="84" t="s">
        <v>162</v>
      </c>
      <c r="AC4" s="84"/>
      <c r="AD4" s="84"/>
      <c r="AE4" s="84"/>
      <c r="AF4" s="84"/>
      <c r="AG4" s="84"/>
      <c r="AH4" s="84" t="s">
        <v>163</v>
      </c>
      <c r="AI4" s="84"/>
      <c r="AJ4" s="84"/>
      <c r="AK4" s="84"/>
      <c r="AL4" s="84"/>
      <c r="AM4" s="84"/>
    </row>
    <row r="5" spans="3:39" ht="18" customHeight="1" x14ac:dyDescent="0.15">
      <c r="C5" s="326"/>
      <c r="D5" s="327"/>
      <c r="E5" s="327"/>
      <c r="F5" s="327"/>
      <c r="G5" s="327"/>
      <c r="H5" s="327"/>
      <c r="I5" s="327"/>
      <c r="J5" s="327"/>
      <c r="K5" s="327"/>
      <c r="L5" s="327"/>
      <c r="M5" s="327"/>
      <c r="N5" s="327"/>
      <c r="O5" s="327"/>
      <c r="P5" s="327"/>
      <c r="Q5" s="327"/>
      <c r="R5" s="327"/>
      <c r="S5" s="327"/>
      <c r="T5" s="327"/>
      <c r="U5" s="327"/>
      <c r="V5" s="327"/>
      <c r="W5" s="327"/>
      <c r="X5" s="327"/>
      <c r="Y5" s="327"/>
      <c r="Z5" s="327"/>
      <c r="AA5" s="328"/>
      <c r="AB5" s="56" t="s">
        <v>68</v>
      </c>
      <c r="AC5" s="57"/>
      <c r="AD5" s="58"/>
      <c r="AE5" s="51" t="s">
        <v>160</v>
      </c>
      <c r="AF5" s="59"/>
      <c r="AG5" s="60"/>
      <c r="AH5" s="56" t="s">
        <v>68</v>
      </c>
      <c r="AI5" s="57"/>
      <c r="AJ5" s="58"/>
      <c r="AK5" s="51" t="s">
        <v>160</v>
      </c>
      <c r="AL5" s="59"/>
      <c r="AM5" s="60"/>
    </row>
    <row r="6" spans="3:39" ht="18" customHeight="1" x14ac:dyDescent="0.15">
      <c r="C6" s="144" t="s">
        <v>121</v>
      </c>
      <c r="D6" s="145"/>
      <c r="E6" s="145"/>
      <c r="F6" s="145"/>
      <c r="G6" s="145"/>
      <c r="H6" s="145"/>
      <c r="I6" s="155"/>
      <c r="J6" s="155"/>
      <c r="K6" s="155"/>
      <c r="L6" s="155"/>
      <c r="M6" s="155"/>
      <c r="N6" s="155"/>
      <c r="O6" s="155"/>
      <c r="P6" s="155"/>
      <c r="Q6" s="155"/>
      <c r="R6" s="155"/>
      <c r="S6" s="155"/>
      <c r="T6" s="155"/>
      <c r="U6" s="155"/>
      <c r="V6" s="155"/>
      <c r="W6" s="145"/>
      <c r="X6" s="145"/>
      <c r="Y6" s="145"/>
      <c r="Z6" s="145"/>
      <c r="AA6" s="156"/>
      <c r="AB6" s="63">
        <v>27</v>
      </c>
      <c r="AC6" s="64"/>
      <c r="AD6" s="65"/>
      <c r="AE6" s="66">
        <f>AB6/AB$12</f>
        <v>0.31764705882352939</v>
      </c>
      <c r="AF6" s="67"/>
      <c r="AG6" s="68"/>
      <c r="AH6" s="63">
        <v>28</v>
      </c>
      <c r="AI6" s="64"/>
      <c r="AJ6" s="65"/>
      <c r="AK6" s="66">
        <f>AH6/AH$12</f>
        <v>0.29473684210526313</v>
      </c>
      <c r="AL6" s="67"/>
      <c r="AM6" s="68"/>
    </row>
    <row r="7" spans="3:39" ht="18" customHeight="1" x14ac:dyDescent="0.15">
      <c r="C7" s="144" t="s">
        <v>122</v>
      </c>
      <c r="D7" s="145"/>
      <c r="E7" s="145"/>
      <c r="F7" s="145"/>
      <c r="G7" s="145"/>
      <c r="H7" s="145"/>
      <c r="I7" s="155"/>
      <c r="J7" s="155"/>
      <c r="K7" s="155"/>
      <c r="L7" s="155"/>
      <c r="M7" s="155"/>
      <c r="N7" s="155"/>
      <c r="O7" s="155"/>
      <c r="P7" s="155"/>
      <c r="Q7" s="155"/>
      <c r="R7" s="155"/>
      <c r="S7" s="155"/>
      <c r="T7" s="155"/>
      <c r="U7" s="155"/>
      <c r="V7" s="155"/>
      <c r="W7" s="145"/>
      <c r="X7" s="145"/>
      <c r="Y7" s="145"/>
      <c r="Z7" s="145"/>
      <c r="AA7" s="156"/>
      <c r="AB7" s="63">
        <v>16</v>
      </c>
      <c r="AC7" s="64"/>
      <c r="AD7" s="65"/>
      <c r="AE7" s="66">
        <f t="shared" ref="AE7:AE11" si="0">AB7/AB$12</f>
        <v>0.18823529411764706</v>
      </c>
      <c r="AF7" s="67"/>
      <c r="AG7" s="68"/>
      <c r="AH7" s="63">
        <v>18</v>
      </c>
      <c r="AI7" s="64"/>
      <c r="AJ7" s="65"/>
      <c r="AK7" s="66">
        <f t="shared" ref="AK7:AK11" si="1">AH7/AH$12</f>
        <v>0.18947368421052632</v>
      </c>
      <c r="AL7" s="67"/>
      <c r="AM7" s="68"/>
    </row>
    <row r="8" spans="3:39" ht="18" customHeight="1" x14ac:dyDescent="0.15">
      <c r="C8" s="144" t="s">
        <v>10</v>
      </c>
      <c r="D8" s="145"/>
      <c r="E8" s="145"/>
      <c r="F8" s="145"/>
      <c r="G8" s="145"/>
      <c r="H8" s="145"/>
      <c r="I8" s="155"/>
      <c r="J8" s="155"/>
      <c r="K8" s="155"/>
      <c r="L8" s="155"/>
      <c r="M8" s="155"/>
      <c r="N8" s="155"/>
      <c r="O8" s="155"/>
      <c r="P8" s="155"/>
      <c r="Q8" s="155"/>
      <c r="R8" s="155"/>
      <c r="S8" s="155"/>
      <c r="T8" s="155"/>
      <c r="U8" s="155"/>
      <c r="V8" s="155"/>
      <c r="W8" s="145"/>
      <c r="X8" s="145"/>
      <c r="Y8" s="145"/>
      <c r="Z8" s="145"/>
      <c r="AA8" s="156"/>
      <c r="AB8" s="63">
        <v>3</v>
      </c>
      <c r="AC8" s="64"/>
      <c r="AD8" s="65"/>
      <c r="AE8" s="66">
        <f t="shared" si="0"/>
        <v>3.5294117647058823E-2</v>
      </c>
      <c r="AF8" s="67"/>
      <c r="AG8" s="68"/>
      <c r="AH8" s="63">
        <v>4</v>
      </c>
      <c r="AI8" s="64"/>
      <c r="AJ8" s="65"/>
      <c r="AK8" s="66">
        <f t="shared" si="1"/>
        <v>4.2105263157894736E-2</v>
      </c>
      <c r="AL8" s="67"/>
      <c r="AM8" s="68"/>
    </row>
    <row r="9" spans="3:39" ht="18" customHeight="1" x14ac:dyDescent="0.15">
      <c r="C9" s="144" t="s">
        <v>11</v>
      </c>
      <c r="D9" s="145"/>
      <c r="E9" s="145"/>
      <c r="F9" s="145"/>
      <c r="G9" s="145"/>
      <c r="H9" s="145"/>
      <c r="I9" s="155"/>
      <c r="J9" s="155"/>
      <c r="K9" s="155"/>
      <c r="L9" s="155"/>
      <c r="M9" s="155"/>
      <c r="N9" s="155"/>
      <c r="O9" s="155"/>
      <c r="P9" s="155"/>
      <c r="Q9" s="155"/>
      <c r="R9" s="155"/>
      <c r="S9" s="155"/>
      <c r="T9" s="155"/>
      <c r="U9" s="155"/>
      <c r="V9" s="155"/>
      <c r="W9" s="145"/>
      <c r="X9" s="145"/>
      <c r="Y9" s="145"/>
      <c r="Z9" s="145"/>
      <c r="AA9" s="156"/>
      <c r="AB9" s="63">
        <v>23</v>
      </c>
      <c r="AC9" s="64"/>
      <c r="AD9" s="65"/>
      <c r="AE9" s="66">
        <f t="shared" si="0"/>
        <v>0.27058823529411763</v>
      </c>
      <c r="AF9" s="67"/>
      <c r="AG9" s="68"/>
      <c r="AH9" s="63">
        <v>22</v>
      </c>
      <c r="AI9" s="64"/>
      <c r="AJ9" s="65"/>
      <c r="AK9" s="66">
        <f t="shared" si="1"/>
        <v>0.23157894736842105</v>
      </c>
      <c r="AL9" s="67"/>
      <c r="AM9" s="68"/>
    </row>
    <row r="10" spans="3:39" ht="18" customHeight="1" x14ac:dyDescent="0.15">
      <c r="C10" s="157" t="s">
        <v>12</v>
      </c>
      <c r="D10" s="158"/>
      <c r="E10" s="158"/>
      <c r="F10" s="158"/>
      <c r="G10" s="158"/>
      <c r="H10" s="158"/>
      <c r="I10" s="159"/>
      <c r="J10" s="159"/>
      <c r="K10" s="159"/>
      <c r="L10" s="159"/>
      <c r="M10" s="159"/>
      <c r="N10" s="159"/>
      <c r="O10" s="159"/>
      <c r="P10" s="159"/>
      <c r="Q10" s="159"/>
      <c r="R10" s="159"/>
      <c r="S10" s="159"/>
      <c r="T10" s="159"/>
      <c r="U10" s="159"/>
      <c r="V10" s="159"/>
      <c r="W10" s="158"/>
      <c r="X10" s="158"/>
      <c r="Y10" s="158"/>
      <c r="Z10" s="158"/>
      <c r="AA10" s="160"/>
      <c r="AB10" s="161">
        <v>15</v>
      </c>
      <c r="AC10" s="162"/>
      <c r="AD10" s="163"/>
      <c r="AE10" s="66">
        <f t="shared" si="0"/>
        <v>0.17647058823529413</v>
      </c>
      <c r="AF10" s="164"/>
      <c r="AG10" s="165"/>
      <c r="AH10" s="161">
        <v>23</v>
      </c>
      <c r="AI10" s="162"/>
      <c r="AJ10" s="163"/>
      <c r="AK10" s="66">
        <f t="shared" si="1"/>
        <v>0.24210526315789474</v>
      </c>
      <c r="AL10" s="164"/>
      <c r="AM10" s="165"/>
    </row>
    <row r="11" spans="3:39" ht="18" customHeight="1" thickBot="1" x14ac:dyDescent="0.2">
      <c r="C11" s="144" t="s">
        <v>0</v>
      </c>
      <c r="D11" s="145"/>
      <c r="E11" s="145"/>
      <c r="F11" s="145"/>
      <c r="G11" s="145"/>
      <c r="H11" s="145"/>
      <c r="I11" s="155"/>
      <c r="J11" s="155"/>
      <c r="K11" s="155"/>
      <c r="L11" s="155"/>
      <c r="M11" s="155"/>
      <c r="N11" s="155"/>
      <c r="O11" s="155"/>
      <c r="P11" s="155"/>
      <c r="Q11" s="155"/>
      <c r="R11" s="155"/>
      <c r="S11" s="155"/>
      <c r="T11" s="155"/>
      <c r="U11" s="155"/>
      <c r="V11" s="155"/>
      <c r="W11" s="145"/>
      <c r="X11" s="145"/>
      <c r="Y11" s="145"/>
      <c r="Z11" s="145"/>
      <c r="AA11" s="156"/>
      <c r="AB11" s="63">
        <v>1</v>
      </c>
      <c r="AC11" s="64"/>
      <c r="AD11" s="65"/>
      <c r="AE11" s="66">
        <f t="shared" si="0"/>
        <v>1.1764705882352941E-2</v>
      </c>
      <c r="AF11" s="166"/>
      <c r="AG11" s="167"/>
      <c r="AH11" s="63">
        <v>0</v>
      </c>
      <c r="AI11" s="64"/>
      <c r="AJ11" s="65"/>
      <c r="AK11" s="66">
        <f t="shared" si="1"/>
        <v>0</v>
      </c>
      <c r="AL11" s="166"/>
      <c r="AM11" s="167"/>
    </row>
    <row r="12" spans="3:39" ht="18" customHeight="1" thickTop="1" x14ac:dyDescent="0.15">
      <c r="C12" s="146" t="s">
        <v>32</v>
      </c>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74">
        <f>SUM(AB6:AB11)</f>
        <v>85</v>
      </c>
      <c r="AC12" s="75"/>
      <c r="AD12" s="76"/>
      <c r="AE12" s="77">
        <f>SUM(AE6:AG11)</f>
        <v>1</v>
      </c>
      <c r="AF12" s="78"/>
      <c r="AG12" s="79"/>
      <c r="AH12" s="74">
        <f>SUM(AH6:AH11)</f>
        <v>95</v>
      </c>
      <c r="AI12" s="75"/>
      <c r="AJ12" s="76"/>
      <c r="AK12" s="77">
        <f>SUM(AK6:AM11)</f>
        <v>0.99999999999999989</v>
      </c>
      <c r="AL12" s="78"/>
      <c r="AM12" s="79"/>
    </row>
    <row r="29" spans="3:39" ht="18" customHeight="1" x14ac:dyDescent="0.15">
      <c r="C29" s="154" t="s">
        <v>209</v>
      </c>
    </row>
    <row r="30" spans="3:39" ht="18" customHeight="1" x14ac:dyDescent="0.15">
      <c r="C30" s="323"/>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5"/>
      <c r="AB30" s="84" t="s">
        <v>162</v>
      </c>
      <c r="AC30" s="84"/>
      <c r="AD30" s="84"/>
      <c r="AE30" s="84"/>
      <c r="AF30" s="84"/>
      <c r="AG30" s="84"/>
      <c r="AH30" s="84" t="s">
        <v>163</v>
      </c>
      <c r="AI30" s="84"/>
      <c r="AJ30" s="84"/>
      <c r="AK30" s="84"/>
      <c r="AL30" s="84"/>
      <c r="AM30" s="84"/>
    </row>
    <row r="31" spans="3:39" ht="18" customHeight="1" x14ac:dyDescent="0.15">
      <c r="C31" s="326"/>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8"/>
      <c r="AB31" s="56" t="s">
        <v>68</v>
      </c>
      <c r="AC31" s="57"/>
      <c r="AD31" s="58"/>
      <c r="AE31" s="51" t="s">
        <v>160</v>
      </c>
      <c r="AF31" s="59"/>
      <c r="AG31" s="60"/>
      <c r="AH31" s="56" t="s">
        <v>68</v>
      </c>
      <c r="AI31" s="57"/>
      <c r="AJ31" s="58"/>
      <c r="AK31" s="51" t="s">
        <v>160</v>
      </c>
      <c r="AL31" s="59"/>
      <c r="AM31" s="60"/>
    </row>
    <row r="32" spans="3:39" ht="18" customHeight="1" x14ac:dyDescent="0.15">
      <c r="C32" s="144" t="s">
        <v>121</v>
      </c>
      <c r="D32" s="145"/>
      <c r="E32" s="145"/>
      <c r="F32" s="145"/>
      <c r="G32" s="145"/>
      <c r="H32" s="145"/>
      <c r="I32" s="155"/>
      <c r="J32" s="155"/>
      <c r="K32" s="155"/>
      <c r="L32" s="155"/>
      <c r="M32" s="155"/>
      <c r="N32" s="155"/>
      <c r="O32" s="155"/>
      <c r="P32" s="155"/>
      <c r="Q32" s="155"/>
      <c r="R32" s="155"/>
      <c r="S32" s="155"/>
      <c r="T32" s="155"/>
      <c r="U32" s="155"/>
      <c r="V32" s="155"/>
      <c r="W32" s="145"/>
      <c r="X32" s="145"/>
      <c r="Y32" s="145"/>
      <c r="Z32" s="145"/>
      <c r="AA32" s="156"/>
      <c r="AB32" s="63">
        <v>32</v>
      </c>
      <c r="AC32" s="64"/>
      <c r="AD32" s="65"/>
      <c r="AE32" s="66">
        <f>AB32/AB$38</f>
        <v>0.38554216867469882</v>
      </c>
      <c r="AF32" s="67"/>
      <c r="AG32" s="68"/>
      <c r="AH32" s="63">
        <v>24</v>
      </c>
      <c r="AI32" s="64"/>
      <c r="AJ32" s="65"/>
      <c r="AK32" s="66">
        <f>AH32/AH$38</f>
        <v>0.28915662650602408</v>
      </c>
      <c r="AL32" s="67"/>
      <c r="AM32" s="68"/>
    </row>
    <row r="33" spans="3:39" ht="18" customHeight="1" x14ac:dyDescent="0.15">
      <c r="C33" s="144" t="s">
        <v>122</v>
      </c>
      <c r="D33" s="145"/>
      <c r="E33" s="145"/>
      <c r="F33" s="145"/>
      <c r="G33" s="145"/>
      <c r="H33" s="145"/>
      <c r="I33" s="155"/>
      <c r="J33" s="155"/>
      <c r="K33" s="155"/>
      <c r="L33" s="155"/>
      <c r="M33" s="155"/>
      <c r="N33" s="155"/>
      <c r="O33" s="155"/>
      <c r="P33" s="155"/>
      <c r="Q33" s="155"/>
      <c r="R33" s="155"/>
      <c r="S33" s="155"/>
      <c r="T33" s="155"/>
      <c r="U33" s="155"/>
      <c r="V33" s="155"/>
      <c r="W33" s="145"/>
      <c r="X33" s="145"/>
      <c r="Y33" s="145"/>
      <c r="Z33" s="145"/>
      <c r="AA33" s="156"/>
      <c r="AB33" s="63">
        <v>16</v>
      </c>
      <c r="AC33" s="64"/>
      <c r="AD33" s="65"/>
      <c r="AE33" s="66">
        <f t="shared" ref="AE33:AE37" si="2">AB33/AB$38</f>
        <v>0.19277108433734941</v>
      </c>
      <c r="AF33" s="67"/>
      <c r="AG33" s="68"/>
      <c r="AH33" s="63">
        <v>18</v>
      </c>
      <c r="AI33" s="64"/>
      <c r="AJ33" s="65"/>
      <c r="AK33" s="66">
        <f t="shared" ref="AK33:AK37" si="3">AH33/AH$38</f>
        <v>0.21686746987951808</v>
      </c>
      <c r="AL33" s="67"/>
      <c r="AM33" s="68"/>
    </row>
    <row r="34" spans="3:39" ht="18" customHeight="1" x14ac:dyDescent="0.15">
      <c r="C34" s="144" t="s">
        <v>10</v>
      </c>
      <c r="D34" s="145"/>
      <c r="E34" s="145"/>
      <c r="F34" s="145"/>
      <c r="G34" s="145"/>
      <c r="H34" s="145"/>
      <c r="I34" s="155"/>
      <c r="J34" s="155"/>
      <c r="K34" s="155"/>
      <c r="L34" s="155"/>
      <c r="M34" s="155"/>
      <c r="N34" s="155"/>
      <c r="O34" s="155"/>
      <c r="P34" s="155"/>
      <c r="Q34" s="155"/>
      <c r="R34" s="155"/>
      <c r="S34" s="155"/>
      <c r="T34" s="155"/>
      <c r="U34" s="155"/>
      <c r="V34" s="155"/>
      <c r="W34" s="145"/>
      <c r="X34" s="145"/>
      <c r="Y34" s="145"/>
      <c r="Z34" s="145"/>
      <c r="AA34" s="156"/>
      <c r="AB34" s="63">
        <v>3</v>
      </c>
      <c r="AC34" s="64"/>
      <c r="AD34" s="65"/>
      <c r="AE34" s="66">
        <f t="shared" si="2"/>
        <v>3.614457831325301E-2</v>
      </c>
      <c r="AF34" s="67"/>
      <c r="AG34" s="68"/>
      <c r="AH34" s="63">
        <v>6</v>
      </c>
      <c r="AI34" s="64"/>
      <c r="AJ34" s="65"/>
      <c r="AK34" s="66">
        <f t="shared" si="3"/>
        <v>7.2289156626506021E-2</v>
      </c>
      <c r="AL34" s="67"/>
      <c r="AM34" s="68"/>
    </row>
    <row r="35" spans="3:39" ht="18" customHeight="1" x14ac:dyDescent="0.15">
      <c r="C35" s="144" t="s">
        <v>11</v>
      </c>
      <c r="D35" s="145"/>
      <c r="E35" s="145"/>
      <c r="F35" s="145"/>
      <c r="G35" s="145"/>
      <c r="H35" s="145"/>
      <c r="I35" s="155"/>
      <c r="J35" s="155"/>
      <c r="K35" s="155"/>
      <c r="L35" s="155"/>
      <c r="M35" s="155"/>
      <c r="N35" s="155"/>
      <c r="O35" s="155"/>
      <c r="P35" s="155"/>
      <c r="Q35" s="155"/>
      <c r="R35" s="155"/>
      <c r="S35" s="155"/>
      <c r="T35" s="155"/>
      <c r="U35" s="155"/>
      <c r="V35" s="155"/>
      <c r="W35" s="145"/>
      <c r="X35" s="145"/>
      <c r="Y35" s="145"/>
      <c r="Z35" s="145"/>
      <c r="AA35" s="156"/>
      <c r="AB35" s="63">
        <v>14</v>
      </c>
      <c r="AC35" s="64"/>
      <c r="AD35" s="65"/>
      <c r="AE35" s="66">
        <f t="shared" si="2"/>
        <v>0.16867469879518071</v>
      </c>
      <c r="AF35" s="67"/>
      <c r="AG35" s="68"/>
      <c r="AH35" s="63">
        <v>18</v>
      </c>
      <c r="AI35" s="64"/>
      <c r="AJ35" s="65"/>
      <c r="AK35" s="66">
        <f t="shared" si="3"/>
        <v>0.21686746987951808</v>
      </c>
      <c r="AL35" s="67"/>
      <c r="AM35" s="68"/>
    </row>
    <row r="36" spans="3:39" ht="18" customHeight="1" x14ac:dyDescent="0.15">
      <c r="C36" s="157" t="s">
        <v>12</v>
      </c>
      <c r="D36" s="158"/>
      <c r="E36" s="158"/>
      <c r="F36" s="158"/>
      <c r="G36" s="158"/>
      <c r="H36" s="158"/>
      <c r="I36" s="159"/>
      <c r="J36" s="159"/>
      <c r="K36" s="159"/>
      <c r="L36" s="159"/>
      <c r="M36" s="159"/>
      <c r="N36" s="159"/>
      <c r="O36" s="159"/>
      <c r="P36" s="159"/>
      <c r="Q36" s="159"/>
      <c r="R36" s="159"/>
      <c r="S36" s="159"/>
      <c r="T36" s="159"/>
      <c r="U36" s="159"/>
      <c r="V36" s="159"/>
      <c r="W36" s="158"/>
      <c r="X36" s="158"/>
      <c r="Y36" s="158"/>
      <c r="Z36" s="158"/>
      <c r="AA36" s="160"/>
      <c r="AB36" s="161">
        <v>18</v>
      </c>
      <c r="AC36" s="162"/>
      <c r="AD36" s="163"/>
      <c r="AE36" s="66">
        <f t="shared" si="2"/>
        <v>0.21686746987951808</v>
      </c>
      <c r="AF36" s="164"/>
      <c r="AG36" s="165"/>
      <c r="AH36" s="161">
        <v>17</v>
      </c>
      <c r="AI36" s="162"/>
      <c r="AJ36" s="163"/>
      <c r="AK36" s="66">
        <f t="shared" si="3"/>
        <v>0.20481927710843373</v>
      </c>
      <c r="AL36" s="164"/>
      <c r="AM36" s="165"/>
    </row>
    <row r="37" spans="3:39" ht="18" customHeight="1" thickBot="1" x14ac:dyDescent="0.2">
      <c r="C37" s="144" t="s">
        <v>0</v>
      </c>
      <c r="D37" s="145"/>
      <c r="E37" s="145"/>
      <c r="F37" s="145"/>
      <c r="G37" s="145"/>
      <c r="H37" s="145"/>
      <c r="I37" s="155"/>
      <c r="J37" s="155"/>
      <c r="K37" s="155"/>
      <c r="L37" s="155"/>
      <c r="M37" s="155"/>
      <c r="N37" s="155"/>
      <c r="O37" s="155"/>
      <c r="P37" s="155"/>
      <c r="Q37" s="155"/>
      <c r="R37" s="155"/>
      <c r="S37" s="155"/>
      <c r="T37" s="155"/>
      <c r="U37" s="155"/>
      <c r="V37" s="155"/>
      <c r="W37" s="145"/>
      <c r="X37" s="145"/>
      <c r="Y37" s="145"/>
      <c r="Z37" s="145"/>
      <c r="AA37" s="156"/>
      <c r="AB37" s="63">
        <v>0</v>
      </c>
      <c r="AC37" s="64"/>
      <c r="AD37" s="65"/>
      <c r="AE37" s="66">
        <f t="shared" si="2"/>
        <v>0</v>
      </c>
      <c r="AF37" s="166"/>
      <c r="AG37" s="167"/>
      <c r="AH37" s="63">
        <v>0</v>
      </c>
      <c r="AI37" s="64"/>
      <c r="AJ37" s="65"/>
      <c r="AK37" s="66">
        <f t="shared" si="3"/>
        <v>0</v>
      </c>
      <c r="AL37" s="166"/>
      <c r="AM37" s="167"/>
    </row>
    <row r="38" spans="3:39" ht="18" customHeight="1" thickTop="1" x14ac:dyDescent="0.15">
      <c r="C38" s="146" t="s">
        <v>32</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74">
        <f>SUM(AB32:AB37)</f>
        <v>83</v>
      </c>
      <c r="AC38" s="75"/>
      <c r="AD38" s="76"/>
      <c r="AE38" s="77">
        <f>SUM(AE32:AG37)</f>
        <v>1</v>
      </c>
      <c r="AF38" s="78"/>
      <c r="AG38" s="79"/>
      <c r="AH38" s="74">
        <f>SUM(AH32:AH37)</f>
        <v>83</v>
      </c>
      <c r="AI38" s="75"/>
      <c r="AJ38" s="76"/>
      <c r="AK38" s="77">
        <f>SUM(AK32:AM37)</f>
        <v>1</v>
      </c>
      <c r="AL38" s="78"/>
      <c r="AM38" s="79"/>
    </row>
    <row r="57" spans="3:39" ht="18" customHeight="1" x14ac:dyDescent="0.15">
      <c r="C57" s="154" t="s">
        <v>210</v>
      </c>
    </row>
    <row r="58" spans="3:39" ht="18" customHeight="1" x14ac:dyDescent="0.15">
      <c r="C58" s="323"/>
      <c r="D58" s="324"/>
      <c r="E58" s="324"/>
      <c r="F58" s="324"/>
      <c r="G58" s="324"/>
      <c r="H58" s="324"/>
      <c r="I58" s="324"/>
      <c r="J58" s="324"/>
      <c r="K58" s="324"/>
      <c r="L58" s="324"/>
      <c r="M58" s="324"/>
      <c r="N58" s="324"/>
      <c r="O58" s="324"/>
      <c r="P58" s="324"/>
      <c r="Q58" s="324"/>
      <c r="R58" s="324"/>
      <c r="S58" s="324"/>
      <c r="T58" s="324"/>
      <c r="U58" s="324"/>
      <c r="V58" s="324"/>
      <c r="W58" s="324"/>
      <c r="X58" s="324"/>
      <c r="Y58" s="324"/>
      <c r="Z58" s="324"/>
      <c r="AA58" s="325"/>
      <c r="AB58" s="84" t="s">
        <v>162</v>
      </c>
      <c r="AC58" s="84"/>
      <c r="AD58" s="84"/>
      <c r="AE58" s="84"/>
      <c r="AF58" s="84"/>
      <c r="AG58" s="84"/>
      <c r="AH58" s="84" t="s">
        <v>163</v>
      </c>
      <c r="AI58" s="84"/>
      <c r="AJ58" s="84"/>
      <c r="AK58" s="84"/>
      <c r="AL58" s="84"/>
      <c r="AM58" s="84"/>
    </row>
    <row r="59" spans="3:39" ht="18" customHeight="1" x14ac:dyDescent="0.15">
      <c r="C59" s="326"/>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8"/>
      <c r="AB59" s="56" t="s">
        <v>68</v>
      </c>
      <c r="AC59" s="57"/>
      <c r="AD59" s="58"/>
      <c r="AE59" s="51" t="s">
        <v>160</v>
      </c>
      <c r="AF59" s="59"/>
      <c r="AG59" s="60"/>
      <c r="AH59" s="56" t="s">
        <v>68</v>
      </c>
      <c r="AI59" s="57"/>
      <c r="AJ59" s="58"/>
      <c r="AK59" s="51" t="s">
        <v>160</v>
      </c>
      <c r="AL59" s="59"/>
      <c r="AM59" s="60"/>
    </row>
    <row r="60" spans="3:39" ht="18" customHeight="1" x14ac:dyDescent="0.15">
      <c r="C60" s="144" t="s">
        <v>121</v>
      </c>
      <c r="D60" s="145"/>
      <c r="E60" s="145"/>
      <c r="F60" s="145"/>
      <c r="G60" s="145"/>
      <c r="H60" s="145"/>
      <c r="I60" s="155"/>
      <c r="J60" s="155"/>
      <c r="K60" s="155"/>
      <c r="L60" s="155"/>
      <c r="M60" s="155"/>
      <c r="N60" s="155"/>
      <c r="O60" s="155"/>
      <c r="P60" s="155"/>
      <c r="Q60" s="155"/>
      <c r="R60" s="155"/>
      <c r="S60" s="155"/>
      <c r="T60" s="155"/>
      <c r="U60" s="155"/>
      <c r="V60" s="155"/>
      <c r="W60" s="145"/>
      <c r="X60" s="145"/>
      <c r="Y60" s="145"/>
      <c r="Z60" s="145"/>
      <c r="AA60" s="156"/>
      <c r="AB60" s="63">
        <v>26</v>
      </c>
      <c r="AC60" s="64"/>
      <c r="AD60" s="65"/>
      <c r="AE60" s="66">
        <f>AB60/AB$66</f>
        <v>0.32098765432098764</v>
      </c>
      <c r="AF60" s="67"/>
      <c r="AG60" s="68"/>
      <c r="AH60" s="63">
        <v>30</v>
      </c>
      <c r="AI60" s="64"/>
      <c r="AJ60" s="65"/>
      <c r="AK60" s="66">
        <f>AH60/AH$66</f>
        <v>0.37037037037037035</v>
      </c>
      <c r="AL60" s="67"/>
      <c r="AM60" s="68"/>
    </row>
    <row r="61" spans="3:39" ht="18" customHeight="1" x14ac:dyDescent="0.15">
      <c r="C61" s="144" t="s">
        <v>122</v>
      </c>
      <c r="D61" s="145"/>
      <c r="E61" s="145"/>
      <c r="F61" s="145"/>
      <c r="G61" s="145"/>
      <c r="H61" s="145"/>
      <c r="I61" s="155"/>
      <c r="J61" s="155"/>
      <c r="K61" s="155"/>
      <c r="L61" s="155"/>
      <c r="M61" s="155"/>
      <c r="N61" s="155"/>
      <c r="O61" s="155"/>
      <c r="P61" s="155"/>
      <c r="Q61" s="155"/>
      <c r="R61" s="155"/>
      <c r="S61" s="155"/>
      <c r="T61" s="155"/>
      <c r="U61" s="155"/>
      <c r="V61" s="155"/>
      <c r="W61" s="145"/>
      <c r="X61" s="145"/>
      <c r="Y61" s="145"/>
      <c r="Z61" s="145"/>
      <c r="AA61" s="156"/>
      <c r="AB61" s="63">
        <v>20</v>
      </c>
      <c r="AC61" s="64"/>
      <c r="AD61" s="65"/>
      <c r="AE61" s="66">
        <f t="shared" ref="AE61:AE64" si="4">AB61/AB$66</f>
        <v>0.24691358024691357</v>
      </c>
      <c r="AF61" s="67"/>
      <c r="AG61" s="68"/>
      <c r="AH61" s="63">
        <v>20</v>
      </c>
      <c r="AI61" s="64"/>
      <c r="AJ61" s="65"/>
      <c r="AK61" s="66">
        <f t="shared" ref="AK61:AK65" si="5">AH61/AH$66</f>
        <v>0.24691358024691357</v>
      </c>
      <c r="AL61" s="67"/>
      <c r="AM61" s="68"/>
    </row>
    <row r="62" spans="3:39" ht="18" customHeight="1" x14ac:dyDescent="0.15">
      <c r="C62" s="144" t="s">
        <v>10</v>
      </c>
      <c r="D62" s="145"/>
      <c r="E62" s="145"/>
      <c r="F62" s="145"/>
      <c r="G62" s="145"/>
      <c r="H62" s="145"/>
      <c r="I62" s="155"/>
      <c r="J62" s="155"/>
      <c r="K62" s="155"/>
      <c r="L62" s="155"/>
      <c r="M62" s="155"/>
      <c r="N62" s="155"/>
      <c r="O62" s="155"/>
      <c r="P62" s="155"/>
      <c r="Q62" s="155"/>
      <c r="R62" s="155"/>
      <c r="S62" s="155"/>
      <c r="T62" s="155"/>
      <c r="U62" s="155"/>
      <c r="V62" s="155"/>
      <c r="W62" s="145"/>
      <c r="X62" s="145"/>
      <c r="Y62" s="145"/>
      <c r="Z62" s="145"/>
      <c r="AA62" s="156"/>
      <c r="AB62" s="63">
        <v>3</v>
      </c>
      <c r="AC62" s="64"/>
      <c r="AD62" s="65"/>
      <c r="AE62" s="66">
        <f t="shared" si="4"/>
        <v>3.7037037037037035E-2</v>
      </c>
      <c r="AF62" s="67"/>
      <c r="AG62" s="68"/>
      <c r="AH62" s="63">
        <v>2</v>
      </c>
      <c r="AI62" s="64"/>
      <c r="AJ62" s="65"/>
      <c r="AK62" s="66">
        <f t="shared" si="5"/>
        <v>2.4691358024691357E-2</v>
      </c>
      <c r="AL62" s="67"/>
      <c r="AM62" s="68"/>
    </row>
    <row r="63" spans="3:39" ht="18" customHeight="1" x14ac:dyDescent="0.15">
      <c r="C63" s="144" t="s">
        <v>11</v>
      </c>
      <c r="D63" s="145"/>
      <c r="E63" s="145"/>
      <c r="F63" s="145"/>
      <c r="G63" s="145"/>
      <c r="H63" s="145"/>
      <c r="I63" s="155"/>
      <c r="J63" s="155"/>
      <c r="K63" s="155"/>
      <c r="L63" s="155"/>
      <c r="M63" s="155"/>
      <c r="N63" s="155"/>
      <c r="O63" s="155"/>
      <c r="P63" s="155"/>
      <c r="Q63" s="155"/>
      <c r="R63" s="155"/>
      <c r="S63" s="155"/>
      <c r="T63" s="155"/>
      <c r="U63" s="155"/>
      <c r="V63" s="155"/>
      <c r="W63" s="145"/>
      <c r="X63" s="145"/>
      <c r="Y63" s="145"/>
      <c r="Z63" s="145"/>
      <c r="AA63" s="156"/>
      <c r="AB63" s="63">
        <v>11</v>
      </c>
      <c r="AC63" s="64"/>
      <c r="AD63" s="65"/>
      <c r="AE63" s="66">
        <f t="shared" si="4"/>
        <v>0.13580246913580246</v>
      </c>
      <c r="AF63" s="67"/>
      <c r="AG63" s="68"/>
      <c r="AH63" s="63">
        <v>10</v>
      </c>
      <c r="AI63" s="64"/>
      <c r="AJ63" s="65"/>
      <c r="AK63" s="66">
        <f t="shared" si="5"/>
        <v>0.12345679012345678</v>
      </c>
      <c r="AL63" s="67"/>
      <c r="AM63" s="68"/>
    </row>
    <row r="64" spans="3:39" ht="18" customHeight="1" x14ac:dyDescent="0.15">
      <c r="C64" s="157" t="s">
        <v>12</v>
      </c>
      <c r="D64" s="158"/>
      <c r="E64" s="158"/>
      <c r="F64" s="158"/>
      <c r="G64" s="158"/>
      <c r="H64" s="158"/>
      <c r="I64" s="159"/>
      <c r="J64" s="159"/>
      <c r="K64" s="159"/>
      <c r="L64" s="159"/>
      <c r="M64" s="159"/>
      <c r="N64" s="159"/>
      <c r="O64" s="159"/>
      <c r="P64" s="159"/>
      <c r="Q64" s="159"/>
      <c r="R64" s="159"/>
      <c r="S64" s="159"/>
      <c r="T64" s="159"/>
      <c r="U64" s="159"/>
      <c r="V64" s="159"/>
      <c r="W64" s="158"/>
      <c r="X64" s="158"/>
      <c r="Y64" s="158"/>
      <c r="Z64" s="158"/>
      <c r="AA64" s="160"/>
      <c r="AB64" s="161">
        <v>21</v>
      </c>
      <c r="AC64" s="162"/>
      <c r="AD64" s="163"/>
      <c r="AE64" s="66">
        <f t="shared" si="4"/>
        <v>0.25925925925925924</v>
      </c>
      <c r="AF64" s="164"/>
      <c r="AG64" s="165"/>
      <c r="AH64" s="161">
        <v>18</v>
      </c>
      <c r="AI64" s="162"/>
      <c r="AJ64" s="163"/>
      <c r="AK64" s="66">
        <f t="shared" si="5"/>
        <v>0.22222222222222221</v>
      </c>
      <c r="AL64" s="164"/>
      <c r="AM64" s="165"/>
    </row>
    <row r="65" spans="3:39" ht="18" customHeight="1" thickBot="1" x14ac:dyDescent="0.2">
      <c r="C65" s="144" t="s">
        <v>0</v>
      </c>
      <c r="D65" s="145"/>
      <c r="E65" s="145"/>
      <c r="F65" s="145"/>
      <c r="G65" s="145"/>
      <c r="H65" s="145"/>
      <c r="I65" s="155"/>
      <c r="J65" s="155"/>
      <c r="K65" s="155"/>
      <c r="L65" s="155"/>
      <c r="M65" s="155"/>
      <c r="N65" s="155"/>
      <c r="O65" s="155"/>
      <c r="P65" s="155"/>
      <c r="Q65" s="155"/>
      <c r="R65" s="155"/>
      <c r="S65" s="155"/>
      <c r="T65" s="155"/>
      <c r="U65" s="155"/>
      <c r="V65" s="155"/>
      <c r="W65" s="145"/>
      <c r="X65" s="145"/>
      <c r="Y65" s="145"/>
      <c r="Z65" s="145"/>
      <c r="AA65" s="156"/>
      <c r="AB65" s="63">
        <v>0</v>
      </c>
      <c r="AC65" s="64"/>
      <c r="AD65" s="65"/>
      <c r="AE65" s="66">
        <f>AB65/AB$66</f>
        <v>0</v>
      </c>
      <c r="AF65" s="166"/>
      <c r="AG65" s="167"/>
      <c r="AH65" s="63">
        <v>1</v>
      </c>
      <c r="AI65" s="64"/>
      <c r="AJ65" s="65"/>
      <c r="AK65" s="66">
        <f t="shared" si="5"/>
        <v>1.2345679012345678E-2</v>
      </c>
      <c r="AL65" s="166"/>
      <c r="AM65" s="167"/>
    </row>
    <row r="66" spans="3:39" ht="18" customHeight="1" thickTop="1" x14ac:dyDescent="0.15">
      <c r="C66" s="146" t="s">
        <v>32</v>
      </c>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74">
        <f>SUM(AB60:AB65)</f>
        <v>81</v>
      </c>
      <c r="AC66" s="75"/>
      <c r="AD66" s="76"/>
      <c r="AE66" s="77">
        <f>SUM(AE60:AG65)</f>
        <v>1</v>
      </c>
      <c r="AF66" s="78"/>
      <c r="AG66" s="79"/>
      <c r="AH66" s="74">
        <f>SUM(AH60:AH65)</f>
        <v>81</v>
      </c>
      <c r="AI66" s="75"/>
      <c r="AJ66" s="76"/>
      <c r="AK66" s="77">
        <f>SUM(AK60:AM65)</f>
        <v>1</v>
      </c>
      <c r="AL66" s="78"/>
      <c r="AM66" s="79"/>
    </row>
    <row r="85" spans="3:39" ht="18" customHeight="1" x14ac:dyDescent="0.15">
      <c r="C85" s="154" t="s">
        <v>211</v>
      </c>
    </row>
    <row r="86" spans="3:39" ht="18" customHeight="1" x14ac:dyDescent="0.15">
      <c r="C86" s="323"/>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5"/>
      <c r="AB86" s="84" t="s">
        <v>162</v>
      </c>
      <c r="AC86" s="84"/>
      <c r="AD86" s="84"/>
      <c r="AE86" s="84"/>
      <c r="AF86" s="84"/>
      <c r="AG86" s="84"/>
      <c r="AH86" s="84" t="s">
        <v>163</v>
      </c>
      <c r="AI86" s="84"/>
      <c r="AJ86" s="84"/>
      <c r="AK86" s="84"/>
      <c r="AL86" s="84"/>
      <c r="AM86" s="84"/>
    </row>
    <row r="87" spans="3:39" ht="18" customHeight="1" x14ac:dyDescent="0.15">
      <c r="C87" s="326"/>
      <c r="D87" s="327"/>
      <c r="E87" s="327"/>
      <c r="F87" s="327"/>
      <c r="G87" s="327"/>
      <c r="H87" s="327"/>
      <c r="I87" s="327"/>
      <c r="J87" s="327"/>
      <c r="K87" s="327"/>
      <c r="L87" s="327"/>
      <c r="M87" s="327"/>
      <c r="N87" s="327"/>
      <c r="O87" s="327"/>
      <c r="P87" s="327"/>
      <c r="Q87" s="327"/>
      <c r="R87" s="327"/>
      <c r="S87" s="327"/>
      <c r="T87" s="327"/>
      <c r="U87" s="327"/>
      <c r="V87" s="327"/>
      <c r="W87" s="327"/>
      <c r="X87" s="327"/>
      <c r="Y87" s="327"/>
      <c r="Z87" s="327"/>
      <c r="AA87" s="328"/>
      <c r="AB87" s="56" t="s">
        <v>68</v>
      </c>
      <c r="AC87" s="57"/>
      <c r="AD87" s="58"/>
      <c r="AE87" s="51" t="s">
        <v>160</v>
      </c>
      <c r="AF87" s="59"/>
      <c r="AG87" s="60"/>
      <c r="AH87" s="56" t="s">
        <v>68</v>
      </c>
      <c r="AI87" s="57"/>
      <c r="AJ87" s="58"/>
      <c r="AK87" s="51" t="s">
        <v>160</v>
      </c>
      <c r="AL87" s="59"/>
      <c r="AM87" s="60"/>
    </row>
    <row r="88" spans="3:39" ht="18" customHeight="1" x14ac:dyDescent="0.15">
      <c r="C88" s="144" t="s">
        <v>121</v>
      </c>
      <c r="D88" s="145"/>
      <c r="E88" s="145"/>
      <c r="F88" s="145"/>
      <c r="G88" s="145"/>
      <c r="H88" s="145"/>
      <c r="I88" s="155"/>
      <c r="J88" s="155"/>
      <c r="K88" s="155"/>
      <c r="L88" s="155"/>
      <c r="M88" s="155"/>
      <c r="N88" s="155"/>
      <c r="O88" s="155"/>
      <c r="P88" s="155"/>
      <c r="Q88" s="155"/>
      <c r="R88" s="155"/>
      <c r="S88" s="155"/>
      <c r="T88" s="155"/>
      <c r="U88" s="155"/>
      <c r="V88" s="155"/>
      <c r="W88" s="145"/>
      <c r="X88" s="145"/>
      <c r="Y88" s="145"/>
      <c r="Z88" s="145"/>
      <c r="AA88" s="156"/>
      <c r="AB88" s="63">
        <v>17</v>
      </c>
      <c r="AC88" s="64"/>
      <c r="AD88" s="65"/>
      <c r="AE88" s="66">
        <f>AB88/AB$94</f>
        <v>0.2537313432835821</v>
      </c>
      <c r="AF88" s="67"/>
      <c r="AG88" s="68"/>
      <c r="AH88" s="63">
        <v>17</v>
      </c>
      <c r="AI88" s="64"/>
      <c r="AJ88" s="65"/>
      <c r="AK88" s="66">
        <f>AH88/AH$94</f>
        <v>0.20987654320987653</v>
      </c>
      <c r="AL88" s="67"/>
      <c r="AM88" s="68"/>
    </row>
    <row r="89" spans="3:39" ht="18" customHeight="1" x14ac:dyDescent="0.15">
      <c r="C89" s="144" t="s">
        <v>122</v>
      </c>
      <c r="D89" s="145"/>
      <c r="E89" s="145"/>
      <c r="F89" s="145"/>
      <c r="G89" s="145"/>
      <c r="H89" s="145"/>
      <c r="I89" s="155"/>
      <c r="J89" s="155"/>
      <c r="K89" s="155"/>
      <c r="L89" s="155"/>
      <c r="M89" s="155"/>
      <c r="N89" s="155"/>
      <c r="O89" s="155"/>
      <c r="P89" s="155"/>
      <c r="Q89" s="155"/>
      <c r="R89" s="155"/>
      <c r="S89" s="155"/>
      <c r="T89" s="155"/>
      <c r="U89" s="155"/>
      <c r="V89" s="155"/>
      <c r="W89" s="145"/>
      <c r="X89" s="145"/>
      <c r="Y89" s="145"/>
      <c r="Z89" s="145"/>
      <c r="AA89" s="156"/>
      <c r="AB89" s="63">
        <v>23</v>
      </c>
      <c r="AC89" s="64"/>
      <c r="AD89" s="65"/>
      <c r="AE89" s="66">
        <f t="shared" ref="AE89:AE93" si="6">AB89/AB$94</f>
        <v>0.34328358208955223</v>
      </c>
      <c r="AF89" s="67"/>
      <c r="AG89" s="68"/>
      <c r="AH89" s="63">
        <v>31</v>
      </c>
      <c r="AI89" s="64"/>
      <c r="AJ89" s="65"/>
      <c r="AK89" s="66">
        <f t="shared" ref="AK89:AK93" si="7">AH89/AH$94</f>
        <v>0.38271604938271603</v>
      </c>
      <c r="AL89" s="67"/>
      <c r="AM89" s="68"/>
    </row>
    <row r="90" spans="3:39" ht="18" customHeight="1" x14ac:dyDescent="0.15">
      <c r="C90" s="144" t="s">
        <v>10</v>
      </c>
      <c r="D90" s="145"/>
      <c r="E90" s="145"/>
      <c r="F90" s="145"/>
      <c r="G90" s="145"/>
      <c r="H90" s="145"/>
      <c r="I90" s="155"/>
      <c r="J90" s="155"/>
      <c r="K90" s="155"/>
      <c r="L90" s="155"/>
      <c r="M90" s="155"/>
      <c r="N90" s="155"/>
      <c r="O90" s="155"/>
      <c r="P90" s="155"/>
      <c r="Q90" s="155"/>
      <c r="R90" s="155"/>
      <c r="S90" s="155"/>
      <c r="T90" s="155"/>
      <c r="U90" s="155"/>
      <c r="V90" s="155"/>
      <c r="W90" s="145"/>
      <c r="X90" s="145"/>
      <c r="Y90" s="145"/>
      <c r="Z90" s="145"/>
      <c r="AA90" s="156"/>
      <c r="AB90" s="63">
        <v>3</v>
      </c>
      <c r="AC90" s="64"/>
      <c r="AD90" s="65"/>
      <c r="AE90" s="66">
        <f t="shared" si="6"/>
        <v>4.4776119402985072E-2</v>
      </c>
      <c r="AF90" s="67"/>
      <c r="AG90" s="68"/>
      <c r="AH90" s="63">
        <v>9</v>
      </c>
      <c r="AI90" s="64"/>
      <c r="AJ90" s="65"/>
      <c r="AK90" s="66">
        <f t="shared" si="7"/>
        <v>0.1111111111111111</v>
      </c>
      <c r="AL90" s="67"/>
      <c r="AM90" s="68"/>
    </row>
    <row r="91" spans="3:39" ht="18" customHeight="1" x14ac:dyDescent="0.15">
      <c r="C91" s="144" t="s">
        <v>11</v>
      </c>
      <c r="D91" s="145"/>
      <c r="E91" s="145"/>
      <c r="F91" s="145"/>
      <c r="G91" s="145"/>
      <c r="H91" s="145"/>
      <c r="I91" s="155"/>
      <c r="J91" s="155"/>
      <c r="K91" s="155"/>
      <c r="L91" s="155"/>
      <c r="M91" s="155"/>
      <c r="N91" s="155"/>
      <c r="O91" s="155"/>
      <c r="P91" s="155"/>
      <c r="Q91" s="155"/>
      <c r="R91" s="155"/>
      <c r="S91" s="155"/>
      <c r="T91" s="155"/>
      <c r="U91" s="155"/>
      <c r="V91" s="155"/>
      <c r="W91" s="145"/>
      <c r="X91" s="145"/>
      <c r="Y91" s="145"/>
      <c r="Z91" s="145"/>
      <c r="AA91" s="156"/>
      <c r="AB91" s="63">
        <v>8</v>
      </c>
      <c r="AC91" s="64"/>
      <c r="AD91" s="65"/>
      <c r="AE91" s="66">
        <f t="shared" si="6"/>
        <v>0.11940298507462686</v>
      </c>
      <c r="AF91" s="67"/>
      <c r="AG91" s="68"/>
      <c r="AH91" s="63">
        <v>7</v>
      </c>
      <c r="AI91" s="64"/>
      <c r="AJ91" s="65"/>
      <c r="AK91" s="66">
        <f t="shared" si="7"/>
        <v>8.6419753086419748E-2</v>
      </c>
      <c r="AL91" s="67"/>
      <c r="AM91" s="68"/>
    </row>
    <row r="92" spans="3:39" ht="18" customHeight="1" x14ac:dyDescent="0.15">
      <c r="C92" s="157" t="s">
        <v>12</v>
      </c>
      <c r="D92" s="158"/>
      <c r="E92" s="158"/>
      <c r="F92" s="158"/>
      <c r="G92" s="158"/>
      <c r="H92" s="158"/>
      <c r="I92" s="159"/>
      <c r="J92" s="159"/>
      <c r="K92" s="159"/>
      <c r="L92" s="159"/>
      <c r="M92" s="159"/>
      <c r="N92" s="159"/>
      <c r="O92" s="159"/>
      <c r="P92" s="159"/>
      <c r="Q92" s="159"/>
      <c r="R92" s="159"/>
      <c r="S92" s="159"/>
      <c r="T92" s="159"/>
      <c r="U92" s="159"/>
      <c r="V92" s="159"/>
      <c r="W92" s="158"/>
      <c r="X92" s="158"/>
      <c r="Y92" s="158"/>
      <c r="Z92" s="158"/>
      <c r="AA92" s="160"/>
      <c r="AB92" s="161">
        <v>15</v>
      </c>
      <c r="AC92" s="162"/>
      <c r="AD92" s="163"/>
      <c r="AE92" s="66">
        <f t="shared" si="6"/>
        <v>0.22388059701492538</v>
      </c>
      <c r="AF92" s="164"/>
      <c r="AG92" s="165"/>
      <c r="AH92" s="161">
        <v>17</v>
      </c>
      <c r="AI92" s="162"/>
      <c r="AJ92" s="163"/>
      <c r="AK92" s="66">
        <f t="shared" si="7"/>
        <v>0.20987654320987653</v>
      </c>
      <c r="AL92" s="164"/>
      <c r="AM92" s="165"/>
    </row>
    <row r="93" spans="3:39" ht="18" customHeight="1" thickBot="1" x14ac:dyDescent="0.2">
      <c r="C93" s="144" t="s">
        <v>0</v>
      </c>
      <c r="D93" s="145"/>
      <c r="E93" s="145"/>
      <c r="F93" s="145"/>
      <c r="G93" s="145"/>
      <c r="H93" s="145"/>
      <c r="I93" s="155"/>
      <c r="J93" s="155"/>
      <c r="K93" s="155"/>
      <c r="L93" s="155"/>
      <c r="M93" s="155"/>
      <c r="N93" s="155"/>
      <c r="O93" s="155"/>
      <c r="P93" s="155"/>
      <c r="Q93" s="155"/>
      <c r="R93" s="155"/>
      <c r="S93" s="155"/>
      <c r="T93" s="155"/>
      <c r="U93" s="155"/>
      <c r="V93" s="155"/>
      <c r="W93" s="145"/>
      <c r="X93" s="145"/>
      <c r="Y93" s="145"/>
      <c r="Z93" s="145"/>
      <c r="AA93" s="156"/>
      <c r="AB93" s="63">
        <v>1</v>
      </c>
      <c r="AC93" s="64"/>
      <c r="AD93" s="65"/>
      <c r="AE93" s="66">
        <f t="shared" si="6"/>
        <v>1.4925373134328358E-2</v>
      </c>
      <c r="AF93" s="166"/>
      <c r="AG93" s="167"/>
      <c r="AH93" s="63">
        <v>0</v>
      </c>
      <c r="AI93" s="64"/>
      <c r="AJ93" s="65"/>
      <c r="AK93" s="66">
        <f t="shared" si="7"/>
        <v>0</v>
      </c>
      <c r="AL93" s="166"/>
      <c r="AM93" s="167"/>
    </row>
    <row r="94" spans="3:39" ht="18" customHeight="1" thickTop="1" x14ac:dyDescent="0.15">
      <c r="C94" s="146" t="s">
        <v>32</v>
      </c>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74">
        <f>SUM(AB88:AB93)</f>
        <v>67</v>
      </c>
      <c r="AC94" s="75"/>
      <c r="AD94" s="76"/>
      <c r="AE94" s="77">
        <f>SUM(AE88:AG93)</f>
        <v>1</v>
      </c>
      <c r="AF94" s="78"/>
      <c r="AG94" s="79"/>
      <c r="AH94" s="74">
        <f>SUM(AH88:AH93)</f>
        <v>81</v>
      </c>
      <c r="AI94" s="75"/>
      <c r="AJ94" s="76"/>
      <c r="AK94" s="77">
        <f>SUM(AK88:AM93)</f>
        <v>1</v>
      </c>
      <c r="AL94" s="78"/>
      <c r="AM94" s="79"/>
    </row>
    <row r="113" spans="3:39" ht="18" customHeight="1" x14ac:dyDescent="0.15">
      <c r="C113" s="154" t="s">
        <v>208</v>
      </c>
    </row>
    <row r="114" spans="3:39" ht="18" customHeight="1" x14ac:dyDescent="0.15">
      <c r="C114" s="323"/>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5"/>
      <c r="AB114" s="84" t="s">
        <v>162</v>
      </c>
      <c r="AC114" s="84"/>
      <c r="AD114" s="84"/>
      <c r="AE114" s="84"/>
      <c r="AF114" s="84"/>
      <c r="AG114" s="84"/>
      <c r="AH114" s="84" t="s">
        <v>163</v>
      </c>
      <c r="AI114" s="84"/>
      <c r="AJ114" s="84"/>
      <c r="AK114" s="84"/>
      <c r="AL114" s="84"/>
      <c r="AM114" s="84"/>
    </row>
    <row r="115" spans="3:39" ht="18" customHeight="1" x14ac:dyDescent="0.15">
      <c r="C115" s="326"/>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8"/>
      <c r="AB115" s="56" t="s">
        <v>68</v>
      </c>
      <c r="AC115" s="57"/>
      <c r="AD115" s="58"/>
      <c r="AE115" s="51" t="s">
        <v>160</v>
      </c>
      <c r="AF115" s="59"/>
      <c r="AG115" s="60"/>
      <c r="AH115" s="56" t="s">
        <v>68</v>
      </c>
      <c r="AI115" s="57"/>
      <c r="AJ115" s="58"/>
      <c r="AK115" s="51" t="s">
        <v>160</v>
      </c>
      <c r="AL115" s="59"/>
      <c r="AM115" s="60"/>
    </row>
    <row r="116" spans="3:39" ht="18" customHeight="1" x14ac:dyDescent="0.15">
      <c r="C116" s="144" t="s">
        <v>121</v>
      </c>
      <c r="D116" s="145"/>
      <c r="E116" s="145"/>
      <c r="F116" s="145"/>
      <c r="G116" s="145"/>
      <c r="H116" s="145"/>
      <c r="I116" s="155"/>
      <c r="J116" s="155"/>
      <c r="K116" s="155"/>
      <c r="L116" s="155"/>
      <c r="M116" s="155"/>
      <c r="N116" s="155"/>
      <c r="O116" s="155"/>
      <c r="P116" s="155"/>
      <c r="Q116" s="155"/>
      <c r="R116" s="155"/>
      <c r="S116" s="155"/>
      <c r="T116" s="155"/>
      <c r="U116" s="155"/>
      <c r="V116" s="155"/>
      <c r="W116" s="145"/>
      <c r="X116" s="145"/>
      <c r="Y116" s="145"/>
      <c r="Z116" s="145"/>
      <c r="AA116" s="156"/>
      <c r="AB116" s="63">
        <v>19</v>
      </c>
      <c r="AC116" s="64"/>
      <c r="AD116" s="65"/>
      <c r="AE116" s="66">
        <f>AB116/AB$122</f>
        <v>0.34545454545454546</v>
      </c>
      <c r="AF116" s="67"/>
      <c r="AG116" s="68"/>
      <c r="AH116" s="63">
        <v>28</v>
      </c>
      <c r="AI116" s="64"/>
      <c r="AJ116" s="65"/>
      <c r="AK116" s="66">
        <f>AH116/AH$122</f>
        <v>0.32941176470588235</v>
      </c>
      <c r="AL116" s="67"/>
      <c r="AM116" s="68"/>
    </row>
    <row r="117" spans="3:39" ht="18" customHeight="1" x14ac:dyDescent="0.15">
      <c r="C117" s="144" t="s">
        <v>122</v>
      </c>
      <c r="D117" s="145"/>
      <c r="E117" s="145"/>
      <c r="F117" s="145"/>
      <c r="G117" s="145"/>
      <c r="H117" s="145"/>
      <c r="I117" s="155"/>
      <c r="J117" s="155"/>
      <c r="K117" s="155"/>
      <c r="L117" s="155"/>
      <c r="M117" s="155"/>
      <c r="N117" s="155"/>
      <c r="O117" s="155"/>
      <c r="P117" s="155"/>
      <c r="Q117" s="155"/>
      <c r="R117" s="155"/>
      <c r="S117" s="155"/>
      <c r="T117" s="155"/>
      <c r="U117" s="155"/>
      <c r="V117" s="155"/>
      <c r="W117" s="145"/>
      <c r="X117" s="145"/>
      <c r="Y117" s="145"/>
      <c r="Z117" s="145"/>
      <c r="AA117" s="156"/>
      <c r="AB117" s="63">
        <v>13</v>
      </c>
      <c r="AC117" s="64"/>
      <c r="AD117" s="65"/>
      <c r="AE117" s="66">
        <f t="shared" ref="AE117:AE120" si="8">AB117/AB$122</f>
        <v>0.23636363636363636</v>
      </c>
      <c r="AF117" s="67"/>
      <c r="AG117" s="68"/>
      <c r="AH117" s="63">
        <v>20</v>
      </c>
      <c r="AI117" s="64"/>
      <c r="AJ117" s="65"/>
      <c r="AK117" s="66">
        <f t="shared" ref="AK117:AK121" si="9">AH117/AH$122</f>
        <v>0.23529411764705882</v>
      </c>
      <c r="AL117" s="67"/>
      <c r="AM117" s="68"/>
    </row>
    <row r="118" spans="3:39" ht="18" customHeight="1" x14ac:dyDescent="0.15">
      <c r="C118" s="144" t="s">
        <v>10</v>
      </c>
      <c r="D118" s="145"/>
      <c r="E118" s="145"/>
      <c r="F118" s="145"/>
      <c r="G118" s="145"/>
      <c r="H118" s="145"/>
      <c r="I118" s="155"/>
      <c r="J118" s="155"/>
      <c r="K118" s="155"/>
      <c r="L118" s="155"/>
      <c r="M118" s="155"/>
      <c r="N118" s="155"/>
      <c r="O118" s="155"/>
      <c r="P118" s="155"/>
      <c r="Q118" s="155"/>
      <c r="R118" s="155"/>
      <c r="S118" s="155"/>
      <c r="T118" s="155"/>
      <c r="U118" s="155"/>
      <c r="V118" s="155"/>
      <c r="W118" s="145"/>
      <c r="X118" s="145"/>
      <c r="Y118" s="145"/>
      <c r="Z118" s="145"/>
      <c r="AA118" s="156"/>
      <c r="AB118" s="63">
        <v>4</v>
      </c>
      <c r="AC118" s="64"/>
      <c r="AD118" s="65"/>
      <c r="AE118" s="66">
        <f t="shared" si="8"/>
        <v>7.2727272727272724E-2</v>
      </c>
      <c r="AF118" s="67"/>
      <c r="AG118" s="68"/>
      <c r="AH118" s="63">
        <v>7</v>
      </c>
      <c r="AI118" s="64"/>
      <c r="AJ118" s="65"/>
      <c r="AK118" s="66">
        <f t="shared" si="9"/>
        <v>8.2352941176470587E-2</v>
      </c>
      <c r="AL118" s="67"/>
      <c r="AM118" s="68"/>
    </row>
    <row r="119" spans="3:39" ht="18" customHeight="1" x14ac:dyDescent="0.15">
      <c r="C119" s="144" t="s">
        <v>11</v>
      </c>
      <c r="D119" s="145"/>
      <c r="E119" s="145"/>
      <c r="F119" s="145"/>
      <c r="G119" s="145"/>
      <c r="H119" s="145"/>
      <c r="I119" s="155"/>
      <c r="J119" s="155"/>
      <c r="K119" s="155"/>
      <c r="L119" s="155"/>
      <c r="M119" s="155"/>
      <c r="N119" s="155"/>
      <c r="O119" s="155"/>
      <c r="P119" s="155"/>
      <c r="Q119" s="155"/>
      <c r="R119" s="155"/>
      <c r="S119" s="155"/>
      <c r="T119" s="155"/>
      <c r="U119" s="155"/>
      <c r="V119" s="155"/>
      <c r="W119" s="145"/>
      <c r="X119" s="145"/>
      <c r="Y119" s="145"/>
      <c r="Z119" s="145"/>
      <c r="AA119" s="156"/>
      <c r="AB119" s="63">
        <v>3</v>
      </c>
      <c r="AC119" s="64"/>
      <c r="AD119" s="65"/>
      <c r="AE119" s="66">
        <f t="shared" si="8"/>
        <v>5.4545454545454543E-2</v>
      </c>
      <c r="AF119" s="67"/>
      <c r="AG119" s="68"/>
      <c r="AH119" s="63">
        <v>5</v>
      </c>
      <c r="AI119" s="64"/>
      <c r="AJ119" s="65"/>
      <c r="AK119" s="66">
        <f t="shared" si="9"/>
        <v>5.8823529411764705E-2</v>
      </c>
      <c r="AL119" s="67"/>
      <c r="AM119" s="68"/>
    </row>
    <row r="120" spans="3:39" ht="18" customHeight="1" x14ac:dyDescent="0.15">
      <c r="C120" s="157" t="s">
        <v>12</v>
      </c>
      <c r="D120" s="158"/>
      <c r="E120" s="158"/>
      <c r="F120" s="158"/>
      <c r="G120" s="158"/>
      <c r="H120" s="158"/>
      <c r="I120" s="159"/>
      <c r="J120" s="159"/>
      <c r="K120" s="159"/>
      <c r="L120" s="159"/>
      <c r="M120" s="159"/>
      <c r="N120" s="159"/>
      <c r="O120" s="159"/>
      <c r="P120" s="159"/>
      <c r="Q120" s="159"/>
      <c r="R120" s="159"/>
      <c r="S120" s="159"/>
      <c r="T120" s="159"/>
      <c r="U120" s="159"/>
      <c r="V120" s="159"/>
      <c r="W120" s="158"/>
      <c r="X120" s="158"/>
      <c r="Y120" s="158"/>
      <c r="Z120" s="158"/>
      <c r="AA120" s="160"/>
      <c r="AB120" s="161">
        <v>16</v>
      </c>
      <c r="AC120" s="162"/>
      <c r="AD120" s="163"/>
      <c r="AE120" s="66">
        <f t="shared" si="8"/>
        <v>0.29090909090909089</v>
      </c>
      <c r="AF120" s="164"/>
      <c r="AG120" s="165"/>
      <c r="AH120" s="161">
        <v>25</v>
      </c>
      <c r="AI120" s="162"/>
      <c r="AJ120" s="163"/>
      <c r="AK120" s="66">
        <f t="shared" si="9"/>
        <v>0.29411764705882354</v>
      </c>
      <c r="AL120" s="164"/>
      <c r="AM120" s="165"/>
    </row>
    <row r="121" spans="3:39" ht="18" customHeight="1" thickBot="1" x14ac:dyDescent="0.2">
      <c r="C121" s="144" t="s">
        <v>0</v>
      </c>
      <c r="D121" s="145"/>
      <c r="E121" s="145"/>
      <c r="F121" s="145"/>
      <c r="G121" s="145"/>
      <c r="H121" s="145"/>
      <c r="I121" s="155"/>
      <c r="J121" s="155"/>
      <c r="K121" s="155"/>
      <c r="L121" s="155"/>
      <c r="M121" s="155"/>
      <c r="N121" s="155"/>
      <c r="O121" s="155"/>
      <c r="P121" s="155"/>
      <c r="Q121" s="155"/>
      <c r="R121" s="155"/>
      <c r="S121" s="155"/>
      <c r="T121" s="155"/>
      <c r="U121" s="155"/>
      <c r="V121" s="155"/>
      <c r="W121" s="145"/>
      <c r="X121" s="145"/>
      <c r="Y121" s="145"/>
      <c r="Z121" s="145"/>
      <c r="AA121" s="156"/>
      <c r="AB121" s="63">
        <v>0</v>
      </c>
      <c r="AC121" s="64"/>
      <c r="AD121" s="65"/>
      <c r="AE121" s="66">
        <f>AB121/AB$122</f>
        <v>0</v>
      </c>
      <c r="AF121" s="166"/>
      <c r="AG121" s="167"/>
      <c r="AH121" s="63">
        <v>0</v>
      </c>
      <c r="AI121" s="64"/>
      <c r="AJ121" s="65"/>
      <c r="AK121" s="66">
        <f t="shared" si="9"/>
        <v>0</v>
      </c>
      <c r="AL121" s="166"/>
      <c r="AM121" s="167"/>
    </row>
    <row r="122" spans="3:39" ht="18" customHeight="1" thickTop="1" x14ac:dyDescent="0.15">
      <c r="C122" s="146" t="s">
        <v>32</v>
      </c>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74">
        <f>SUM(AB116:AB121)</f>
        <v>55</v>
      </c>
      <c r="AC122" s="75"/>
      <c r="AD122" s="76"/>
      <c r="AE122" s="77">
        <f>SUM(AE116:AG121)</f>
        <v>1</v>
      </c>
      <c r="AF122" s="78"/>
      <c r="AG122" s="79"/>
      <c r="AH122" s="74">
        <f>SUM(AH116:AH121)</f>
        <v>85</v>
      </c>
      <c r="AI122" s="75"/>
      <c r="AJ122" s="76"/>
      <c r="AK122" s="77">
        <f>SUM(AK116:AM121)</f>
        <v>1</v>
      </c>
      <c r="AL122" s="78"/>
      <c r="AM122" s="79"/>
    </row>
  </sheetData>
  <mergeCells count="5">
    <mergeCell ref="C30:AA31"/>
    <mergeCell ref="C58:AA59"/>
    <mergeCell ref="C86:AA87"/>
    <mergeCell ref="C114:AA115"/>
    <mergeCell ref="C4:AA5"/>
  </mergeCells>
  <phoneticPr fontId="6"/>
  <printOptions horizontalCentered="1"/>
  <pageMargins left="0.70866141732283472" right="0.70866141732283472" top="0.74803149606299213" bottom="0.74803149606299213" header="0.31496062992125984" footer="0.31496062992125984"/>
  <pageSetup paperSize="9" scale="90" orientation="landscape" r:id="rId1"/>
  <headerFooter>
    <oddFooter xml:space="preserve">&amp;C&amp;P </oddFooter>
  </headerFooter>
  <rowBreaks count="4" manualBreakCount="4">
    <brk id="28" min="1" max="42" man="1"/>
    <brk id="56" min="1" max="42" man="1"/>
    <brk id="84" min="1" max="42" man="1"/>
    <brk id="112" min="1" max="4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AP61"/>
  <sheetViews>
    <sheetView showGridLines="0" view="pageBreakPreview" zoomScale="80" zoomScaleNormal="75" zoomScaleSheetLayoutView="80" workbookViewId="0"/>
  </sheetViews>
  <sheetFormatPr defaultColWidth="9" defaultRowHeight="18" customHeight="1" x14ac:dyDescent="0.15"/>
  <cols>
    <col min="1" max="41" width="3.125" style="28" customWidth="1"/>
    <col min="42" max="42" width="9" style="32" customWidth="1"/>
    <col min="43" max="16384" width="9" style="28"/>
  </cols>
  <sheetData>
    <row r="3" spans="3:42" ht="18" customHeight="1" x14ac:dyDescent="0.15">
      <c r="D3" s="38"/>
      <c r="E3" s="38"/>
      <c r="F3" s="38"/>
      <c r="G3" s="38"/>
      <c r="H3" s="34"/>
      <c r="I3" s="38"/>
      <c r="J3" s="53"/>
      <c r="K3" s="53"/>
      <c r="L3" s="46"/>
      <c r="M3" s="46"/>
      <c r="N3" s="38"/>
      <c r="P3" s="46"/>
      <c r="Q3" s="46"/>
      <c r="T3" s="46"/>
      <c r="U3" s="46"/>
      <c r="X3" s="46"/>
      <c r="Y3" s="46"/>
      <c r="AB3" s="46"/>
      <c r="AC3" s="46"/>
      <c r="AF3" s="46"/>
      <c r="AG3" s="46"/>
    </row>
    <row r="4" spans="3:42" ht="18" customHeight="1" x14ac:dyDescent="0.15">
      <c r="C4" s="28" t="s">
        <v>71</v>
      </c>
      <c r="D4" s="38"/>
      <c r="E4" s="38"/>
      <c r="F4" s="38"/>
      <c r="G4" s="38"/>
      <c r="H4" s="34"/>
      <c r="I4" s="38"/>
      <c r="J4" s="53"/>
      <c r="K4" s="53"/>
      <c r="L4" s="46"/>
      <c r="M4" s="46"/>
      <c r="N4" s="38"/>
      <c r="P4" s="46"/>
      <c r="Q4" s="46"/>
      <c r="T4" s="46"/>
      <c r="U4" s="46"/>
      <c r="X4" s="46"/>
      <c r="Y4" s="46"/>
      <c r="AB4" s="46"/>
      <c r="AC4" s="46"/>
      <c r="AF4" s="46"/>
      <c r="AG4" s="46"/>
    </row>
    <row r="5" spans="3:42" ht="18" customHeight="1" x14ac:dyDescent="0.15">
      <c r="D5" s="36" t="s">
        <v>82</v>
      </c>
      <c r="E5" s="331" t="s">
        <v>237</v>
      </c>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row>
    <row r="6" spans="3:42" ht="18" customHeight="1" x14ac:dyDescent="0.15">
      <c r="D6" s="36" t="s">
        <v>82</v>
      </c>
      <c r="E6" s="272" t="s">
        <v>238</v>
      </c>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row>
    <row r="7" spans="3:42" ht="18" customHeight="1" x14ac:dyDescent="0.15">
      <c r="D7" s="36"/>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row>
    <row r="8" spans="3:42" ht="18" customHeight="1" x14ac:dyDescent="0.15">
      <c r="D8" s="38"/>
      <c r="E8" s="38"/>
      <c r="F8" s="38"/>
      <c r="G8" s="38"/>
      <c r="H8" s="34"/>
      <c r="I8" s="38"/>
      <c r="J8" s="53"/>
      <c r="K8" s="53"/>
      <c r="L8" s="46"/>
      <c r="M8" s="46"/>
      <c r="N8" s="38"/>
      <c r="P8" s="46"/>
      <c r="Q8" s="46"/>
      <c r="T8" s="46"/>
      <c r="U8" s="46"/>
      <c r="X8" s="46"/>
      <c r="Y8" s="46"/>
      <c r="AB8" s="46"/>
      <c r="AC8" s="46"/>
      <c r="AF8" s="46"/>
      <c r="AG8" s="46"/>
      <c r="AN8" s="53" t="s">
        <v>203</v>
      </c>
    </row>
    <row r="9" spans="3:42" ht="18" customHeight="1" x14ac:dyDescent="0.15">
      <c r="C9" s="117"/>
      <c r="D9" s="118"/>
      <c r="E9" s="118"/>
      <c r="F9" s="118"/>
      <c r="G9" s="118"/>
      <c r="H9" s="118"/>
      <c r="I9" s="118"/>
      <c r="J9" s="118"/>
      <c r="K9" s="118"/>
      <c r="L9" s="119"/>
      <c r="M9" s="119"/>
      <c r="N9" s="119"/>
      <c r="O9" s="119"/>
      <c r="P9" s="119"/>
      <c r="Q9" s="119"/>
      <c r="R9" s="119"/>
      <c r="S9" s="119"/>
      <c r="T9" s="119"/>
      <c r="U9" s="119"/>
      <c r="V9" s="119"/>
      <c r="W9" s="119"/>
      <c r="X9" s="119"/>
      <c r="Y9" s="119"/>
      <c r="Z9" s="119"/>
      <c r="AA9" s="119"/>
      <c r="AB9" s="119"/>
      <c r="AC9" s="119"/>
      <c r="AD9" s="119"/>
      <c r="AE9" s="119"/>
      <c r="AF9" s="119"/>
      <c r="AG9" s="119"/>
      <c r="AH9" s="119"/>
      <c r="AI9" s="329">
        <f>SUM(AI11:AK25)</f>
        <v>1258</v>
      </c>
      <c r="AJ9" s="330"/>
      <c r="AK9" s="330"/>
      <c r="AL9" s="330"/>
      <c r="AM9" s="330"/>
      <c r="AN9" s="330"/>
      <c r="AP9" s="28"/>
    </row>
    <row r="10" spans="3:42" ht="18" customHeight="1" x14ac:dyDescent="0.15">
      <c r="C10" s="120"/>
      <c r="D10" s="121"/>
      <c r="E10" s="121"/>
      <c r="F10" s="121"/>
      <c r="G10" s="121"/>
      <c r="H10" s="121"/>
      <c r="I10" s="121"/>
      <c r="J10" s="121"/>
      <c r="K10" s="121"/>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88" t="s">
        <v>75</v>
      </c>
      <c r="AJ10" s="88"/>
      <c r="AK10" s="88"/>
      <c r="AL10" s="88" t="s">
        <v>161</v>
      </c>
      <c r="AM10" s="88"/>
      <c r="AN10" s="88"/>
      <c r="AP10" s="28"/>
    </row>
    <row r="11" spans="3:42" ht="18" customHeight="1" x14ac:dyDescent="0.15">
      <c r="C11" s="311" t="s">
        <v>123</v>
      </c>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3"/>
      <c r="AI11" s="65">
        <v>172</v>
      </c>
      <c r="AJ11" s="89"/>
      <c r="AK11" s="89"/>
      <c r="AL11" s="90">
        <f t="shared" ref="AL11:AL25" si="0">AI11/500</f>
        <v>0.34399999999999997</v>
      </c>
      <c r="AM11" s="90"/>
      <c r="AN11" s="90"/>
      <c r="AP11" s="28"/>
    </row>
    <row r="12" spans="3:42" ht="18" customHeight="1" x14ac:dyDescent="0.15">
      <c r="C12" s="311" t="s">
        <v>124</v>
      </c>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3"/>
      <c r="AI12" s="65">
        <v>148</v>
      </c>
      <c r="AJ12" s="89"/>
      <c r="AK12" s="89"/>
      <c r="AL12" s="90">
        <f t="shared" si="0"/>
        <v>0.29599999999999999</v>
      </c>
      <c r="AM12" s="90"/>
      <c r="AN12" s="90"/>
      <c r="AP12" s="28"/>
    </row>
    <row r="13" spans="3:42" ht="18" customHeight="1" x14ac:dyDescent="0.15">
      <c r="C13" s="311" t="s">
        <v>133</v>
      </c>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3"/>
      <c r="AI13" s="89">
        <v>124</v>
      </c>
      <c r="AJ13" s="89"/>
      <c r="AK13" s="89"/>
      <c r="AL13" s="90">
        <f t="shared" si="0"/>
        <v>0.248</v>
      </c>
      <c r="AM13" s="90"/>
      <c r="AN13" s="90"/>
      <c r="AP13" s="28"/>
    </row>
    <row r="14" spans="3:42" ht="18" customHeight="1" x14ac:dyDescent="0.15">
      <c r="C14" s="311" t="s">
        <v>129</v>
      </c>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3"/>
      <c r="AI14" s="89">
        <v>123</v>
      </c>
      <c r="AJ14" s="89"/>
      <c r="AK14" s="89"/>
      <c r="AL14" s="90">
        <f t="shared" si="0"/>
        <v>0.246</v>
      </c>
      <c r="AM14" s="90"/>
      <c r="AN14" s="90"/>
      <c r="AP14" s="28"/>
    </row>
    <row r="15" spans="3:42" ht="18" customHeight="1" x14ac:dyDescent="0.15">
      <c r="C15" s="311" t="s">
        <v>126</v>
      </c>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3"/>
      <c r="AI15" s="65">
        <v>106</v>
      </c>
      <c r="AJ15" s="89"/>
      <c r="AK15" s="89"/>
      <c r="AL15" s="90">
        <f t="shared" si="0"/>
        <v>0.21199999999999999</v>
      </c>
      <c r="AM15" s="90"/>
      <c r="AN15" s="90"/>
      <c r="AP15" s="28"/>
    </row>
    <row r="16" spans="3:42" ht="18" customHeight="1" x14ac:dyDescent="0.15">
      <c r="C16" s="311" t="s">
        <v>131</v>
      </c>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3"/>
      <c r="AI16" s="89">
        <v>94</v>
      </c>
      <c r="AJ16" s="89"/>
      <c r="AK16" s="89"/>
      <c r="AL16" s="90">
        <f t="shared" si="0"/>
        <v>0.188</v>
      </c>
      <c r="AM16" s="90"/>
      <c r="AN16" s="90"/>
      <c r="AP16" s="28"/>
    </row>
    <row r="17" spans="2:42" ht="18" customHeight="1" x14ac:dyDescent="0.15">
      <c r="C17" s="311" t="s">
        <v>125</v>
      </c>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3"/>
      <c r="AI17" s="65">
        <v>90</v>
      </c>
      <c r="AJ17" s="89"/>
      <c r="AK17" s="89"/>
      <c r="AL17" s="90">
        <f t="shared" si="0"/>
        <v>0.18</v>
      </c>
      <c r="AM17" s="90"/>
      <c r="AN17" s="90"/>
      <c r="AP17" s="28"/>
    </row>
    <row r="18" spans="2:42" ht="18" customHeight="1" x14ac:dyDescent="0.15">
      <c r="C18" s="311" t="s">
        <v>136</v>
      </c>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3"/>
      <c r="AI18" s="89">
        <v>88</v>
      </c>
      <c r="AJ18" s="89"/>
      <c r="AK18" s="89"/>
      <c r="AL18" s="90">
        <f t="shared" si="0"/>
        <v>0.17599999999999999</v>
      </c>
      <c r="AM18" s="90"/>
      <c r="AN18" s="90"/>
      <c r="AP18" s="28"/>
    </row>
    <row r="19" spans="2:42" ht="18" customHeight="1" x14ac:dyDescent="0.15">
      <c r="C19" s="311" t="s">
        <v>128</v>
      </c>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3"/>
      <c r="AI19" s="65">
        <v>84</v>
      </c>
      <c r="AJ19" s="89"/>
      <c r="AK19" s="89"/>
      <c r="AL19" s="90">
        <f t="shared" si="0"/>
        <v>0.16800000000000001</v>
      </c>
      <c r="AM19" s="90"/>
      <c r="AN19" s="90"/>
      <c r="AP19" s="28"/>
    </row>
    <row r="20" spans="2:42" ht="18" customHeight="1" x14ac:dyDescent="0.15">
      <c r="C20" s="311" t="s">
        <v>127</v>
      </c>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3"/>
      <c r="AI20" s="65">
        <v>65</v>
      </c>
      <c r="AJ20" s="89"/>
      <c r="AK20" s="89"/>
      <c r="AL20" s="90">
        <f t="shared" si="0"/>
        <v>0.13</v>
      </c>
      <c r="AM20" s="90"/>
      <c r="AN20" s="90"/>
      <c r="AP20" s="28"/>
    </row>
    <row r="21" spans="2:42" ht="18" customHeight="1" x14ac:dyDescent="0.15">
      <c r="C21" s="311" t="s">
        <v>130</v>
      </c>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3"/>
      <c r="AI21" s="89">
        <v>54</v>
      </c>
      <c r="AJ21" s="89"/>
      <c r="AK21" s="89"/>
      <c r="AL21" s="90">
        <f t="shared" si="0"/>
        <v>0.108</v>
      </c>
      <c r="AM21" s="90"/>
      <c r="AN21" s="90"/>
      <c r="AP21" s="28"/>
    </row>
    <row r="22" spans="2:42" ht="18" customHeight="1" x14ac:dyDescent="0.15">
      <c r="C22" s="311" t="s">
        <v>134</v>
      </c>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3"/>
      <c r="AI22" s="89">
        <v>41</v>
      </c>
      <c r="AJ22" s="89"/>
      <c r="AK22" s="89"/>
      <c r="AL22" s="90">
        <f t="shared" si="0"/>
        <v>8.2000000000000003E-2</v>
      </c>
      <c r="AM22" s="90"/>
      <c r="AN22" s="90"/>
      <c r="AP22" s="28"/>
    </row>
    <row r="23" spans="2:42" ht="18" customHeight="1" x14ac:dyDescent="0.15">
      <c r="C23" s="311" t="s">
        <v>132</v>
      </c>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3"/>
      <c r="AI23" s="89">
        <v>38</v>
      </c>
      <c r="AJ23" s="89"/>
      <c r="AK23" s="89"/>
      <c r="AL23" s="90">
        <f t="shared" si="0"/>
        <v>7.5999999999999998E-2</v>
      </c>
      <c r="AM23" s="90"/>
      <c r="AN23" s="90"/>
      <c r="AP23" s="28"/>
    </row>
    <row r="24" spans="2:42" ht="18" customHeight="1" x14ac:dyDescent="0.15">
      <c r="C24" s="311" t="s">
        <v>135</v>
      </c>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3"/>
      <c r="AI24" s="89">
        <v>29</v>
      </c>
      <c r="AJ24" s="89"/>
      <c r="AK24" s="89"/>
      <c r="AL24" s="90">
        <f t="shared" si="0"/>
        <v>5.8000000000000003E-2</v>
      </c>
      <c r="AM24" s="90"/>
      <c r="AN24" s="90"/>
      <c r="AP24" s="28"/>
    </row>
    <row r="25" spans="2:42" ht="18" customHeight="1" x14ac:dyDescent="0.15">
      <c r="C25" s="311" t="s">
        <v>93</v>
      </c>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3"/>
      <c r="AI25" s="89">
        <v>2</v>
      </c>
      <c r="AJ25" s="89"/>
      <c r="AK25" s="89"/>
      <c r="AL25" s="90">
        <f t="shared" si="0"/>
        <v>4.0000000000000001E-3</v>
      </c>
      <c r="AM25" s="90"/>
      <c r="AN25" s="90"/>
      <c r="AP25" s="28"/>
    </row>
    <row r="26" spans="2:42" ht="18" customHeight="1" x14ac:dyDescent="0.15">
      <c r="C26" s="311" t="s">
        <v>94</v>
      </c>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3"/>
      <c r="AI26" s="89">
        <v>96</v>
      </c>
      <c r="AJ26" s="89"/>
      <c r="AK26" s="89"/>
      <c r="AL26" s="90">
        <f t="shared" ref="AL26" si="1">AI26/500</f>
        <v>0.192</v>
      </c>
      <c r="AM26" s="90"/>
      <c r="AN26" s="90"/>
      <c r="AP26" s="28"/>
    </row>
    <row r="27" spans="2:42" ht="18" customHeight="1" x14ac:dyDescent="0.15">
      <c r="B27" s="95"/>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132"/>
      <c r="AJ27" s="132"/>
      <c r="AK27" s="132"/>
      <c r="AL27" s="133"/>
      <c r="AM27" s="133"/>
      <c r="AN27" s="133"/>
      <c r="AO27" s="95"/>
      <c r="AP27" s="28"/>
    </row>
    <row r="28" spans="2:42" ht="18" customHeight="1" x14ac:dyDescent="0.15">
      <c r="AC28" s="134"/>
      <c r="AD28" s="134"/>
      <c r="AE28" s="134"/>
      <c r="AF28" s="135"/>
      <c r="AG28" s="135"/>
      <c r="AH28" s="135"/>
      <c r="AI28" s="134"/>
      <c r="AJ28" s="134"/>
      <c r="AK28" s="134"/>
      <c r="AL28" s="135"/>
      <c r="AM28" s="135"/>
      <c r="AN28" s="135"/>
      <c r="AP28" s="28"/>
    </row>
    <row r="29" spans="2:42" ht="18" customHeight="1" x14ac:dyDescent="0.15">
      <c r="AC29" s="134"/>
      <c r="AD29" s="134"/>
      <c r="AE29" s="134"/>
      <c r="AF29" s="135"/>
      <c r="AG29" s="135"/>
      <c r="AH29" s="135"/>
      <c r="AI29" s="134"/>
      <c r="AJ29" s="134"/>
      <c r="AK29" s="134"/>
      <c r="AL29" s="135"/>
      <c r="AM29" s="135"/>
      <c r="AN29" s="135"/>
      <c r="AP29" s="28"/>
    </row>
    <row r="30" spans="2:42" ht="18" customHeight="1" x14ac:dyDescent="0.15">
      <c r="B30" s="95"/>
      <c r="D30" s="38"/>
      <c r="E30" s="38"/>
      <c r="F30" s="38"/>
      <c r="G30" s="38"/>
      <c r="H30" s="38"/>
      <c r="I30" s="38"/>
      <c r="J30" s="53"/>
      <c r="K30" s="53"/>
      <c r="L30" s="46"/>
      <c r="M30" s="46"/>
      <c r="N30" s="38"/>
      <c r="P30" s="46"/>
      <c r="Q30" s="46"/>
      <c r="T30" s="46"/>
      <c r="U30" s="46"/>
      <c r="X30" s="46"/>
      <c r="Y30" s="46"/>
      <c r="AB30" s="46"/>
      <c r="AC30" s="46"/>
      <c r="AF30" s="46"/>
      <c r="AG30" s="46"/>
    </row>
    <row r="31" spans="2:42" ht="18" customHeight="1" x14ac:dyDescent="0.15">
      <c r="B31" s="95"/>
      <c r="D31" s="38"/>
      <c r="E31" s="38"/>
      <c r="F31" s="38"/>
      <c r="G31" s="38"/>
      <c r="H31" s="38"/>
      <c r="I31" s="38"/>
      <c r="J31" s="53"/>
      <c r="K31" s="53"/>
      <c r="L31" s="46"/>
      <c r="M31" s="46"/>
      <c r="N31" s="38"/>
      <c r="P31" s="46"/>
      <c r="Q31" s="46"/>
      <c r="T31" s="46"/>
      <c r="U31" s="46"/>
      <c r="X31" s="46"/>
      <c r="Y31" s="46"/>
      <c r="AB31" s="46"/>
      <c r="AC31" s="46"/>
      <c r="AF31" s="46"/>
      <c r="AG31" s="46"/>
    </row>
    <row r="32" spans="2:42" ht="18" customHeight="1" x14ac:dyDescent="0.15">
      <c r="B32" s="95"/>
      <c r="D32" s="38"/>
      <c r="E32" s="38"/>
      <c r="F32" s="38"/>
      <c r="G32" s="38"/>
      <c r="H32" s="38"/>
      <c r="I32" s="38"/>
      <c r="J32" s="53"/>
      <c r="K32" s="53"/>
      <c r="L32" s="46"/>
      <c r="M32" s="46"/>
      <c r="N32" s="38"/>
      <c r="P32" s="46"/>
      <c r="Q32" s="46"/>
      <c r="T32" s="46"/>
      <c r="U32" s="46"/>
      <c r="X32" s="46"/>
      <c r="Y32" s="46"/>
      <c r="AB32" s="46"/>
      <c r="AC32" s="46"/>
      <c r="AF32" s="46"/>
      <c r="AG32" s="46"/>
    </row>
    <row r="33" spans="2:33" ht="18" customHeight="1" x14ac:dyDescent="0.15">
      <c r="B33" s="95"/>
      <c r="D33" s="38"/>
      <c r="E33" s="38"/>
      <c r="F33" s="38"/>
      <c r="G33" s="38"/>
      <c r="H33" s="38"/>
      <c r="I33" s="38"/>
      <c r="J33" s="53"/>
      <c r="K33" s="53"/>
      <c r="L33" s="46"/>
      <c r="M33" s="46"/>
      <c r="N33" s="38"/>
      <c r="P33" s="46"/>
      <c r="Q33" s="46"/>
      <c r="T33" s="46"/>
      <c r="U33" s="46"/>
      <c r="X33" s="46"/>
      <c r="Y33" s="46"/>
      <c r="AB33" s="46"/>
      <c r="AC33" s="46"/>
      <c r="AF33" s="46"/>
      <c r="AG33" s="46"/>
    </row>
    <row r="34" spans="2:33" ht="18" customHeight="1" x14ac:dyDescent="0.15">
      <c r="B34" s="95"/>
      <c r="D34" s="38"/>
      <c r="E34" s="38"/>
      <c r="F34" s="38"/>
      <c r="G34" s="38"/>
      <c r="H34" s="38"/>
      <c r="I34" s="38"/>
      <c r="J34" s="53"/>
      <c r="K34" s="53"/>
      <c r="L34" s="46"/>
      <c r="M34" s="46"/>
      <c r="N34" s="38"/>
      <c r="P34" s="46"/>
      <c r="Q34" s="46"/>
      <c r="T34" s="46"/>
      <c r="U34" s="46"/>
      <c r="X34" s="46"/>
      <c r="Y34" s="46"/>
      <c r="AB34" s="46"/>
      <c r="AC34" s="46"/>
      <c r="AF34" s="46"/>
      <c r="AG34" s="46"/>
    </row>
    <row r="35" spans="2:33" ht="18" customHeight="1" x14ac:dyDescent="0.15">
      <c r="B35" s="95"/>
      <c r="D35" s="38"/>
      <c r="E35" s="38"/>
      <c r="F35" s="38"/>
      <c r="G35" s="38"/>
      <c r="H35" s="38"/>
      <c r="I35" s="38"/>
      <c r="J35" s="53"/>
      <c r="K35" s="53"/>
      <c r="L35" s="46"/>
      <c r="M35" s="46"/>
      <c r="N35" s="38"/>
      <c r="P35" s="46"/>
      <c r="Q35" s="46"/>
      <c r="T35" s="46"/>
      <c r="U35" s="46"/>
      <c r="X35" s="46"/>
      <c r="Y35" s="46"/>
      <c r="AB35" s="46"/>
      <c r="AC35" s="46"/>
      <c r="AF35" s="46"/>
      <c r="AG35" s="46"/>
    </row>
    <row r="36" spans="2:33" ht="18" customHeight="1" x14ac:dyDescent="0.15">
      <c r="B36" s="95"/>
      <c r="D36" s="38"/>
      <c r="E36" s="38"/>
      <c r="F36" s="38"/>
      <c r="G36" s="38"/>
      <c r="H36" s="38"/>
      <c r="I36" s="38"/>
      <c r="J36" s="53"/>
      <c r="K36" s="53"/>
      <c r="L36" s="46"/>
      <c r="M36" s="46"/>
      <c r="N36" s="38"/>
      <c r="P36" s="46"/>
      <c r="Q36" s="46"/>
      <c r="T36" s="46"/>
      <c r="U36" s="46"/>
      <c r="X36" s="46"/>
      <c r="Y36" s="46"/>
      <c r="AB36" s="46"/>
      <c r="AC36" s="46"/>
      <c r="AF36" s="46"/>
      <c r="AG36" s="46"/>
    </row>
    <row r="37" spans="2:33" ht="18" customHeight="1" x14ac:dyDescent="0.15">
      <c r="B37" s="95"/>
      <c r="D37" s="38"/>
      <c r="E37" s="38"/>
      <c r="F37" s="38"/>
      <c r="G37" s="38"/>
      <c r="H37" s="38"/>
      <c r="I37" s="38"/>
      <c r="J37" s="53"/>
      <c r="K37" s="53"/>
      <c r="L37" s="46"/>
      <c r="M37" s="46"/>
      <c r="N37" s="38"/>
      <c r="P37" s="46"/>
      <c r="Q37" s="46"/>
      <c r="T37" s="46"/>
      <c r="U37" s="46"/>
      <c r="X37" s="46"/>
      <c r="Y37" s="46"/>
      <c r="AB37" s="46"/>
      <c r="AC37" s="46"/>
      <c r="AF37" s="46"/>
      <c r="AG37" s="46"/>
    </row>
    <row r="38" spans="2:33" ht="18" customHeight="1" x14ac:dyDescent="0.15">
      <c r="B38" s="95"/>
      <c r="D38" s="38"/>
      <c r="E38" s="38"/>
      <c r="F38" s="38"/>
      <c r="G38" s="38"/>
      <c r="H38" s="38"/>
      <c r="I38" s="38"/>
      <c r="J38" s="53"/>
      <c r="K38" s="53"/>
      <c r="L38" s="46"/>
      <c r="M38" s="46"/>
      <c r="N38" s="38"/>
      <c r="P38" s="46"/>
      <c r="Q38" s="46"/>
      <c r="T38" s="46"/>
      <c r="U38" s="46"/>
      <c r="X38" s="46"/>
      <c r="Y38" s="46"/>
      <c r="AB38" s="46"/>
      <c r="AC38" s="46"/>
      <c r="AF38" s="46"/>
      <c r="AG38" s="46"/>
    </row>
    <row r="39" spans="2:33" ht="18" customHeight="1" x14ac:dyDescent="0.15">
      <c r="B39" s="95"/>
      <c r="D39" s="38"/>
      <c r="E39" s="38"/>
      <c r="F39" s="38"/>
      <c r="G39" s="38"/>
      <c r="H39" s="38"/>
      <c r="I39" s="38"/>
      <c r="J39" s="53"/>
      <c r="K39" s="53"/>
      <c r="L39" s="46"/>
      <c r="M39" s="46"/>
      <c r="N39" s="38"/>
      <c r="P39" s="46"/>
      <c r="Q39" s="46"/>
      <c r="T39" s="46"/>
      <c r="U39" s="46"/>
      <c r="X39" s="46"/>
      <c r="Y39" s="46"/>
      <c r="AB39" s="46"/>
      <c r="AC39" s="46"/>
      <c r="AF39" s="46"/>
      <c r="AG39" s="46"/>
    </row>
    <row r="40" spans="2:33" ht="18" customHeight="1" x14ac:dyDescent="0.15">
      <c r="B40" s="95"/>
      <c r="D40" s="38"/>
      <c r="E40" s="38"/>
      <c r="F40" s="38"/>
      <c r="G40" s="38"/>
      <c r="H40" s="38"/>
      <c r="I40" s="38"/>
      <c r="J40" s="53"/>
      <c r="K40" s="53"/>
      <c r="L40" s="46"/>
      <c r="M40" s="46"/>
      <c r="N40" s="38"/>
      <c r="P40" s="46"/>
      <c r="Q40" s="46"/>
      <c r="T40" s="46"/>
      <c r="U40" s="46"/>
      <c r="X40" s="46"/>
      <c r="Y40" s="46"/>
      <c r="AB40" s="46"/>
      <c r="AC40" s="46"/>
      <c r="AF40" s="46"/>
      <c r="AG40" s="46"/>
    </row>
    <row r="41" spans="2:33" ht="18" customHeight="1" x14ac:dyDescent="0.15">
      <c r="B41" s="95"/>
      <c r="D41" s="38"/>
      <c r="E41" s="38"/>
      <c r="F41" s="38"/>
      <c r="G41" s="38"/>
      <c r="H41" s="38"/>
      <c r="I41" s="38"/>
      <c r="J41" s="53"/>
      <c r="K41" s="53"/>
      <c r="L41" s="46"/>
      <c r="M41" s="46"/>
      <c r="N41" s="38"/>
      <c r="P41" s="46"/>
      <c r="Q41" s="46"/>
      <c r="T41" s="46"/>
      <c r="U41" s="46"/>
      <c r="X41" s="46"/>
      <c r="Y41" s="46"/>
      <c r="AB41" s="46"/>
      <c r="AC41" s="46"/>
      <c r="AF41" s="46"/>
      <c r="AG41" s="46"/>
    </row>
    <row r="42" spans="2:33" ht="18" customHeight="1" x14ac:dyDescent="0.15">
      <c r="B42" s="95"/>
      <c r="D42" s="38"/>
      <c r="E42" s="38"/>
      <c r="F42" s="38"/>
      <c r="G42" s="38"/>
      <c r="H42" s="38"/>
      <c r="I42" s="38"/>
      <c r="J42" s="53"/>
      <c r="K42" s="53"/>
      <c r="L42" s="46"/>
      <c r="M42" s="46"/>
      <c r="N42" s="38"/>
      <c r="P42" s="46"/>
      <c r="Q42" s="46"/>
      <c r="T42" s="46"/>
      <c r="U42" s="46"/>
      <c r="X42" s="46"/>
      <c r="Y42" s="46"/>
      <c r="AB42" s="46"/>
      <c r="AC42" s="46"/>
      <c r="AF42" s="46"/>
      <c r="AG42" s="46"/>
    </row>
    <row r="43" spans="2:33" ht="18" customHeight="1" x14ac:dyDescent="0.15">
      <c r="B43" s="95"/>
      <c r="D43" s="38"/>
      <c r="E43" s="38"/>
      <c r="F43" s="38"/>
      <c r="G43" s="38"/>
      <c r="H43" s="38"/>
      <c r="I43" s="38"/>
      <c r="J43" s="53"/>
      <c r="K43" s="53"/>
      <c r="L43" s="46"/>
      <c r="M43" s="46"/>
      <c r="N43" s="38"/>
      <c r="P43" s="46"/>
      <c r="Q43" s="46"/>
      <c r="T43" s="46"/>
      <c r="U43" s="46"/>
      <c r="X43" s="46"/>
      <c r="Y43" s="46"/>
      <c r="AB43" s="46"/>
      <c r="AC43" s="46"/>
      <c r="AF43" s="46"/>
      <c r="AG43" s="46"/>
    </row>
    <row r="44" spans="2:33" ht="18" customHeight="1" x14ac:dyDescent="0.15">
      <c r="B44" s="95"/>
      <c r="D44" s="38"/>
      <c r="E44" s="38"/>
      <c r="F44" s="38"/>
      <c r="G44" s="38"/>
      <c r="H44" s="38"/>
      <c r="I44" s="38"/>
      <c r="J44" s="53"/>
      <c r="K44" s="53"/>
      <c r="L44" s="46"/>
      <c r="M44" s="46"/>
      <c r="N44" s="38"/>
      <c r="P44" s="46"/>
      <c r="Q44" s="46"/>
      <c r="T44" s="46"/>
      <c r="U44" s="46"/>
      <c r="X44" s="46"/>
      <c r="Y44" s="46"/>
      <c r="AB44" s="46"/>
      <c r="AC44" s="46"/>
      <c r="AF44" s="46"/>
      <c r="AG44" s="46"/>
    </row>
    <row r="45" spans="2:33" ht="18" customHeight="1" x14ac:dyDescent="0.15">
      <c r="B45" s="95"/>
      <c r="D45" s="38"/>
      <c r="E45" s="38"/>
      <c r="F45" s="38"/>
      <c r="G45" s="38"/>
      <c r="H45" s="38"/>
      <c r="I45" s="38"/>
      <c r="J45" s="53"/>
      <c r="K45" s="53"/>
      <c r="L45" s="46"/>
      <c r="M45" s="46"/>
      <c r="N45" s="38"/>
      <c r="P45" s="46"/>
      <c r="Q45" s="46"/>
      <c r="T45" s="46"/>
      <c r="U45" s="46"/>
      <c r="X45" s="46"/>
      <c r="Y45" s="46"/>
      <c r="AB45" s="46"/>
      <c r="AC45" s="46"/>
      <c r="AF45" s="46"/>
      <c r="AG45" s="46"/>
    </row>
    <row r="46" spans="2:33" ht="18" customHeight="1" x14ac:dyDescent="0.15">
      <c r="B46" s="95"/>
      <c r="D46" s="38"/>
      <c r="E46" s="38"/>
      <c r="F46" s="38"/>
      <c r="G46" s="38"/>
      <c r="H46" s="38"/>
      <c r="I46" s="38"/>
      <c r="J46" s="53"/>
      <c r="K46" s="53"/>
      <c r="L46" s="46"/>
      <c r="M46" s="46"/>
      <c r="N46" s="38"/>
      <c r="P46" s="46"/>
      <c r="Q46" s="46"/>
      <c r="T46" s="46"/>
      <c r="U46" s="46"/>
      <c r="X46" s="46"/>
      <c r="Y46" s="46"/>
      <c r="AB46" s="46"/>
      <c r="AC46" s="46"/>
      <c r="AF46" s="46"/>
      <c r="AG46" s="46"/>
    </row>
    <row r="47" spans="2:33" ht="18" customHeight="1" x14ac:dyDescent="0.15">
      <c r="B47" s="95"/>
      <c r="D47" s="38"/>
      <c r="E47" s="38"/>
      <c r="F47" s="38"/>
      <c r="G47" s="38"/>
      <c r="H47" s="38"/>
      <c r="I47" s="38"/>
      <c r="J47" s="53"/>
      <c r="K47" s="53"/>
      <c r="L47" s="46"/>
      <c r="M47" s="46"/>
      <c r="N47" s="38"/>
      <c r="P47" s="46"/>
      <c r="Q47" s="46"/>
      <c r="T47" s="46"/>
      <c r="U47" s="46"/>
      <c r="X47" s="46"/>
      <c r="Y47" s="46"/>
      <c r="AB47" s="46"/>
      <c r="AC47" s="46"/>
      <c r="AF47" s="46"/>
      <c r="AG47" s="46"/>
    </row>
    <row r="48" spans="2:33" ht="18" customHeight="1" x14ac:dyDescent="0.15">
      <c r="B48" s="95"/>
      <c r="D48" s="38"/>
      <c r="E48" s="38"/>
      <c r="F48" s="38"/>
      <c r="G48" s="38"/>
      <c r="H48" s="38"/>
      <c r="I48" s="38"/>
      <c r="J48" s="53"/>
      <c r="K48" s="53"/>
      <c r="L48" s="46"/>
      <c r="M48" s="46"/>
      <c r="N48" s="38"/>
      <c r="P48" s="46"/>
      <c r="Q48" s="46"/>
      <c r="T48" s="46"/>
      <c r="U48" s="46"/>
      <c r="X48" s="46"/>
      <c r="Y48" s="46"/>
      <c r="AB48" s="46"/>
      <c r="AC48" s="46"/>
      <c r="AF48" s="46"/>
      <c r="AG48" s="46"/>
    </row>
    <row r="49" spans="2:33" ht="18" customHeight="1" x14ac:dyDescent="0.15">
      <c r="B49" s="95"/>
      <c r="D49" s="38"/>
      <c r="E49" s="38"/>
      <c r="F49" s="38"/>
      <c r="G49" s="38"/>
      <c r="H49" s="38"/>
      <c r="I49" s="38"/>
      <c r="J49" s="53"/>
      <c r="K49" s="53"/>
      <c r="L49" s="46"/>
      <c r="M49" s="46"/>
      <c r="N49" s="38"/>
      <c r="P49" s="46"/>
      <c r="Q49" s="46"/>
      <c r="T49" s="46"/>
      <c r="U49" s="46"/>
      <c r="X49" s="46"/>
      <c r="Y49" s="46"/>
      <c r="AB49" s="46"/>
      <c r="AC49" s="46"/>
      <c r="AF49" s="46"/>
      <c r="AG49" s="46"/>
    </row>
    <row r="50" spans="2:33" ht="18" customHeight="1" x14ac:dyDescent="0.15">
      <c r="B50" s="95"/>
      <c r="D50" s="38"/>
      <c r="E50" s="38"/>
      <c r="F50" s="38"/>
      <c r="G50" s="38"/>
      <c r="H50" s="38"/>
      <c r="I50" s="38"/>
      <c r="J50" s="53"/>
      <c r="K50" s="53"/>
      <c r="L50" s="46"/>
      <c r="M50" s="46"/>
      <c r="N50" s="38"/>
      <c r="P50" s="46"/>
      <c r="Q50" s="46"/>
      <c r="T50" s="46"/>
      <c r="U50" s="46"/>
      <c r="X50" s="46"/>
      <c r="Y50" s="46"/>
      <c r="AB50" s="46"/>
      <c r="AC50" s="46"/>
      <c r="AF50" s="46"/>
      <c r="AG50" s="46"/>
    </row>
    <row r="51" spans="2:33" ht="18" customHeight="1" x14ac:dyDescent="0.15">
      <c r="B51" s="95"/>
      <c r="D51" s="38"/>
      <c r="E51" s="38"/>
      <c r="F51" s="38"/>
      <c r="G51" s="38"/>
      <c r="H51" s="38"/>
      <c r="I51" s="38"/>
      <c r="J51" s="53"/>
      <c r="K51" s="53"/>
      <c r="L51" s="46"/>
      <c r="M51" s="46"/>
      <c r="N51" s="38"/>
      <c r="P51" s="46"/>
      <c r="Q51" s="46"/>
      <c r="T51" s="46"/>
      <c r="U51" s="46"/>
      <c r="X51" s="46"/>
      <c r="Y51" s="46"/>
      <c r="AB51" s="46"/>
      <c r="AC51" s="46"/>
      <c r="AF51" s="46"/>
      <c r="AG51" s="46"/>
    </row>
    <row r="52" spans="2:33" ht="18" customHeight="1" x14ac:dyDescent="0.15">
      <c r="B52" s="95"/>
      <c r="D52" s="38"/>
      <c r="E52" s="38"/>
      <c r="F52" s="38"/>
      <c r="G52" s="38"/>
      <c r="H52" s="38"/>
      <c r="I52" s="38"/>
      <c r="J52" s="53"/>
      <c r="K52" s="53"/>
      <c r="L52" s="46"/>
      <c r="M52" s="46"/>
      <c r="N52" s="38"/>
      <c r="P52" s="46"/>
      <c r="Q52" s="46"/>
      <c r="T52" s="46"/>
      <c r="U52" s="46"/>
      <c r="X52" s="46"/>
      <c r="Y52" s="46"/>
      <c r="AB52" s="46"/>
      <c r="AC52" s="46"/>
      <c r="AF52" s="46"/>
      <c r="AG52" s="46"/>
    </row>
    <row r="53" spans="2:33" ht="18" customHeight="1" x14ac:dyDescent="0.15">
      <c r="B53" s="95"/>
      <c r="D53" s="38"/>
      <c r="E53" s="38"/>
      <c r="F53" s="38"/>
      <c r="G53" s="38"/>
      <c r="H53" s="38"/>
      <c r="I53" s="38"/>
      <c r="J53" s="53"/>
      <c r="K53" s="53"/>
      <c r="L53" s="46"/>
      <c r="M53" s="46"/>
      <c r="N53" s="38"/>
      <c r="P53" s="46"/>
      <c r="Q53" s="46"/>
      <c r="T53" s="46"/>
      <c r="U53" s="46"/>
      <c r="X53" s="46"/>
      <c r="Y53" s="46"/>
      <c r="AB53" s="46"/>
      <c r="AC53" s="46"/>
      <c r="AF53" s="46"/>
      <c r="AG53" s="46"/>
    </row>
    <row r="54" spans="2:33" ht="18" customHeight="1" x14ac:dyDescent="0.15">
      <c r="B54" s="95"/>
      <c r="D54" s="38"/>
      <c r="E54" s="38"/>
      <c r="F54" s="38"/>
      <c r="G54" s="38"/>
      <c r="H54" s="38"/>
      <c r="I54" s="38"/>
      <c r="J54" s="53"/>
      <c r="K54" s="53"/>
      <c r="L54" s="46"/>
      <c r="M54" s="46"/>
      <c r="N54" s="38"/>
      <c r="P54" s="46"/>
      <c r="Q54" s="46"/>
      <c r="T54" s="46"/>
      <c r="U54" s="46"/>
      <c r="X54" s="46"/>
      <c r="Y54" s="46"/>
      <c r="AB54" s="46"/>
      <c r="AC54" s="46"/>
      <c r="AF54" s="46"/>
      <c r="AG54" s="46"/>
    </row>
    <row r="55" spans="2:33" ht="18" customHeight="1" x14ac:dyDescent="0.15">
      <c r="B55" s="95"/>
      <c r="D55" s="38"/>
      <c r="E55" s="38"/>
      <c r="F55" s="38"/>
      <c r="G55" s="38"/>
      <c r="H55" s="38"/>
      <c r="I55" s="38"/>
      <c r="J55" s="53"/>
      <c r="K55" s="53"/>
      <c r="L55" s="46"/>
      <c r="M55" s="46"/>
      <c r="N55" s="38"/>
      <c r="P55" s="46"/>
      <c r="Q55" s="46"/>
      <c r="T55" s="46"/>
      <c r="U55" s="46"/>
      <c r="X55" s="46"/>
      <c r="Y55" s="46"/>
      <c r="AB55" s="46"/>
      <c r="AC55" s="46"/>
      <c r="AF55" s="46"/>
      <c r="AG55" s="46"/>
    </row>
    <row r="56" spans="2:33" ht="18" customHeight="1" x14ac:dyDescent="0.15">
      <c r="B56" s="95"/>
      <c r="D56" s="38"/>
      <c r="E56" s="38"/>
      <c r="F56" s="38"/>
      <c r="G56" s="38"/>
      <c r="H56" s="38"/>
      <c r="I56" s="38"/>
      <c r="J56" s="53"/>
      <c r="K56" s="53"/>
      <c r="L56" s="46"/>
      <c r="M56" s="46"/>
      <c r="N56" s="38"/>
      <c r="P56" s="46"/>
      <c r="Q56" s="46"/>
      <c r="T56" s="46"/>
      <c r="U56" s="46"/>
      <c r="X56" s="46"/>
      <c r="Y56" s="46"/>
      <c r="AB56" s="46"/>
      <c r="AC56" s="46"/>
      <c r="AF56" s="46"/>
      <c r="AG56" s="46"/>
    </row>
    <row r="57" spans="2:33" ht="18" customHeight="1" x14ac:dyDescent="0.15">
      <c r="B57" s="95"/>
      <c r="D57" s="38"/>
      <c r="E57" s="38"/>
      <c r="F57" s="38"/>
      <c r="G57" s="38"/>
      <c r="H57" s="38"/>
      <c r="I57" s="38"/>
      <c r="J57" s="53"/>
      <c r="K57" s="53"/>
      <c r="L57" s="46"/>
      <c r="M57" s="46"/>
      <c r="N57" s="38"/>
      <c r="P57" s="46"/>
      <c r="Q57" s="46"/>
      <c r="T57" s="46"/>
      <c r="U57" s="46"/>
      <c r="X57" s="46"/>
      <c r="Y57" s="46"/>
      <c r="AB57" s="46"/>
      <c r="AC57" s="46"/>
      <c r="AF57" s="46"/>
      <c r="AG57" s="46"/>
    </row>
    <row r="58" spans="2:33" ht="18" customHeight="1" x14ac:dyDescent="0.15">
      <c r="B58" s="95"/>
      <c r="D58" s="38"/>
      <c r="E58" s="38"/>
      <c r="F58" s="38"/>
      <c r="G58" s="38"/>
      <c r="H58" s="38"/>
      <c r="I58" s="38"/>
      <c r="J58" s="53"/>
      <c r="K58" s="53"/>
      <c r="L58" s="46"/>
      <c r="M58" s="46"/>
      <c r="N58" s="38"/>
      <c r="P58" s="46"/>
      <c r="Q58" s="46"/>
      <c r="T58" s="46"/>
      <c r="U58" s="46"/>
      <c r="X58" s="46"/>
      <c r="Y58" s="46"/>
      <c r="AB58" s="46"/>
      <c r="AC58" s="46"/>
      <c r="AF58" s="46"/>
      <c r="AG58" s="46"/>
    </row>
    <row r="59" spans="2:33" ht="18" customHeight="1" x14ac:dyDescent="0.15">
      <c r="B59" s="95"/>
      <c r="D59" s="38"/>
      <c r="E59" s="38"/>
      <c r="F59" s="38"/>
      <c r="G59" s="38"/>
      <c r="H59" s="38"/>
      <c r="I59" s="38"/>
      <c r="J59" s="53"/>
      <c r="K59" s="53"/>
      <c r="L59" s="46"/>
      <c r="M59" s="46"/>
      <c r="N59" s="38"/>
      <c r="P59" s="46"/>
      <c r="Q59" s="46"/>
      <c r="T59" s="46"/>
      <c r="U59" s="46"/>
      <c r="X59" s="46"/>
      <c r="Y59" s="46"/>
      <c r="AB59" s="46"/>
      <c r="AC59" s="46"/>
      <c r="AF59" s="46"/>
      <c r="AG59" s="46"/>
    </row>
    <row r="60" spans="2:33" ht="18" customHeight="1" x14ac:dyDescent="0.15">
      <c r="B60" s="95"/>
      <c r="D60" s="38"/>
      <c r="E60" s="38"/>
      <c r="F60" s="38"/>
      <c r="G60" s="38"/>
      <c r="H60" s="38"/>
      <c r="I60" s="38"/>
      <c r="J60" s="53"/>
      <c r="K60" s="53"/>
      <c r="L60" s="46"/>
      <c r="M60" s="46"/>
      <c r="N60" s="38"/>
      <c r="P60" s="46"/>
      <c r="Q60" s="46"/>
      <c r="T60" s="46"/>
      <c r="U60" s="46"/>
      <c r="X60" s="46"/>
      <c r="Y60" s="46"/>
      <c r="AB60" s="46"/>
      <c r="AC60" s="46"/>
      <c r="AF60" s="46"/>
      <c r="AG60" s="46"/>
    </row>
    <row r="61" spans="2:33" ht="18" customHeight="1" x14ac:dyDescent="0.15">
      <c r="B61" s="95"/>
      <c r="D61" s="38"/>
      <c r="E61" s="38"/>
      <c r="F61" s="38"/>
      <c r="G61" s="38"/>
      <c r="H61" s="38"/>
      <c r="I61" s="38"/>
      <c r="J61" s="53"/>
      <c r="K61" s="53"/>
      <c r="L61" s="46"/>
      <c r="M61" s="46"/>
      <c r="N61" s="38"/>
      <c r="P61" s="46"/>
      <c r="Q61" s="46"/>
      <c r="T61" s="46"/>
      <c r="U61" s="46"/>
      <c r="X61" s="46"/>
      <c r="Y61" s="46"/>
      <c r="AB61" s="46"/>
      <c r="AC61" s="46"/>
      <c r="AF61" s="46"/>
      <c r="AG61" s="46"/>
    </row>
  </sheetData>
  <mergeCells count="20">
    <mergeCell ref="C21:AH21"/>
    <mergeCell ref="C16:AH16"/>
    <mergeCell ref="C17:AH17"/>
    <mergeCell ref="C15:AH15"/>
    <mergeCell ref="C27:AH27"/>
    <mergeCell ref="C23:AH23"/>
    <mergeCell ref="C24:AH24"/>
    <mergeCell ref="C18:AH18"/>
    <mergeCell ref="C25:AH25"/>
    <mergeCell ref="C26:AH26"/>
    <mergeCell ref="C22:AH22"/>
    <mergeCell ref="C19:AH19"/>
    <mergeCell ref="AI9:AN9"/>
    <mergeCell ref="E5:AN5"/>
    <mergeCell ref="C11:AH11"/>
    <mergeCell ref="C12:AH12"/>
    <mergeCell ref="C20:AH20"/>
    <mergeCell ref="C13:AH13"/>
    <mergeCell ref="C14:AH14"/>
    <mergeCell ref="E6:AN7"/>
  </mergeCells>
  <phoneticPr fontId="6"/>
  <printOptions horizontalCentered="1"/>
  <pageMargins left="0.78740157480314965" right="0.78740157480314965" top="0.78740157480314965" bottom="0.78740157480314965" header="0.31496062992125984" footer="0.31496062992125984"/>
  <pageSetup paperSize="9" scale="90" orientation="landscape" cellComments="asDisplayed" r:id="rId1"/>
  <headerFooter>
    <oddFooter>&amp;C&amp;13&amp;P</oddFooter>
  </headerFooter>
  <rowBreaks count="1" manualBreakCount="1">
    <brk id="27" min="1" max="4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0FF69-ED40-4C35-8A78-47EBBDEFE4FE}">
  <dimension ref="B2:AU101"/>
  <sheetViews>
    <sheetView showGridLines="0" view="pageBreakPreview" topLeftCell="A100" zoomScale="80" zoomScaleNormal="75" zoomScaleSheetLayoutView="80" workbookViewId="0"/>
  </sheetViews>
  <sheetFormatPr defaultColWidth="3.125" defaultRowHeight="18" customHeight="1" x14ac:dyDescent="0.15"/>
  <cols>
    <col min="1" max="39" width="3.125" style="168"/>
    <col min="40" max="40" width="3.125" style="169"/>
    <col min="41" max="16384" width="3.125" style="168"/>
  </cols>
  <sheetData>
    <row r="2" spans="2:47" ht="18" customHeight="1" x14ac:dyDescent="0.15">
      <c r="B2" s="170" t="s">
        <v>112</v>
      </c>
    </row>
    <row r="4" spans="2:47" ht="18" customHeight="1" x14ac:dyDescent="0.15">
      <c r="D4" s="171"/>
      <c r="E4" s="171"/>
      <c r="F4" s="171"/>
      <c r="G4" s="171"/>
      <c r="H4" s="172"/>
      <c r="I4" s="171"/>
      <c r="J4" s="173"/>
      <c r="K4" s="173"/>
      <c r="L4" s="174"/>
      <c r="M4" s="174"/>
      <c r="N4" s="171"/>
      <c r="P4" s="174"/>
      <c r="Q4" s="174"/>
      <c r="R4" s="174"/>
      <c r="S4" s="174"/>
      <c r="V4" s="174"/>
      <c r="W4" s="174"/>
      <c r="Z4" s="174"/>
      <c r="AA4" s="174"/>
      <c r="AD4" s="174"/>
      <c r="AE4" s="174"/>
    </row>
    <row r="5" spans="2:47" ht="18" customHeight="1" x14ac:dyDescent="0.15">
      <c r="D5" s="171"/>
      <c r="E5" s="171"/>
      <c r="F5" s="171"/>
      <c r="G5" s="171"/>
      <c r="H5" s="172"/>
      <c r="I5" s="171"/>
      <c r="J5" s="173"/>
      <c r="K5" s="173"/>
      <c r="L5" s="174"/>
      <c r="M5" s="174"/>
      <c r="N5" s="171"/>
      <c r="P5" s="174"/>
      <c r="Q5" s="174"/>
      <c r="R5" s="174"/>
      <c r="S5" s="174"/>
      <c r="V5" s="174"/>
      <c r="W5" s="174"/>
      <c r="Z5" s="174"/>
      <c r="AA5" s="174"/>
      <c r="AD5" s="174"/>
      <c r="AE5" s="174"/>
    </row>
    <row r="6" spans="2:47" ht="18" customHeight="1" x14ac:dyDescent="0.15">
      <c r="D6" s="171"/>
      <c r="E6" s="171"/>
      <c r="F6" s="171"/>
      <c r="G6" s="171"/>
      <c r="H6" s="172"/>
      <c r="I6" s="171"/>
      <c r="J6" s="173"/>
      <c r="K6" s="173"/>
      <c r="L6" s="174"/>
      <c r="M6" s="174"/>
      <c r="N6" s="171"/>
      <c r="P6" s="174"/>
      <c r="Q6" s="174"/>
      <c r="R6" s="174"/>
      <c r="S6" s="174"/>
      <c r="V6" s="174"/>
      <c r="W6" s="174"/>
      <c r="Z6" s="174"/>
      <c r="AA6" s="174"/>
      <c r="AD6" s="174"/>
      <c r="AE6" s="174"/>
    </row>
    <row r="7" spans="2:47" ht="18" customHeight="1" x14ac:dyDescent="0.15">
      <c r="C7" s="175" t="s">
        <v>84</v>
      </c>
      <c r="N7" s="173"/>
      <c r="O7" s="173"/>
      <c r="P7" s="176"/>
      <c r="Q7" s="177"/>
      <c r="AN7" s="178"/>
    </row>
    <row r="8" spans="2:47" ht="18" customHeight="1" x14ac:dyDescent="0.15">
      <c r="C8" s="175"/>
      <c r="D8" s="175" t="s">
        <v>82</v>
      </c>
      <c r="E8" s="336" t="s">
        <v>239</v>
      </c>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N8" s="178"/>
    </row>
    <row r="9" spans="2:47" ht="18" customHeight="1" x14ac:dyDescent="0.15">
      <c r="C9" s="175"/>
      <c r="D9" s="168" t="s">
        <v>82</v>
      </c>
      <c r="E9" s="336" t="s">
        <v>174</v>
      </c>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N9" s="178"/>
    </row>
    <row r="10" spans="2:47" ht="18" customHeight="1" x14ac:dyDescent="0.15">
      <c r="C10" s="175"/>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N10" s="178"/>
    </row>
    <row r="11" spans="2:47" ht="18" customHeight="1" x14ac:dyDescent="0.15">
      <c r="C11" s="175" t="s">
        <v>173</v>
      </c>
      <c r="E11" s="179"/>
      <c r="F11" s="179"/>
      <c r="G11" s="179"/>
      <c r="H11" s="179"/>
      <c r="I11" s="179"/>
      <c r="J11" s="179"/>
      <c r="K11" s="179"/>
      <c r="L11" s="179"/>
      <c r="M11" s="179"/>
      <c r="N11" s="179"/>
      <c r="O11" s="179"/>
      <c r="P11" s="179"/>
      <c r="Q11" s="179"/>
      <c r="R11" s="180"/>
      <c r="S11" s="180"/>
      <c r="T11" s="180"/>
      <c r="U11" s="180"/>
      <c r="V11" s="180"/>
      <c r="W11" s="180"/>
      <c r="X11" s="180"/>
      <c r="Y11" s="180"/>
      <c r="Z11" s="180"/>
      <c r="AA11" s="180"/>
      <c r="AB11" s="180"/>
      <c r="AC11" s="180"/>
      <c r="AD11" s="180"/>
      <c r="AE11" s="180"/>
      <c r="AF11" s="180"/>
      <c r="AG11" s="180"/>
      <c r="AH11" s="180"/>
      <c r="AI11" s="180"/>
      <c r="AJ11" s="180"/>
      <c r="AK11" s="180"/>
      <c r="AL11" s="180"/>
      <c r="AN11" s="178"/>
    </row>
    <row r="12" spans="2:47" ht="18" customHeight="1" x14ac:dyDescent="0.15">
      <c r="C12" s="337"/>
      <c r="D12" s="337"/>
      <c r="E12" s="337"/>
      <c r="F12" s="337"/>
      <c r="G12" s="337"/>
      <c r="H12" s="337"/>
      <c r="I12" s="337"/>
      <c r="J12" s="337"/>
      <c r="K12" s="337"/>
      <c r="L12" s="337"/>
      <c r="M12" s="337"/>
      <c r="N12" s="337"/>
      <c r="O12" s="337"/>
      <c r="P12" s="337"/>
      <c r="Q12" s="337"/>
      <c r="R12" s="181" t="s">
        <v>105</v>
      </c>
      <c r="S12" s="181"/>
      <c r="T12" s="181"/>
      <c r="U12" s="181"/>
      <c r="V12" s="181"/>
      <c r="W12" s="181"/>
      <c r="X12" s="181" t="s">
        <v>108</v>
      </c>
      <c r="Y12" s="181"/>
      <c r="Z12" s="181"/>
      <c r="AA12" s="181"/>
      <c r="AB12" s="181"/>
      <c r="AC12" s="181"/>
      <c r="AD12" s="182" t="s">
        <v>107</v>
      </c>
      <c r="AE12" s="182"/>
      <c r="AF12" s="182"/>
      <c r="AG12" s="182"/>
      <c r="AH12" s="182"/>
      <c r="AI12" s="182"/>
      <c r="AJ12" s="182" t="s">
        <v>106</v>
      </c>
      <c r="AK12" s="182"/>
      <c r="AL12" s="182"/>
      <c r="AM12" s="182"/>
      <c r="AN12" s="182"/>
      <c r="AO12" s="182"/>
      <c r="AP12" s="182" t="s">
        <v>229</v>
      </c>
      <c r="AQ12" s="182"/>
      <c r="AR12" s="182"/>
      <c r="AS12" s="182"/>
      <c r="AT12" s="182"/>
      <c r="AU12" s="182"/>
    </row>
    <row r="13" spans="2:47" ht="18" customHeight="1" x14ac:dyDescent="0.15">
      <c r="C13" s="337"/>
      <c r="D13" s="337"/>
      <c r="E13" s="337"/>
      <c r="F13" s="337"/>
      <c r="G13" s="337"/>
      <c r="H13" s="337"/>
      <c r="I13" s="337"/>
      <c r="J13" s="337"/>
      <c r="K13" s="337"/>
      <c r="L13" s="337"/>
      <c r="M13" s="337"/>
      <c r="N13" s="337"/>
      <c r="O13" s="337"/>
      <c r="P13" s="337"/>
      <c r="Q13" s="337"/>
      <c r="R13" s="181" t="s">
        <v>75</v>
      </c>
      <c r="S13" s="181"/>
      <c r="T13" s="181"/>
      <c r="U13" s="181" t="s">
        <v>161</v>
      </c>
      <c r="V13" s="181"/>
      <c r="W13" s="181"/>
      <c r="X13" s="181" t="s">
        <v>75</v>
      </c>
      <c r="Y13" s="181"/>
      <c r="Z13" s="181"/>
      <c r="AA13" s="181" t="s">
        <v>161</v>
      </c>
      <c r="AB13" s="181"/>
      <c r="AC13" s="181"/>
      <c r="AD13" s="181" t="s">
        <v>75</v>
      </c>
      <c r="AE13" s="181"/>
      <c r="AF13" s="181"/>
      <c r="AG13" s="181" t="s">
        <v>161</v>
      </c>
      <c r="AH13" s="181"/>
      <c r="AI13" s="181"/>
      <c r="AJ13" s="181" t="s">
        <v>75</v>
      </c>
      <c r="AK13" s="181"/>
      <c r="AL13" s="181"/>
      <c r="AM13" s="181" t="s">
        <v>161</v>
      </c>
      <c r="AN13" s="181"/>
      <c r="AO13" s="181"/>
      <c r="AP13" s="195" t="s">
        <v>75</v>
      </c>
      <c r="AQ13" s="181"/>
      <c r="AR13" s="181"/>
      <c r="AS13" s="181" t="s">
        <v>161</v>
      </c>
      <c r="AT13" s="181"/>
      <c r="AU13" s="181"/>
    </row>
    <row r="14" spans="2:47" ht="18" customHeight="1" x14ac:dyDescent="0.15">
      <c r="C14" s="333" t="s">
        <v>138</v>
      </c>
      <c r="D14" s="333"/>
      <c r="E14" s="333"/>
      <c r="F14" s="333"/>
      <c r="G14" s="333"/>
      <c r="H14" s="333"/>
      <c r="I14" s="333"/>
      <c r="J14" s="333"/>
      <c r="K14" s="333"/>
      <c r="L14" s="333"/>
      <c r="M14" s="333"/>
      <c r="N14" s="333"/>
      <c r="O14" s="333"/>
      <c r="P14" s="333"/>
      <c r="Q14" s="333"/>
      <c r="R14" s="183">
        <v>183</v>
      </c>
      <c r="S14" s="183"/>
      <c r="T14" s="183"/>
      <c r="U14" s="99">
        <f t="shared" ref="U14:U23" si="0">R14/($R14+$X14+$AD14+$AJ14)</f>
        <v>0.36599999999999999</v>
      </c>
      <c r="V14" s="184"/>
      <c r="W14" s="184"/>
      <c r="X14" s="183">
        <v>56</v>
      </c>
      <c r="Y14" s="183"/>
      <c r="Z14" s="183"/>
      <c r="AA14" s="99">
        <f t="shared" ref="AA14:AA23" si="1">X14/($R14+$X14+$AD14+$AJ14)</f>
        <v>0.112</v>
      </c>
      <c r="AB14" s="184"/>
      <c r="AC14" s="184"/>
      <c r="AD14" s="183">
        <v>174</v>
      </c>
      <c r="AE14" s="183"/>
      <c r="AF14" s="183"/>
      <c r="AG14" s="99">
        <f t="shared" ref="AG14:AG23" si="2">AD14/($R14+$X14+$AD14+$AJ14)</f>
        <v>0.34799999999999998</v>
      </c>
      <c r="AH14" s="184"/>
      <c r="AI14" s="184"/>
      <c r="AJ14" s="183">
        <v>87</v>
      </c>
      <c r="AK14" s="183"/>
      <c r="AL14" s="183"/>
      <c r="AM14" s="99">
        <f t="shared" ref="AM14:AM24" si="3">AJ14/($R14+$X14+$AD14+$AJ14)</f>
        <v>0.17399999999999999</v>
      </c>
      <c r="AN14" s="184"/>
      <c r="AO14" s="184"/>
      <c r="AP14" s="183">
        <f>SUM(R14,X14,AD14,AJ14)</f>
        <v>500</v>
      </c>
      <c r="AQ14" s="183"/>
      <c r="AR14" s="183"/>
      <c r="AS14" s="99">
        <f t="shared" ref="AS14:AS24" si="4">AP14/($R14+$X14+$AD14+$AJ14)</f>
        <v>1</v>
      </c>
      <c r="AT14" s="184"/>
      <c r="AU14" s="184"/>
    </row>
    <row r="15" spans="2:47" ht="18" customHeight="1" x14ac:dyDescent="0.15">
      <c r="C15" s="333" t="s">
        <v>137</v>
      </c>
      <c r="D15" s="333"/>
      <c r="E15" s="333"/>
      <c r="F15" s="333"/>
      <c r="G15" s="333"/>
      <c r="H15" s="333"/>
      <c r="I15" s="333"/>
      <c r="J15" s="333"/>
      <c r="K15" s="333"/>
      <c r="L15" s="333"/>
      <c r="M15" s="333"/>
      <c r="N15" s="333"/>
      <c r="O15" s="333"/>
      <c r="P15" s="333"/>
      <c r="Q15" s="333"/>
      <c r="R15" s="183">
        <v>179</v>
      </c>
      <c r="S15" s="183"/>
      <c r="T15" s="183"/>
      <c r="U15" s="99">
        <f t="shared" si="0"/>
        <v>0.35799999999999998</v>
      </c>
      <c r="V15" s="184"/>
      <c r="W15" s="184"/>
      <c r="X15" s="183">
        <v>70</v>
      </c>
      <c r="Y15" s="183"/>
      <c r="Z15" s="183"/>
      <c r="AA15" s="99">
        <f t="shared" si="1"/>
        <v>0.14000000000000001</v>
      </c>
      <c r="AB15" s="184"/>
      <c r="AC15" s="184"/>
      <c r="AD15" s="183">
        <v>152</v>
      </c>
      <c r="AE15" s="183"/>
      <c r="AF15" s="183"/>
      <c r="AG15" s="99">
        <f t="shared" si="2"/>
        <v>0.30399999999999999</v>
      </c>
      <c r="AH15" s="184"/>
      <c r="AI15" s="184"/>
      <c r="AJ15" s="183">
        <v>99</v>
      </c>
      <c r="AK15" s="183"/>
      <c r="AL15" s="183"/>
      <c r="AM15" s="99">
        <f t="shared" si="3"/>
        <v>0.19800000000000001</v>
      </c>
      <c r="AN15" s="184"/>
      <c r="AO15" s="184"/>
      <c r="AP15" s="183">
        <f t="shared" ref="AP15:AP23" si="5">SUM(R15,X15,AD15,AJ15)</f>
        <v>500</v>
      </c>
      <c r="AQ15" s="183"/>
      <c r="AR15" s="183"/>
      <c r="AS15" s="99">
        <f t="shared" si="4"/>
        <v>1</v>
      </c>
      <c r="AT15" s="184"/>
      <c r="AU15" s="184"/>
    </row>
    <row r="16" spans="2:47" ht="18" customHeight="1" x14ac:dyDescent="0.15">
      <c r="C16" s="333" t="s">
        <v>139</v>
      </c>
      <c r="D16" s="333"/>
      <c r="E16" s="333"/>
      <c r="F16" s="333"/>
      <c r="G16" s="333"/>
      <c r="H16" s="333"/>
      <c r="I16" s="333"/>
      <c r="J16" s="333"/>
      <c r="K16" s="333"/>
      <c r="L16" s="333"/>
      <c r="M16" s="333"/>
      <c r="N16" s="333"/>
      <c r="O16" s="333"/>
      <c r="P16" s="333"/>
      <c r="Q16" s="333"/>
      <c r="R16" s="183">
        <v>157</v>
      </c>
      <c r="S16" s="183"/>
      <c r="T16" s="183"/>
      <c r="U16" s="99">
        <f t="shared" si="0"/>
        <v>0.314</v>
      </c>
      <c r="V16" s="184"/>
      <c r="W16" s="184"/>
      <c r="X16" s="183">
        <v>86</v>
      </c>
      <c r="Y16" s="183"/>
      <c r="Z16" s="183"/>
      <c r="AA16" s="99">
        <f t="shared" si="1"/>
        <v>0.17199999999999999</v>
      </c>
      <c r="AB16" s="184"/>
      <c r="AC16" s="184"/>
      <c r="AD16" s="183">
        <v>158</v>
      </c>
      <c r="AE16" s="183"/>
      <c r="AF16" s="183"/>
      <c r="AG16" s="99">
        <f t="shared" si="2"/>
        <v>0.316</v>
      </c>
      <c r="AH16" s="184"/>
      <c r="AI16" s="184"/>
      <c r="AJ16" s="183">
        <v>99</v>
      </c>
      <c r="AK16" s="183"/>
      <c r="AL16" s="183"/>
      <c r="AM16" s="99">
        <f t="shared" si="3"/>
        <v>0.19800000000000001</v>
      </c>
      <c r="AN16" s="184"/>
      <c r="AO16" s="184"/>
      <c r="AP16" s="183">
        <f t="shared" si="5"/>
        <v>500</v>
      </c>
      <c r="AQ16" s="183"/>
      <c r="AR16" s="183"/>
      <c r="AS16" s="99">
        <f t="shared" si="4"/>
        <v>1</v>
      </c>
      <c r="AT16" s="184"/>
      <c r="AU16" s="184"/>
    </row>
    <row r="17" spans="2:47" ht="18" customHeight="1" x14ac:dyDescent="0.15">
      <c r="C17" s="333" t="s">
        <v>140</v>
      </c>
      <c r="D17" s="333"/>
      <c r="E17" s="333"/>
      <c r="F17" s="333"/>
      <c r="G17" s="333"/>
      <c r="H17" s="333"/>
      <c r="I17" s="333"/>
      <c r="J17" s="333"/>
      <c r="K17" s="333"/>
      <c r="L17" s="333"/>
      <c r="M17" s="333"/>
      <c r="N17" s="333"/>
      <c r="O17" s="333"/>
      <c r="P17" s="333"/>
      <c r="Q17" s="333"/>
      <c r="R17" s="183">
        <v>132</v>
      </c>
      <c r="S17" s="183"/>
      <c r="T17" s="183"/>
      <c r="U17" s="99">
        <f t="shared" si="0"/>
        <v>0.26400000000000001</v>
      </c>
      <c r="V17" s="184"/>
      <c r="W17" s="184"/>
      <c r="X17" s="183">
        <v>80</v>
      </c>
      <c r="Y17" s="183"/>
      <c r="Z17" s="183"/>
      <c r="AA17" s="99">
        <f t="shared" si="1"/>
        <v>0.16</v>
      </c>
      <c r="AB17" s="184"/>
      <c r="AC17" s="184"/>
      <c r="AD17" s="183">
        <v>164</v>
      </c>
      <c r="AE17" s="183"/>
      <c r="AF17" s="183"/>
      <c r="AG17" s="99">
        <f t="shared" si="2"/>
        <v>0.32800000000000001</v>
      </c>
      <c r="AH17" s="184"/>
      <c r="AI17" s="184"/>
      <c r="AJ17" s="183">
        <v>124</v>
      </c>
      <c r="AK17" s="183"/>
      <c r="AL17" s="183"/>
      <c r="AM17" s="99">
        <f t="shared" si="3"/>
        <v>0.248</v>
      </c>
      <c r="AN17" s="184"/>
      <c r="AO17" s="184"/>
      <c r="AP17" s="183">
        <f t="shared" si="5"/>
        <v>500</v>
      </c>
      <c r="AQ17" s="183"/>
      <c r="AR17" s="183"/>
      <c r="AS17" s="99">
        <f t="shared" si="4"/>
        <v>1</v>
      </c>
      <c r="AT17" s="184"/>
      <c r="AU17" s="184"/>
    </row>
    <row r="18" spans="2:47" ht="18" customHeight="1" x14ac:dyDescent="0.15">
      <c r="C18" s="333" t="s">
        <v>141</v>
      </c>
      <c r="D18" s="333"/>
      <c r="E18" s="333"/>
      <c r="F18" s="333"/>
      <c r="G18" s="333"/>
      <c r="H18" s="333"/>
      <c r="I18" s="333"/>
      <c r="J18" s="333"/>
      <c r="K18" s="333"/>
      <c r="L18" s="333"/>
      <c r="M18" s="333"/>
      <c r="N18" s="333"/>
      <c r="O18" s="333"/>
      <c r="P18" s="333"/>
      <c r="Q18" s="333"/>
      <c r="R18" s="183">
        <v>99</v>
      </c>
      <c r="S18" s="183"/>
      <c r="T18" s="183"/>
      <c r="U18" s="99">
        <f t="shared" si="0"/>
        <v>0.19800000000000001</v>
      </c>
      <c r="V18" s="184"/>
      <c r="W18" s="184"/>
      <c r="X18" s="183">
        <v>109</v>
      </c>
      <c r="Y18" s="183"/>
      <c r="Z18" s="183"/>
      <c r="AA18" s="99">
        <f t="shared" si="1"/>
        <v>0.218</v>
      </c>
      <c r="AB18" s="184"/>
      <c r="AC18" s="184"/>
      <c r="AD18" s="183">
        <v>167</v>
      </c>
      <c r="AE18" s="183"/>
      <c r="AF18" s="183"/>
      <c r="AG18" s="99">
        <f t="shared" si="2"/>
        <v>0.33400000000000002</v>
      </c>
      <c r="AH18" s="184"/>
      <c r="AI18" s="184"/>
      <c r="AJ18" s="183">
        <v>125</v>
      </c>
      <c r="AK18" s="183"/>
      <c r="AL18" s="183"/>
      <c r="AM18" s="99">
        <f t="shared" si="3"/>
        <v>0.25</v>
      </c>
      <c r="AN18" s="184"/>
      <c r="AO18" s="184"/>
      <c r="AP18" s="183">
        <f t="shared" si="5"/>
        <v>500</v>
      </c>
      <c r="AQ18" s="183"/>
      <c r="AR18" s="183"/>
      <c r="AS18" s="99">
        <f t="shared" si="4"/>
        <v>1</v>
      </c>
      <c r="AT18" s="184"/>
      <c r="AU18" s="184"/>
    </row>
    <row r="19" spans="2:47" ht="18" customHeight="1" x14ac:dyDescent="0.15">
      <c r="C19" s="333" t="s">
        <v>142</v>
      </c>
      <c r="D19" s="333"/>
      <c r="E19" s="333"/>
      <c r="F19" s="333"/>
      <c r="G19" s="333"/>
      <c r="H19" s="333"/>
      <c r="I19" s="333"/>
      <c r="J19" s="333"/>
      <c r="K19" s="333"/>
      <c r="L19" s="333"/>
      <c r="M19" s="333"/>
      <c r="N19" s="333"/>
      <c r="O19" s="333"/>
      <c r="P19" s="333"/>
      <c r="Q19" s="333"/>
      <c r="R19" s="183">
        <v>102</v>
      </c>
      <c r="S19" s="183"/>
      <c r="T19" s="183"/>
      <c r="U19" s="99">
        <f t="shared" si="0"/>
        <v>0.20399999999999999</v>
      </c>
      <c r="V19" s="184"/>
      <c r="W19" s="184"/>
      <c r="X19" s="183">
        <v>90</v>
      </c>
      <c r="Y19" s="183"/>
      <c r="Z19" s="183"/>
      <c r="AA19" s="99">
        <f t="shared" si="1"/>
        <v>0.18</v>
      </c>
      <c r="AB19" s="184"/>
      <c r="AC19" s="184"/>
      <c r="AD19" s="183">
        <v>175</v>
      </c>
      <c r="AE19" s="183"/>
      <c r="AF19" s="183"/>
      <c r="AG19" s="99">
        <f t="shared" si="2"/>
        <v>0.35</v>
      </c>
      <c r="AH19" s="184"/>
      <c r="AI19" s="184"/>
      <c r="AJ19" s="183">
        <v>133</v>
      </c>
      <c r="AK19" s="183"/>
      <c r="AL19" s="183"/>
      <c r="AM19" s="99">
        <f t="shared" si="3"/>
        <v>0.26600000000000001</v>
      </c>
      <c r="AN19" s="184"/>
      <c r="AO19" s="184"/>
      <c r="AP19" s="183">
        <f t="shared" si="5"/>
        <v>500</v>
      </c>
      <c r="AQ19" s="183"/>
      <c r="AR19" s="183"/>
      <c r="AS19" s="99">
        <f t="shared" si="4"/>
        <v>1</v>
      </c>
      <c r="AT19" s="184"/>
      <c r="AU19" s="184"/>
    </row>
    <row r="20" spans="2:47" ht="18" customHeight="1" x14ac:dyDescent="0.15">
      <c r="C20" s="333" t="s">
        <v>143</v>
      </c>
      <c r="D20" s="333"/>
      <c r="E20" s="333"/>
      <c r="F20" s="333"/>
      <c r="G20" s="333"/>
      <c r="H20" s="333"/>
      <c r="I20" s="333"/>
      <c r="J20" s="333"/>
      <c r="K20" s="333"/>
      <c r="L20" s="333"/>
      <c r="M20" s="333"/>
      <c r="N20" s="333"/>
      <c r="O20" s="333"/>
      <c r="P20" s="333"/>
      <c r="Q20" s="333"/>
      <c r="R20" s="183">
        <v>72</v>
      </c>
      <c r="S20" s="183"/>
      <c r="T20" s="183"/>
      <c r="U20" s="99">
        <f t="shared" si="0"/>
        <v>0.14399999999999999</v>
      </c>
      <c r="V20" s="184"/>
      <c r="W20" s="184"/>
      <c r="X20" s="183">
        <v>102</v>
      </c>
      <c r="Y20" s="183"/>
      <c r="Z20" s="183"/>
      <c r="AA20" s="99">
        <f t="shared" si="1"/>
        <v>0.20399999999999999</v>
      </c>
      <c r="AB20" s="184"/>
      <c r="AC20" s="184"/>
      <c r="AD20" s="183">
        <v>186</v>
      </c>
      <c r="AE20" s="183"/>
      <c r="AF20" s="183"/>
      <c r="AG20" s="99">
        <f t="shared" si="2"/>
        <v>0.372</v>
      </c>
      <c r="AH20" s="184"/>
      <c r="AI20" s="184"/>
      <c r="AJ20" s="183">
        <v>140</v>
      </c>
      <c r="AK20" s="183"/>
      <c r="AL20" s="183"/>
      <c r="AM20" s="99">
        <f t="shared" si="3"/>
        <v>0.28000000000000003</v>
      </c>
      <c r="AN20" s="184"/>
      <c r="AO20" s="184"/>
      <c r="AP20" s="183">
        <f t="shared" si="5"/>
        <v>500</v>
      </c>
      <c r="AQ20" s="183"/>
      <c r="AR20" s="183"/>
      <c r="AS20" s="99">
        <f t="shared" si="4"/>
        <v>1</v>
      </c>
      <c r="AT20" s="184"/>
      <c r="AU20" s="184"/>
    </row>
    <row r="21" spans="2:47" ht="18" customHeight="1" x14ac:dyDescent="0.15">
      <c r="C21" s="333" t="s">
        <v>144</v>
      </c>
      <c r="D21" s="333"/>
      <c r="E21" s="333"/>
      <c r="F21" s="333"/>
      <c r="G21" s="333"/>
      <c r="H21" s="333"/>
      <c r="I21" s="333"/>
      <c r="J21" s="333"/>
      <c r="K21" s="333"/>
      <c r="L21" s="333"/>
      <c r="M21" s="333"/>
      <c r="N21" s="333"/>
      <c r="O21" s="333"/>
      <c r="P21" s="333"/>
      <c r="Q21" s="333"/>
      <c r="R21" s="183">
        <v>96</v>
      </c>
      <c r="S21" s="183"/>
      <c r="T21" s="183"/>
      <c r="U21" s="99">
        <f t="shared" si="0"/>
        <v>0.192</v>
      </c>
      <c r="V21" s="184"/>
      <c r="W21" s="184"/>
      <c r="X21" s="183">
        <v>85</v>
      </c>
      <c r="Y21" s="183"/>
      <c r="Z21" s="183"/>
      <c r="AA21" s="99">
        <f t="shared" si="1"/>
        <v>0.17</v>
      </c>
      <c r="AB21" s="184"/>
      <c r="AC21" s="184"/>
      <c r="AD21" s="183">
        <v>170</v>
      </c>
      <c r="AE21" s="183"/>
      <c r="AF21" s="183"/>
      <c r="AG21" s="99">
        <f t="shared" si="2"/>
        <v>0.34</v>
      </c>
      <c r="AH21" s="184"/>
      <c r="AI21" s="184"/>
      <c r="AJ21" s="183">
        <v>149</v>
      </c>
      <c r="AK21" s="183"/>
      <c r="AL21" s="183"/>
      <c r="AM21" s="99">
        <f t="shared" si="3"/>
        <v>0.29799999999999999</v>
      </c>
      <c r="AN21" s="184"/>
      <c r="AO21" s="184"/>
      <c r="AP21" s="183">
        <f t="shared" si="5"/>
        <v>500</v>
      </c>
      <c r="AQ21" s="183"/>
      <c r="AR21" s="183"/>
      <c r="AS21" s="99">
        <f t="shared" si="4"/>
        <v>1</v>
      </c>
      <c r="AT21" s="184"/>
      <c r="AU21" s="184"/>
    </row>
    <row r="22" spans="2:47" ht="18" customHeight="1" x14ac:dyDescent="0.15">
      <c r="B22" s="185"/>
      <c r="C22" s="333" t="s">
        <v>145</v>
      </c>
      <c r="D22" s="333"/>
      <c r="E22" s="333"/>
      <c r="F22" s="333"/>
      <c r="G22" s="333"/>
      <c r="H22" s="333"/>
      <c r="I22" s="333"/>
      <c r="J22" s="333"/>
      <c r="K22" s="333"/>
      <c r="L22" s="333"/>
      <c r="M22" s="333"/>
      <c r="N22" s="333"/>
      <c r="O22" s="333"/>
      <c r="P22" s="333"/>
      <c r="Q22" s="333"/>
      <c r="R22" s="183">
        <v>94</v>
      </c>
      <c r="S22" s="183"/>
      <c r="T22" s="183"/>
      <c r="U22" s="99">
        <f t="shared" si="0"/>
        <v>0.188</v>
      </c>
      <c r="V22" s="184"/>
      <c r="W22" s="184"/>
      <c r="X22" s="183">
        <v>85</v>
      </c>
      <c r="Y22" s="183"/>
      <c r="Z22" s="183"/>
      <c r="AA22" s="99">
        <f t="shared" si="1"/>
        <v>0.17</v>
      </c>
      <c r="AB22" s="184"/>
      <c r="AC22" s="184"/>
      <c r="AD22" s="183">
        <v>170</v>
      </c>
      <c r="AE22" s="183"/>
      <c r="AF22" s="183"/>
      <c r="AG22" s="99">
        <f t="shared" si="2"/>
        <v>0.34</v>
      </c>
      <c r="AH22" s="184"/>
      <c r="AI22" s="184"/>
      <c r="AJ22" s="183">
        <v>151</v>
      </c>
      <c r="AK22" s="183"/>
      <c r="AL22" s="183"/>
      <c r="AM22" s="99">
        <f t="shared" si="3"/>
        <v>0.30199999999999999</v>
      </c>
      <c r="AN22" s="184"/>
      <c r="AO22" s="184"/>
      <c r="AP22" s="183">
        <f t="shared" si="5"/>
        <v>500</v>
      </c>
      <c r="AQ22" s="183"/>
      <c r="AR22" s="183"/>
      <c r="AS22" s="99">
        <f t="shared" si="4"/>
        <v>1</v>
      </c>
      <c r="AT22" s="184"/>
      <c r="AU22" s="184"/>
    </row>
    <row r="23" spans="2:47" ht="18" customHeight="1" thickBot="1" x14ac:dyDescent="0.2">
      <c r="B23" s="185"/>
      <c r="C23" s="334" t="s">
        <v>175</v>
      </c>
      <c r="D23" s="334"/>
      <c r="E23" s="334"/>
      <c r="F23" s="334"/>
      <c r="G23" s="334"/>
      <c r="H23" s="334"/>
      <c r="I23" s="334"/>
      <c r="J23" s="334"/>
      <c r="K23" s="334"/>
      <c r="L23" s="334"/>
      <c r="M23" s="334"/>
      <c r="N23" s="334"/>
      <c r="O23" s="334"/>
      <c r="P23" s="334"/>
      <c r="Q23" s="334"/>
      <c r="R23" s="186">
        <v>222</v>
      </c>
      <c r="S23" s="186"/>
      <c r="T23" s="186"/>
      <c r="U23" s="102">
        <f t="shared" si="0"/>
        <v>0.44400000000000001</v>
      </c>
      <c r="V23" s="187"/>
      <c r="W23" s="187"/>
      <c r="X23" s="186">
        <v>63</v>
      </c>
      <c r="Y23" s="186"/>
      <c r="Z23" s="186"/>
      <c r="AA23" s="102">
        <f t="shared" si="1"/>
        <v>0.126</v>
      </c>
      <c r="AB23" s="187"/>
      <c r="AC23" s="187"/>
      <c r="AD23" s="186">
        <v>113</v>
      </c>
      <c r="AE23" s="186"/>
      <c r="AF23" s="186"/>
      <c r="AG23" s="102">
        <f t="shared" si="2"/>
        <v>0.22600000000000001</v>
      </c>
      <c r="AH23" s="187"/>
      <c r="AI23" s="187"/>
      <c r="AJ23" s="186">
        <v>102</v>
      </c>
      <c r="AK23" s="186"/>
      <c r="AL23" s="186"/>
      <c r="AM23" s="102">
        <f t="shared" si="3"/>
        <v>0.20399999999999999</v>
      </c>
      <c r="AN23" s="187"/>
      <c r="AO23" s="187"/>
      <c r="AP23" s="186">
        <f t="shared" si="5"/>
        <v>500</v>
      </c>
      <c r="AQ23" s="186"/>
      <c r="AR23" s="186"/>
      <c r="AS23" s="102">
        <f t="shared" si="4"/>
        <v>1</v>
      </c>
      <c r="AT23" s="187"/>
      <c r="AU23" s="187"/>
    </row>
    <row r="24" spans="2:47" ht="18" customHeight="1" thickTop="1" x14ac:dyDescent="0.15">
      <c r="B24" s="185"/>
      <c r="C24" s="335" t="s">
        <v>230</v>
      </c>
      <c r="D24" s="335"/>
      <c r="E24" s="335"/>
      <c r="F24" s="335"/>
      <c r="G24" s="335"/>
      <c r="H24" s="335"/>
      <c r="I24" s="335"/>
      <c r="J24" s="335"/>
      <c r="K24" s="335"/>
      <c r="L24" s="335"/>
      <c r="M24" s="335"/>
      <c r="N24" s="335"/>
      <c r="O24" s="335"/>
      <c r="P24" s="335"/>
      <c r="Q24" s="335"/>
      <c r="R24" s="188">
        <f>SUM(R14:R23)</f>
        <v>1336</v>
      </c>
      <c r="S24" s="188"/>
      <c r="T24" s="188"/>
      <c r="U24" s="104">
        <f>R24/$AP$24</f>
        <v>0.26719999999999999</v>
      </c>
      <c r="V24" s="189"/>
      <c r="W24" s="189"/>
      <c r="X24" s="188">
        <f>SUM(X14:X23)</f>
        <v>826</v>
      </c>
      <c r="Y24" s="188"/>
      <c r="Z24" s="188"/>
      <c r="AA24" s="104">
        <f>X24/$AP$24</f>
        <v>0.16520000000000001</v>
      </c>
      <c r="AB24" s="189"/>
      <c r="AC24" s="189"/>
      <c r="AD24" s="188">
        <f>SUM(AD14:AD23)</f>
        <v>1629</v>
      </c>
      <c r="AE24" s="188"/>
      <c r="AF24" s="188"/>
      <c r="AG24" s="104">
        <f>AD24/$AP$24</f>
        <v>0.32579999999999998</v>
      </c>
      <c r="AH24" s="189"/>
      <c r="AI24" s="189"/>
      <c r="AJ24" s="188">
        <f>SUM(AJ14:AJ23)</f>
        <v>1209</v>
      </c>
      <c r="AK24" s="188"/>
      <c r="AL24" s="188"/>
      <c r="AM24" s="104">
        <f t="shared" si="3"/>
        <v>0.24179999999999999</v>
      </c>
      <c r="AN24" s="189"/>
      <c r="AO24" s="189"/>
      <c r="AP24" s="188">
        <f>SUM(AP14:AP23)</f>
        <v>5000</v>
      </c>
      <c r="AQ24" s="188"/>
      <c r="AR24" s="188"/>
      <c r="AS24" s="104">
        <f t="shared" si="4"/>
        <v>1</v>
      </c>
      <c r="AT24" s="189"/>
      <c r="AU24" s="189"/>
    </row>
    <row r="25" spans="2:47" ht="18" customHeight="1" x14ac:dyDescent="0.15">
      <c r="B25" s="185"/>
      <c r="D25" s="171"/>
      <c r="E25" s="171"/>
      <c r="F25" s="171"/>
      <c r="G25" s="171"/>
      <c r="H25" s="171"/>
      <c r="I25" s="171"/>
      <c r="J25" s="173"/>
      <c r="K25" s="173"/>
      <c r="L25" s="174"/>
      <c r="M25" s="174"/>
      <c r="N25" s="171"/>
      <c r="P25" s="174"/>
      <c r="Q25" s="174"/>
      <c r="R25" s="174"/>
      <c r="S25" s="174"/>
      <c r="V25" s="174"/>
      <c r="W25" s="174"/>
      <c r="Z25" s="174"/>
      <c r="AA25" s="174"/>
      <c r="AD25" s="174"/>
      <c r="AE25" s="174"/>
    </row>
    <row r="26" spans="2:47" ht="18" customHeight="1" x14ac:dyDescent="0.15">
      <c r="B26" s="185"/>
      <c r="D26" s="171"/>
      <c r="E26" s="171"/>
      <c r="F26" s="171"/>
      <c r="G26" s="171"/>
      <c r="H26" s="171"/>
      <c r="I26" s="171"/>
      <c r="J26" s="173"/>
      <c r="K26" s="173"/>
      <c r="L26" s="174"/>
      <c r="M26" s="174"/>
      <c r="N26" s="171"/>
      <c r="P26" s="174"/>
      <c r="Q26" s="174"/>
      <c r="R26" s="174"/>
      <c r="S26" s="174"/>
      <c r="V26" s="174"/>
      <c r="W26" s="174"/>
      <c r="Z26" s="174"/>
      <c r="AA26" s="174"/>
      <c r="AD26" s="174"/>
      <c r="AE26" s="174"/>
    </row>
    <row r="27" spans="2:47" ht="18" customHeight="1" x14ac:dyDescent="0.15">
      <c r="B27" s="185"/>
      <c r="D27" s="171"/>
      <c r="E27" s="171"/>
      <c r="F27" s="171"/>
      <c r="G27" s="171"/>
      <c r="H27" s="171"/>
      <c r="I27" s="171"/>
      <c r="J27" s="173"/>
      <c r="K27" s="173"/>
      <c r="L27" s="174"/>
      <c r="M27" s="174"/>
      <c r="N27" s="171"/>
      <c r="P27" s="174"/>
      <c r="Q27" s="174"/>
      <c r="R27" s="174"/>
      <c r="S27" s="174"/>
      <c r="V27" s="174"/>
      <c r="W27" s="174"/>
      <c r="Z27" s="174"/>
      <c r="AA27" s="174"/>
      <c r="AD27" s="174"/>
      <c r="AE27" s="174"/>
    </row>
    <row r="28" spans="2:47" ht="18" customHeight="1" x14ac:dyDescent="0.15">
      <c r="B28" s="185"/>
      <c r="D28" s="171"/>
      <c r="E28" s="171"/>
      <c r="F28" s="171"/>
      <c r="G28" s="171"/>
      <c r="H28" s="171"/>
      <c r="I28" s="171"/>
      <c r="J28" s="173"/>
      <c r="K28" s="173"/>
      <c r="L28" s="174"/>
      <c r="M28" s="174"/>
      <c r="N28" s="171"/>
      <c r="P28" s="174"/>
      <c r="Q28" s="174"/>
      <c r="R28" s="174"/>
      <c r="S28" s="174"/>
      <c r="V28" s="174"/>
      <c r="W28" s="174"/>
      <c r="Z28" s="174"/>
      <c r="AA28" s="174"/>
      <c r="AD28" s="174"/>
      <c r="AE28" s="174"/>
    </row>
    <row r="29" spans="2:47" ht="18" customHeight="1" x14ac:dyDescent="0.15">
      <c r="B29" s="185"/>
      <c r="D29" s="171"/>
      <c r="E29" s="171"/>
      <c r="F29" s="171"/>
      <c r="G29" s="171"/>
      <c r="H29" s="171"/>
      <c r="I29" s="171"/>
      <c r="J29" s="173"/>
      <c r="K29" s="173"/>
      <c r="L29" s="174"/>
      <c r="M29" s="174"/>
      <c r="N29" s="171"/>
      <c r="P29" s="174"/>
      <c r="Q29" s="174"/>
      <c r="R29" s="174"/>
      <c r="S29" s="174"/>
      <c r="V29" s="174"/>
      <c r="W29" s="174"/>
      <c r="Z29" s="174"/>
      <c r="AA29" s="174"/>
      <c r="AD29" s="174"/>
      <c r="AE29" s="174"/>
    </row>
    <row r="30" spans="2:47" ht="18" customHeight="1" x14ac:dyDescent="0.15">
      <c r="B30" s="185"/>
      <c r="D30" s="171"/>
      <c r="E30" s="171"/>
      <c r="F30" s="171"/>
      <c r="G30" s="171"/>
      <c r="H30" s="171"/>
      <c r="I30" s="171"/>
      <c r="J30" s="173"/>
      <c r="K30" s="173"/>
      <c r="L30" s="174"/>
      <c r="M30" s="174"/>
      <c r="N30" s="171"/>
      <c r="P30" s="174"/>
      <c r="Q30" s="174"/>
      <c r="R30" s="174"/>
      <c r="S30" s="174"/>
      <c r="V30" s="174"/>
      <c r="W30" s="174"/>
      <c r="Z30" s="174"/>
      <c r="AA30" s="174"/>
      <c r="AD30" s="174"/>
      <c r="AE30" s="174"/>
    </row>
    <row r="31" spans="2:47" ht="18" customHeight="1" x14ac:dyDescent="0.15">
      <c r="B31" s="185"/>
      <c r="D31" s="171"/>
      <c r="E31" s="171"/>
      <c r="F31" s="171"/>
      <c r="G31" s="171"/>
      <c r="H31" s="171"/>
      <c r="I31" s="171"/>
      <c r="J31" s="173"/>
      <c r="K31" s="173"/>
      <c r="L31" s="174"/>
      <c r="M31" s="174"/>
      <c r="N31" s="171"/>
      <c r="P31" s="174"/>
      <c r="Q31" s="174"/>
      <c r="R31" s="174"/>
      <c r="S31" s="174"/>
      <c r="V31" s="174"/>
      <c r="W31" s="174"/>
      <c r="Z31" s="174"/>
      <c r="AA31" s="174"/>
      <c r="AD31" s="174"/>
      <c r="AE31" s="174"/>
    </row>
    <row r="32" spans="2:47" ht="18" customHeight="1" x14ac:dyDescent="0.15">
      <c r="B32" s="185"/>
      <c r="D32" s="171"/>
      <c r="E32" s="171"/>
      <c r="F32" s="171"/>
      <c r="G32" s="171"/>
      <c r="H32" s="171"/>
      <c r="I32" s="171"/>
      <c r="J32" s="173"/>
      <c r="K32" s="173"/>
      <c r="L32" s="174"/>
      <c r="M32" s="174"/>
      <c r="N32" s="171"/>
      <c r="P32" s="174"/>
      <c r="Q32" s="174"/>
      <c r="R32" s="174"/>
      <c r="S32" s="174"/>
      <c r="V32" s="174"/>
      <c r="W32" s="174"/>
      <c r="Z32" s="174"/>
      <c r="AA32" s="174"/>
      <c r="AD32" s="174"/>
      <c r="AE32" s="174"/>
    </row>
    <row r="33" spans="2:31" ht="18" customHeight="1" x14ac:dyDescent="0.15">
      <c r="B33" s="185"/>
      <c r="D33" s="171"/>
      <c r="E33" s="171"/>
      <c r="F33" s="171"/>
      <c r="G33" s="171"/>
      <c r="H33" s="171"/>
      <c r="I33" s="171"/>
      <c r="J33" s="173"/>
      <c r="K33" s="173"/>
      <c r="L33" s="174"/>
      <c r="M33" s="174"/>
      <c r="N33" s="171"/>
      <c r="P33" s="174"/>
      <c r="Q33" s="174"/>
      <c r="R33" s="174"/>
      <c r="S33" s="174"/>
      <c r="V33" s="174"/>
      <c r="W33" s="174"/>
      <c r="Z33" s="174"/>
      <c r="AA33" s="174"/>
      <c r="AD33" s="174"/>
      <c r="AE33" s="174"/>
    </row>
    <row r="34" spans="2:31" ht="18" customHeight="1" x14ac:dyDescent="0.15">
      <c r="B34" s="185"/>
      <c r="D34" s="171"/>
      <c r="E34" s="171"/>
      <c r="F34" s="171"/>
      <c r="G34" s="171"/>
      <c r="H34" s="171"/>
      <c r="I34" s="171"/>
      <c r="J34" s="173"/>
      <c r="K34" s="173"/>
      <c r="L34" s="174"/>
      <c r="M34" s="174"/>
      <c r="N34" s="171"/>
      <c r="P34" s="174"/>
      <c r="Q34" s="174"/>
      <c r="R34" s="174"/>
      <c r="S34" s="174"/>
      <c r="V34" s="174"/>
      <c r="W34" s="174"/>
      <c r="Z34" s="174"/>
      <c r="AA34" s="174"/>
      <c r="AD34" s="174"/>
      <c r="AE34" s="174"/>
    </row>
    <row r="35" spans="2:31" ht="18" customHeight="1" x14ac:dyDescent="0.15">
      <c r="B35" s="185"/>
      <c r="D35" s="171"/>
      <c r="E35" s="171"/>
      <c r="F35" s="171"/>
      <c r="G35" s="171"/>
      <c r="H35" s="171"/>
      <c r="I35" s="171"/>
      <c r="J35" s="173"/>
      <c r="K35" s="173"/>
      <c r="L35" s="174"/>
      <c r="M35" s="174"/>
      <c r="N35" s="171"/>
      <c r="P35" s="174"/>
      <c r="Q35" s="174"/>
      <c r="R35" s="174"/>
      <c r="S35" s="174"/>
      <c r="V35" s="174"/>
      <c r="W35" s="174"/>
      <c r="Z35" s="174"/>
      <c r="AA35" s="174"/>
      <c r="AD35" s="174"/>
      <c r="AE35" s="174"/>
    </row>
    <row r="36" spans="2:31" ht="18" customHeight="1" x14ac:dyDescent="0.15">
      <c r="B36" s="185"/>
      <c r="D36" s="171"/>
      <c r="E36" s="171"/>
      <c r="F36" s="171"/>
      <c r="G36" s="171"/>
      <c r="H36" s="171"/>
      <c r="I36" s="171"/>
      <c r="J36" s="173"/>
      <c r="K36" s="173"/>
      <c r="L36" s="174"/>
      <c r="M36" s="174"/>
      <c r="N36" s="171"/>
      <c r="P36" s="174"/>
      <c r="Q36" s="174"/>
      <c r="R36" s="174"/>
      <c r="S36" s="174"/>
      <c r="V36" s="174"/>
      <c r="W36" s="174"/>
      <c r="Z36" s="174"/>
      <c r="AA36" s="174"/>
      <c r="AD36" s="174"/>
      <c r="AE36" s="174"/>
    </row>
    <row r="37" spans="2:31" ht="18" customHeight="1" x14ac:dyDescent="0.15">
      <c r="B37" s="185"/>
      <c r="D37" s="171"/>
      <c r="E37" s="171"/>
      <c r="F37" s="171"/>
      <c r="G37" s="171"/>
      <c r="H37" s="171"/>
      <c r="I37" s="171"/>
      <c r="J37" s="173"/>
      <c r="K37" s="173"/>
      <c r="L37" s="174"/>
      <c r="M37" s="174"/>
      <c r="N37" s="171"/>
      <c r="P37" s="174"/>
      <c r="Q37" s="174"/>
      <c r="R37" s="174"/>
      <c r="S37" s="174"/>
      <c r="V37" s="174"/>
      <c r="W37" s="174"/>
      <c r="Z37" s="174"/>
      <c r="AA37" s="174"/>
      <c r="AD37" s="174"/>
      <c r="AE37" s="174"/>
    </row>
    <row r="38" spans="2:31" ht="18" customHeight="1" x14ac:dyDescent="0.15">
      <c r="B38" s="185"/>
      <c r="D38" s="171"/>
      <c r="E38" s="171"/>
      <c r="F38" s="171"/>
      <c r="G38" s="171"/>
      <c r="H38" s="171"/>
      <c r="I38" s="171"/>
      <c r="J38" s="173"/>
      <c r="K38" s="173"/>
      <c r="L38" s="174"/>
      <c r="M38" s="174"/>
      <c r="N38" s="171"/>
      <c r="P38" s="174"/>
      <c r="Q38" s="174"/>
      <c r="R38" s="174"/>
      <c r="S38" s="174"/>
      <c r="V38" s="174"/>
      <c r="W38" s="174"/>
      <c r="Z38" s="174"/>
      <c r="AA38" s="174"/>
      <c r="AD38" s="174"/>
      <c r="AE38" s="174"/>
    </row>
    <row r="39" spans="2:31" ht="18" customHeight="1" x14ac:dyDescent="0.15">
      <c r="B39" s="185"/>
      <c r="D39" s="171"/>
      <c r="E39" s="171"/>
      <c r="F39" s="171"/>
      <c r="G39" s="171"/>
      <c r="H39" s="171"/>
      <c r="I39" s="171"/>
      <c r="J39" s="173"/>
      <c r="K39" s="173"/>
      <c r="L39" s="174"/>
      <c r="M39" s="174"/>
      <c r="N39" s="171"/>
      <c r="P39" s="174"/>
      <c r="Q39" s="174"/>
      <c r="R39" s="174"/>
      <c r="S39" s="174"/>
      <c r="V39" s="174"/>
      <c r="W39" s="174"/>
      <c r="Z39" s="174"/>
      <c r="AA39" s="174"/>
      <c r="AD39" s="174"/>
      <c r="AE39" s="174"/>
    </row>
    <row r="40" spans="2:31" ht="18" customHeight="1" x14ac:dyDescent="0.15">
      <c r="B40" s="185"/>
      <c r="D40" s="171"/>
      <c r="E40" s="171"/>
      <c r="F40" s="171"/>
      <c r="G40" s="171"/>
      <c r="H40" s="171"/>
      <c r="I40" s="171"/>
      <c r="J40" s="173"/>
      <c r="K40" s="173"/>
      <c r="L40" s="174"/>
      <c r="M40" s="174"/>
      <c r="N40" s="171"/>
      <c r="P40" s="174"/>
      <c r="Q40" s="174"/>
      <c r="R40" s="174"/>
      <c r="S40" s="174"/>
      <c r="V40" s="174"/>
      <c r="W40" s="174"/>
      <c r="Z40" s="174"/>
      <c r="AA40" s="174"/>
      <c r="AD40" s="174"/>
      <c r="AE40" s="174"/>
    </row>
    <row r="41" spans="2:31" ht="18" customHeight="1" x14ac:dyDescent="0.15">
      <c r="B41" s="185"/>
      <c r="D41" s="171"/>
      <c r="E41" s="171"/>
      <c r="F41" s="171"/>
      <c r="G41" s="171"/>
      <c r="H41" s="171"/>
      <c r="I41" s="171"/>
      <c r="J41" s="173"/>
      <c r="K41" s="173"/>
      <c r="L41" s="174"/>
      <c r="M41" s="174"/>
      <c r="N41" s="171"/>
      <c r="P41" s="174"/>
      <c r="Q41" s="174"/>
      <c r="R41" s="174"/>
      <c r="S41" s="174"/>
      <c r="V41" s="174"/>
      <c r="W41" s="174"/>
      <c r="Z41" s="174"/>
      <c r="AA41" s="174"/>
      <c r="AD41" s="174"/>
      <c r="AE41" s="174"/>
    </row>
    <row r="42" spans="2:31" ht="18" customHeight="1" x14ac:dyDescent="0.15">
      <c r="B42" s="185"/>
      <c r="D42" s="171"/>
      <c r="E42" s="171"/>
      <c r="F42" s="171"/>
      <c r="G42" s="171"/>
      <c r="H42" s="171"/>
      <c r="I42" s="171"/>
      <c r="J42" s="173"/>
      <c r="K42" s="173"/>
      <c r="L42" s="174"/>
      <c r="M42" s="174"/>
      <c r="N42" s="171"/>
      <c r="P42" s="174"/>
      <c r="Q42" s="174"/>
      <c r="R42" s="174"/>
      <c r="S42" s="174"/>
      <c r="V42" s="174"/>
      <c r="W42" s="174"/>
      <c r="Z42" s="174"/>
      <c r="AA42" s="174"/>
      <c r="AD42" s="174"/>
      <c r="AE42" s="174"/>
    </row>
    <row r="43" spans="2:31" ht="18" customHeight="1" x14ac:dyDescent="0.15">
      <c r="B43" s="185"/>
      <c r="D43" s="171"/>
      <c r="E43" s="171"/>
      <c r="F43" s="171"/>
      <c r="G43" s="171"/>
      <c r="H43" s="171"/>
      <c r="I43" s="171"/>
      <c r="J43" s="173"/>
      <c r="K43" s="173"/>
      <c r="L43" s="174"/>
      <c r="M43" s="174"/>
      <c r="N43" s="171"/>
      <c r="P43" s="174"/>
      <c r="Q43" s="174"/>
      <c r="R43" s="174"/>
      <c r="S43" s="174"/>
      <c r="V43" s="174"/>
      <c r="W43" s="174"/>
      <c r="Z43" s="174"/>
      <c r="AA43" s="174"/>
      <c r="AD43" s="174"/>
      <c r="AE43" s="174"/>
    </row>
    <row r="44" spans="2:31" ht="18" customHeight="1" x14ac:dyDescent="0.15">
      <c r="B44" s="185"/>
      <c r="D44" s="171"/>
      <c r="E44" s="171"/>
      <c r="F44" s="171"/>
      <c r="G44" s="171"/>
      <c r="H44" s="171"/>
      <c r="I44" s="171"/>
      <c r="J44" s="173"/>
      <c r="K44" s="173"/>
      <c r="L44" s="174"/>
      <c r="M44" s="174"/>
      <c r="N44" s="171"/>
      <c r="P44" s="174"/>
      <c r="Q44" s="174"/>
      <c r="R44" s="174"/>
      <c r="S44" s="174"/>
      <c r="V44" s="174"/>
      <c r="W44" s="174"/>
      <c r="Z44" s="174"/>
      <c r="AA44" s="174"/>
      <c r="AD44" s="174"/>
      <c r="AE44" s="174"/>
    </row>
    <row r="45" spans="2:31" ht="18" customHeight="1" x14ac:dyDescent="0.15">
      <c r="B45" s="185"/>
      <c r="D45" s="171"/>
      <c r="E45" s="171"/>
      <c r="F45" s="171"/>
      <c r="G45" s="171"/>
      <c r="H45" s="171"/>
      <c r="I45" s="171"/>
      <c r="J45" s="173"/>
      <c r="K45" s="173"/>
      <c r="L45" s="174"/>
      <c r="M45" s="174"/>
      <c r="N45" s="171"/>
      <c r="P45" s="174"/>
      <c r="Q45" s="174"/>
      <c r="R45" s="174"/>
      <c r="S45" s="174"/>
      <c r="V45" s="174"/>
      <c r="W45" s="174"/>
      <c r="Z45" s="174"/>
      <c r="AA45" s="174"/>
      <c r="AD45" s="174"/>
      <c r="AE45" s="174"/>
    </row>
    <row r="46" spans="2:31" ht="18" customHeight="1" x14ac:dyDescent="0.15">
      <c r="B46" s="185"/>
      <c r="D46" s="171"/>
      <c r="E46" s="171"/>
      <c r="F46" s="171"/>
      <c r="G46" s="171"/>
      <c r="H46" s="171"/>
      <c r="I46" s="171"/>
      <c r="J46" s="173"/>
      <c r="K46" s="173"/>
      <c r="L46" s="174"/>
      <c r="M46" s="174"/>
      <c r="N46" s="171"/>
      <c r="P46" s="174"/>
      <c r="Q46" s="174"/>
      <c r="R46" s="174"/>
      <c r="S46" s="174"/>
      <c r="V46" s="174"/>
      <c r="W46" s="174"/>
      <c r="Z46" s="174"/>
      <c r="AA46" s="174"/>
      <c r="AD46" s="174"/>
      <c r="AE46" s="174"/>
    </row>
    <row r="47" spans="2:31" ht="18" customHeight="1" x14ac:dyDescent="0.15">
      <c r="B47" s="185"/>
      <c r="D47" s="171"/>
      <c r="E47" s="171"/>
      <c r="F47" s="171"/>
      <c r="G47" s="171"/>
      <c r="H47" s="171"/>
      <c r="I47" s="171"/>
      <c r="J47" s="173"/>
      <c r="K47" s="173"/>
      <c r="L47" s="174"/>
      <c r="M47" s="174"/>
      <c r="N47" s="171"/>
      <c r="P47" s="174"/>
      <c r="Q47" s="174"/>
      <c r="R47" s="174"/>
      <c r="S47" s="174"/>
      <c r="V47" s="174"/>
      <c r="W47" s="174"/>
      <c r="Z47" s="174"/>
      <c r="AA47" s="174"/>
      <c r="AD47" s="174"/>
      <c r="AE47" s="174"/>
    </row>
    <row r="48" spans="2:31" ht="18" customHeight="1" x14ac:dyDescent="0.15">
      <c r="B48" s="185"/>
      <c r="D48" s="171"/>
      <c r="E48" s="171"/>
      <c r="F48" s="171"/>
      <c r="G48" s="171"/>
      <c r="H48" s="171"/>
      <c r="I48" s="171"/>
      <c r="J48" s="173"/>
      <c r="K48" s="173"/>
      <c r="L48" s="174"/>
      <c r="M48" s="174"/>
      <c r="N48" s="171"/>
      <c r="P48" s="174"/>
      <c r="Q48" s="174"/>
      <c r="R48" s="174"/>
      <c r="S48" s="174"/>
      <c r="V48" s="174"/>
      <c r="W48" s="174"/>
      <c r="Z48" s="174"/>
      <c r="AA48" s="174"/>
      <c r="AD48" s="174"/>
      <c r="AE48" s="174"/>
    </row>
    <row r="49" spans="2:47" ht="18" customHeight="1" x14ac:dyDescent="0.15">
      <c r="B49" s="185"/>
      <c r="D49" s="171"/>
      <c r="E49" s="171"/>
      <c r="F49" s="171"/>
      <c r="G49" s="171"/>
      <c r="H49" s="171"/>
      <c r="I49" s="171"/>
      <c r="J49" s="173"/>
      <c r="K49" s="173"/>
      <c r="L49" s="174"/>
      <c r="M49" s="174"/>
      <c r="N49" s="171"/>
      <c r="P49" s="174"/>
      <c r="Q49" s="174"/>
      <c r="R49" s="174"/>
      <c r="S49" s="174"/>
      <c r="V49" s="174"/>
      <c r="W49" s="174"/>
      <c r="Z49" s="174"/>
      <c r="AA49" s="174"/>
      <c r="AD49" s="174"/>
      <c r="AE49" s="174"/>
    </row>
    <row r="50" spans="2:47" ht="18" customHeight="1" x14ac:dyDescent="0.15">
      <c r="B50" s="185"/>
      <c r="D50" s="171"/>
      <c r="E50" s="171"/>
      <c r="F50" s="171"/>
      <c r="G50" s="171"/>
      <c r="H50" s="171"/>
      <c r="I50" s="171"/>
      <c r="J50" s="173"/>
      <c r="K50" s="173"/>
      <c r="L50" s="174"/>
      <c r="M50" s="174"/>
      <c r="N50" s="171"/>
      <c r="P50" s="174"/>
      <c r="Q50" s="174"/>
      <c r="R50" s="174"/>
      <c r="S50" s="174"/>
      <c r="V50" s="174"/>
      <c r="W50" s="174"/>
      <c r="Z50" s="174"/>
      <c r="AA50" s="174"/>
      <c r="AD50" s="174"/>
      <c r="AE50" s="174"/>
    </row>
    <row r="51" spans="2:47" ht="18" customHeight="1" x14ac:dyDescent="0.15">
      <c r="B51" s="185"/>
      <c r="D51" s="171"/>
      <c r="E51" s="171"/>
      <c r="F51" s="171"/>
      <c r="G51" s="171"/>
      <c r="H51" s="171"/>
      <c r="I51" s="171"/>
      <c r="J51" s="173"/>
      <c r="K51" s="173"/>
      <c r="L51" s="174"/>
      <c r="M51" s="174"/>
      <c r="N51" s="171"/>
      <c r="P51" s="174"/>
      <c r="Q51" s="174"/>
      <c r="R51" s="174"/>
      <c r="S51" s="174"/>
      <c r="V51" s="174"/>
      <c r="W51" s="174"/>
      <c r="Z51" s="174"/>
      <c r="AA51" s="174"/>
      <c r="AD51" s="174"/>
      <c r="AE51" s="174"/>
    </row>
    <row r="52" spans="2:47" ht="18" customHeight="1" x14ac:dyDescent="0.15">
      <c r="B52" s="185"/>
      <c r="D52" s="171"/>
      <c r="E52" s="171"/>
      <c r="F52" s="171"/>
      <c r="G52" s="171"/>
      <c r="H52" s="171"/>
      <c r="I52" s="171"/>
      <c r="J52" s="173"/>
      <c r="K52" s="173"/>
      <c r="L52" s="174"/>
      <c r="M52" s="174"/>
      <c r="N52" s="171"/>
      <c r="P52" s="174"/>
      <c r="Q52" s="174"/>
      <c r="R52" s="174"/>
      <c r="S52" s="174"/>
      <c r="V52" s="174"/>
      <c r="W52" s="174"/>
      <c r="Z52" s="174"/>
      <c r="AA52" s="174"/>
      <c r="AD52" s="174"/>
      <c r="AE52" s="174"/>
    </row>
    <row r="53" spans="2:47" ht="18" customHeight="1" x14ac:dyDescent="0.15">
      <c r="B53" s="185"/>
      <c r="D53" s="171"/>
      <c r="E53" s="171"/>
      <c r="F53" s="171"/>
      <c r="G53" s="171"/>
      <c r="H53" s="171"/>
      <c r="I53" s="171"/>
      <c r="J53" s="173"/>
      <c r="K53" s="173"/>
      <c r="L53" s="174"/>
      <c r="M53" s="174"/>
      <c r="N53" s="171"/>
      <c r="P53" s="174"/>
      <c r="Q53" s="174"/>
      <c r="R53" s="174"/>
      <c r="S53" s="174"/>
      <c r="V53" s="174"/>
      <c r="W53" s="174"/>
      <c r="Z53" s="174"/>
      <c r="AA53" s="174"/>
      <c r="AD53" s="174"/>
      <c r="AE53" s="174"/>
    </row>
    <row r="54" spans="2:47" ht="18" customHeight="1" x14ac:dyDescent="0.15">
      <c r="B54" s="185"/>
      <c r="D54" s="171"/>
      <c r="E54" s="171"/>
      <c r="F54" s="171"/>
      <c r="G54" s="171"/>
      <c r="H54" s="171"/>
      <c r="I54" s="171"/>
      <c r="J54" s="173"/>
      <c r="K54" s="173"/>
      <c r="L54" s="174"/>
      <c r="M54" s="174"/>
      <c r="N54" s="171"/>
      <c r="P54" s="174"/>
      <c r="Q54" s="174"/>
      <c r="R54" s="174"/>
      <c r="S54" s="174"/>
      <c r="V54" s="174"/>
      <c r="W54" s="174"/>
      <c r="Z54" s="174"/>
      <c r="AA54" s="174"/>
      <c r="AD54" s="174"/>
      <c r="AE54" s="174"/>
    </row>
    <row r="55" spans="2:47" ht="18" customHeight="1" x14ac:dyDescent="0.15">
      <c r="B55" s="185"/>
      <c r="D55" s="171"/>
      <c r="E55" s="171"/>
      <c r="F55" s="171"/>
      <c r="G55" s="171"/>
      <c r="H55" s="171"/>
      <c r="I55" s="171"/>
      <c r="J55" s="173"/>
      <c r="K55" s="173"/>
      <c r="L55" s="174"/>
      <c r="M55" s="174"/>
      <c r="N55" s="171"/>
      <c r="P55" s="174"/>
      <c r="Q55" s="174"/>
      <c r="R55" s="174"/>
      <c r="S55" s="174"/>
      <c r="V55" s="174"/>
      <c r="W55" s="174"/>
      <c r="Z55" s="174"/>
      <c r="AA55" s="174"/>
      <c r="AD55" s="174"/>
      <c r="AE55" s="174"/>
    </row>
    <row r="56" spans="2:47" ht="18" customHeight="1" x14ac:dyDescent="0.15">
      <c r="B56" s="185"/>
      <c r="D56" s="171"/>
      <c r="E56" s="171"/>
      <c r="F56" s="171"/>
      <c r="G56" s="171"/>
      <c r="H56" s="171"/>
      <c r="I56" s="171"/>
      <c r="J56" s="173"/>
      <c r="K56" s="173"/>
      <c r="L56" s="174"/>
      <c r="M56" s="174"/>
      <c r="N56" s="171"/>
      <c r="P56" s="174"/>
      <c r="Q56" s="174"/>
      <c r="R56" s="174"/>
      <c r="S56" s="174"/>
      <c r="V56" s="174"/>
      <c r="W56" s="174"/>
      <c r="Z56" s="174"/>
      <c r="AA56" s="174"/>
      <c r="AD56" s="174"/>
      <c r="AE56" s="174"/>
    </row>
    <row r="57" spans="2:47" ht="18" customHeight="1" x14ac:dyDescent="0.15">
      <c r="B57" s="185"/>
      <c r="D57" s="171"/>
      <c r="E57" s="171"/>
      <c r="F57" s="171"/>
      <c r="G57" s="171"/>
      <c r="H57" s="171"/>
      <c r="I57" s="171"/>
      <c r="J57" s="173"/>
      <c r="K57" s="173"/>
      <c r="L57" s="174"/>
      <c r="M57" s="174"/>
      <c r="N57" s="171"/>
      <c r="P57" s="174"/>
      <c r="Q57" s="174"/>
      <c r="R57" s="174"/>
      <c r="S57" s="174"/>
      <c r="V57" s="174"/>
      <c r="W57" s="174"/>
      <c r="Z57" s="174"/>
      <c r="AA57" s="174"/>
      <c r="AD57" s="174"/>
      <c r="AE57" s="174"/>
    </row>
    <row r="58" spans="2:47" ht="18" customHeight="1" x14ac:dyDescent="0.15">
      <c r="B58" s="185"/>
      <c r="C58" s="190" t="s">
        <v>176</v>
      </c>
      <c r="D58" s="171"/>
      <c r="E58" s="171"/>
      <c r="F58" s="171"/>
      <c r="G58" s="171"/>
      <c r="H58" s="171"/>
      <c r="I58" s="171"/>
      <c r="J58" s="173"/>
      <c r="K58" s="173"/>
      <c r="L58" s="174"/>
      <c r="M58" s="174"/>
      <c r="N58" s="171"/>
      <c r="P58" s="174"/>
      <c r="Q58" s="174"/>
      <c r="R58" s="174"/>
      <c r="S58" s="174"/>
      <c r="V58" s="174"/>
      <c r="W58" s="174"/>
      <c r="Z58" s="174"/>
      <c r="AA58" s="174"/>
      <c r="AD58" s="174"/>
      <c r="AE58" s="174"/>
    </row>
    <row r="59" spans="2:47" ht="18" customHeight="1" x14ac:dyDescent="0.15">
      <c r="C59" s="191"/>
      <c r="D59" s="192"/>
      <c r="E59" s="192"/>
      <c r="F59" s="192"/>
      <c r="G59" s="192"/>
      <c r="H59" s="192"/>
      <c r="I59" s="192"/>
      <c r="J59" s="192"/>
      <c r="K59" s="192"/>
      <c r="L59" s="192"/>
      <c r="M59" s="192"/>
      <c r="N59" s="192"/>
      <c r="O59" s="192"/>
      <c r="P59" s="192"/>
      <c r="Q59" s="192"/>
      <c r="R59" s="181" t="s">
        <v>105</v>
      </c>
      <c r="S59" s="181"/>
      <c r="T59" s="181"/>
      <c r="U59" s="181"/>
      <c r="V59" s="181"/>
      <c r="W59" s="181"/>
      <c r="X59" s="181" t="s">
        <v>108</v>
      </c>
      <c r="Y59" s="181"/>
      <c r="Z59" s="181"/>
      <c r="AA59" s="181"/>
      <c r="AB59" s="181"/>
      <c r="AC59" s="181"/>
      <c r="AD59" s="182" t="s">
        <v>107</v>
      </c>
      <c r="AE59" s="182"/>
      <c r="AF59" s="182"/>
      <c r="AG59" s="182"/>
      <c r="AH59" s="182"/>
      <c r="AI59" s="182"/>
      <c r="AJ59" s="182" t="s">
        <v>106</v>
      </c>
      <c r="AK59" s="182"/>
      <c r="AL59" s="182"/>
      <c r="AM59" s="182"/>
      <c r="AN59" s="182"/>
      <c r="AO59" s="182"/>
      <c r="AP59" s="182" t="s">
        <v>229</v>
      </c>
      <c r="AQ59" s="182"/>
      <c r="AR59" s="182"/>
      <c r="AS59" s="182"/>
      <c r="AT59" s="182"/>
      <c r="AU59" s="182"/>
    </row>
    <row r="60" spans="2:47" ht="18" customHeight="1" x14ac:dyDescent="0.15">
      <c r="C60" s="193"/>
      <c r="D60" s="194"/>
      <c r="E60" s="194"/>
      <c r="F60" s="194"/>
      <c r="G60" s="194"/>
      <c r="H60" s="194"/>
      <c r="I60" s="194"/>
      <c r="J60" s="194"/>
      <c r="K60" s="194"/>
      <c r="L60" s="194"/>
      <c r="M60" s="194"/>
      <c r="N60" s="194"/>
      <c r="O60" s="194"/>
      <c r="P60" s="194"/>
      <c r="Q60" s="194"/>
      <c r="R60" s="181" t="s">
        <v>75</v>
      </c>
      <c r="S60" s="181"/>
      <c r="T60" s="181"/>
      <c r="U60" s="181" t="s">
        <v>161</v>
      </c>
      <c r="V60" s="181"/>
      <c r="W60" s="181"/>
      <c r="X60" s="181" t="s">
        <v>75</v>
      </c>
      <c r="Y60" s="181"/>
      <c r="Z60" s="181"/>
      <c r="AA60" s="181" t="s">
        <v>161</v>
      </c>
      <c r="AB60" s="181"/>
      <c r="AC60" s="181"/>
      <c r="AD60" s="181" t="s">
        <v>75</v>
      </c>
      <c r="AE60" s="181"/>
      <c r="AF60" s="181"/>
      <c r="AG60" s="181" t="s">
        <v>161</v>
      </c>
      <c r="AH60" s="181"/>
      <c r="AI60" s="181"/>
      <c r="AJ60" s="181" t="s">
        <v>75</v>
      </c>
      <c r="AK60" s="181"/>
      <c r="AL60" s="181"/>
      <c r="AM60" s="181" t="s">
        <v>161</v>
      </c>
      <c r="AN60" s="181"/>
      <c r="AO60" s="181"/>
      <c r="AP60" s="195" t="s">
        <v>75</v>
      </c>
      <c r="AQ60" s="181"/>
      <c r="AR60" s="181"/>
      <c r="AS60" s="181" t="s">
        <v>161</v>
      </c>
      <c r="AT60" s="181"/>
      <c r="AU60" s="181"/>
    </row>
    <row r="61" spans="2:47" ht="18" customHeight="1" x14ac:dyDescent="0.15">
      <c r="C61" s="196" t="s">
        <v>14</v>
      </c>
      <c r="D61" s="197"/>
      <c r="E61" s="197"/>
      <c r="F61" s="197"/>
      <c r="G61" s="197"/>
      <c r="H61" s="197"/>
      <c r="I61" s="197"/>
      <c r="J61" s="197"/>
      <c r="K61" s="197"/>
      <c r="L61" s="197"/>
      <c r="M61" s="197"/>
      <c r="N61" s="197"/>
      <c r="O61" s="197"/>
      <c r="P61" s="197"/>
      <c r="Q61" s="197"/>
      <c r="R61" s="183">
        <v>219</v>
      </c>
      <c r="S61" s="183"/>
      <c r="T61" s="183"/>
      <c r="U61" s="99">
        <f t="shared" ref="U61:U70" si="6">R61/($R61+$X61+$AD61+$AJ61)</f>
        <v>0.438</v>
      </c>
      <c r="V61" s="184"/>
      <c r="W61" s="184"/>
      <c r="X61" s="183">
        <v>52</v>
      </c>
      <c r="Y61" s="183"/>
      <c r="Z61" s="183"/>
      <c r="AA61" s="99">
        <f t="shared" ref="AA61:AA70" si="7">X61/($R61+$X61+$AD61+$AJ61)</f>
        <v>0.104</v>
      </c>
      <c r="AB61" s="184"/>
      <c r="AC61" s="184"/>
      <c r="AD61" s="183">
        <v>112</v>
      </c>
      <c r="AE61" s="183"/>
      <c r="AF61" s="183"/>
      <c r="AG61" s="99">
        <f t="shared" ref="AG61:AG70" si="8">AD61/($R61+$X61+$AD61+$AJ61)</f>
        <v>0.224</v>
      </c>
      <c r="AH61" s="184"/>
      <c r="AI61" s="184"/>
      <c r="AJ61" s="183">
        <v>117</v>
      </c>
      <c r="AK61" s="183"/>
      <c r="AL61" s="183"/>
      <c r="AM61" s="99">
        <f t="shared" ref="AM61:AM70" si="9">AJ61/($R61+$X61+$AD61+$AJ61)</f>
        <v>0.23400000000000001</v>
      </c>
      <c r="AN61" s="184"/>
      <c r="AO61" s="184"/>
      <c r="AP61" s="183">
        <f>SUM(R61,X61,AD61,AJ61)</f>
        <v>500</v>
      </c>
      <c r="AQ61" s="183"/>
      <c r="AR61" s="183"/>
      <c r="AS61" s="99">
        <f t="shared" ref="AS61:AS71" si="10">AP61/($R61+$X61+$AD61+$AJ61)</f>
        <v>1</v>
      </c>
      <c r="AT61" s="184"/>
      <c r="AU61" s="184"/>
    </row>
    <row r="62" spans="2:47" ht="18" customHeight="1" x14ac:dyDescent="0.15">
      <c r="C62" s="196" t="s">
        <v>16</v>
      </c>
      <c r="D62" s="197"/>
      <c r="E62" s="197"/>
      <c r="F62" s="197"/>
      <c r="G62" s="197"/>
      <c r="H62" s="197"/>
      <c r="I62" s="197"/>
      <c r="J62" s="197"/>
      <c r="K62" s="197"/>
      <c r="L62" s="197"/>
      <c r="M62" s="197"/>
      <c r="N62" s="197"/>
      <c r="O62" s="197"/>
      <c r="P62" s="197"/>
      <c r="Q62" s="197"/>
      <c r="R62" s="183">
        <v>212</v>
      </c>
      <c r="S62" s="183"/>
      <c r="T62" s="183"/>
      <c r="U62" s="99">
        <f t="shared" si="6"/>
        <v>0.42399999999999999</v>
      </c>
      <c r="V62" s="184"/>
      <c r="W62" s="184"/>
      <c r="X62" s="183">
        <v>53</v>
      </c>
      <c r="Y62" s="183"/>
      <c r="Z62" s="183"/>
      <c r="AA62" s="99">
        <f t="shared" si="7"/>
        <v>0.106</v>
      </c>
      <c r="AB62" s="184"/>
      <c r="AC62" s="184"/>
      <c r="AD62" s="183">
        <v>112</v>
      </c>
      <c r="AE62" s="183"/>
      <c r="AF62" s="183"/>
      <c r="AG62" s="99">
        <f t="shared" si="8"/>
        <v>0.224</v>
      </c>
      <c r="AH62" s="184"/>
      <c r="AI62" s="184"/>
      <c r="AJ62" s="183">
        <v>123</v>
      </c>
      <c r="AK62" s="183"/>
      <c r="AL62" s="183"/>
      <c r="AM62" s="99">
        <f t="shared" si="9"/>
        <v>0.246</v>
      </c>
      <c r="AN62" s="184"/>
      <c r="AO62" s="184"/>
      <c r="AP62" s="183">
        <f t="shared" ref="AP62:AP70" si="11">SUM(R62,X62,AD62,AJ62)</f>
        <v>500</v>
      </c>
      <c r="AQ62" s="183"/>
      <c r="AR62" s="183"/>
      <c r="AS62" s="99">
        <f t="shared" si="10"/>
        <v>1</v>
      </c>
      <c r="AT62" s="184"/>
      <c r="AU62" s="184"/>
    </row>
    <row r="63" spans="2:47" ht="18" customHeight="1" x14ac:dyDescent="0.15">
      <c r="C63" s="196" t="s">
        <v>17</v>
      </c>
      <c r="D63" s="197"/>
      <c r="E63" s="197"/>
      <c r="F63" s="197"/>
      <c r="G63" s="197"/>
      <c r="H63" s="197"/>
      <c r="I63" s="197"/>
      <c r="J63" s="197"/>
      <c r="K63" s="197"/>
      <c r="L63" s="197"/>
      <c r="M63" s="197"/>
      <c r="N63" s="197"/>
      <c r="O63" s="197"/>
      <c r="P63" s="197"/>
      <c r="Q63" s="197"/>
      <c r="R63" s="183">
        <v>190</v>
      </c>
      <c r="S63" s="183"/>
      <c r="T63" s="183"/>
      <c r="U63" s="99">
        <f t="shared" si="6"/>
        <v>0.38</v>
      </c>
      <c r="V63" s="184"/>
      <c r="W63" s="184"/>
      <c r="X63" s="183">
        <v>59</v>
      </c>
      <c r="Y63" s="183"/>
      <c r="Z63" s="183"/>
      <c r="AA63" s="99">
        <f t="shared" si="7"/>
        <v>0.11799999999999999</v>
      </c>
      <c r="AB63" s="184"/>
      <c r="AC63" s="184"/>
      <c r="AD63" s="183">
        <v>132</v>
      </c>
      <c r="AE63" s="183"/>
      <c r="AF63" s="183"/>
      <c r="AG63" s="99">
        <f t="shared" si="8"/>
        <v>0.26400000000000001</v>
      </c>
      <c r="AH63" s="184"/>
      <c r="AI63" s="184"/>
      <c r="AJ63" s="183">
        <v>119</v>
      </c>
      <c r="AK63" s="183"/>
      <c r="AL63" s="183"/>
      <c r="AM63" s="99">
        <f t="shared" si="9"/>
        <v>0.23799999999999999</v>
      </c>
      <c r="AN63" s="184"/>
      <c r="AO63" s="184"/>
      <c r="AP63" s="183">
        <f t="shared" si="11"/>
        <v>500</v>
      </c>
      <c r="AQ63" s="183"/>
      <c r="AR63" s="183"/>
      <c r="AS63" s="99">
        <f t="shared" si="10"/>
        <v>1</v>
      </c>
      <c r="AT63" s="184"/>
      <c r="AU63" s="184"/>
    </row>
    <row r="64" spans="2:47" ht="18" customHeight="1" x14ac:dyDescent="0.15">
      <c r="C64" s="196" t="s">
        <v>18</v>
      </c>
      <c r="D64" s="197"/>
      <c r="E64" s="197"/>
      <c r="F64" s="197"/>
      <c r="G64" s="197"/>
      <c r="H64" s="197"/>
      <c r="I64" s="197"/>
      <c r="J64" s="197"/>
      <c r="K64" s="197"/>
      <c r="L64" s="197"/>
      <c r="M64" s="197"/>
      <c r="N64" s="197"/>
      <c r="O64" s="197"/>
      <c r="P64" s="197"/>
      <c r="Q64" s="197"/>
      <c r="R64" s="183">
        <v>140</v>
      </c>
      <c r="S64" s="183"/>
      <c r="T64" s="183"/>
      <c r="U64" s="99">
        <f t="shared" si="6"/>
        <v>0.28000000000000003</v>
      </c>
      <c r="V64" s="184"/>
      <c r="W64" s="184"/>
      <c r="X64" s="183">
        <v>53</v>
      </c>
      <c r="Y64" s="183"/>
      <c r="Z64" s="183"/>
      <c r="AA64" s="99">
        <f t="shared" si="7"/>
        <v>0.106</v>
      </c>
      <c r="AB64" s="184"/>
      <c r="AC64" s="184"/>
      <c r="AD64" s="183">
        <v>152</v>
      </c>
      <c r="AE64" s="183"/>
      <c r="AF64" s="183"/>
      <c r="AG64" s="99">
        <f t="shared" si="8"/>
        <v>0.30399999999999999</v>
      </c>
      <c r="AH64" s="184"/>
      <c r="AI64" s="184"/>
      <c r="AJ64" s="183">
        <v>155</v>
      </c>
      <c r="AK64" s="183"/>
      <c r="AL64" s="183"/>
      <c r="AM64" s="99">
        <f t="shared" si="9"/>
        <v>0.31</v>
      </c>
      <c r="AN64" s="184"/>
      <c r="AO64" s="184"/>
      <c r="AP64" s="183">
        <f t="shared" si="11"/>
        <v>500</v>
      </c>
      <c r="AQ64" s="183"/>
      <c r="AR64" s="183"/>
      <c r="AS64" s="99">
        <f t="shared" si="10"/>
        <v>1</v>
      </c>
      <c r="AT64" s="184"/>
      <c r="AU64" s="184"/>
    </row>
    <row r="65" spans="3:47" ht="18" customHeight="1" x14ac:dyDescent="0.15">
      <c r="C65" s="196" t="s">
        <v>19</v>
      </c>
      <c r="D65" s="197"/>
      <c r="E65" s="197"/>
      <c r="F65" s="197"/>
      <c r="G65" s="197"/>
      <c r="H65" s="197"/>
      <c r="I65" s="197"/>
      <c r="J65" s="197"/>
      <c r="K65" s="197"/>
      <c r="L65" s="197"/>
      <c r="M65" s="197"/>
      <c r="N65" s="197"/>
      <c r="O65" s="197"/>
      <c r="P65" s="197"/>
      <c r="Q65" s="197"/>
      <c r="R65" s="183">
        <v>119</v>
      </c>
      <c r="S65" s="183"/>
      <c r="T65" s="183"/>
      <c r="U65" s="99">
        <f t="shared" si="6"/>
        <v>0.23799999999999999</v>
      </c>
      <c r="V65" s="184"/>
      <c r="W65" s="184"/>
      <c r="X65" s="183">
        <v>77</v>
      </c>
      <c r="Y65" s="183"/>
      <c r="Z65" s="183"/>
      <c r="AA65" s="99">
        <f t="shared" si="7"/>
        <v>0.154</v>
      </c>
      <c r="AB65" s="184"/>
      <c r="AC65" s="184"/>
      <c r="AD65" s="183">
        <v>154</v>
      </c>
      <c r="AE65" s="183"/>
      <c r="AF65" s="183"/>
      <c r="AG65" s="99">
        <f t="shared" si="8"/>
        <v>0.308</v>
      </c>
      <c r="AH65" s="184"/>
      <c r="AI65" s="184"/>
      <c r="AJ65" s="183">
        <v>150</v>
      </c>
      <c r="AK65" s="183"/>
      <c r="AL65" s="183"/>
      <c r="AM65" s="99">
        <f t="shared" si="9"/>
        <v>0.3</v>
      </c>
      <c r="AN65" s="184"/>
      <c r="AO65" s="184"/>
      <c r="AP65" s="183">
        <f t="shared" si="11"/>
        <v>500</v>
      </c>
      <c r="AQ65" s="183"/>
      <c r="AR65" s="183"/>
      <c r="AS65" s="99">
        <f t="shared" si="10"/>
        <v>1</v>
      </c>
      <c r="AT65" s="184"/>
      <c r="AU65" s="184"/>
    </row>
    <row r="66" spans="3:47" ht="18" customHeight="1" x14ac:dyDescent="0.15">
      <c r="C66" s="196" t="s">
        <v>20</v>
      </c>
      <c r="D66" s="197"/>
      <c r="E66" s="197"/>
      <c r="F66" s="197"/>
      <c r="G66" s="197"/>
      <c r="H66" s="197"/>
      <c r="I66" s="197"/>
      <c r="J66" s="197"/>
      <c r="K66" s="197"/>
      <c r="L66" s="197"/>
      <c r="M66" s="197"/>
      <c r="N66" s="197"/>
      <c r="O66" s="197"/>
      <c r="P66" s="197"/>
      <c r="Q66" s="197"/>
      <c r="R66" s="183">
        <v>123</v>
      </c>
      <c r="S66" s="183"/>
      <c r="T66" s="183"/>
      <c r="U66" s="99">
        <f t="shared" si="6"/>
        <v>0.246</v>
      </c>
      <c r="V66" s="184"/>
      <c r="W66" s="184"/>
      <c r="X66" s="183">
        <v>74</v>
      </c>
      <c r="Y66" s="183"/>
      <c r="Z66" s="183"/>
      <c r="AA66" s="99">
        <f t="shared" si="7"/>
        <v>0.14799999999999999</v>
      </c>
      <c r="AB66" s="184"/>
      <c r="AC66" s="184"/>
      <c r="AD66" s="183">
        <v>157</v>
      </c>
      <c r="AE66" s="183"/>
      <c r="AF66" s="183"/>
      <c r="AG66" s="99">
        <f t="shared" si="8"/>
        <v>0.314</v>
      </c>
      <c r="AH66" s="184"/>
      <c r="AI66" s="184"/>
      <c r="AJ66" s="183">
        <v>146</v>
      </c>
      <c r="AK66" s="183"/>
      <c r="AL66" s="183"/>
      <c r="AM66" s="99">
        <f t="shared" si="9"/>
        <v>0.29199999999999998</v>
      </c>
      <c r="AN66" s="184"/>
      <c r="AO66" s="184"/>
      <c r="AP66" s="183">
        <f t="shared" si="11"/>
        <v>500</v>
      </c>
      <c r="AQ66" s="183"/>
      <c r="AR66" s="183"/>
      <c r="AS66" s="99">
        <f t="shared" si="10"/>
        <v>1</v>
      </c>
      <c r="AT66" s="184"/>
      <c r="AU66" s="184"/>
    </row>
    <row r="67" spans="3:47" ht="18" customHeight="1" x14ac:dyDescent="0.15">
      <c r="C67" s="196" t="s">
        <v>21</v>
      </c>
      <c r="D67" s="197"/>
      <c r="E67" s="197"/>
      <c r="F67" s="197"/>
      <c r="G67" s="197"/>
      <c r="H67" s="197"/>
      <c r="I67" s="197"/>
      <c r="J67" s="197"/>
      <c r="K67" s="197"/>
      <c r="L67" s="197"/>
      <c r="M67" s="197"/>
      <c r="N67" s="197"/>
      <c r="O67" s="197"/>
      <c r="P67" s="197"/>
      <c r="Q67" s="197"/>
      <c r="R67" s="183">
        <v>102</v>
      </c>
      <c r="S67" s="183"/>
      <c r="T67" s="183"/>
      <c r="U67" s="99">
        <f t="shared" si="6"/>
        <v>0.20399999999999999</v>
      </c>
      <c r="V67" s="184"/>
      <c r="W67" s="184"/>
      <c r="X67" s="183">
        <v>74</v>
      </c>
      <c r="Y67" s="183"/>
      <c r="Z67" s="183"/>
      <c r="AA67" s="99">
        <f t="shared" si="7"/>
        <v>0.14799999999999999</v>
      </c>
      <c r="AB67" s="184"/>
      <c r="AC67" s="184"/>
      <c r="AD67" s="183">
        <v>164</v>
      </c>
      <c r="AE67" s="183"/>
      <c r="AF67" s="183"/>
      <c r="AG67" s="99">
        <f t="shared" si="8"/>
        <v>0.32800000000000001</v>
      </c>
      <c r="AH67" s="184"/>
      <c r="AI67" s="184"/>
      <c r="AJ67" s="183">
        <v>160</v>
      </c>
      <c r="AK67" s="183"/>
      <c r="AL67" s="183"/>
      <c r="AM67" s="99">
        <f t="shared" si="9"/>
        <v>0.32</v>
      </c>
      <c r="AN67" s="184"/>
      <c r="AO67" s="184"/>
      <c r="AP67" s="183">
        <f t="shared" si="11"/>
        <v>500</v>
      </c>
      <c r="AQ67" s="183"/>
      <c r="AR67" s="183"/>
      <c r="AS67" s="99">
        <f t="shared" si="10"/>
        <v>1</v>
      </c>
      <c r="AT67" s="184"/>
      <c r="AU67" s="184"/>
    </row>
    <row r="68" spans="3:47" ht="18" customHeight="1" x14ac:dyDescent="0.15">
      <c r="C68" s="196" t="s">
        <v>22</v>
      </c>
      <c r="D68" s="197"/>
      <c r="E68" s="197"/>
      <c r="F68" s="197"/>
      <c r="G68" s="197"/>
      <c r="H68" s="197"/>
      <c r="I68" s="197"/>
      <c r="J68" s="197"/>
      <c r="K68" s="197"/>
      <c r="L68" s="197"/>
      <c r="M68" s="197"/>
      <c r="N68" s="197"/>
      <c r="O68" s="197"/>
      <c r="P68" s="197"/>
      <c r="Q68" s="197"/>
      <c r="R68" s="183">
        <v>126</v>
      </c>
      <c r="S68" s="183"/>
      <c r="T68" s="183"/>
      <c r="U68" s="99">
        <f t="shared" si="6"/>
        <v>0.252</v>
      </c>
      <c r="V68" s="184"/>
      <c r="W68" s="184"/>
      <c r="X68" s="183">
        <v>64</v>
      </c>
      <c r="Y68" s="183"/>
      <c r="Z68" s="183"/>
      <c r="AA68" s="99">
        <f t="shared" si="7"/>
        <v>0.128</v>
      </c>
      <c r="AB68" s="184"/>
      <c r="AC68" s="184"/>
      <c r="AD68" s="183">
        <v>156</v>
      </c>
      <c r="AE68" s="183"/>
      <c r="AF68" s="183"/>
      <c r="AG68" s="99">
        <f t="shared" si="8"/>
        <v>0.312</v>
      </c>
      <c r="AH68" s="184"/>
      <c r="AI68" s="184"/>
      <c r="AJ68" s="183">
        <v>154</v>
      </c>
      <c r="AK68" s="183"/>
      <c r="AL68" s="183"/>
      <c r="AM68" s="99">
        <f t="shared" si="9"/>
        <v>0.308</v>
      </c>
      <c r="AN68" s="184"/>
      <c r="AO68" s="184"/>
      <c r="AP68" s="183">
        <f t="shared" si="11"/>
        <v>500</v>
      </c>
      <c r="AQ68" s="183"/>
      <c r="AR68" s="183"/>
      <c r="AS68" s="99">
        <f t="shared" si="10"/>
        <v>1</v>
      </c>
      <c r="AT68" s="184"/>
      <c r="AU68" s="184"/>
    </row>
    <row r="69" spans="3:47" ht="18" customHeight="1" x14ac:dyDescent="0.15">
      <c r="C69" s="196" t="s">
        <v>23</v>
      </c>
      <c r="D69" s="197"/>
      <c r="E69" s="197"/>
      <c r="F69" s="197"/>
      <c r="G69" s="197"/>
      <c r="H69" s="197"/>
      <c r="I69" s="197"/>
      <c r="J69" s="197"/>
      <c r="K69" s="197"/>
      <c r="L69" s="197"/>
      <c r="M69" s="197"/>
      <c r="N69" s="197"/>
      <c r="O69" s="197"/>
      <c r="P69" s="197"/>
      <c r="Q69" s="197"/>
      <c r="R69" s="183">
        <v>110</v>
      </c>
      <c r="S69" s="183"/>
      <c r="T69" s="183"/>
      <c r="U69" s="99">
        <f t="shared" si="6"/>
        <v>0.22</v>
      </c>
      <c r="V69" s="184"/>
      <c r="W69" s="184"/>
      <c r="X69" s="183">
        <v>58</v>
      </c>
      <c r="Y69" s="183"/>
      <c r="Z69" s="183"/>
      <c r="AA69" s="99">
        <f t="shared" si="7"/>
        <v>0.11600000000000001</v>
      </c>
      <c r="AB69" s="184"/>
      <c r="AC69" s="184"/>
      <c r="AD69" s="183">
        <v>176</v>
      </c>
      <c r="AE69" s="183"/>
      <c r="AF69" s="183"/>
      <c r="AG69" s="99">
        <f t="shared" si="8"/>
        <v>0.35199999999999998</v>
      </c>
      <c r="AH69" s="184"/>
      <c r="AI69" s="184"/>
      <c r="AJ69" s="183">
        <v>156</v>
      </c>
      <c r="AK69" s="183"/>
      <c r="AL69" s="183"/>
      <c r="AM69" s="99">
        <f t="shared" si="9"/>
        <v>0.312</v>
      </c>
      <c r="AN69" s="184"/>
      <c r="AO69" s="184"/>
      <c r="AP69" s="183">
        <f t="shared" si="11"/>
        <v>500</v>
      </c>
      <c r="AQ69" s="183"/>
      <c r="AR69" s="183"/>
      <c r="AS69" s="99">
        <f t="shared" si="10"/>
        <v>1</v>
      </c>
      <c r="AT69" s="184"/>
      <c r="AU69" s="184"/>
    </row>
    <row r="70" spans="3:47" ht="18" customHeight="1" thickBot="1" x14ac:dyDescent="0.2">
      <c r="C70" s="200" t="s">
        <v>24</v>
      </c>
      <c r="D70" s="201"/>
      <c r="E70" s="201"/>
      <c r="F70" s="201"/>
      <c r="G70" s="201"/>
      <c r="H70" s="201"/>
      <c r="I70" s="201"/>
      <c r="J70" s="201"/>
      <c r="K70" s="201"/>
      <c r="L70" s="201"/>
      <c r="M70" s="201"/>
      <c r="N70" s="201"/>
      <c r="O70" s="201"/>
      <c r="P70" s="201"/>
      <c r="Q70" s="201"/>
      <c r="R70" s="186">
        <v>275</v>
      </c>
      <c r="S70" s="186"/>
      <c r="T70" s="186"/>
      <c r="U70" s="102">
        <f t="shared" si="6"/>
        <v>0.55000000000000004</v>
      </c>
      <c r="V70" s="187"/>
      <c r="W70" s="187"/>
      <c r="X70" s="186">
        <v>48</v>
      </c>
      <c r="Y70" s="186"/>
      <c r="Z70" s="186"/>
      <c r="AA70" s="102">
        <f t="shared" si="7"/>
        <v>9.6000000000000002E-2</v>
      </c>
      <c r="AB70" s="187"/>
      <c r="AC70" s="187"/>
      <c r="AD70" s="186">
        <v>81</v>
      </c>
      <c r="AE70" s="186"/>
      <c r="AF70" s="186"/>
      <c r="AG70" s="102">
        <f t="shared" si="8"/>
        <v>0.16200000000000001</v>
      </c>
      <c r="AH70" s="187"/>
      <c r="AI70" s="187"/>
      <c r="AJ70" s="186">
        <v>96</v>
      </c>
      <c r="AK70" s="186"/>
      <c r="AL70" s="186"/>
      <c r="AM70" s="102">
        <f t="shared" si="9"/>
        <v>0.192</v>
      </c>
      <c r="AN70" s="187"/>
      <c r="AO70" s="187"/>
      <c r="AP70" s="186">
        <f t="shared" si="11"/>
        <v>500</v>
      </c>
      <c r="AQ70" s="186"/>
      <c r="AR70" s="186"/>
      <c r="AS70" s="102">
        <f t="shared" si="10"/>
        <v>1</v>
      </c>
      <c r="AT70" s="187"/>
      <c r="AU70" s="187"/>
    </row>
    <row r="71" spans="3:47" ht="18" customHeight="1" thickTop="1" x14ac:dyDescent="0.15">
      <c r="C71" s="202" t="s">
        <v>230</v>
      </c>
      <c r="D71" s="203"/>
      <c r="E71" s="203"/>
      <c r="F71" s="203"/>
      <c r="G71" s="203"/>
      <c r="H71" s="203"/>
      <c r="I71" s="203"/>
      <c r="J71" s="203"/>
      <c r="K71" s="203"/>
      <c r="L71" s="203"/>
      <c r="M71" s="203"/>
      <c r="N71" s="203"/>
      <c r="O71" s="203"/>
      <c r="P71" s="203"/>
      <c r="Q71" s="203"/>
      <c r="R71" s="188">
        <f>SUM(R61:R70)</f>
        <v>1616</v>
      </c>
      <c r="S71" s="188"/>
      <c r="T71" s="188"/>
      <c r="U71" s="104">
        <f>R71/$AP$71</f>
        <v>0.32319999999999999</v>
      </c>
      <c r="V71" s="189"/>
      <c r="W71" s="189"/>
      <c r="X71" s="188">
        <f>SUM(X61:X70)</f>
        <v>612</v>
      </c>
      <c r="Y71" s="188"/>
      <c r="Z71" s="188"/>
      <c r="AA71" s="104">
        <f>X71/$AP$71</f>
        <v>0.12239999999999999</v>
      </c>
      <c r="AB71" s="189"/>
      <c r="AC71" s="189"/>
      <c r="AD71" s="188">
        <f>SUM(AD61:AD70)</f>
        <v>1396</v>
      </c>
      <c r="AE71" s="188"/>
      <c r="AF71" s="188"/>
      <c r="AG71" s="104">
        <f>AD71/$AP$71</f>
        <v>0.2792</v>
      </c>
      <c r="AH71" s="189"/>
      <c r="AI71" s="189"/>
      <c r="AJ71" s="188">
        <f>SUM(AJ61:AJ70)</f>
        <v>1376</v>
      </c>
      <c r="AK71" s="188"/>
      <c r="AL71" s="188"/>
      <c r="AM71" s="104">
        <f>AJ71/$AP$71</f>
        <v>0.2752</v>
      </c>
      <c r="AN71" s="189"/>
      <c r="AO71" s="189"/>
      <c r="AP71" s="188">
        <f>SUM(AP61:AP70)</f>
        <v>5000</v>
      </c>
      <c r="AQ71" s="188"/>
      <c r="AR71" s="188"/>
      <c r="AS71" s="104">
        <f t="shared" si="10"/>
        <v>1</v>
      </c>
      <c r="AT71" s="189"/>
      <c r="AU71" s="189"/>
    </row>
    <row r="88" spans="3:47" ht="18" customHeight="1" x14ac:dyDescent="0.15">
      <c r="C88" s="190" t="s">
        <v>177</v>
      </c>
    </row>
    <row r="89" spans="3:47" ht="18" customHeight="1" x14ac:dyDescent="0.15">
      <c r="C89" s="191"/>
      <c r="D89" s="192"/>
      <c r="E89" s="192"/>
      <c r="F89" s="192"/>
      <c r="G89" s="192"/>
      <c r="H89" s="192"/>
      <c r="I89" s="192"/>
      <c r="J89" s="192"/>
      <c r="K89" s="192"/>
      <c r="L89" s="192"/>
      <c r="M89" s="192"/>
      <c r="N89" s="192"/>
      <c r="O89" s="192"/>
      <c r="P89" s="192"/>
      <c r="Q89" s="192"/>
      <c r="R89" s="181" t="s">
        <v>105</v>
      </c>
      <c r="S89" s="181"/>
      <c r="T89" s="181"/>
      <c r="U89" s="181"/>
      <c r="V89" s="181"/>
      <c r="W89" s="181"/>
      <c r="X89" s="181" t="s">
        <v>108</v>
      </c>
      <c r="Y89" s="181"/>
      <c r="Z89" s="181"/>
      <c r="AA89" s="181"/>
      <c r="AB89" s="181"/>
      <c r="AC89" s="181"/>
      <c r="AD89" s="182" t="s">
        <v>107</v>
      </c>
      <c r="AE89" s="182"/>
      <c r="AF89" s="182"/>
      <c r="AG89" s="182"/>
      <c r="AH89" s="182"/>
      <c r="AI89" s="182"/>
      <c r="AJ89" s="182" t="s">
        <v>106</v>
      </c>
      <c r="AK89" s="182"/>
      <c r="AL89" s="182"/>
      <c r="AM89" s="182"/>
      <c r="AN89" s="182"/>
      <c r="AO89" s="182"/>
      <c r="AP89" s="182" t="s">
        <v>229</v>
      </c>
      <c r="AQ89" s="182"/>
      <c r="AR89" s="182"/>
      <c r="AS89" s="182"/>
      <c r="AT89" s="182"/>
      <c r="AU89" s="182"/>
    </row>
    <row r="90" spans="3:47" ht="18" customHeight="1" x14ac:dyDescent="0.15">
      <c r="C90" s="193"/>
      <c r="D90" s="194"/>
      <c r="E90" s="194"/>
      <c r="F90" s="194"/>
      <c r="G90" s="194"/>
      <c r="H90" s="194"/>
      <c r="I90" s="194"/>
      <c r="J90" s="194"/>
      <c r="K90" s="194"/>
      <c r="L90" s="194"/>
      <c r="M90" s="194"/>
      <c r="N90" s="194"/>
      <c r="O90" s="194"/>
      <c r="P90" s="194"/>
      <c r="Q90" s="194"/>
      <c r="R90" s="181" t="s">
        <v>75</v>
      </c>
      <c r="S90" s="181"/>
      <c r="T90" s="181"/>
      <c r="U90" s="181" t="s">
        <v>161</v>
      </c>
      <c r="V90" s="181"/>
      <c r="W90" s="181"/>
      <c r="X90" s="181" t="s">
        <v>75</v>
      </c>
      <c r="Y90" s="181"/>
      <c r="Z90" s="181"/>
      <c r="AA90" s="181" t="s">
        <v>161</v>
      </c>
      <c r="AB90" s="181"/>
      <c r="AC90" s="181"/>
      <c r="AD90" s="181" t="s">
        <v>75</v>
      </c>
      <c r="AE90" s="181"/>
      <c r="AF90" s="181"/>
      <c r="AG90" s="181" t="s">
        <v>161</v>
      </c>
      <c r="AH90" s="181"/>
      <c r="AI90" s="181"/>
      <c r="AJ90" s="181" t="s">
        <v>75</v>
      </c>
      <c r="AK90" s="181"/>
      <c r="AL90" s="181"/>
      <c r="AM90" s="181" t="s">
        <v>161</v>
      </c>
      <c r="AN90" s="181"/>
      <c r="AO90" s="181"/>
      <c r="AP90" s="195" t="s">
        <v>75</v>
      </c>
      <c r="AQ90" s="181"/>
      <c r="AR90" s="181"/>
      <c r="AS90" s="181" t="s">
        <v>161</v>
      </c>
      <c r="AT90" s="181"/>
      <c r="AU90" s="181"/>
    </row>
    <row r="91" spans="3:47" ht="18" customHeight="1" x14ac:dyDescent="0.15">
      <c r="C91" s="196" t="s">
        <v>14</v>
      </c>
      <c r="D91" s="197"/>
      <c r="E91" s="197"/>
      <c r="F91" s="197"/>
      <c r="G91" s="197"/>
      <c r="H91" s="197"/>
      <c r="I91" s="197"/>
      <c r="J91" s="197"/>
      <c r="K91" s="197"/>
      <c r="L91" s="197"/>
      <c r="M91" s="197"/>
      <c r="N91" s="197"/>
      <c r="O91" s="197"/>
      <c r="P91" s="197"/>
      <c r="Q91" s="197"/>
      <c r="R91" s="183">
        <v>271</v>
      </c>
      <c r="S91" s="183"/>
      <c r="T91" s="183"/>
      <c r="U91" s="99">
        <f t="shared" ref="U91:U99" si="12">R91/($R91+$X91+$AD91+$AJ91)</f>
        <v>0.45699831365935917</v>
      </c>
      <c r="V91" s="184"/>
      <c r="W91" s="184"/>
      <c r="X91" s="183">
        <v>79</v>
      </c>
      <c r="Y91" s="183"/>
      <c r="Z91" s="183"/>
      <c r="AA91" s="99">
        <f t="shared" ref="AA91:AA99" si="13">X91/($R91+$X91+$AD91+$AJ91)</f>
        <v>0.13322091062394603</v>
      </c>
      <c r="AB91" s="184"/>
      <c r="AC91" s="184"/>
      <c r="AD91" s="183">
        <v>174</v>
      </c>
      <c r="AE91" s="183"/>
      <c r="AF91" s="183"/>
      <c r="AG91" s="99">
        <f t="shared" ref="AG91:AG99" si="14">AD91/($R91+$X91+$AD91+$AJ91)</f>
        <v>0.29342327150084319</v>
      </c>
      <c r="AH91" s="184"/>
      <c r="AI91" s="184"/>
      <c r="AJ91" s="183">
        <v>69</v>
      </c>
      <c r="AK91" s="183"/>
      <c r="AL91" s="183"/>
      <c r="AM91" s="99">
        <f t="shared" ref="AM91:AM99" si="15">AJ91/($R91+$X91+$AD91+$AJ91)</f>
        <v>0.1163575042158516</v>
      </c>
      <c r="AN91" s="184"/>
      <c r="AO91" s="184"/>
      <c r="AP91" s="183">
        <f>SUM(R91,X91,AD91,AJ91)</f>
        <v>593</v>
      </c>
      <c r="AQ91" s="183"/>
      <c r="AR91" s="183"/>
      <c r="AS91" s="99">
        <f t="shared" ref="AS91:AS99" si="16">AP91/($R91+$X91+$AD91+$AJ91)</f>
        <v>1</v>
      </c>
      <c r="AT91" s="184"/>
      <c r="AU91" s="184"/>
    </row>
    <row r="92" spans="3:47" ht="18" customHeight="1" x14ac:dyDescent="0.15">
      <c r="C92" s="196" t="s">
        <v>16</v>
      </c>
      <c r="D92" s="197"/>
      <c r="E92" s="197"/>
      <c r="F92" s="197"/>
      <c r="G92" s="197"/>
      <c r="H92" s="197"/>
      <c r="I92" s="197"/>
      <c r="J92" s="197"/>
      <c r="K92" s="197"/>
      <c r="L92" s="197"/>
      <c r="M92" s="197"/>
      <c r="N92" s="197"/>
      <c r="O92" s="197"/>
      <c r="P92" s="197"/>
      <c r="Q92" s="197"/>
      <c r="R92" s="183">
        <v>306</v>
      </c>
      <c r="S92" s="183"/>
      <c r="T92" s="183"/>
      <c r="U92" s="99">
        <f t="shared" si="12"/>
        <v>0.51602023608768977</v>
      </c>
      <c r="V92" s="184"/>
      <c r="W92" s="184"/>
      <c r="X92" s="183">
        <v>47</v>
      </c>
      <c r="Y92" s="183"/>
      <c r="Z92" s="183"/>
      <c r="AA92" s="99">
        <f t="shared" si="13"/>
        <v>7.9258010118043842E-2</v>
      </c>
      <c r="AB92" s="184"/>
      <c r="AC92" s="184"/>
      <c r="AD92" s="183">
        <v>146</v>
      </c>
      <c r="AE92" s="183"/>
      <c r="AF92" s="183"/>
      <c r="AG92" s="99">
        <f t="shared" si="14"/>
        <v>0.24620573355817876</v>
      </c>
      <c r="AH92" s="184"/>
      <c r="AI92" s="184"/>
      <c r="AJ92" s="183">
        <v>94</v>
      </c>
      <c r="AK92" s="183"/>
      <c r="AL92" s="183"/>
      <c r="AM92" s="99">
        <f t="shared" si="15"/>
        <v>0.15851602023608768</v>
      </c>
      <c r="AN92" s="184"/>
      <c r="AO92" s="184"/>
      <c r="AP92" s="183">
        <f t="shared" ref="AP92:AP99" si="17">SUM(R92,X92,AD92,AJ92)</f>
        <v>593</v>
      </c>
      <c r="AQ92" s="183"/>
      <c r="AR92" s="183"/>
      <c r="AS92" s="99">
        <f t="shared" si="16"/>
        <v>1</v>
      </c>
      <c r="AT92" s="184"/>
      <c r="AU92" s="184"/>
    </row>
    <row r="93" spans="3:47" ht="18" customHeight="1" x14ac:dyDescent="0.15">
      <c r="C93" s="196" t="s">
        <v>17</v>
      </c>
      <c r="D93" s="197"/>
      <c r="E93" s="197"/>
      <c r="F93" s="197"/>
      <c r="G93" s="197"/>
      <c r="H93" s="197"/>
      <c r="I93" s="197"/>
      <c r="J93" s="197"/>
      <c r="K93" s="197"/>
      <c r="L93" s="197"/>
      <c r="M93" s="197"/>
      <c r="N93" s="197"/>
      <c r="O93" s="197"/>
      <c r="P93" s="197"/>
      <c r="Q93" s="197"/>
      <c r="R93" s="183">
        <v>229</v>
      </c>
      <c r="S93" s="183"/>
      <c r="T93" s="183"/>
      <c r="U93" s="99">
        <f t="shared" si="12"/>
        <v>0.38617200674536256</v>
      </c>
      <c r="V93" s="184"/>
      <c r="W93" s="184"/>
      <c r="X93" s="183">
        <v>111</v>
      </c>
      <c r="Y93" s="183"/>
      <c r="Z93" s="183"/>
      <c r="AA93" s="99">
        <f t="shared" si="13"/>
        <v>0.18718381112984822</v>
      </c>
      <c r="AB93" s="184"/>
      <c r="AC93" s="184"/>
      <c r="AD93" s="183">
        <v>181</v>
      </c>
      <c r="AE93" s="183"/>
      <c r="AF93" s="183"/>
      <c r="AG93" s="99">
        <f t="shared" si="14"/>
        <v>0.30522765598650925</v>
      </c>
      <c r="AH93" s="184"/>
      <c r="AI93" s="184"/>
      <c r="AJ93" s="183">
        <v>72</v>
      </c>
      <c r="AK93" s="183"/>
      <c r="AL93" s="183"/>
      <c r="AM93" s="99">
        <f t="shared" si="15"/>
        <v>0.12141652613827993</v>
      </c>
      <c r="AN93" s="184"/>
      <c r="AO93" s="184"/>
      <c r="AP93" s="183">
        <f t="shared" si="17"/>
        <v>593</v>
      </c>
      <c r="AQ93" s="183"/>
      <c r="AR93" s="183"/>
      <c r="AS93" s="99">
        <f t="shared" si="16"/>
        <v>1</v>
      </c>
      <c r="AT93" s="184"/>
      <c r="AU93" s="184"/>
    </row>
    <row r="94" spans="3:47" ht="18" customHeight="1" x14ac:dyDescent="0.15">
      <c r="C94" s="196" t="s">
        <v>18</v>
      </c>
      <c r="D94" s="197"/>
      <c r="E94" s="197"/>
      <c r="F94" s="197"/>
      <c r="G94" s="197"/>
      <c r="H94" s="197"/>
      <c r="I94" s="197"/>
      <c r="J94" s="197"/>
      <c r="K94" s="197"/>
      <c r="L94" s="197"/>
      <c r="M94" s="197"/>
      <c r="N94" s="197"/>
      <c r="O94" s="197"/>
      <c r="P94" s="197"/>
      <c r="Q94" s="197"/>
      <c r="R94" s="183">
        <v>172</v>
      </c>
      <c r="S94" s="183"/>
      <c r="T94" s="183"/>
      <c r="U94" s="99">
        <f t="shared" si="12"/>
        <v>0.2900505902192243</v>
      </c>
      <c r="V94" s="184"/>
      <c r="W94" s="184"/>
      <c r="X94" s="183">
        <v>81</v>
      </c>
      <c r="Y94" s="183"/>
      <c r="Z94" s="183"/>
      <c r="AA94" s="99">
        <f t="shared" si="13"/>
        <v>0.13659359190556492</v>
      </c>
      <c r="AB94" s="184"/>
      <c r="AC94" s="184"/>
      <c r="AD94" s="183">
        <v>206</v>
      </c>
      <c r="AE94" s="183"/>
      <c r="AF94" s="183"/>
      <c r="AG94" s="99">
        <f t="shared" si="14"/>
        <v>0.34738617200674538</v>
      </c>
      <c r="AH94" s="184"/>
      <c r="AI94" s="184"/>
      <c r="AJ94" s="183">
        <v>134</v>
      </c>
      <c r="AK94" s="183"/>
      <c r="AL94" s="183"/>
      <c r="AM94" s="99">
        <f t="shared" si="15"/>
        <v>0.22596964586846544</v>
      </c>
      <c r="AN94" s="184"/>
      <c r="AO94" s="184"/>
      <c r="AP94" s="183">
        <f t="shared" si="17"/>
        <v>593</v>
      </c>
      <c r="AQ94" s="183"/>
      <c r="AR94" s="183"/>
      <c r="AS94" s="99">
        <f t="shared" si="16"/>
        <v>1</v>
      </c>
      <c r="AT94" s="184"/>
      <c r="AU94" s="184"/>
    </row>
    <row r="95" spans="3:47" ht="18" customHeight="1" x14ac:dyDescent="0.15">
      <c r="C95" s="196" t="s">
        <v>19</v>
      </c>
      <c r="D95" s="197"/>
      <c r="E95" s="197"/>
      <c r="F95" s="197"/>
      <c r="G95" s="197"/>
      <c r="H95" s="197"/>
      <c r="I95" s="197"/>
      <c r="J95" s="197"/>
      <c r="K95" s="197"/>
      <c r="L95" s="197"/>
      <c r="M95" s="197"/>
      <c r="N95" s="197"/>
      <c r="O95" s="197"/>
      <c r="P95" s="197"/>
      <c r="Q95" s="197"/>
      <c r="R95" s="183">
        <v>102</v>
      </c>
      <c r="S95" s="183"/>
      <c r="T95" s="183"/>
      <c r="U95" s="99">
        <f t="shared" si="12"/>
        <v>0.17200674536256325</v>
      </c>
      <c r="V95" s="184"/>
      <c r="W95" s="184"/>
      <c r="X95" s="183">
        <v>163</v>
      </c>
      <c r="Y95" s="183"/>
      <c r="Z95" s="183"/>
      <c r="AA95" s="99">
        <f t="shared" si="13"/>
        <v>0.2748735244519393</v>
      </c>
      <c r="AB95" s="184"/>
      <c r="AC95" s="184"/>
      <c r="AD95" s="183">
        <v>203</v>
      </c>
      <c r="AE95" s="183"/>
      <c r="AF95" s="183"/>
      <c r="AG95" s="99">
        <f t="shared" si="14"/>
        <v>0.34232715008431702</v>
      </c>
      <c r="AH95" s="184"/>
      <c r="AI95" s="184"/>
      <c r="AJ95" s="183">
        <v>125</v>
      </c>
      <c r="AK95" s="183"/>
      <c r="AL95" s="183"/>
      <c r="AM95" s="99">
        <f t="shared" si="15"/>
        <v>0.21079258010118043</v>
      </c>
      <c r="AN95" s="184"/>
      <c r="AO95" s="184"/>
      <c r="AP95" s="183">
        <f t="shared" si="17"/>
        <v>593</v>
      </c>
      <c r="AQ95" s="183"/>
      <c r="AR95" s="183"/>
      <c r="AS95" s="99">
        <f t="shared" si="16"/>
        <v>1</v>
      </c>
      <c r="AT95" s="184"/>
      <c r="AU95" s="184"/>
    </row>
    <row r="96" spans="3:47" ht="18" customHeight="1" x14ac:dyDescent="0.15">
      <c r="C96" s="196" t="s">
        <v>20</v>
      </c>
      <c r="D96" s="197"/>
      <c r="E96" s="197"/>
      <c r="F96" s="197"/>
      <c r="G96" s="197"/>
      <c r="H96" s="197"/>
      <c r="I96" s="197"/>
      <c r="J96" s="197"/>
      <c r="K96" s="197"/>
      <c r="L96" s="197"/>
      <c r="M96" s="197"/>
      <c r="N96" s="197"/>
      <c r="O96" s="197"/>
      <c r="P96" s="197"/>
      <c r="Q96" s="197"/>
      <c r="R96" s="183">
        <v>147</v>
      </c>
      <c r="S96" s="183"/>
      <c r="T96" s="183"/>
      <c r="U96" s="99">
        <f t="shared" si="12"/>
        <v>0.2478920741989882</v>
      </c>
      <c r="V96" s="184"/>
      <c r="W96" s="184"/>
      <c r="X96" s="183">
        <v>101</v>
      </c>
      <c r="Y96" s="183"/>
      <c r="Z96" s="183"/>
      <c r="AA96" s="99">
        <f t="shared" si="13"/>
        <v>0.1703204047217538</v>
      </c>
      <c r="AB96" s="184"/>
      <c r="AC96" s="184"/>
      <c r="AD96" s="183">
        <v>215</v>
      </c>
      <c r="AE96" s="183"/>
      <c r="AF96" s="183"/>
      <c r="AG96" s="99">
        <f t="shared" si="14"/>
        <v>0.36256323777403038</v>
      </c>
      <c r="AH96" s="184"/>
      <c r="AI96" s="184"/>
      <c r="AJ96" s="183">
        <v>130</v>
      </c>
      <c r="AK96" s="183"/>
      <c r="AL96" s="183"/>
      <c r="AM96" s="99">
        <f t="shared" si="15"/>
        <v>0.21922428330522767</v>
      </c>
      <c r="AN96" s="184"/>
      <c r="AO96" s="184"/>
      <c r="AP96" s="183">
        <f t="shared" si="17"/>
        <v>593</v>
      </c>
      <c r="AQ96" s="183"/>
      <c r="AR96" s="183"/>
      <c r="AS96" s="99">
        <f t="shared" si="16"/>
        <v>1</v>
      </c>
      <c r="AT96" s="184"/>
      <c r="AU96" s="184"/>
    </row>
    <row r="97" spans="3:47" ht="18" customHeight="1" x14ac:dyDescent="0.15">
      <c r="C97" s="196" t="s">
        <v>21</v>
      </c>
      <c r="D97" s="197"/>
      <c r="E97" s="197"/>
      <c r="F97" s="197"/>
      <c r="G97" s="197"/>
      <c r="H97" s="197"/>
      <c r="I97" s="197"/>
      <c r="J97" s="197"/>
      <c r="K97" s="197"/>
      <c r="L97" s="197"/>
      <c r="M97" s="197"/>
      <c r="N97" s="197"/>
      <c r="O97" s="197"/>
      <c r="P97" s="197"/>
      <c r="Q97" s="197"/>
      <c r="R97" s="183">
        <v>112</v>
      </c>
      <c r="S97" s="183"/>
      <c r="T97" s="183"/>
      <c r="U97" s="99">
        <f t="shared" si="12"/>
        <v>0.18887015177065766</v>
      </c>
      <c r="V97" s="184"/>
      <c r="W97" s="184"/>
      <c r="X97" s="183">
        <v>109</v>
      </c>
      <c r="Y97" s="183"/>
      <c r="Z97" s="183"/>
      <c r="AA97" s="99">
        <f t="shared" si="13"/>
        <v>0.18381112984822934</v>
      </c>
      <c r="AB97" s="184"/>
      <c r="AC97" s="184"/>
      <c r="AD97" s="183">
        <v>205</v>
      </c>
      <c r="AE97" s="183"/>
      <c r="AF97" s="183"/>
      <c r="AG97" s="99">
        <f t="shared" si="14"/>
        <v>0.34569983136593591</v>
      </c>
      <c r="AH97" s="184"/>
      <c r="AI97" s="184"/>
      <c r="AJ97" s="183">
        <v>167</v>
      </c>
      <c r="AK97" s="183"/>
      <c r="AL97" s="183"/>
      <c r="AM97" s="99">
        <f t="shared" si="15"/>
        <v>0.28161888701517707</v>
      </c>
      <c r="AN97" s="184"/>
      <c r="AO97" s="184"/>
      <c r="AP97" s="183">
        <f t="shared" si="17"/>
        <v>593</v>
      </c>
      <c r="AQ97" s="183"/>
      <c r="AR97" s="183"/>
      <c r="AS97" s="99">
        <f t="shared" si="16"/>
        <v>1</v>
      </c>
      <c r="AT97" s="184"/>
      <c r="AU97" s="184"/>
    </row>
    <row r="98" spans="3:47" ht="18" customHeight="1" x14ac:dyDescent="0.15">
      <c r="C98" s="196" t="s">
        <v>22</v>
      </c>
      <c r="D98" s="197"/>
      <c r="E98" s="197"/>
      <c r="F98" s="197"/>
      <c r="G98" s="197"/>
      <c r="H98" s="197"/>
      <c r="I98" s="197"/>
      <c r="J98" s="197"/>
      <c r="K98" s="197"/>
      <c r="L98" s="197"/>
      <c r="M98" s="197"/>
      <c r="N98" s="197"/>
      <c r="O98" s="197"/>
      <c r="P98" s="197"/>
      <c r="Q98" s="197"/>
      <c r="R98" s="183">
        <v>142</v>
      </c>
      <c r="S98" s="183"/>
      <c r="T98" s="183"/>
      <c r="U98" s="99">
        <f t="shared" si="12"/>
        <v>0.23946037099494097</v>
      </c>
      <c r="V98" s="184"/>
      <c r="W98" s="184"/>
      <c r="X98" s="183">
        <v>83</v>
      </c>
      <c r="Y98" s="183"/>
      <c r="Z98" s="183"/>
      <c r="AA98" s="99">
        <f t="shared" si="13"/>
        <v>0.1399662731871838</v>
      </c>
      <c r="AB98" s="184"/>
      <c r="AC98" s="184"/>
      <c r="AD98" s="183">
        <v>212</v>
      </c>
      <c r="AE98" s="183"/>
      <c r="AF98" s="183"/>
      <c r="AG98" s="99">
        <f t="shared" si="14"/>
        <v>0.35750421585160203</v>
      </c>
      <c r="AH98" s="184"/>
      <c r="AI98" s="184"/>
      <c r="AJ98" s="183">
        <v>156</v>
      </c>
      <c r="AK98" s="183"/>
      <c r="AL98" s="183"/>
      <c r="AM98" s="99">
        <f t="shared" si="15"/>
        <v>0.26306913996627318</v>
      </c>
      <c r="AN98" s="184"/>
      <c r="AO98" s="184"/>
      <c r="AP98" s="183">
        <f t="shared" si="17"/>
        <v>593</v>
      </c>
      <c r="AQ98" s="183"/>
      <c r="AR98" s="183"/>
      <c r="AS98" s="99">
        <f t="shared" si="16"/>
        <v>1</v>
      </c>
      <c r="AT98" s="184"/>
      <c r="AU98" s="184"/>
    </row>
    <row r="99" spans="3:47" ht="18" customHeight="1" thickBot="1" x14ac:dyDescent="0.2">
      <c r="C99" s="198" t="s">
        <v>23</v>
      </c>
      <c r="D99" s="199"/>
      <c r="E99" s="199"/>
      <c r="F99" s="199"/>
      <c r="G99" s="199"/>
      <c r="H99" s="199"/>
      <c r="I99" s="199"/>
      <c r="J99" s="199"/>
      <c r="K99" s="199"/>
      <c r="L99" s="199"/>
      <c r="M99" s="199"/>
      <c r="N99" s="199"/>
      <c r="O99" s="199"/>
      <c r="P99" s="199"/>
      <c r="Q99" s="199"/>
      <c r="R99" s="186">
        <v>119</v>
      </c>
      <c r="S99" s="186"/>
      <c r="T99" s="186"/>
      <c r="U99" s="102">
        <f t="shared" si="12"/>
        <v>0.20067453625632378</v>
      </c>
      <c r="V99" s="187"/>
      <c r="W99" s="187"/>
      <c r="X99" s="186">
        <v>119</v>
      </c>
      <c r="Y99" s="186"/>
      <c r="Z99" s="186"/>
      <c r="AA99" s="102">
        <f t="shared" si="13"/>
        <v>0.20067453625632378</v>
      </c>
      <c r="AB99" s="187"/>
      <c r="AC99" s="187"/>
      <c r="AD99" s="186">
        <v>195</v>
      </c>
      <c r="AE99" s="186"/>
      <c r="AF99" s="186"/>
      <c r="AG99" s="102">
        <f t="shared" si="14"/>
        <v>0.32883642495784149</v>
      </c>
      <c r="AH99" s="187"/>
      <c r="AI99" s="187"/>
      <c r="AJ99" s="186">
        <v>160</v>
      </c>
      <c r="AK99" s="186"/>
      <c r="AL99" s="186"/>
      <c r="AM99" s="102">
        <f t="shared" si="15"/>
        <v>0.26981450252951095</v>
      </c>
      <c r="AN99" s="187"/>
      <c r="AO99" s="187"/>
      <c r="AP99" s="183">
        <f t="shared" si="17"/>
        <v>593</v>
      </c>
      <c r="AQ99" s="183"/>
      <c r="AR99" s="183"/>
      <c r="AS99" s="99">
        <f t="shared" si="16"/>
        <v>1</v>
      </c>
      <c r="AT99" s="184"/>
      <c r="AU99" s="184"/>
    </row>
    <row r="100" spans="3:47" ht="18" customHeight="1" thickTop="1" x14ac:dyDescent="0.15">
      <c r="C100" s="202" t="s">
        <v>230</v>
      </c>
      <c r="D100" s="203"/>
      <c r="E100" s="203"/>
      <c r="F100" s="203"/>
      <c r="G100" s="203"/>
      <c r="H100" s="203"/>
      <c r="I100" s="203"/>
      <c r="J100" s="203"/>
      <c r="K100" s="203"/>
      <c r="L100" s="203"/>
      <c r="M100" s="203"/>
      <c r="N100" s="203"/>
      <c r="O100" s="203"/>
      <c r="P100" s="203"/>
      <c r="Q100" s="203"/>
      <c r="R100" s="188">
        <f>SUM(R91:R99)</f>
        <v>1600</v>
      </c>
      <c r="S100" s="188"/>
      <c r="T100" s="188"/>
      <c r="U100" s="104">
        <f>R100/$AP$100</f>
        <v>0.29979389169945664</v>
      </c>
      <c r="V100" s="189"/>
      <c r="W100" s="189"/>
      <c r="X100" s="188">
        <f>SUM(X91:X99)</f>
        <v>893</v>
      </c>
      <c r="Y100" s="188"/>
      <c r="Z100" s="188"/>
      <c r="AA100" s="104">
        <f>X100/$AP$100</f>
        <v>0.16732246580475924</v>
      </c>
      <c r="AB100" s="189"/>
      <c r="AC100" s="189"/>
      <c r="AD100" s="188">
        <f>SUM(AD91:AD99)</f>
        <v>1737</v>
      </c>
      <c r="AE100" s="188"/>
      <c r="AF100" s="188"/>
      <c r="AG100" s="104">
        <f>AD100/$AP$100</f>
        <v>0.32546374367622261</v>
      </c>
      <c r="AH100" s="189"/>
      <c r="AI100" s="189"/>
      <c r="AJ100" s="188">
        <f>SUM(AJ91:AJ99)</f>
        <v>1107</v>
      </c>
      <c r="AK100" s="188"/>
      <c r="AL100" s="188"/>
      <c r="AM100" s="104">
        <f>AJ100/$AP$100</f>
        <v>0.20741989881956155</v>
      </c>
      <c r="AN100" s="189"/>
      <c r="AO100" s="189"/>
      <c r="AP100" s="204">
        <f>SUM(AP90:AP99)</f>
        <v>5337</v>
      </c>
      <c r="AQ100" s="204"/>
      <c r="AR100" s="204"/>
      <c r="AS100" s="205">
        <f t="shared" ref="AS100" si="18">AP100/($R100+$X100+$AD100+$AJ100)</f>
        <v>1</v>
      </c>
      <c r="AT100" s="206"/>
      <c r="AU100" s="206"/>
    </row>
    <row r="101" spans="3:47" ht="18" customHeight="1" x14ac:dyDescent="0.15">
      <c r="AP101" s="207"/>
      <c r="AQ101" s="207"/>
      <c r="AR101" s="207"/>
      <c r="AS101" s="208"/>
      <c r="AT101" s="209"/>
      <c r="AU101" s="209"/>
    </row>
  </sheetData>
  <mergeCells count="14">
    <mergeCell ref="C16:Q16"/>
    <mergeCell ref="E8:AL8"/>
    <mergeCell ref="E9:AL9"/>
    <mergeCell ref="C12:Q13"/>
    <mergeCell ref="C14:Q14"/>
    <mergeCell ref="C15:Q15"/>
    <mergeCell ref="C22:Q22"/>
    <mergeCell ref="C23:Q23"/>
    <mergeCell ref="C24:Q24"/>
    <mergeCell ref="C17:Q17"/>
    <mergeCell ref="C18:Q18"/>
    <mergeCell ref="C19:Q19"/>
    <mergeCell ref="C20:Q20"/>
    <mergeCell ref="C21:Q21"/>
  </mergeCells>
  <phoneticPr fontId="6"/>
  <printOptions horizontalCentered="1"/>
  <pageMargins left="0.78740157480314965" right="0.78740157480314965" top="0.78740157480314965" bottom="0.78740157480314965" header="0.31496062992125984" footer="0.31496062992125984"/>
  <pageSetup paperSize="9" scale="90" orientation="landscape" cellComments="asDisplayed" r:id="rId1"/>
  <headerFooter>
    <oddFooter>&amp;C&amp;13&amp;P</oddFooter>
  </headerFooter>
  <rowBreaks count="3" manualBreakCount="3">
    <brk id="28" min="1" max="46" man="1"/>
    <brk id="57" min="1" max="46" man="1"/>
    <brk id="87" min="1"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調査結果</vt:lpstr>
      <vt:lpstr>問1</vt:lpstr>
      <vt:lpstr>問1_年代別</vt:lpstr>
      <vt:lpstr>問2</vt:lpstr>
      <vt:lpstr>問2_年代別</vt:lpstr>
      <vt:lpstr>問3</vt:lpstr>
      <vt:lpstr>問3_年代別</vt:lpstr>
      <vt:lpstr>問4</vt:lpstr>
      <vt:lpstr>問5</vt:lpstr>
      <vt:lpstr>問5_地区別</vt:lpstr>
      <vt:lpstr>問6</vt:lpstr>
      <vt:lpstr>問7</vt:lpstr>
      <vt:lpstr>問7_区域別</vt:lpstr>
      <vt:lpstr>調査票</vt:lpstr>
      <vt:lpstr>グラフ用データ</vt:lpstr>
      <vt:lpstr>調査結果!Print_Area</vt:lpstr>
      <vt:lpstr>調査票!Print_Area</vt:lpstr>
      <vt:lpstr>問1!Print_Area</vt:lpstr>
      <vt:lpstr>問1_年代別!Print_Area</vt:lpstr>
      <vt:lpstr>問2!Print_Area</vt:lpstr>
      <vt:lpstr>問2_年代別!Print_Area</vt:lpstr>
      <vt:lpstr>問3!Print_Area</vt:lpstr>
      <vt:lpstr>問3_年代別!Print_Area</vt:lpstr>
      <vt:lpstr>問4!Print_Area</vt:lpstr>
      <vt:lpstr>問5!Print_Area</vt:lpstr>
      <vt:lpstr>問5_地区別!Print_Area</vt:lpstr>
      <vt:lpstr>問6!Print_Area</vt:lpstr>
      <vt:lpstr>問7!Print_Area</vt:lpstr>
      <vt:lpstr>問7_区域別!Print_Area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2025-09-10T00:52:33Z</dcterms:created>
  <dcterms:modified xsi:type="dcterms:W3CDTF">2026-03-30T06:11:20Z</dcterms:modified>
  <cp:category/>
</cp:coreProperties>
</file>