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予算事業一覧" sheetId="77" r:id="rId1"/>
  </sheets>
  <definedNames>
    <definedName name="_xlnm.Print_Area" localSheetId="0">予算事業一覧!$A$5:$I$37</definedName>
    <definedName name="_xlnm.Print_Titles" localSheetId="0">予算事業一覧!$7:$11</definedName>
  </definedNames>
  <calcPr calcId="162913"/>
</workbook>
</file>

<file path=xl/calcChain.xml><?xml version="1.0" encoding="utf-8"?>
<calcChain xmlns="http://schemas.openxmlformats.org/spreadsheetml/2006/main">
  <c r="F28" i="77" l="1"/>
  <c r="G28" i="77" s="1"/>
  <c r="E28" i="77"/>
  <c r="F33" i="77" l="1"/>
  <c r="E33" i="77"/>
  <c r="F32" i="77"/>
  <c r="E32" i="77"/>
  <c r="E34" i="77"/>
  <c r="F29" i="77"/>
  <c r="F15" i="77"/>
  <c r="F14" i="77"/>
  <c r="E29" i="77"/>
  <c r="G32" i="77" l="1"/>
  <c r="G33" i="77"/>
  <c r="E14" i="77" l="1"/>
  <c r="G14" i="77" s="1"/>
  <c r="G21" i="77"/>
  <c r="G20" i="77"/>
  <c r="G24" i="77"/>
  <c r="G25" i="77"/>
  <c r="G23" i="77"/>
  <c r="G22" i="77"/>
  <c r="I35" i="77" l="1"/>
  <c r="I34" i="77"/>
  <c r="F35" i="77"/>
  <c r="F34" i="77"/>
  <c r="E35" i="77"/>
  <c r="G29" i="77"/>
  <c r="G31" i="77"/>
  <c r="G30" i="77"/>
  <c r="G27" i="77"/>
  <c r="G26" i="77"/>
  <c r="G19" i="77"/>
  <c r="G18" i="77"/>
  <c r="G17" i="77"/>
  <c r="G16" i="77"/>
  <c r="G13" i="77"/>
  <c r="G12" i="77"/>
  <c r="G34" i="77" l="1"/>
  <c r="G35" i="77" l="1"/>
  <c r="H34" i="77" l="1"/>
  <c r="E15" i="77"/>
  <c r="G15" i="77" s="1"/>
</calcChain>
</file>

<file path=xl/sharedStrings.xml><?xml version="1.0" encoding="utf-8"?>
<sst xmlns="http://schemas.openxmlformats.org/spreadsheetml/2006/main" count="71" uniqueCount="43">
  <si>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</si>
  <si>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</si>
  <si>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</si>
  <si>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</si>
  <si>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</si>
  <si>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職員費計</t>
    <rPh sb="0" eb="2">
      <t>ショクイン</t>
    </rPh>
    <rPh sb="2" eb="3">
      <t>ヒ</t>
    </rPh>
    <rPh sb="3" eb="4">
      <t>ケイ</t>
    </rPh>
    <phoneticPr fontId="2"/>
  </si>
  <si>
    <t>所属計</t>
    <rPh sb="0" eb="2">
      <t>ショゾク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</si>
  <si>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</si>
  <si>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</si>
  <si>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</si>
  <si>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</si>
  <si>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</si>
  <si>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</si>
  <si>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</si>
  <si>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</si>
  <si>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</si>
  <si>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>元 年 度</t>
    <rPh sb="0" eb="1">
      <t>ゲン</t>
    </rPh>
    <phoneticPr fontId="2"/>
  </si>
  <si>
    <t>2 年 度</t>
    <rPh sb="2" eb="3">
      <t>ネン</t>
    </rPh>
    <rPh sb="4" eb="5">
      <t>ド</t>
    </rPh>
    <phoneticPr fontId="3"/>
  </si>
  <si>
    <t>出</t>
    <rPh sb="0" eb="1">
      <t>デ</t>
    </rPh>
    <phoneticPr fontId="2"/>
  </si>
  <si>
    <t>税</t>
    <rPh sb="0" eb="1">
      <t>ゼイ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</si>
  <si>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</si>
  <si>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</si>
  <si>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</si>
  <si>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都市交通局職員の人件費</t>
    <rPh sb="0" eb="4">
      <t>トシコウツウ</t>
    </rPh>
    <rPh sb="4" eb="5">
      <t>キョク</t>
    </rPh>
    <rPh sb="5" eb="7">
      <t>ショクイン</t>
    </rPh>
    <rPh sb="8" eb="11">
      <t>ジンケンヒ</t>
    </rPh>
    <phoneticPr fontId="3"/>
  </si>
  <si>
    <t>8-1-1</t>
    <phoneticPr fontId="2"/>
  </si>
  <si>
    <t>総務担当</t>
    <phoneticPr fontId="3"/>
  </si>
  <si>
    <t>8-5-1</t>
    <phoneticPr fontId="3"/>
  </si>
  <si>
    <t>総務担当</t>
    <rPh sb="0" eb="2">
      <t>ソウム</t>
    </rPh>
    <rPh sb="2" eb="4">
      <t>タントウ</t>
    </rPh>
    <phoneticPr fontId="11"/>
  </si>
  <si>
    <t>一般事務</t>
    <rPh sb="0" eb="2">
      <t>イッパン</t>
    </rPh>
    <rPh sb="2" eb="4">
      <t>ジム</t>
    </rPh>
    <phoneticPr fontId="10"/>
  </si>
  <si>
    <t>特別債・補正予算債元金償還に係る分担金</t>
    <rPh sb="0" eb="2">
      <t>トクベツ</t>
    </rPh>
    <rPh sb="2" eb="3">
      <t>サイ</t>
    </rPh>
    <rPh sb="4" eb="6">
      <t>ホセイ</t>
    </rPh>
    <rPh sb="6" eb="8">
      <t>ヨサン</t>
    </rPh>
    <rPh sb="8" eb="9">
      <t>サイ</t>
    </rPh>
    <rPh sb="9" eb="11">
      <t>ガンキン</t>
    </rPh>
    <rPh sb="11" eb="13">
      <t>ショウカン</t>
    </rPh>
    <rPh sb="14" eb="15">
      <t>カカ</t>
    </rPh>
    <rPh sb="16" eb="19">
      <t>ブンタンキン</t>
    </rPh>
    <phoneticPr fontId="10"/>
  </si>
  <si>
    <t>地下鉄今里筋線延伸部におけるＢＲＴ社会実験</t>
    <rPh sb="0" eb="3">
      <t>チカテツ</t>
    </rPh>
    <rPh sb="3" eb="5">
      <t>イマザト</t>
    </rPh>
    <rPh sb="5" eb="6">
      <t>スジ</t>
    </rPh>
    <rPh sb="6" eb="7">
      <t>セン</t>
    </rPh>
    <rPh sb="7" eb="9">
      <t>エンシン</t>
    </rPh>
    <rPh sb="9" eb="10">
      <t>ブ</t>
    </rPh>
    <rPh sb="17" eb="19">
      <t>シャカイ</t>
    </rPh>
    <rPh sb="19" eb="21">
      <t>ジッケン</t>
    </rPh>
    <phoneticPr fontId="10"/>
  </si>
  <si>
    <t>地下鉄大規模改良補助</t>
    <rPh sb="0" eb="3">
      <t>チカテツ</t>
    </rPh>
    <rPh sb="3" eb="6">
      <t>ダイキボ</t>
    </rPh>
    <rPh sb="6" eb="8">
      <t>カイリョウ</t>
    </rPh>
    <rPh sb="8" eb="10">
      <t>ホジョ</t>
    </rPh>
    <phoneticPr fontId="10"/>
  </si>
  <si>
    <t>バスネットワーク維持改善補助</t>
    <rPh sb="8" eb="10">
      <t>イジ</t>
    </rPh>
    <rPh sb="10" eb="12">
      <t>カイゼン</t>
    </rPh>
    <rPh sb="12" eb="14">
      <t>ホジョ</t>
    </rPh>
    <phoneticPr fontId="10"/>
  </si>
  <si>
    <t>都市交通費計</t>
    <phoneticPr fontId="2"/>
  </si>
  <si>
    <t>交通政策基金積立金</t>
    <phoneticPr fontId="3"/>
  </si>
  <si>
    <t>総務担当</t>
    <rPh sb="0" eb="2">
      <t>ソウム</t>
    </rPh>
    <rPh sb="2" eb="4">
      <t>タントウ</t>
    </rPh>
    <phoneticPr fontId="5"/>
  </si>
  <si>
    <t>基金利子蓄積計</t>
    <phoneticPr fontId="2"/>
  </si>
  <si>
    <t>所属名　都市交通局　</t>
    <rPh sb="0" eb="2">
      <t>ショゾク</t>
    </rPh>
    <rPh sb="2" eb="3">
      <t>メイ</t>
    </rPh>
    <rPh sb="4" eb="6">
      <t>トシ</t>
    </rPh>
    <rPh sb="6" eb="8">
      <t>コウツウ</t>
    </rPh>
    <rPh sb="8" eb="9">
      <t>キョク</t>
    </rPh>
    <phoneticPr fontId="2"/>
  </si>
  <si>
    <t>16-2-20</t>
    <phoneticPr fontId="3"/>
  </si>
  <si>
    <t>スマートシティ戦略推進事業（地域交通検討調査）</t>
    <rPh sb="7" eb="13">
      <t>センリャクスイシンジギョウ</t>
    </rPh>
    <rPh sb="14" eb="16">
      <t>チイキ</t>
    </rPh>
    <rPh sb="16" eb="18">
      <t>コウツウ</t>
    </rPh>
    <rPh sb="18" eb="20">
      <t>ケントウ</t>
    </rPh>
    <rPh sb="20" eb="22">
      <t>チョウサ</t>
    </rPh>
    <phoneticPr fontId="10"/>
  </si>
  <si>
    <t>鉄道ネットワーク
企画担当</t>
    <rPh sb="0" eb="2">
      <t>テツドウ</t>
    </rPh>
    <rPh sb="9" eb="11">
      <t>キカク</t>
    </rPh>
    <rPh sb="11" eb="13">
      <t>タントウ</t>
    </rPh>
    <phoneticPr fontId="10"/>
  </si>
  <si>
    <t>バスネットワーク
企画担当</t>
    <rPh sb="9" eb="11">
      <t>キカク</t>
    </rPh>
    <rPh sb="11" eb="13">
      <t>タントウ</t>
    </rPh>
    <phoneticPr fontId="10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</si>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</sst>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5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3" fillId="0" borderId="0" applyNumberFormat="0" applyFill="0" applyBorder="0" applyAlignment="0" applyProtection="0"/>
  </cellStyleXfs>
  <cellXfs count="76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177" fontId="5" fillId="0" borderId="10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horizontal="right" vertical="center" shrinkToFit="1"/>
    </xf>
    <xf numFmtId="179" fontId="5" fillId="0" borderId="10" xfId="3" applyNumberFormat="1" applyFont="1" applyFill="1" applyBorder="1" applyAlignment="1">
      <alignment vertical="center" shrinkToFit="1"/>
    </xf>
    <xf numFmtId="178" fontId="5" fillId="0" borderId="9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vertical="center" shrinkToFit="1"/>
    </xf>
    <xf numFmtId="179" fontId="5" fillId="0" borderId="9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horizontal="right" vertical="center" shrinkToFit="1"/>
    </xf>
    <xf numFmtId="179" fontId="5" fillId="0" borderId="13" xfId="3" applyNumberFormat="1" applyFont="1" applyFill="1" applyBorder="1" applyAlignment="1">
      <alignment vertical="center" shrinkToFit="1"/>
    </xf>
    <xf numFmtId="178" fontId="5" fillId="0" borderId="13" xfId="3" applyNumberFormat="1" applyFont="1" applyFill="1" applyBorder="1" applyAlignment="1">
      <alignment vertical="center" shrinkToFit="1"/>
    </xf>
    <xf numFmtId="179" fontId="5" fillId="0" borderId="14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2" xfId="0" applyFont="1" applyBorder="1" applyAlignment="1"/>
    <xf numFmtId="0" fontId="5" fillId="0" borderId="13" xfId="0" applyFont="1" applyBorder="1" applyAlignment="1"/>
    <xf numFmtId="38" fontId="5" fillId="0" borderId="12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 wrapText="1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center" vertical="center"/>
    </xf>
    <xf numFmtId="177" fontId="6" fillId="0" borderId="25" xfId="3" applyNumberFormat="1" applyFont="1" applyFill="1" applyBorder="1" applyAlignment="1">
      <alignment horizontal="center" vertical="center" wrapText="1"/>
    </xf>
    <xf numFmtId="177" fontId="6" fillId="0" borderId="8" xfId="3" applyNumberFormat="1" applyFont="1" applyFill="1" applyBorder="1" applyAlignment="1">
      <alignment horizontal="center" vertical="center" wrapText="1"/>
    </xf>
    <xf numFmtId="49" fontId="6" fillId="0" borderId="11" xfId="3" applyNumberFormat="1" applyFont="1" applyFill="1" applyBorder="1" applyAlignment="1">
      <alignment horizontal="center" vertical="center"/>
    </xf>
    <xf numFmtId="49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left" vertical="center" wrapText="1"/>
    </xf>
    <xf numFmtId="0" fontId="6" fillId="0" borderId="9" xfId="3" applyNumberFormat="1" applyFont="1" applyFill="1" applyBorder="1" applyAlignment="1">
      <alignment horizontal="left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177" fontId="6" fillId="0" borderId="9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176" fontId="6" fillId="0" borderId="19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0" fontId="14" fillId="0" borderId="11" xfId="4" applyNumberFormat="1" applyFont="1" applyFill="1" applyBorder="1" applyAlignment="1">
      <alignment horizontal="left" vertical="center" wrapText="1"/>
    </xf>
    <xf numFmtId="0" fontId="14" fillId="0" borderId="9" xfId="4" applyNumberFormat="1" applyFont="1" applyFill="1" applyBorder="1" applyAlignment="1">
      <alignment horizontal="left" vertical="center" wrapText="1"/>
    </xf>
    <xf numFmtId="0" fontId="9" fillId="0" borderId="18" xfId="3" applyNumberFormat="1" applyFont="1" applyFill="1" applyBorder="1" applyAlignment="1">
      <alignment horizontal="right" vertical="center" wrapText="1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26" xfId="3" applyNumberFormat="1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14" fillId="0" borderId="10" xfId="4" applyNumberFormat="1" applyFont="1" applyFill="1" applyBorder="1" applyAlignment="1">
      <alignment horizontal="left" vertical="center" wrapTex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ity.osaka.lg.jp/toshikotsu/cmsfiles/contents/0000492/492944/04brt.xls" TargetMode="External"/><Relationship Id="rId7" Type="http://schemas.openxmlformats.org/officeDocument/2006/relationships/hyperlink" Target="https://www.city.osaka.lg.jp/toshikotsu/cmsfiles/contents/0000492/492944/08kikin.xls" TargetMode="External"/><Relationship Id="rId2" Type="http://schemas.openxmlformats.org/officeDocument/2006/relationships/hyperlink" Target="https://www.city.osaka.lg.jp/toshikotsu/cmsfiles/contents/0000492/492944/03tokubetsu.xls" TargetMode="External"/><Relationship Id="rId1" Type="http://schemas.openxmlformats.org/officeDocument/2006/relationships/hyperlink" Target="https://www.city.osaka.lg.jp/toshikotsu/cmsfiles/contents/0000492/492944/02ippan.xls" TargetMode="External"/><Relationship Id="rId6" Type="http://schemas.openxmlformats.org/officeDocument/2006/relationships/hyperlink" Target="https://www.city.osaka.lg.jp/toshikotsu/cmsfiles/contents/0000492/492944/07smart.xls" TargetMode="External"/><Relationship Id="rId5" Type="http://schemas.openxmlformats.org/officeDocument/2006/relationships/hyperlink" Target="https://www.city.osaka.lg.jp/toshikotsu/cmsfiles/contents/0000492/492944/06bus.xls" TargetMode="External"/><Relationship Id="rId4" Type="http://schemas.openxmlformats.org/officeDocument/2006/relationships/hyperlink" Target="https://www.city.osaka.lg.jp/toshikotsu/cmsfiles/contents/0000492/492944/05tikatetsu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9"/>
  <sheetViews>
    <sheetView tabSelected="1" view="pageBreakPreview" zoomScaleNormal="100" zoomScaleSheetLayoutView="100" workbookViewId="0">
      <selection activeCell="I1" sqref="I1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39"/>
    </row>
    <row r="2" spans="1:10" ht="17.25" customHeight="1">
      <c r="A2" s="1"/>
      <c r="B2" s="1"/>
      <c r="G2" s="38"/>
      <c r="I2" s="31"/>
    </row>
    <row r="3" spans="1:10" ht="17.25" customHeight="1">
      <c r="A3" s="1"/>
      <c r="B3" s="1"/>
      <c r="G3" s="37"/>
      <c r="I3" s="31"/>
    </row>
    <row r="4" spans="1:10" ht="17.25" customHeight="1">
      <c r="G4" s="38"/>
    </row>
    <row r="5" spans="1:10" ht="18" customHeight="1">
      <c r="A5" s="1" t="s">
        <v>15</v>
      </c>
      <c r="B5" s="1"/>
      <c r="G5" s="2"/>
      <c r="H5" s="41"/>
      <c r="I5" s="41"/>
    </row>
    <row r="6" spans="1:10" ht="15" customHeight="1">
      <c r="G6" s="2"/>
    </row>
    <row r="7" spans="1:10" ht="18" customHeight="1">
      <c r="A7" s="5" t="s">
        <v>22</v>
      </c>
      <c r="B7" s="5"/>
      <c r="D7" s="4"/>
      <c r="E7" s="4"/>
      <c r="F7" s="5"/>
      <c r="G7" s="5"/>
      <c r="I7" s="32" t="s">
        <v>37</v>
      </c>
    </row>
    <row r="8" spans="1:10" ht="10.5" customHeight="1">
      <c r="A8" s="4"/>
      <c r="B8" s="4"/>
      <c r="D8" s="4"/>
      <c r="E8" s="4"/>
      <c r="F8" s="5"/>
      <c r="G8" s="5"/>
    </row>
    <row r="9" spans="1:10" ht="27" customHeight="1" thickBot="1">
      <c r="A9" s="4"/>
      <c r="B9" s="4"/>
      <c r="E9" s="67" t="s">
        <v>0</v>
      </c>
      <c r="F9" s="67"/>
      <c r="G9" s="6"/>
      <c r="I9" s="8" t="s">
        <v>1</v>
      </c>
    </row>
    <row r="10" spans="1:10" ht="15" customHeight="1">
      <c r="A10" s="9" t="s">
        <v>2</v>
      </c>
      <c r="B10" s="10" t="s">
        <v>12</v>
      </c>
      <c r="C10" s="42" t="s">
        <v>10</v>
      </c>
      <c r="D10" s="44" t="s">
        <v>13</v>
      </c>
      <c r="E10" s="29" t="s">
        <v>16</v>
      </c>
      <c r="F10" s="10" t="s">
        <v>17</v>
      </c>
      <c r="G10" s="29" t="s">
        <v>8</v>
      </c>
      <c r="H10" s="45" t="s">
        <v>11</v>
      </c>
      <c r="I10" s="46"/>
    </row>
    <row r="11" spans="1:10" ht="15" customHeight="1">
      <c r="A11" s="11" t="s">
        <v>3</v>
      </c>
      <c r="B11" s="12" t="s">
        <v>7</v>
      </c>
      <c r="C11" s="43"/>
      <c r="D11" s="43"/>
      <c r="E11" s="30" t="s">
        <v>14</v>
      </c>
      <c r="F11" s="30" t="s">
        <v>42</v>
      </c>
      <c r="G11" s="30" t="s">
        <v>9</v>
      </c>
      <c r="H11" s="47"/>
      <c r="I11" s="48"/>
    </row>
    <row r="12" spans="1:10" ht="15" customHeight="1">
      <c r="A12" s="49">
        <v>1</v>
      </c>
      <c r="B12" s="51" t="s">
        <v>24</v>
      </c>
      <c r="C12" s="53" t="s">
        <v>23</v>
      </c>
      <c r="D12" s="55" t="s">
        <v>25</v>
      </c>
      <c r="E12" s="13">
        <v>301951</v>
      </c>
      <c r="F12" s="13">
        <v>300511</v>
      </c>
      <c r="G12" s="13">
        <f t="shared" ref="G12:G35" si="0">+F12-E12</f>
        <v>-1440</v>
      </c>
      <c r="H12" s="57" t="s">
        <v>4</v>
      </c>
      <c r="I12" s="33"/>
      <c r="J12" s="4" t="s">
        <v>18</v>
      </c>
    </row>
    <row r="13" spans="1:10" ht="15" customHeight="1">
      <c r="A13" s="50"/>
      <c r="B13" s="52"/>
      <c r="C13" s="54"/>
      <c r="D13" s="56"/>
      <c r="E13" s="15">
        <v>301951</v>
      </c>
      <c r="F13" s="15">
        <v>300511</v>
      </c>
      <c r="G13" s="16">
        <f t="shared" si="0"/>
        <v>-1440</v>
      </c>
      <c r="H13" s="58"/>
      <c r="I13" s="34"/>
      <c r="J13" s="4" t="s">
        <v>19</v>
      </c>
    </row>
    <row r="14" spans="1:10" ht="15" customHeight="1">
      <c r="A14" s="59" t="s">
        <v>5</v>
      </c>
      <c r="B14" s="60"/>
      <c r="C14" s="60"/>
      <c r="D14" s="61"/>
      <c r="E14" s="17">
        <f t="shared" ref="E14:F15" si="1">+E12</f>
        <v>301951</v>
      </c>
      <c r="F14" s="17">
        <f t="shared" si="1"/>
        <v>300511</v>
      </c>
      <c r="G14" s="13">
        <f t="shared" si="0"/>
        <v>-1440</v>
      </c>
      <c r="H14" s="57"/>
      <c r="I14" s="33"/>
    </row>
    <row r="15" spans="1:10" ht="15" customHeight="1">
      <c r="A15" s="62"/>
      <c r="B15" s="63"/>
      <c r="C15" s="63"/>
      <c r="D15" s="64"/>
      <c r="E15" s="18">
        <f t="shared" si="1"/>
        <v>301951</v>
      </c>
      <c r="F15" s="18">
        <f t="shared" si="1"/>
        <v>300511</v>
      </c>
      <c r="G15" s="16">
        <f t="shared" si="0"/>
        <v>-1440</v>
      </c>
      <c r="H15" s="58"/>
      <c r="I15" s="34"/>
    </row>
    <row r="16" spans="1:10" ht="15" customHeight="1">
      <c r="A16" s="49">
        <v>2</v>
      </c>
      <c r="B16" s="51" t="s">
        <v>26</v>
      </c>
      <c r="C16" s="65" t="s">
        <v>28</v>
      </c>
      <c r="D16" s="55" t="s">
        <v>27</v>
      </c>
      <c r="E16" s="14">
        <v>4402</v>
      </c>
      <c r="F16" s="14">
        <v>4446</v>
      </c>
      <c r="G16" s="13">
        <f t="shared" si="0"/>
        <v>44</v>
      </c>
      <c r="H16" s="57"/>
      <c r="I16" s="19"/>
      <c r="J16" s="4" t="s">
        <v>18</v>
      </c>
    </row>
    <row r="17" spans="1:10" ht="15" customHeight="1">
      <c r="A17" s="50"/>
      <c r="B17" s="52"/>
      <c r="C17" s="66"/>
      <c r="D17" s="56"/>
      <c r="E17" s="18">
        <v>4402</v>
      </c>
      <c r="F17" s="18">
        <v>4446</v>
      </c>
      <c r="G17" s="16">
        <f t="shared" si="0"/>
        <v>44</v>
      </c>
      <c r="H17" s="58"/>
      <c r="I17" s="20"/>
      <c r="J17" s="4" t="s">
        <v>19</v>
      </c>
    </row>
    <row r="18" spans="1:10" ht="15" customHeight="1">
      <c r="A18" s="49">
        <v>3</v>
      </c>
      <c r="B18" s="51" t="s">
        <v>26</v>
      </c>
      <c r="C18" s="65" t="s">
        <v>29</v>
      </c>
      <c r="D18" s="55" t="s">
        <v>27</v>
      </c>
      <c r="E18" s="17">
        <v>2320797</v>
      </c>
      <c r="F18" s="17">
        <v>2369652</v>
      </c>
      <c r="G18" s="13">
        <f t="shared" si="0"/>
        <v>48855</v>
      </c>
      <c r="H18" s="57"/>
      <c r="I18" s="33"/>
      <c r="J18" s="4" t="s">
        <v>18</v>
      </c>
    </row>
    <row r="19" spans="1:10" ht="15" customHeight="1">
      <c r="A19" s="50"/>
      <c r="B19" s="52"/>
      <c r="C19" s="66"/>
      <c r="D19" s="56"/>
      <c r="E19" s="18">
        <v>2320797</v>
      </c>
      <c r="F19" s="18">
        <v>2369652</v>
      </c>
      <c r="G19" s="16">
        <f t="shared" si="0"/>
        <v>48855</v>
      </c>
      <c r="H19" s="58"/>
      <c r="I19" s="21"/>
      <c r="J19" s="4" t="s">
        <v>19</v>
      </c>
    </row>
    <row r="20" spans="1:10" ht="15" customHeight="1">
      <c r="A20" s="49">
        <v>4</v>
      </c>
      <c r="B20" s="51" t="s">
        <v>26</v>
      </c>
      <c r="C20" s="65" t="s">
        <v>30</v>
      </c>
      <c r="D20" s="55" t="s">
        <v>40</v>
      </c>
      <c r="E20" s="13">
        <v>10757</v>
      </c>
      <c r="F20" s="13">
        <v>2420</v>
      </c>
      <c r="G20" s="13">
        <f t="shared" si="0"/>
        <v>-8337</v>
      </c>
      <c r="H20" s="57" t="s">
        <v>4</v>
      </c>
      <c r="I20" s="33"/>
      <c r="J20" s="4" t="s">
        <v>18</v>
      </c>
    </row>
    <row r="21" spans="1:10" ht="15" customHeight="1">
      <c r="A21" s="50"/>
      <c r="B21" s="52"/>
      <c r="C21" s="66"/>
      <c r="D21" s="56"/>
      <c r="E21" s="15">
        <v>0</v>
      </c>
      <c r="F21" s="18">
        <v>0</v>
      </c>
      <c r="G21" s="16">
        <f t="shared" si="0"/>
        <v>0</v>
      </c>
      <c r="H21" s="58"/>
      <c r="I21" s="34"/>
      <c r="J21" s="4" t="s">
        <v>19</v>
      </c>
    </row>
    <row r="22" spans="1:10" ht="15" customHeight="1">
      <c r="A22" s="49">
        <v>5</v>
      </c>
      <c r="B22" s="51" t="s">
        <v>26</v>
      </c>
      <c r="C22" s="75" t="s">
        <v>31</v>
      </c>
      <c r="D22" s="55" t="s">
        <v>40</v>
      </c>
      <c r="E22" s="17">
        <v>530000</v>
      </c>
      <c r="F22" s="13">
        <v>825000</v>
      </c>
      <c r="G22" s="13">
        <f t="shared" si="0"/>
        <v>295000</v>
      </c>
      <c r="H22" s="57" t="s">
        <v>4</v>
      </c>
      <c r="I22" s="33"/>
      <c r="J22" s="4" t="s">
        <v>18</v>
      </c>
    </row>
    <row r="23" spans="1:10" ht="15" customHeight="1">
      <c r="A23" s="50"/>
      <c r="B23" s="52"/>
      <c r="C23" s="75"/>
      <c r="D23" s="56"/>
      <c r="E23" s="15">
        <v>0</v>
      </c>
      <c r="F23" s="15">
        <v>0</v>
      </c>
      <c r="G23" s="16">
        <f t="shared" si="0"/>
        <v>0</v>
      </c>
      <c r="H23" s="58"/>
      <c r="I23" s="34"/>
      <c r="J23" s="4" t="s">
        <v>19</v>
      </c>
    </row>
    <row r="24" spans="1:10" ht="15" customHeight="1">
      <c r="A24" s="49">
        <v>6</v>
      </c>
      <c r="B24" s="51" t="s">
        <v>26</v>
      </c>
      <c r="C24" s="65" t="s">
        <v>32</v>
      </c>
      <c r="D24" s="55" t="s">
        <v>41</v>
      </c>
      <c r="E24" s="17">
        <v>399398</v>
      </c>
      <c r="F24" s="17">
        <v>441979</v>
      </c>
      <c r="G24" s="13">
        <f t="shared" si="0"/>
        <v>42581</v>
      </c>
      <c r="H24" s="57"/>
      <c r="I24" s="19"/>
      <c r="J24" s="4" t="s">
        <v>18</v>
      </c>
    </row>
    <row r="25" spans="1:10" ht="15" customHeight="1">
      <c r="A25" s="50"/>
      <c r="B25" s="52"/>
      <c r="C25" s="66"/>
      <c r="D25" s="56"/>
      <c r="E25" s="18">
        <v>399398</v>
      </c>
      <c r="F25" s="18">
        <v>441979</v>
      </c>
      <c r="G25" s="16">
        <f t="shared" si="0"/>
        <v>42581</v>
      </c>
      <c r="H25" s="58"/>
      <c r="I25" s="20"/>
      <c r="J25" s="4" t="s">
        <v>19</v>
      </c>
    </row>
    <row r="26" spans="1:10" ht="15" customHeight="1">
      <c r="A26" s="49">
        <v>7</v>
      </c>
      <c r="B26" s="51" t="s">
        <v>26</v>
      </c>
      <c r="C26" s="75" t="s">
        <v>39</v>
      </c>
      <c r="D26" s="55" t="s">
        <v>41</v>
      </c>
      <c r="E26" s="13">
        <v>0</v>
      </c>
      <c r="F26" s="13">
        <v>4000</v>
      </c>
      <c r="G26" s="13">
        <f t="shared" si="0"/>
        <v>4000</v>
      </c>
      <c r="H26" s="57" t="s">
        <v>4</v>
      </c>
      <c r="I26" s="33"/>
      <c r="J26" s="4" t="s">
        <v>18</v>
      </c>
    </row>
    <row r="27" spans="1:10" ht="15" customHeight="1">
      <c r="A27" s="50"/>
      <c r="B27" s="52"/>
      <c r="C27" s="75"/>
      <c r="D27" s="56"/>
      <c r="E27" s="15">
        <v>0</v>
      </c>
      <c r="F27" s="15">
        <v>4000</v>
      </c>
      <c r="G27" s="16">
        <f t="shared" si="0"/>
        <v>4000</v>
      </c>
      <c r="H27" s="58"/>
      <c r="I27" s="34"/>
      <c r="J27" s="4" t="s">
        <v>19</v>
      </c>
    </row>
    <row r="28" spans="1:10" ht="15" customHeight="1">
      <c r="A28" s="59" t="s">
        <v>33</v>
      </c>
      <c r="B28" s="60"/>
      <c r="C28" s="60"/>
      <c r="D28" s="61"/>
      <c r="E28" s="17">
        <f t="shared" ref="E28:F29" si="2">+E16+E18+E20+E22+E24+E26</f>
        <v>3265354</v>
      </c>
      <c r="F28" s="17">
        <f t="shared" si="2"/>
        <v>3647497</v>
      </c>
      <c r="G28" s="13">
        <f t="shared" si="0"/>
        <v>382143</v>
      </c>
      <c r="H28" s="57"/>
      <c r="I28" s="33"/>
    </row>
    <row r="29" spans="1:10" ht="15" customHeight="1">
      <c r="A29" s="62"/>
      <c r="B29" s="63"/>
      <c r="C29" s="63"/>
      <c r="D29" s="64"/>
      <c r="E29" s="18">
        <f t="shared" si="2"/>
        <v>2724597</v>
      </c>
      <c r="F29" s="18">
        <f t="shared" si="2"/>
        <v>2820077</v>
      </c>
      <c r="G29" s="16">
        <f t="shared" si="0"/>
        <v>95480</v>
      </c>
      <c r="H29" s="58"/>
      <c r="I29" s="34"/>
    </row>
    <row r="30" spans="1:10" ht="15" customHeight="1">
      <c r="A30" s="49">
        <v>8</v>
      </c>
      <c r="B30" s="51" t="s">
        <v>38</v>
      </c>
      <c r="C30" s="65" t="s">
        <v>34</v>
      </c>
      <c r="D30" s="55" t="s">
        <v>35</v>
      </c>
      <c r="E30" s="17">
        <v>13357</v>
      </c>
      <c r="F30" s="17">
        <v>13577</v>
      </c>
      <c r="G30" s="13">
        <f t="shared" si="0"/>
        <v>220</v>
      </c>
      <c r="H30" s="57" t="s">
        <v>4</v>
      </c>
      <c r="I30" s="33"/>
      <c r="J30" s="4" t="s">
        <v>18</v>
      </c>
    </row>
    <row r="31" spans="1:10" ht="15" customHeight="1">
      <c r="A31" s="50"/>
      <c r="B31" s="52"/>
      <c r="C31" s="66"/>
      <c r="D31" s="56"/>
      <c r="E31" s="18">
        <v>0</v>
      </c>
      <c r="F31" s="18">
        <v>0</v>
      </c>
      <c r="G31" s="16">
        <f t="shared" si="0"/>
        <v>0</v>
      </c>
      <c r="H31" s="58"/>
      <c r="I31" s="34"/>
      <c r="J31" s="4" t="s">
        <v>19</v>
      </c>
    </row>
    <row r="32" spans="1:10" ht="15" customHeight="1">
      <c r="A32" s="59" t="s">
        <v>36</v>
      </c>
      <c r="B32" s="60"/>
      <c r="C32" s="60"/>
      <c r="D32" s="61"/>
      <c r="E32" s="17">
        <f t="shared" ref="E32:F33" si="3">+E30</f>
        <v>13357</v>
      </c>
      <c r="F32" s="17">
        <f t="shared" si="3"/>
        <v>13577</v>
      </c>
      <c r="G32" s="13">
        <f t="shared" si="0"/>
        <v>220</v>
      </c>
      <c r="H32" s="57"/>
      <c r="I32" s="33"/>
    </row>
    <row r="33" spans="1:11" ht="15" customHeight="1">
      <c r="A33" s="62"/>
      <c r="B33" s="63"/>
      <c r="C33" s="63"/>
      <c r="D33" s="64"/>
      <c r="E33" s="18">
        <f t="shared" si="3"/>
        <v>0</v>
      </c>
      <c r="F33" s="18">
        <f t="shared" si="3"/>
        <v>0</v>
      </c>
      <c r="G33" s="16">
        <f t="shared" si="0"/>
        <v>0</v>
      </c>
      <c r="H33" s="58"/>
      <c r="I33" s="34"/>
    </row>
    <row r="34" spans="1:11" ht="15" customHeight="1">
      <c r="A34" s="68" t="s">
        <v>6</v>
      </c>
      <c r="B34" s="69"/>
      <c r="C34" s="69"/>
      <c r="D34" s="70"/>
      <c r="E34" s="17">
        <f>+SUMIF($J12:$J33,$J34,E12:E33)</f>
        <v>3580662</v>
      </c>
      <c r="F34" s="17">
        <f>+SUMIF($J12:$J33,$J34,F12:F33)</f>
        <v>3961585</v>
      </c>
      <c r="G34" s="14">
        <f t="shared" si="0"/>
        <v>380923</v>
      </c>
      <c r="H34" s="57" t="str">
        <f>IF(I34="　","　","区CM")</f>
        <v>　</v>
      </c>
      <c r="I34" s="35" t="str">
        <f>IF(SUMIF(K12:K33,K34,I12:I33)=0,"　",SUMIF(K12:K33,K34,I12:I33))</f>
        <v>　</v>
      </c>
      <c r="J34" s="4" t="s">
        <v>18</v>
      </c>
      <c r="K34" s="4" t="s">
        <v>20</v>
      </c>
    </row>
    <row r="35" spans="1:11" ht="15" customHeight="1" thickBot="1">
      <c r="A35" s="71"/>
      <c r="B35" s="72"/>
      <c r="C35" s="72"/>
      <c r="D35" s="73"/>
      <c r="E35" s="22">
        <f>+SUMIF($J12:$J33,$J35,E12:E33)</f>
        <v>3026548</v>
      </c>
      <c r="F35" s="22">
        <f>+SUMIF($J12:$J33,$J35,F12:F33)</f>
        <v>3120588</v>
      </c>
      <c r="G35" s="23">
        <f t="shared" si="0"/>
        <v>94040</v>
      </c>
      <c r="H35" s="74"/>
      <c r="I35" s="24" t="str">
        <f>IF(SUMIF(K12:K33,K35,I12:I33)=0,"　",SUMIF(K12:K33,K35,I12:I33))</f>
        <v>　</v>
      </c>
      <c r="J35" s="4" t="s">
        <v>19</v>
      </c>
      <c r="K35" s="4" t="s">
        <v>21</v>
      </c>
    </row>
    <row r="36" spans="1:11" ht="12.75">
      <c r="A36" s="40"/>
      <c r="B36" s="40"/>
      <c r="C36" s="40"/>
      <c r="D36" s="40"/>
      <c r="E36" s="25"/>
      <c r="F36" s="26"/>
      <c r="G36" s="26"/>
    </row>
    <row r="37" spans="1:11" ht="18" customHeight="1">
      <c r="A37" s="28"/>
      <c r="B37" s="28"/>
      <c r="C37" s="36"/>
      <c r="D37" s="28"/>
      <c r="F37" s="7"/>
      <c r="G37" s="7"/>
    </row>
    <row r="38" spans="1:11" ht="18" customHeight="1">
      <c r="F38" s="7"/>
      <c r="G38" s="7"/>
      <c r="H38" s="27"/>
    </row>
    <row r="39" spans="1:11" ht="18" customHeight="1">
      <c r="F39" s="7"/>
      <c r="G39" s="7"/>
      <c r="H39" s="27"/>
    </row>
  </sheetData>
  <mergeCells count="52">
    <mergeCell ref="C22:C23"/>
    <mergeCell ref="D22:D23"/>
    <mergeCell ref="H22:H23"/>
    <mergeCell ref="A32:D33"/>
    <mergeCell ref="H32:H33"/>
    <mergeCell ref="E9:F9"/>
    <mergeCell ref="A34:D35"/>
    <mergeCell ref="H34:H35"/>
    <mergeCell ref="A30:A31"/>
    <mergeCell ref="B30:B31"/>
    <mergeCell ref="C30:C31"/>
    <mergeCell ref="D30:D31"/>
    <mergeCell ref="H30:H31"/>
    <mergeCell ref="A26:A27"/>
    <mergeCell ref="B26:B27"/>
    <mergeCell ref="C26:C27"/>
    <mergeCell ref="D26:D27"/>
    <mergeCell ref="H26:H27"/>
    <mergeCell ref="A28:D29"/>
    <mergeCell ref="H28:H29"/>
    <mergeCell ref="A18:A19"/>
    <mergeCell ref="B18:B19"/>
    <mergeCell ref="C18:C19"/>
    <mergeCell ref="D18:D19"/>
    <mergeCell ref="H18:H19"/>
    <mergeCell ref="A24:A25"/>
    <mergeCell ref="B24:B25"/>
    <mergeCell ref="C24:C25"/>
    <mergeCell ref="D24:D25"/>
    <mergeCell ref="H24:H25"/>
    <mergeCell ref="A20:A21"/>
    <mergeCell ref="B20:B21"/>
    <mergeCell ref="C20:C21"/>
    <mergeCell ref="D20:D21"/>
    <mergeCell ref="H20:H21"/>
    <mergeCell ref="A22:A23"/>
    <mergeCell ref="B22:B23"/>
    <mergeCell ref="A14:D15"/>
    <mergeCell ref="H14:H15"/>
    <mergeCell ref="A16:A17"/>
    <mergeCell ref="B16:B17"/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</mergeCells>
  <phoneticPr fontId="3"/>
  <conditionalFormatting sqref="I34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16:H27 H30:H31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一般事務"/>
    <hyperlink ref="C18:C19" r:id="rId2" display="特別債・補正予算債元金償還に係る分担金"/>
    <hyperlink ref="C20:C21" r:id="rId3" display="地下鉄今里筋線延伸部におけるＢＲＴ社会実験"/>
    <hyperlink ref="C22:C23" r:id="rId4" display="地下鉄大規模改良補助"/>
    <hyperlink ref="C24:C25" r:id="rId5" display="バスネットワーク維持改善補助"/>
    <hyperlink ref="C26:C27" r:id="rId6" display="スマートシティ戦略推進事業（地域交通検討調査）"/>
    <hyperlink ref="C30:C31" r:id="rId7" display="交通政策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8"/>
  <ignoredErrors>
    <ignoredError sqref="B17 B19 B25 B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2020-01-29T02:43:07Z</dcterms:created>
  <dcterms:modified xsi:type="dcterms:W3CDTF">2020-03-30T02:58:44Z</dcterms:modified>
</cp:coreProperties>
</file>