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812" activeTab="0"/>
  </bookViews>
  <sheets>
    <sheet name="様式4" sheetId="1" r:id="rId1"/>
  </sheets>
  <definedNames>
    <definedName name="_xlnm.Print_Area" localSheetId="0">'様式4'!$A$1:$G$24</definedName>
  </definedNames>
  <calcPr fullCalcOnLoad="1"/>
</workbook>
</file>

<file path=xl/sharedStrings.xml><?xml version="1.0" encoding="utf-8"?>
<sst xmlns="http://schemas.openxmlformats.org/spreadsheetml/2006/main" count="50" uniqueCount="32">
  <si>
    <t>上段：歳  　出 　 額
(下段：所要一般財源)</t>
  </si>
  <si>
    <t>　　</t>
  </si>
  <si>
    <t>出</t>
  </si>
  <si>
    <t>税</t>
  </si>
  <si>
    <t>区CM出</t>
  </si>
  <si>
    <t>区CM税</t>
  </si>
  <si>
    <t>予算事業一覧</t>
  </si>
  <si>
    <t>(単位：千円)</t>
  </si>
  <si>
    <t>事  業  名</t>
  </si>
  <si>
    <t>担 当 課</t>
  </si>
  <si>
    <t>増  減</t>
  </si>
  <si>
    <t>備  考</t>
  </si>
  <si>
    <t>当 初 ①</t>
  </si>
  <si>
    <t>算 定 ②</t>
  </si>
  <si>
    <t>（② - ①）</t>
  </si>
  <si>
    <t>（様式4）</t>
  </si>
  <si>
    <t>3 年 度</t>
  </si>
  <si>
    <t>4  年 度</t>
  </si>
  <si>
    <t>所属名　　都市交通局　</t>
  </si>
  <si>
    <t>会計名　　一般会計　　</t>
  </si>
  <si>
    <t>一般事務</t>
  </si>
  <si>
    <t>特別債・補正予算債元金償還に係る分担金</t>
  </si>
  <si>
    <t>地下鉄今里筋線延伸部におけるＢＲＴ社会実験</t>
  </si>
  <si>
    <t>地下鉄大規模改良補助</t>
  </si>
  <si>
    <t>バスネットワーク維持改善補助</t>
  </si>
  <si>
    <t>交通政策基金積立金</t>
  </si>
  <si>
    <t>総務担当</t>
  </si>
  <si>
    <t>鉄道ネットワーク
企画担当</t>
  </si>
  <si>
    <t>バスネットワーク
企画担当</t>
  </si>
  <si>
    <t>所属計</t>
  </si>
  <si>
    <t>スマートシティ戦略推進事業
（地域交通検討調査）</t>
  </si>
  <si>
    <t>総務担当　他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</si>
</sst>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47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63" applyNumberFormat="1" applyFont="1" applyFill="1" applyAlignment="1">
      <alignment vertical="center"/>
      <protection/>
    </xf>
    <xf numFmtId="0" fontId="7" fillId="0" borderId="0" xfId="63" applyNumberFormat="1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10" fillId="0" borderId="0" xfId="63" applyNumberFormat="1" applyFont="1" applyFill="1" applyAlignment="1">
      <alignment horizontal="left" vertical="center"/>
      <protection/>
    </xf>
    <xf numFmtId="0" fontId="11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NumberFormat="1" applyFont="1" applyFill="1" applyAlignment="1">
      <alignment horizontal="right" vertical="center"/>
      <protection/>
    </xf>
    <xf numFmtId="0" fontId="11" fillId="0" borderId="0" xfId="63" applyNumberFormat="1" applyFont="1" applyFill="1" applyAlignment="1">
      <alignment horizontal="right" vertical="center"/>
      <protection/>
    </xf>
    <xf numFmtId="0" fontId="8" fillId="0" borderId="10" xfId="63" applyNumberFormat="1" applyFont="1" applyFill="1" applyBorder="1" applyAlignment="1">
      <alignment horizontal="center" vertical="center"/>
      <protection/>
    </xf>
    <xf numFmtId="181" fontId="7" fillId="0" borderId="11" xfId="63" applyNumberFormat="1" applyFont="1" applyFill="1" applyBorder="1" applyAlignment="1">
      <alignment vertical="center" shrinkToFit="1"/>
      <protection/>
    </xf>
    <xf numFmtId="181" fontId="7" fillId="0" borderId="12" xfId="63" applyNumberFormat="1" applyFont="1" applyFill="1" applyBorder="1" applyAlignment="1">
      <alignment horizontal="right" vertical="center" shrinkToFit="1"/>
      <protection/>
    </xf>
    <xf numFmtId="214" fontId="7" fillId="0" borderId="11" xfId="63" applyNumberFormat="1" applyFont="1" applyFill="1" applyBorder="1" applyAlignment="1">
      <alignment vertical="center" shrinkToFit="1"/>
      <protection/>
    </xf>
    <xf numFmtId="203" fontId="7" fillId="0" borderId="13" xfId="63" applyNumberFormat="1" applyFont="1" applyFill="1" applyBorder="1" applyAlignment="1">
      <alignment vertical="center" shrinkToFit="1"/>
      <protection/>
    </xf>
    <xf numFmtId="181" fontId="7" fillId="0" borderId="12" xfId="63" applyNumberFormat="1" applyFont="1" applyFill="1" applyBorder="1" applyAlignment="1">
      <alignment vertical="center" shrinkToFit="1"/>
      <protection/>
    </xf>
    <xf numFmtId="214" fontId="7" fillId="0" borderId="13" xfId="63" applyNumberFormat="1" applyFont="1" applyFill="1" applyBorder="1" applyAlignment="1">
      <alignment vertical="center" shrinkToFit="1"/>
      <protection/>
    </xf>
    <xf numFmtId="214" fontId="7" fillId="0" borderId="14" xfId="63" applyNumberFormat="1" applyFont="1" applyFill="1" applyBorder="1" applyAlignment="1">
      <alignment vertical="center" shrinkToFit="1"/>
      <protection/>
    </xf>
    <xf numFmtId="203" fontId="7" fillId="0" borderId="14" xfId="63" applyNumberFormat="1" applyFont="1" applyFill="1" applyBorder="1" applyAlignment="1">
      <alignment vertical="center" shrinkToFit="1"/>
      <protection/>
    </xf>
    <xf numFmtId="214" fontId="7" fillId="0" borderId="15" xfId="63" applyNumberFormat="1" applyFont="1" applyFill="1" applyBorder="1" applyAlignment="1">
      <alignment vertical="center" shrinkToFit="1"/>
      <protection/>
    </xf>
    <xf numFmtId="203" fontId="7" fillId="0" borderId="15" xfId="63" applyNumberFormat="1" applyFont="1" applyFill="1" applyBorder="1" applyAlignment="1">
      <alignment vertical="center" shrinkToFit="1"/>
      <protection/>
    </xf>
    <xf numFmtId="203" fontId="7" fillId="0" borderId="16" xfId="63" applyNumberFormat="1" applyFont="1" applyFill="1" applyBorder="1" applyAlignment="1">
      <alignment vertical="center" shrinkToFit="1"/>
      <protection/>
    </xf>
    <xf numFmtId="0" fontId="7" fillId="0" borderId="0" xfId="63" applyNumberFormat="1" applyFont="1" applyFill="1" applyBorder="1" applyAlignment="1">
      <alignment vertical="center"/>
      <protection/>
    </xf>
    <xf numFmtId="0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NumberFormat="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8" fillId="0" borderId="17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1" fontId="7" fillId="0" borderId="18" xfId="63" applyNumberFormat="1" applyFont="1" applyFill="1" applyBorder="1" applyAlignment="1">
      <alignment vertical="center" shrinkToFit="1"/>
      <protection/>
    </xf>
    <xf numFmtId="38" fontId="7" fillId="0" borderId="18" xfId="51" applyFont="1" applyBorder="1" applyAlignment="1">
      <alignment vertical="center"/>
    </xf>
    <xf numFmtId="0" fontId="8" fillId="0" borderId="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Alignment="1">
      <alignment vertical="center"/>
      <protection/>
    </xf>
    <xf numFmtId="0" fontId="10" fillId="0" borderId="0" xfId="63" applyNumberFormat="1" applyFont="1" applyFill="1" applyAlignment="1">
      <alignment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181" fontId="8" fillId="0" borderId="12" xfId="63" applyNumberFormat="1" applyFont="1" applyFill="1" applyBorder="1" applyAlignment="1">
      <alignment horizontal="center" vertical="center" wrapText="1"/>
      <protection/>
    </xf>
    <xf numFmtId="181" fontId="8" fillId="0" borderId="13" xfId="63" applyNumberFormat="1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8" fillId="0" borderId="17" xfId="63" applyNumberFormat="1" applyFont="1" applyFill="1" applyBorder="1" applyAlignment="1">
      <alignment horizontal="center" vertical="center" wrapText="1"/>
      <protection/>
    </xf>
    <xf numFmtId="0" fontId="8" fillId="0" borderId="21" xfId="63" applyNumberFormat="1" applyFont="1" applyFill="1" applyBorder="1" applyAlignment="1">
      <alignment horizontal="center" vertical="center"/>
      <protection/>
    </xf>
    <xf numFmtId="0" fontId="8" fillId="0" borderId="22" xfId="63" applyNumberFormat="1" applyFont="1" applyFill="1" applyBorder="1" applyAlignment="1">
      <alignment horizontal="center" vertical="center"/>
      <protection/>
    </xf>
    <xf numFmtId="0" fontId="8" fillId="0" borderId="20" xfId="63" applyNumberFormat="1" applyFont="1" applyFill="1" applyBorder="1" applyAlignment="1">
      <alignment horizontal="center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11" fillId="0" borderId="23" xfId="63" applyNumberFormat="1" applyFont="1" applyFill="1" applyBorder="1" applyAlignment="1">
      <alignment horizontal="right" vertical="center" wrapText="1"/>
      <protection/>
    </xf>
    <xf numFmtId="0" fontId="8" fillId="0" borderId="24" xfId="63" applyNumberFormat="1" applyFont="1" applyFill="1" applyBorder="1" applyAlignment="1">
      <alignment horizontal="center" vertical="center"/>
      <protection/>
    </xf>
    <xf numFmtId="0" fontId="8" fillId="0" borderId="25" xfId="63" applyNumberFormat="1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8" fillId="0" borderId="27" xfId="63" applyNumberFormat="1" applyFont="1" applyFill="1" applyBorder="1" applyAlignment="1">
      <alignment horizontal="center" vertical="center"/>
      <protection/>
    </xf>
    <xf numFmtId="0" fontId="8" fillId="0" borderId="28" xfId="63" applyNumberFormat="1" applyFont="1" applyFill="1" applyBorder="1" applyAlignment="1">
      <alignment horizontal="center" vertical="center"/>
      <protection/>
    </xf>
    <xf numFmtId="0" fontId="12" fillId="0" borderId="29" xfId="43" applyNumberFormat="1" applyFont="1" applyFill="1" applyBorder="1" applyAlignment="1" applyProtection="1">
      <alignment horizontal="left" vertical="center" wrapText="1"/>
      <protection/>
    </xf>
    <xf numFmtId="0" fontId="12" fillId="0" borderId="28" xfId="43" applyNumberFormat="1" applyFont="1" applyFill="1" applyBorder="1" applyAlignment="1" applyProtection="1">
      <alignment horizontal="left" vertical="center" wrapText="1"/>
      <protection/>
    </xf>
    <xf numFmtId="0" fontId="12" fillId="0" borderId="30" xfId="43" applyNumberFormat="1" applyFont="1" applyFill="1" applyBorder="1" applyAlignment="1" applyProtection="1">
      <alignment horizontal="left" vertical="center" wrapText="1"/>
      <protection/>
    </xf>
    <xf numFmtId="0" fontId="8" fillId="0" borderId="31" xfId="63" applyNumberFormat="1" applyFont="1" applyFill="1" applyBorder="1" applyAlignment="1">
      <alignment horizontal="center" vertical="center"/>
      <protection/>
    </xf>
    <xf numFmtId="0" fontId="8" fillId="0" borderId="32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osaka.lg.jp/toshikotsu/cmsfiles/contents/0000551/551304/yoshiki4_02ippan.xls" TargetMode="External" /><Relationship Id="rId2" Type="http://schemas.openxmlformats.org/officeDocument/2006/relationships/hyperlink" Target="https://www.city.osaka.lg.jp/toshikotsu/cmsfiles/contents/0000551/551304/yoshiki4_03tokubetsu.xls" TargetMode="External" /><Relationship Id="rId3" Type="http://schemas.openxmlformats.org/officeDocument/2006/relationships/hyperlink" Target="https://www.city.osaka.lg.jp/toshikotsu/cmsfiles/contents/0000551/551304/yoshiki4_04brt.xls" TargetMode="External" /><Relationship Id="rId4" Type="http://schemas.openxmlformats.org/officeDocument/2006/relationships/hyperlink" Target="https://www.city.osaka.lg.jp/toshikotsu/cmsfiles/contents/0000551/551304/yoshiki4_05tikatetsu.xls" TargetMode="External" /><Relationship Id="rId5" Type="http://schemas.openxmlformats.org/officeDocument/2006/relationships/hyperlink" Target="https://www.city.osaka.lg.jp/toshikotsu/cmsfiles/contents/0000551/551304/yoshiki4_06bus.xls" TargetMode="External" /><Relationship Id="rId6" Type="http://schemas.openxmlformats.org/officeDocument/2006/relationships/hyperlink" Target="https://www.city.osaka.lg.jp/toshikotsu/cmsfiles/contents/0000551/551304/yoshiki4_07smart.xls" TargetMode="External" /><Relationship Id="rId7" Type="http://schemas.openxmlformats.org/officeDocument/2006/relationships/hyperlink" Target="https://www.city.osaka.lg.jp/toshikotsu/cmsfiles/contents/0000551/551304/yoshiki4_08kikin.xl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view="pageBreakPreview" zoomScale="85" zoomScaleSheetLayoutView="85" zoomScalePageLayoutView="0" workbookViewId="0" topLeftCell="A1">
      <selection activeCell="H1" sqref="H1"/>
    </sheetView>
  </sheetViews>
  <sheetFormatPr defaultColWidth="8.625" defaultRowHeight="13.5"/>
  <cols>
    <col min="1" max="1" width="23.75390625" style="1" customWidth="1"/>
    <col min="2" max="2" width="17.50390625" style="1" customWidth="1"/>
    <col min="3" max="3" width="12.50390625" style="1" customWidth="1"/>
    <col min="4" max="5" width="12.50390625" style="2" customWidth="1"/>
    <col min="6" max="6" width="6.25390625" style="3" customWidth="1"/>
    <col min="7" max="7" width="9.375" style="3" customWidth="1"/>
    <col min="8" max="8" width="3.25390625" style="3" bestFit="1" customWidth="1"/>
    <col min="9" max="9" width="7.375" style="3" bestFit="1" customWidth="1"/>
    <col min="10" max="202" width="8.625" style="3" customWidth="1"/>
    <col min="203" max="16384" width="8.625" style="3" customWidth="1"/>
  </cols>
  <sheetData>
    <row r="1" spans="1:7" ht="18" customHeight="1">
      <c r="A1" s="32" t="s">
        <v>6</v>
      </c>
      <c r="F1" s="38" t="s">
        <v>15</v>
      </c>
      <c r="G1" s="38"/>
    </row>
    <row r="2" ht="15" customHeight="1"/>
    <row r="3" spans="1:7" ht="18" customHeight="1">
      <c r="A3" s="33" t="s">
        <v>19</v>
      </c>
      <c r="B3" s="3"/>
      <c r="C3" s="3"/>
      <c r="E3" s="4"/>
      <c r="G3" s="26" t="s">
        <v>18</v>
      </c>
    </row>
    <row r="4" spans="2:5" ht="10.5" customHeight="1">
      <c r="B4" s="3"/>
      <c r="C4" s="3"/>
      <c r="D4" s="4"/>
      <c r="E4" s="4"/>
    </row>
    <row r="5" spans="3:7" ht="27" customHeight="1" thickBot="1">
      <c r="C5" s="45" t="s">
        <v>0</v>
      </c>
      <c r="D5" s="45"/>
      <c r="E5" s="5"/>
      <c r="G5" s="7" t="s">
        <v>7</v>
      </c>
    </row>
    <row r="6" spans="1:7" ht="15" customHeight="1">
      <c r="A6" s="49" t="s">
        <v>8</v>
      </c>
      <c r="B6" s="40" t="s">
        <v>9</v>
      </c>
      <c r="C6" s="24" t="s">
        <v>16</v>
      </c>
      <c r="D6" s="8" t="s">
        <v>17</v>
      </c>
      <c r="E6" s="24" t="s">
        <v>10</v>
      </c>
      <c r="F6" s="41" t="s">
        <v>11</v>
      </c>
      <c r="G6" s="42"/>
    </row>
    <row r="7" spans="1:7" ht="15" customHeight="1">
      <c r="A7" s="50"/>
      <c r="B7" s="39"/>
      <c r="C7" s="25" t="s">
        <v>12</v>
      </c>
      <c r="D7" s="25" t="s">
        <v>13</v>
      </c>
      <c r="E7" s="25" t="s">
        <v>14</v>
      </c>
      <c r="F7" s="43"/>
      <c r="G7" s="44"/>
    </row>
    <row r="8" spans="1:8" ht="15" customHeight="1">
      <c r="A8" s="51" t="s">
        <v>20</v>
      </c>
      <c r="B8" s="36" t="s">
        <v>26</v>
      </c>
      <c r="C8" s="10">
        <v>4446</v>
      </c>
      <c r="D8" s="10">
        <v>4446</v>
      </c>
      <c r="E8" s="9">
        <f aca="true" t="shared" si="0" ref="E8:E23">+D8-C8</f>
        <v>0</v>
      </c>
      <c r="F8" s="34"/>
      <c r="G8" s="29"/>
      <c r="H8" s="3" t="s">
        <v>2</v>
      </c>
    </row>
    <row r="9" spans="1:8" ht="15" customHeight="1">
      <c r="A9" s="52"/>
      <c r="B9" s="37"/>
      <c r="C9" s="14">
        <v>4446</v>
      </c>
      <c r="D9" s="14">
        <v>4446</v>
      </c>
      <c r="E9" s="12">
        <f t="shared" si="0"/>
        <v>0</v>
      </c>
      <c r="F9" s="35"/>
      <c r="G9" s="15"/>
      <c r="H9" s="3" t="s">
        <v>3</v>
      </c>
    </row>
    <row r="10" spans="1:8" ht="15" customHeight="1">
      <c r="A10" s="51" t="s">
        <v>21</v>
      </c>
      <c r="B10" s="36" t="s">
        <v>26</v>
      </c>
      <c r="C10" s="13">
        <v>2412597</v>
      </c>
      <c r="D10" s="13">
        <v>2385849</v>
      </c>
      <c r="E10" s="9">
        <f t="shared" si="0"/>
        <v>-26748</v>
      </c>
      <c r="F10" s="34"/>
      <c r="G10" s="27"/>
      <c r="H10" s="3" t="s">
        <v>2</v>
      </c>
    </row>
    <row r="11" spans="1:8" ht="15" customHeight="1">
      <c r="A11" s="52"/>
      <c r="B11" s="37"/>
      <c r="C11" s="14">
        <v>2412597</v>
      </c>
      <c r="D11" s="14">
        <v>2385849</v>
      </c>
      <c r="E11" s="12">
        <f t="shared" si="0"/>
        <v>-26748</v>
      </c>
      <c r="F11" s="35"/>
      <c r="G11" s="16"/>
      <c r="H11" s="3" t="s">
        <v>3</v>
      </c>
    </row>
    <row r="12" spans="1:8" ht="15" customHeight="1">
      <c r="A12" s="51" t="s">
        <v>22</v>
      </c>
      <c r="B12" s="36" t="s">
        <v>27</v>
      </c>
      <c r="C12" s="9">
        <v>34683</v>
      </c>
      <c r="D12" s="13">
        <v>40164</v>
      </c>
      <c r="E12" s="9">
        <f t="shared" si="0"/>
        <v>5481</v>
      </c>
      <c r="F12" s="34"/>
      <c r="G12" s="27"/>
      <c r="H12" s="3" t="s">
        <v>2</v>
      </c>
    </row>
    <row r="13" spans="1:8" ht="15" customHeight="1">
      <c r="A13" s="52"/>
      <c r="B13" s="37"/>
      <c r="C13" s="14">
        <v>0</v>
      </c>
      <c r="D13" s="14">
        <v>0</v>
      </c>
      <c r="E13" s="12">
        <f t="shared" si="0"/>
        <v>0</v>
      </c>
      <c r="F13" s="35"/>
      <c r="G13" s="16"/>
      <c r="H13" s="3" t="s">
        <v>3</v>
      </c>
    </row>
    <row r="14" spans="1:8" ht="15" customHeight="1">
      <c r="A14" s="51" t="s">
        <v>23</v>
      </c>
      <c r="B14" s="36" t="s">
        <v>27</v>
      </c>
      <c r="C14" s="9">
        <v>1259000</v>
      </c>
      <c r="D14" s="13">
        <v>941000</v>
      </c>
      <c r="E14" s="9">
        <f t="shared" si="0"/>
        <v>-318000</v>
      </c>
      <c r="F14" s="34"/>
      <c r="G14" s="27"/>
      <c r="H14" s="3" t="s">
        <v>2</v>
      </c>
    </row>
    <row r="15" spans="1:8" ht="15" customHeight="1">
      <c r="A15" s="52"/>
      <c r="B15" s="37"/>
      <c r="C15" s="14">
        <v>0</v>
      </c>
      <c r="D15" s="14">
        <v>0</v>
      </c>
      <c r="E15" s="12">
        <f t="shared" si="0"/>
        <v>0</v>
      </c>
      <c r="F15" s="35"/>
      <c r="G15" s="16"/>
      <c r="H15" s="3" t="s">
        <v>3</v>
      </c>
    </row>
    <row r="16" spans="1:8" ht="15" customHeight="1">
      <c r="A16" s="51" t="s">
        <v>24</v>
      </c>
      <c r="B16" s="36" t="s">
        <v>28</v>
      </c>
      <c r="C16" s="9">
        <v>664367</v>
      </c>
      <c r="D16" s="13">
        <v>798330</v>
      </c>
      <c r="E16" s="9">
        <f t="shared" si="0"/>
        <v>133963</v>
      </c>
      <c r="F16" s="34"/>
      <c r="G16" s="27"/>
      <c r="H16" s="3" t="s">
        <v>2</v>
      </c>
    </row>
    <row r="17" spans="1:8" ht="15" customHeight="1">
      <c r="A17" s="52"/>
      <c r="B17" s="37"/>
      <c r="C17" s="14">
        <v>664367</v>
      </c>
      <c r="D17" s="14">
        <v>798330</v>
      </c>
      <c r="E17" s="12">
        <f t="shared" si="0"/>
        <v>133963</v>
      </c>
      <c r="F17" s="35"/>
      <c r="G17" s="16"/>
      <c r="H17" s="3" t="s">
        <v>3</v>
      </c>
    </row>
    <row r="18" spans="1:8" ht="15" customHeight="1">
      <c r="A18" s="53" t="s">
        <v>30</v>
      </c>
      <c r="B18" s="36" t="s">
        <v>31</v>
      </c>
      <c r="C18" s="9">
        <v>9900</v>
      </c>
      <c r="D18" s="9">
        <v>9900</v>
      </c>
      <c r="E18" s="9">
        <f t="shared" si="0"/>
        <v>0</v>
      </c>
      <c r="F18" s="34" t="s">
        <v>1</v>
      </c>
      <c r="G18" s="27"/>
      <c r="H18" s="3" t="s">
        <v>2</v>
      </c>
    </row>
    <row r="19" spans="1:8" ht="15" customHeight="1">
      <c r="A19" s="53"/>
      <c r="B19" s="37"/>
      <c r="C19" s="11">
        <v>9900</v>
      </c>
      <c r="D19" s="11">
        <v>9900</v>
      </c>
      <c r="E19" s="12">
        <f t="shared" si="0"/>
        <v>0</v>
      </c>
      <c r="F19" s="35"/>
      <c r="G19" s="28"/>
      <c r="H19" s="3" t="s">
        <v>3</v>
      </c>
    </row>
    <row r="20" spans="1:8" ht="15" customHeight="1">
      <c r="A20" s="51" t="s">
        <v>25</v>
      </c>
      <c r="B20" s="36" t="s">
        <v>26</v>
      </c>
      <c r="C20" s="10">
        <v>13577</v>
      </c>
      <c r="D20" s="13">
        <v>13561</v>
      </c>
      <c r="E20" s="9">
        <f t="shared" si="0"/>
        <v>-16</v>
      </c>
      <c r="F20" s="34" t="s">
        <v>1</v>
      </c>
      <c r="G20" s="27"/>
      <c r="H20" s="3" t="s">
        <v>2</v>
      </c>
    </row>
    <row r="21" spans="1:8" ht="15" customHeight="1">
      <c r="A21" s="52"/>
      <c r="B21" s="37"/>
      <c r="C21" s="14">
        <v>0</v>
      </c>
      <c r="D21" s="11">
        <v>0</v>
      </c>
      <c r="E21" s="12">
        <f t="shared" si="0"/>
        <v>0</v>
      </c>
      <c r="F21" s="35"/>
      <c r="G21" s="28"/>
      <c r="H21" s="3" t="s">
        <v>3</v>
      </c>
    </row>
    <row r="22" spans="1:9" ht="15" customHeight="1">
      <c r="A22" s="54" t="s">
        <v>29</v>
      </c>
      <c r="B22" s="46"/>
      <c r="C22" s="13">
        <f>+SUMIF($H8:$H21,$H22,C8:C21)</f>
        <v>4398570</v>
      </c>
      <c r="D22" s="13">
        <f>+SUMIF($H8:$H21,$H22,D8:D21)</f>
        <v>4193250</v>
      </c>
      <c r="E22" s="13">
        <f t="shared" si="0"/>
        <v>-205320</v>
      </c>
      <c r="F22" s="34" t="str">
        <f>IF(G22="　","　","区CM")</f>
        <v>　</v>
      </c>
      <c r="G22" s="30" t="str">
        <f>IF(SUMIF(I8:I21,I22,G8:G21)=0,"　",SUMIF(I8:I21,I22,G8:G21))</f>
        <v>　</v>
      </c>
      <c r="H22" s="3" t="s">
        <v>2</v>
      </c>
      <c r="I22" s="3" t="s">
        <v>4</v>
      </c>
    </row>
    <row r="23" spans="1:9" ht="15" customHeight="1" thickBot="1">
      <c r="A23" s="55"/>
      <c r="B23" s="47"/>
      <c r="C23" s="17">
        <f>+SUMIF($H8:$H21,$H23,C8:C21)</f>
        <v>3091310</v>
      </c>
      <c r="D23" s="17">
        <f>+SUMIF($H8:$H21,$H23,D8:D21)</f>
        <v>3198525</v>
      </c>
      <c r="E23" s="18">
        <f t="shared" si="0"/>
        <v>107215</v>
      </c>
      <c r="F23" s="48"/>
      <c r="G23" s="19" t="str">
        <f>IF(SUMIF(I8:I21,I23,G8:G21)=0,"　",SUMIF(I8:I21,I23,G8:G21))</f>
        <v>　</v>
      </c>
      <c r="H23" s="3" t="s">
        <v>3</v>
      </c>
      <c r="I23" s="3" t="s">
        <v>5</v>
      </c>
    </row>
    <row r="24" spans="1:5" ht="12.75">
      <c r="A24" s="31"/>
      <c r="B24" s="31"/>
      <c r="C24" s="20"/>
      <c r="D24" s="21"/>
      <c r="E24" s="21"/>
    </row>
    <row r="25" spans="1:6" ht="18" customHeight="1">
      <c r="A25" s="23"/>
      <c r="D25" s="6"/>
      <c r="E25" s="6"/>
      <c r="F25" s="2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28">
    <mergeCell ref="A22:B23"/>
    <mergeCell ref="F22:F23"/>
    <mergeCell ref="A16:A17"/>
    <mergeCell ref="B16:B17"/>
    <mergeCell ref="F16:F17"/>
    <mergeCell ref="A18:A19"/>
    <mergeCell ref="B18:B19"/>
    <mergeCell ref="F18:F19"/>
    <mergeCell ref="B14:B15"/>
    <mergeCell ref="F14:F15"/>
    <mergeCell ref="A12:A13"/>
    <mergeCell ref="B12:B13"/>
    <mergeCell ref="A8:A9"/>
    <mergeCell ref="B8:B9"/>
    <mergeCell ref="F8:F9"/>
    <mergeCell ref="A10:A11"/>
    <mergeCell ref="B10:B11"/>
    <mergeCell ref="F10:F11"/>
    <mergeCell ref="F12:F13"/>
    <mergeCell ref="A20:A21"/>
    <mergeCell ref="B20:B21"/>
    <mergeCell ref="F20:F21"/>
    <mergeCell ref="F1:G1"/>
    <mergeCell ref="A6:A7"/>
    <mergeCell ref="B6:B7"/>
    <mergeCell ref="F6:G7"/>
    <mergeCell ref="C5:D5"/>
    <mergeCell ref="A14:A15"/>
  </mergeCells>
  <conditionalFormatting sqref="G22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8:F21">
      <formula1>"　　,区ＣＭ"</formula1>
    </dataValidation>
  </dataValidations>
  <hyperlinks>
    <hyperlink ref="A8:A9" r:id="rId1" display="一般事務"/>
    <hyperlink ref="A10:A11" r:id="rId2" display="特別債・補正予算債元金償還に係る分担金"/>
    <hyperlink ref="A12:A13" r:id="rId3" display="地下鉄今里筋線延伸部におけるＢＲＴ社会実験"/>
    <hyperlink ref="A14:A15" r:id="rId4" display="地下鉄大規模改良補助"/>
    <hyperlink ref="A16:A17" r:id="rId5" display="バスネットワーク維持改善補助"/>
    <hyperlink ref="A18:A19" r:id="rId6" display="スマートシティ戦略推進事業（地域交通検討調査）"/>
    <hyperlink ref="A20:A21" r:id="rId7" display="交通政策基金積立金"/>
  </hyperlinks>
  <printOptions/>
  <pageMargins left="0.6299212598425197" right="0.5118110236220472" top="0.6299212598425197" bottom="0.5118110236220472" header="0.31496062992125984" footer="0.31496062992125984"/>
  <pageSetup cellComments="asDisplayed" fitToHeight="1" fitToWidth="1" horizontalDpi="600" verticalDpi="600" orientation="portrait" paperSize="9" scale="98" r:id="rId8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2021-12-09T06:07:34Z</dcterms:created>
  <dcterms:modified xsi:type="dcterms:W3CDTF">2021-12-14T23:49:35Z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