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C5D375EA-9D78-45CE-BD92-49EA8AD3D91A}" xr6:coauthVersionLast="47" xr6:coauthVersionMax="47" xr10:uidLastSave="{00000000-0000-0000-0000-000000000000}"/>
  <bookViews>
    <workbookView xWindow="810" yWindow="-120" windowWidth="19800" windowHeight="11760" tabRatio="403" xr2:uid="{00000000-000D-0000-FFFF-FFFF00000000}"/>
  </bookViews>
  <sheets>
    <sheet name="対象施設の概要" sheetId="3" r:id="rId1"/>
    <sheet name="参加申込書" sheetId="11" r:id="rId2"/>
    <sheet name="調査報告書①-1" sheetId="9" r:id="rId3"/>
    <sheet name="調査報告書①-2" sheetId="12" r:id="rId4"/>
    <sheet name="調査報告書②-1" sheetId="14" r:id="rId5"/>
    <sheet name="調査報告書②-2" sheetId="10" r:id="rId6"/>
  </sheets>
  <definedNames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1">参加申込書!$A$1:$E$16</definedName>
    <definedName name="_xlnm.Print_Area" localSheetId="0">対象施設の概要!$A$1:$G$24</definedName>
    <definedName name="_xlnm.Print_Area" localSheetId="2">'調査報告書①-1'!$A$1:$L$25</definedName>
    <definedName name="_xlnm.Print_Area" localSheetId="3">'調査報告書①-2'!$A$1:$G$27</definedName>
    <definedName name="_xlnm.Print_Area" localSheetId="4">'調査報告書②-1'!$A$1:$L$25</definedName>
    <definedName name="_xlnm.Print_Area" localSheetId="5">'調査報告書②-2'!$A$1:$F$20</definedName>
    <definedName name="受水" localSheetId="3" hidden="1">#REF!</definedName>
    <definedName name="受水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4" l="1"/>
  <c r="K21" i="14"/>
  <c r="J21" i="14"/>
  <c r="H21" i="14"/>
  <c r="I21" i="14" s="1"/>
  <c r="F21" i="14"/>
  <c r="G21" i="14" s="1"/>
  <c r="L20" i="14"/>
  <c r="I20" i="14"/>
  <c r="G20" i="14"/>
  <c r="L19" i="14"/>
  <c r="I19" i="14"/>
  <c r="G19" i="14"/>
  <c r="L18" i="14"/>
  <c r="I18" i="14"/>
  <c r="G18" i="14"/>
  <c r="L17" i="14"/>
  <c r="I17" i="14"/>
  <c r="G17" i="14"/>
  <c r="L16" i="14"/>
  <c r="I16" i="14"/>
  <c r="G16" i="14"/>
  <c r="L15" i="14"/>
  <c r="I15" i="14"/>
  <c r="G15" i="14"/>
  <c r="L14" i="14"/>
  <c r="I14" i="14"/>
  <c r="G14" i="14"/>
  <c r="L13" i="14"/>
  <c r="I13" i="14"/>
  <c r="G13" i="14"/>
  <c r="L12" i="14"/>
  <c r="I12" i="14"/>
  <c r="G12" i="14"/>
  <c r="L11" i="14"/>
  <c r="I11" i="14"/>
  <c r="G11" i="14"/>
  <c r="L20" i="9" l="1"/>
  <c r="L19" i="9"/>
  <c r="L18" i="9"/>
  <c r="L17" i="9"/>
  <c r="L16" i="9"/>
  <c r="L15" i="9"/>
  <c r="L14" i="9"/>
  <c r="L13" i="9"/>
  <c r="L12" i="9"/>
  <c r="L11" i="9"/>
  <c r="G14" i="9"/>
  <c r="G13" i="9"/>
  <c r="G12" i="9"/>
  <c r="G11" i="9"/>
  <c r="I20" i="9"/>
  <c r="I19" i="9"/>
  <c r="I18" i="9"/>
  <c r="I17" i="9"/>
  <c r="I16" i="9"/>
  <c r="I15" i="9"/>
  <c r="I14" i="9"/>
  <c r="I13" i="9"/>
  <c r="I12" i="9"/>
  <c r="I11" i="9"/>
  <c r="G20" i="9"/>
  <c r="G19" i="9"/>
  <c r="G18" i="9"/>
  <c r="G17" i="9"/>
  <c r="G16" i="9"/>
  <c r="G15" i="9"/>
  <c r="D10" i="10"/>
  <c r="D25" i="12" l="1"/>
  <c r="D24" i="12"/>
  <c r="D23" i="12"/>
  <c r="D21" i="12"/>
  <c r="D26" i="12" s="1"/>
  <c r="D19" i="12"/>
  <c r="D13" i="12"/>
  <c r="D12" i="12"/>
  <c r="D11" i="12"/>
  <c r="D9" i="12"/>
  <c r="D14" i="12" s="1"/>
  <c r="D7" i="12"/>
  <c r="D17" i="10" l="1"/>
  <c r="D18" i="10" s="1"/>
  <c r="D19" i="10" s="1"/>
  <c r="E15" i="10"/>
  <c r="D15" i="10"/>
  <c r="D13" i="10"/>
  <c r="D14" i="10" s="1"/>
  <c r="D12" i="10"/>
  <c r="F8" i="10"/>
  <c r="D8" i="10"/>
  <c r="K21" i="9"/>
  <c r="J21" i="9"/>
  <c r="H21" i="9"/>
  <c r="I21" i="9" s="1"/>
  <c r="F21" i="9"/>
  <c r="G21" i="9" s="1"/>
  <c r="L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番号</t>
        </r>
      </text>
    </comment>
    <comment ref="C11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電気・ガス・水道の別</t>
        </r>
      </text>
    </comment>
    <comment ref="E11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単位
電気　kWh/年
ガス　㎥/年
水道　㎥/年</t>
        </r>
      </text>
    </comment>
    <comment ref="G11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小数点第３位四捨五入</t>
        </r>
      </text>
    </comment>
    <comment ref="I11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小数点第３位四捨五入</t>
        </r>
      </text>
    </comment>
    <comment ref="L11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小数点第２位四捨五入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1" authorId="0" shapeId="0" xr:uid="{B9341D56-86BF-4EBE-B3B6-C5C8FEF730E7}">
      <text>
        <r>
          <rPr>
            <b/>
            <sz val="9"/>
            <color indexed="81"/>
            <rFont val="MS P ゴシック"/>
            <family val="3"/>
            <charset val="128"/>
          </rPr>
          <t>番号</t>
        </r>
      </text>
    </comment>
    <comment ref="C11" authorId="0" shapeId="0" xr:uid="{25F87CBB-3A4C-4739-8FF7-34E7F7DAAABF}">
      <text>
        <r>
          <rPr>
            <b/>
            <sz val="9"/>
            <color indexed="81"/>
            <rFont val="MS P ゴシック"/>
            <family val="3"/>
            <charset val="128"/>
          </rPr>
          <t>電気・ガス・水道の別</t>
        </r>
      </text>
    </comment>
    <comment ref="E11" authorId="0" shapeId="0" xr:uid="{2E3AEA56-6071-48D9-8539-3699DF4C3656}">
      <text>
        <r>
          <rPr>
            <b/>
            <sz val="9"/>
            <color indexed="81"/>
            <rFont val="MS P ゴシック"/>
            <family val="3"/>
            <charset val="128"/>
          </rPr>
          <t>単位
電気　kWh/年
ガス　㎥/年
水道　㎥/年</t>
        </r>
      </text>
    </comment>
    <comment ref="G11" authorId="0" shapeId="0" xr:uid="{F0E39D52-26BA-4799-9B1F-F4563E55A53E}">
      <text>
        <r>
          <rPr>
            <b/>
            <sz val="9"/>
            <color indexed="81"/>
            <rFont val="MS P ゴシック"/>
            <family val="3"/>
            <charset val="128"/>
          </rPr>
          <t>小数点第３位四捨五入</t>
        </r>
      </text>
    </comment>
    <comment ref="I11" authorId="0" shapeId="0" xr:uid="{48C7B60C-84E5-4B6A-AB1B-B8B190CFA713}">
      <text>
        <r>
          <rPr>
            <b/>
            <sz val="9"/>
            <color indexed="81"/>
            <rFont val="MS P ゴシック"/>
            <family val="3"/>
            <charset val="128"/>
          </rPr>
          <t>小数点第３位四捨五入</t>
        </r>
      </text>
    </comment>
    <comment ref="L11" authorId="0" shapeId="0" xr:uid="{21848174-ED93-48CB-AB17-B5F33872D9D0}">
      <text>
        <r>
          <rPr>
            <b/>
            <sz val="9"/>
            <color indexed="81"/>
            <rFont val="MS P ゴシック"/>
            <family val="3"/>
            <charset val="128"/>
          </rPr>
          <t>小数点第２位四捨五入</t>
        </r>
      </text>
    </comment>
  </commentList>
</comments>
</file>

<file path=xl/sharedStrings.xml><?xml version="1.0" encoding="utf-8"?>
<sst xmlns="http://schemas.openxmlformats.org/spreadsheetml/2006/main" count="246" uniqueCount="146">
  <si>
    <t>【対象施設の概要】</t>
    <rPh sb="1" eb="3">
      <t>タイショウ</t>
    </rPh>
    <rPh sb="3" eb="5">
      <t>シセツ</t>
    </rPh>
    <rPh sb="6" eb="8">
      <t>ガイヨウ</t>
    </rPh>
    <phoneticPr fontId="1"/>
  </si>
  <si>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</si>
  <si>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</si>
  <si>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</si>
  <si>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</si>
  <si>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</si>
  <si>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</si>
  <si>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</si>
  <si>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</si>
  <si>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円</t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</si>
  <si>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</si>
  <si>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</si>
  <si>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</si>
  <si>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</si>
  <si>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</si>
  <si>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</si>
  <si>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</si>
  <si>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</si>
  <si>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</si>
  <si>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</si>
  <si>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</si>
  <si>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</si>
  <si>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</si>
  <si>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</si>
  <si>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t>1次エネルギーベース量</t>
    <phoneticPr fontId="1"/>
  </si>
  <si>
    <t>二酸化炭素ベース量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</si>
  <si>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</si>
  <si>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</si>
  <si>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</si>
  <si>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</si>
  <si>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年</t>
    <phoneticPr fontId="1"/>
  </si>
  <si>
    <t>ご担当者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</si>
  <si>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</si>
  <si>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</si>
  <si>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</si>
  <si>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</si>
  <si>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</si>
  <si>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</si>
  <si>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事務局メールアドレス　ka0044@city.osaka.lg.jp</t>
    <rPh sb="0" eb="2">
      <t>ジム</t>
    </rPh>
    <rPh sb="2" eb="3">
      <t>キョク</t>
    </rPh>
    <phoneticPr fontId="1"/>
  </si>
  <si>
    <t xml:space="preserve">  (6)対象設備</t>
    <phoneticPr fontId="1"/>
  </si>
  <si>
    <t>・後日、大阪市役所でのヒアリング実施時に提出してください。</t>
    <phoneticPr fontId="1"/>
  </si>
  <si>
    <t>改修提案項目一覧表</t>
    <phoneticPr fontId="1"/>
  </si>
  <si>
    <t>改修提案項目</t>
    <phoneticPr fontId="1"/>
  </si>
  <si>
    <t>　(5)光熱水費</t>
    <rPh sb="4" eb="6">
      <t>コウネツ</t>
    </rPh>
    <phoneticPr fontId="1"/>
  </si>
  <si>
    <t>単純
回収年</t>
    <rPh sb="0" eb="2">
      <t>タンジュン</t>
    </rPh>
    <rPh sb="3" eb="5">
      <t>カイシュウ</t>
    </rPh>
    <rPh sb="5" eb="6">
      <t>ネン</t>
    </rPh>
    <phoneticPr fontId="1"/>
  </si>
  <si>
    <t>A</t>
    <phoneticPr fontId="1"/>
  </si>
  <si>
    <t>ＥＳＣＯ契約中</t>
    <rPh sb="4" eb="6">
      <t>ケイヤク</t>
    </rPh>
    <rPh sb="6" eb="7">
      <t>ナカ</t>
    </rPh>
    <phoneticPr fontId="27"/>
  </si>
  <si>
    <t>改修工事費等経費</t>
    <rPh sb="0" eb="2">
      <t>カイシュウ</t>
    </rPh>
    <rPh sb="2" eb="4">
      <t>コウジ</t>
    </rPh>
    <rPh sb="4" eb="5">
      <t>ヒ</t>
    </rPh>
    <rPh sb="5" eb="6">
      <t>ナド</t>
    </rPh>
    <rPh sb="6" eb="8">
      <t>ケイヒ</t>
    </rPh>
    <phoneticPr fontId="27"/>
  </si>
  <si>
    <t>B</t>
    <phoneticPr fontId="1"/>
  </si>
  <si>
    <t>年間削減予定額</t>
    <rPh sb="0" eb="2">
      <t>ネンカン</t>
    </rPh>
    <rPh sb="2" eb="4">
      <t>サクゲン</t>
    </rPh>
    <rPh sb="4" eb="6">
      <t>ヨテイ</t>
    </rPh>
    <rPh sb="6" eb="7">
      <t>ガク</t>
    </rPh>
    <phoneticPr fontId="27"/>
  </si>
  <si>
    <t>C</t>
    <phoneticPr fontId="1"/>
  </si>
  <si>
    <t>年間削減保証額</t>
    <rPh sb="0" eb="2">
      <t>ネンカン</t>
    </rPh>
    <rPh sb="2" eb="4">
      <t>サクゲン</t>
    </rPh>
    <rPh sb="4" eb="6">
      <t>ホショウ</t>
    </rPh>
    <rPh sb="6" eb="7">
      <t>ガク</t>
    </rPh>
    <phoneticPr fontId="27"/>
  </si>
  <si>
    <t>D</t>
    <phoneticPr fontId="1"/>
  </si>
  <si>
    <t>E</t>
    <phoneticPr fontId="1"/>
  </si>
  <si>
    <t>省エネルギーサービス料</t>
    <rPh sb="0" eb="1">
      <t>ショウ</t>
    </rPh>
    <rPh sb="10" eb="11">
      <t>リョウ</t>
    </rPh>
    <phoneticPr fontId="1"/>
  </si>
  <si>
    <t>F</t>
    <phoneticPr fontId="1"/>
  </si>
  <si>
    <t>年間の市の保証利益</t>
    <rPh sb="0" eb="2">
      <t>ネンカン</t>
    </rPh>
    <rPh sb="3" eb="4">
      <t>シ</t>
    </rPh>
    <rPh sb="5" eb="7">
      <t>ホショウ</t>
    </rPh>
    <rPh sb="7" eb="9">
      <t>リエキ</t>
    </rPh>
    <phoneticPr fontId="27"/>
  </si>
  <si>
    <t>G</t>
    <phoneticPr fontId="1"/>
  </si>
  <si>
    <t>年</t>
    <rPh sb="0" eb="1">
      <t>ネン</t>
    </rPh>
    <phoneticPr fontId="27"/>
  </si>
  <si>
    <t>最長５年</t>
    <rPh sb="0" eb="2">
      <t>サイチョウ</t>
    </rPh>
    <rPh sb="3" eb="4">
      <t>ネン</t>
    </rPh>
    <phoneticPr fontId="1"/>
  </si>
  <si>
    <t>H</t>
    <phoneticPr fontId="1"/>
  </si>
  <si>
    <t>C×G</t>
    <phoneticPr fontId="27"/>
  </si>
  <si>
    <t>I</t>
    <phoneticPr fontId="1"/>
  </si>
  <si>
    <t>ＥＳＣＯサービス料総額</t>
    <rPh sb="9" eb="11">
      <t>ソウガク</t>
    </rPh>
    <phoneticPr fontId="1"/>
  </si>
  <si>
    <t>A＋E×G</t>
    <phoneticPr fontId="27"/>
  </si>
  <si>
    <t>J</t>
    <phoneticPr fontId="1"/>
  </si>
  <si>
    <t>ＥＳＣＯサービス中の市利益総額</t>
    <rPh sb="8" eb="9">
      <t>ナカ</t>
    </rPh>
    <rPh sb="10" eb="11">
      <t>シ</t>
    </rPh>
    <rPh sb="11" eb="13">
      <t>リエキ</t>
    </rPh>
    <rPh sb="13" eb="15">
      <t>ソウガク</t>
    </rPh>
    <phoneticPr fontId="1"/>
  </si>
  <si>
    <t>L</t>
    <phoneticPr fontId="27"/>
  </si>
  <si>
    <t>契約終了後</t>
    <rPh sb="0" eb="2">
      <t>ケイヤク</t>
    </rPh>
    <rPh sb="2" eb="4">
      <t>シュウリョウ</t>
    </rPh>
    <rPh sb="4" eb="5">
      <t>ゴ</t>
    </rPh>
    <phoneticPr fontId="27"/>
  </si>
  <si>
    <t>削減予定額</t>
    <rPh sb="2" eb="4">
      <t>ヨテイ</t>
    </rPh>
    <phoneticPr fontId="27"/>
  </si>
  <si>
    <t>C</t>
    <phoneticPr fontId="27"/>
  </si>
  <si>
    <t>M</t>
    <phoneticPr fontId="27"/>
  </si>
  <si>
    <t>維持管理費</t>
    <phoneticPr fontId="27"/>
  </si>
  <si>
    <t>終了後N年の総額</t>
    <rPh sb="0" eb="3">
      <t>シュウリョウゴ</t>
    </rPh>
    <rPh sb="4" eb="5">
      <t>ネン</t>
    </rPh>
    <rPh sb="6" eb="8">
      <t>ソウガク</t>
    </rPh>
    <phoneticPr fontId="27"/>
  </si>
  <si>
    <t>N</t>
    <phoneticPr fontId="27"/>
  </si>
  <si>
    <t>残年数</t>
    <rPh sb="0" eb="1">
      <t>ザン</t>
    </rPh>
    <rPh sb="1" eb="3">
      <t>ネンスウ</t>
    </rPh>
    <phoneticPr fontId="27"/>
  </si>
  <si>
    <t>O</t>
    <phoneticPr fontId="27"/>
  </si>
  <si>
    <t>市の利益総額</t>
    <rPh sb="0" eb="1">
      <t>シ</t>
    </rPh>
    <rPh sb="2" eb="4">
      <t>リエキ</t>
    </rPh>
    <rPh sb="4" eb="6">
      <t>ソウガク</t>
    </rPh>
    <phoneticPr fontId="27"/>
  </si>
  <si>
    <t>円</t>
    <rPh sb="0" eb="1">
      <t>エン</t>
    </rPh>
    <phoneticPr fontId="27"/>
  </si>
  <si>
    <t>P</t>
    <phoneticPr fontId="27"/>
  </si>
  <si>
    <t>事業収支(市の利益総額)</t>
    <rPh sb="0" eb="2">
      <t>ジギョウ</t>
    </rPh>
    <rPh sb="2" eb="4">
      <t>シュウシ</t>
    </rPh>
    <rPh sb="5" eb="6">
      <t>シ</t>
    </rPh>
    <rPh sb="7" eb="9">
      <t>リエキ</t>
    </rPh>
    <rPh sb="9" eb="11">
      <t>ソウガク</t>
    </rPh>
    <phoneticPr fontId="27"/>
  </si>
  <si>
    <t>円</t>
    <phoneticPr fontId="27"/>
  </si>
  <si>
    <t>大阪市中央区本町1-４-５</t>
    <rPh sb="0" eb="2">
      <t>オオサカ</t>
    </rPh>
    <rPh sb="2" eb="3">
      <t>シ</t>
    </rPh>
    <rPh sb="3" eb="5">
      <t>チュウオウ</t>
    </rPh>
    <rPh sb="5" eb="6">
      <t>ク</t>
    </rPh>
    <rPh sb="6" eb="8">
      <t>ホンマチ</t>
    </rPh>
    <phoneticPr fontId="1"/>
  </si>
  <si>
    <t>大阪産業創造館</t>
    <phoneticPr fontId="1"/>
  </si>
  <si>
    <t>(1)施設名称</t>
    <rPh sb="3" eb="5">
      <t>シセツ</t>
    </rPh>
    <rPh sb="5" eb="7">
      <t>メイショウ</t>
    </rPh>
    <phoneticPr fontId="1"/>
  </si>
  <si>
    <t>大阪産業創造館</t>
    <rPh sb="0" eb="2">
      <t>オオサカ</t>
    </rPh>
    <rPh sb="2" eb="4">
      <t>サンギョウ</t>
    </rPh>
    <rPh sb="4" eb="7">
      <t>ソウゾウカン</t>
    </rPh>
    <phoneticPr fontId="1"/>
  </si>
  <si>
    <t>階数　地上18階・地下3階</t>
    <rPh sb="0" eb="2">
      <t>カイスウ</t>
    </rPh>
    <rPh sb="3" eb="5">
      <t>チジョウ</t>
    </rPh>
    <rPh sb="7" eb="8">
      <t>カイ</t>
    </rPh>
    <rPh sb="9" eb="11">
      <t>チカ</t>
    </rPh>
    <rPh sb="12" eb="13">
      <t>カイ</t>
    </rPh>
    <phoneticPr fontId="1"/>
  </si>
  <si>
    <t>規模　延床面積　23,827.6平方メートル</t>
    <rPh sb="0" eb="2">
      <t>キボ</t>
    </rPh>
    <rPh sb="3" eb="4">
      <t>ノ</t>
    </rPh>
    <rPh sb="4" eb="7">
      <t>ユカメンセキ</t>
    </rPh>
    <rPh sb="16" eb="18">
      <t>ヘイホウ</t>
    </rPh>
    <phoneticPr fontId="1"/>
  </si>
  <si>
    <t>複合施設（企業支援施設［大阪産業創造館］・事務所［契約管財局</t>
    <rPh sb="0" eb="2">
      <t>フクゴウ</t>
    </rPh>
    <rPh sb="2" eb="4">
      <t>シセツ</t>
    </rPh>
    <rPh sb="5" eb="11">
      <t>キギョウシエンシセツ</t>
    </rPh>
    <rPh sb="12" eb="19">
      <t>オオサカサンギョウソウゾウカン</t>
    </rPh>
    <rPh sb="21" eb="24">
      <t>ジムショ</t>
    </rPh>
    <rPh sb="25" eb="27">
      <t>ケイヤク</t>
    </rPh>
    <rPh sb="27" eb="30">
      <t>カンザイキョク</t>
    </rPh>
    <phoneticPr fontId="1"/>
  </si>
  <si>
    <t>庁舎］・地域集会施設［集英地域老人憩の家］）</t>
    <rPh sb="0" eb="2">
      <t>チョウシャ</t>
    </rPh>
    <rPh sb="4" eb="6">
      <t>チイキ</t>
    </rPh>
    <rPh sb="6" eb="8">
      <t>シュウカイ</t>
    </rPh>
    <rPh sb="8" eb="10">
      <t>シセツ</t>
    </rPh>
    <phoneticPr fontId="1"/>
  </si>
  <si>
    <t>）人</t>
    <rPh sb="1" eb="2">
      <t>ニン</t>
    </rPh>
    <phoneticPr fontId="1"/>
  </si>
  <si>
    <t>ＥＳＣＯ事業実績の有無</t>
    <rPh sb="9" eb="11">
      <t>ウム</t>
    </rPh>
    <phoneticPr fontId="1"/>
  </si>
  <si>
    <t>大阪産業創造館ＥＳＣＯ事業導入検討調査会参加申込書</t>
    <rPh sb="0" eb="7">
      <t>オオサカサンギョウソウゾウカン</t>
    </rPh>
    <phoneticPr fontId="1"/>
  </si>
  <si>
    <t>8月 22日　　（</t>
    <phoneticPr fontId="1"/>
  </si>
  <si>
    <r>
      <t xml:space="preserve">件名に「大阪産業創造館ＥＳＣＯ事業導入検討調査会参加申込」と記載して、
</t>
    </r>
    <r>
      <rPr>
        <u/>
        <sz val="10"/>
        <color theme="1"/>
        <rFont val="ＭＳ ゴシック"/>
        <family val="3"/>
        <charset val="128"/>
      </rPr>
      <t xml:space="preserve">令和6年8月2日（金曜日）17時 </t>
    </r>
    <r>
      <rPr>
        <sz val="10"/>
        <color theme="1"/>
        <rFont val="ＭＳ ゴシック"/>
        <family val="3"/>
        <charset val="128"/>
      </rPr>
      <t>までに、下記のメールアドレスへお申し込みください。</t>
    </r>
    <rPh sb="4" eb="11">
      <t>オオサカサンギョウソウゾウカン</t>
    </rPh>
    <rPh sb="36" eb="37">
      <t>レイ</t>
    </rPh>
    <rPh sb="37" eb="38">
      <t>ワ</t>
    </rPh>
    <rPh sb="45" eb="46">
      <t>キン</t>
    </rPh>
    <rPh sb="57" eb="59">
      <t>カキ</t>
    </rPh>
    <phoneticPr fontId="1"/>
  </si>
  <si>
    <t>a</t>
    <phoneticPr fontId="1"/>
  </si>
  <si>
    <t>削減予定額</t>
    <rPh sb="0" eb="2">
      <t>サクゲン</t>
    </rPh>
    <rPh sb="2" eb="4">
      <t>ヨテイ</t>
    </rPh>
    <rPh sb="4" eb="5">
      <t>ガク</t>
    </rPh>
    <phoneticPr fontId="1"/>
  </si>
  <si>
    <t>b</t>
    <phoneticPr fontId="1"/>
  </si>
  <si>
    <t>削減保証額</t>
    <rPh sb="0" eb="2">
      <t>サクゲン</t>
    </rPh>
    <rPh sb="2" eb="4">
      <t>ホショウ</t>
    </rPh>
    <rPh sb="4" eb="5">
      <t>ガク</t>
    </rPh>
    <phoneticPr fontId="1"/>
  </si>
  <si>
    <t>c</t>
    <phoneticPr fontId="1"/>
  </si>
  <si>
    <t>b/a×100</t>
    <phoneticPr fontId="1"/>
  </si>
  <si>
    <t>d</t>
    <phoneticPr fontId="1"/>
  </si>
  <si>
    <t>ESCOサービス料</t>
    <rPh sb="0" eb="9">
      <t>エスコサービスリョウ</t>
    </rPh>
    <phoneticPr fontId="1"/>
  </si>
  <si>
    <t>e</t>
    <phoneticPr fontId="1"/>
  </si>
  <si>
    <t>市の保証利益</t>
    <rPh sb="0" eb="1">
      <t>シ</t>
    </rPh>
    <rPh sb="2" eb="6">
      <t>ホショウリエキ</t>
    </rPh>
    <phoneticPr fontId="1"/>
  </si>
  <si>
    <t>f</t>
    <phoneticPr fontId="1"/>
  </si>
  <si>
    <t>年</t>
    <rPh sb="0" eb="1">
      <t>ネン</t>
    </rPh>
    <phoneticPr fontId="1"/>
  </si>
  <si>
    <t>最長15年</t>
    <rPh sb="0" eb="2">
      <t>サイチョウ</t>
    </rPh>
    <rPh sb="4" eb="5">
      <t>ネン</t>
    </rPh>
    <phoneticPr fontId="1"/>
  </si>
  <si>
    <t>g</t>
    <phoneticPr fontId="1"/>
  </si>
  <si>
    <t>削減予定総額</t>
    <rPh sb="0" eb="2">
      <t>サクゲン</t>
    </rPh>
    <rPh sb="2" eb="4">
      <t>ヨテイ</t>
    </rPh>
    <rPh sb="4" eb="6">
      <t>ソウガク</t>
    </rPh>
    <phoneticPr fontId="1"/>
  </si>
  <si>
    <t>a×f</t>
    <phoneticPr fontId="1"/>
  </si>
  <si>
    <t>h</t>
    <phoneticPr fontId="1"/>
  </si>
  <si>
    <t>b×ｆ</t>
    <phoneticPr fontId="1"/>
  </si>
  <si>
    <t>i</t>
    <phoneticPr fontId="1"/>
  </si>
  <si>
    <t>ESCOサービス料総額</t>
    <rPh sb="0" eb="9">
      <t>エスコサービスリョウ</t>
    </rPh>
    <rPh sb="9" eb="11">
      <t>ソウガク</t>
    </rPh>
    <phoneticPr fontId="1"/>
  </si>
  <si>
    <t>d×ｆ</t>
    <phoneticPr fontId="1"/>
  </si>
  <si>
    <t>j</t>
    <phoneticPr fontId="1"/>
  </si>
  <si>
    <t>市の保証利益総額</t>
    <rPh sb="0" eb="1">
      <t>シ</t>
    </rPh>
    <rPh sb="2" eb="6">
      <t>ホショウリエキ</t>
    </rPh>
    <rPh sb="6" eb="8">
      <t>ソウガク</t>
    </rPh>
    <phoneticPr fontId="1"/>
  </si>
  <si>
    <t>e×ｆ</t>
    <phoneticPr fontId="1"/>
  </si>
  <si>
    <r>
      <rPr>
        <sz val="11"/>
        <color theme="1"/>
        <rFont val="ＭＳ Ｐゴシック"/>
        <family val="3"/>
        <charset val="128"/>
        <scheme val="minor"/>
      </rPr>
      <t>補助金有り</t>
    </r>
    <r>
      <rPr>
        <sz val="10"/>
        <color theme="1"/>
        <rFont val="ＭＳ Ｐゴシック"/>
        <family val="3"/>
        <charset val="128"/>
        <scheme val="minor"/>
      </rPr>
      <t>　(消費税込み)</t>
    </r>
    <rPh sb="0" eb="3">
      <t>ホジョキン</t>
    </rPh>
    <rPh sb="3" eb="4">
      <t>ア</t>
    </rPh>
    <rPh sb="7" eb="10">
      <t>ショウヒゼイ</t>
    </rPh>
    <rPh sb="10" eb="11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</si>
  <si>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補助金無し</t>
    </r>
    <r>
      <rPr>
        <sz val="10"/>
        <color theme="1"/>
        <rFont val="ＭＳ Ｐゴシック"/>
        <family val="3"/>
        <charset val="128"/>
        <scheme val="minor"/>
      </rPr>
      <t>　(消費税込み)</t>
    </r>
    <rPh sb="0" eb="3">
      <t>ホジョキン</t>
    </rPh>
    <rPh sb="3" eb="4">
      <t>ナ</t>
    </rPh>
    <rPh sb="7" eb="10">
      <t>ショウヒゼイ</t>
    </rPh>
    <rPh sb="10" eb="11">
      <t>コ</t>
    </rPh>
    <phoneticPr fontId="1"/>
  </si>
  <si>
    <t>大阪産業創造館</t>
    <rPh sb="0" eb="2">
      <t>オオサカ</t>
    </rPh>
    <rPh sb="2" eb="4">
      <t>サンギョウ</t>
    </rPh>
    <rPh sb="4" eb="6">
      <t>ソウゾウ</t>
    </rPh>
    <rPh sb="6" eb="7">
      <t>カン</t>
    </rPh>
    <phoneticPr fontId="1"/>
  </si>
  <si>
    <t>(MJ／年)</t>
    <rPh sb="4" eb="5">
      <t>ネン</t>
    </rPh>
    <phoneticPr fontId="1"/>
  </si>
  <si>
    <t>（シェアード・セイビングス契約）</t>
    <rPh sb="13" eb="15">
      <t>ケイヤク</t>
    </rPh>
    <phoneticPr fontId="1"/>
  </si>
  <si>
    <t>（ギャランティード・セイビングス契約）</t>
    <rPh sb="16" eb="18">
      <t>ケイヤク</t>
    </rPh>
    <phoneticPr fontId="1"/>
  </si>
  <si>
    <t>J＋O</t>
    <phoneticPr fontId="27"/>
  </si>
  <si>
    <t>b－d</t>
    <phoneticPr fontId="1"/>
  </si>
  <si>
    <t>C－E</t>
    <phoneticPr fontId="27"/>
  </si>
  <si>
    <t>H－I</t>
    <phoneticPr fontId="27"/>
  </si>
  <si>
    <t>L×N－M</t>
    <phoneticPr fontId="27"/>
  </si>
  <si>
    <t>15年－G</t>
    <phoneticPr fontId="27"/>
  </si>
  <si>
    <r>
      <t>(kg-CO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 xml:space="preserve">／年) </t>
    </r>
    <phoneticPr fontId="1"/>
  </si>
  <si>
    <t>調査報告書①-1</t>
    <rPh sb="0" eb="5">
      <t>チョウサホウコクショ</t>
    </rPh>
    <phoneticPr fontId="1"/>
  </si>
  <si>
    <t>調査報告書①-2</t>
    <rPh sb="0" eb="2">
      <t>チョウサ</t>
    </rPh>
    <rPh sb="2" eb="5">
      <t>ホウコクショ</t>
    </rPh>
    <phoneticPr fontId="1"/>
  </si>
  <si>
    <t>調査報告書②-1</t>
    <rPh sb="0" eb="5">
      <t>チョウサホウコクショ</t>
    </rPh>
    <phoneticPr fontId="1"/>
  </si>
  <si>
    <t>調査報告書②-2</t>
    <rPh sb="0" eb="2">
      <t>チョウサ</t>
    </rPh>
    <rPh sb="2" eb="5">
      <t>ホウコクショ</t>
    </rPh>
    <phoneticPr fontId="27"/>
  </si>
  <si>
    <t>空調設備、照明設備、その他設備</t>
    <rPh sb="0" eb="4">
      <t>クウチョウセツビ</t>
    </rPh>
    <rPh sb="5" eb="7">
      <t>ショウメイ</t>
    </rPh>
    <rPh sb="7" eb="9">
      <t>セツビ</t>
    </rPh>
    <rPh sb="12" eb="15">
      <t>タセツビ</t>
    </rPh>
    <phoneticPr fontId="1"/>
  </si>
  <si>
    <t>構造　鉄骨鉄筋コンクリート造・鉄骨造</t>
    <rPh sb="0" eb="2">
      <t>コウゾウ</t>
    </rPh>
    <rPh sb="3" eb="5">
      <t>テッコツ</t>
    </rPh>
    <rPh sb="5" eb="7">
      <t>テッキン</t>
    </rPh>
    <rPh sb="13" eb="14">
      <t>ゾウ</t>
    </rPh>
    <rPh sb="15" eb="18">
      <t>テッコツゾウ</t>
    </rPh>
    <phoneticPr fontId="1"/>
  </si>
  <si>
    <t>竣工　平成12年度（2000年度）</t>
    <rPh sb="0" eb="2">
      <t>シュンコウ</t>
    </rPh>
    <rPh sb="15" eb="16">
      <t>ド</t>
    </rPh>
    <phoneticPr fontId="1"/>
  </si>
  <si>
    <t xml:space="preserve">  (7)ESCO方式</t>
    <rPh sb="9" eb="11">
      <t>ホウシキ</t>
    </rPh>
    <phoneticPr fontId="1"/>
  </si>
  <si>
    <t>8月 26日　　（</t>
    <rPh sb="1" eb="2">
      <t>ガツ</t>
    </rPh>
    <phoneticPr fontId="1"/>
  </si>
  <si>
    <r>
      <t>有り・無し</t>
    </r>
    <r>
      <rPr>
        <sz val="9"/>
        <color theme="1"/>
        <rFont val="ＭＳ ゴシック"/>
        <family val="3"/>
        <charset val="128"/>
      </rPr>
      <t>（プルダウンメニューで選択）</t>
    </r>
    <rPh sb="0" eb="1">
      <t>ア</t>
    </rPh>
    <rPh sb="3" eb="4">
      <t>ナ</t>
    </rPh>
    <rPh sb="16" eb="18">
      <t>センタク</t>
    </rPh>
    <phoneticPr fontId="1"/>
  </si>
  <si>
    <r>
      <t>　　参加希望日・人数</t>
    </r>
    <r>
      <rPr>
        <sz val="8"/>
        <color theme="1"/>
        <rFont val="ＭＳ ゴシック"/>
        <family val="3"/>
        <charset val="128"/>
      </rPr>
      <t xml:space="preserve">
（参加可能な日のみ人数をご記
　入ください)</t>
    </r>
    <rPh sb="4" eb="6">
      <t>キボウ</t>
    </rPh>
    <rPh sb="6" eb="7">
      <t>ヒ</t>
    </rPh>
    <rPh sb="8" eb="10">
      <t>ニンズウ</t>
    </rPh>
    <rPh sb="12" eb="16">
      <t>サンカカノウ</t>
    </rPh>
    <rPh sb="17" eb="18">
      <t>ヒ</t>
    </rPh>
    <rPh sb="20" eb="22">
      <t>ニンズウ</t>
    </rPh>
    <rPh sb="24" eb="25">
      <t>キ</t>
    </rPh>
    <rPh sb="27" eb="28">
      <t>イ</t>
    </rPh>
    <phoneticPr fontId="1"/>
  </si>
  <si>
    <t>両方について検討</t>
    <rPh sb="0" eb="2">
      <t>リョウホウ</t>
    </rPh>
    <rPh sb="6" eb="8">
      <t>ケントウ</t>
    </rPh>
    <phoneticPr fontId="1"/>
  </si>
  <si>
    <t>シェアード・セイビングス、ギャランティード・セイビングスの</t>
    <phoneticPr fontId="1"/>
  </si>
  <si>
    <t>約55,200,000円（令和5年度）</t>
    <rPh sb="0" eb="1">
      <t>ヤク</t>
    </rPh>
    <rPh sb="11" eb="12">
      <t>エン</t>
    </rPh>
    <rPh sb="13" eb="15">
      <t>レイワ</t>
    </rPh>
    <rPh sb="16" eb="1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</si>
</sst>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0.00_ "/>
    <numFmt numFmtId="180" formatCode="0.0_ "/>
    <numFmt numFmtId="181" formatCode="0.0"/>
    <numFmt numFmtId="182" formatCode="#,##0_ ;[Red]\-#,##0\ "/>
    <numFmt numFmtId="183" formatCode="0.00_ ;[Red]\-0.00\ 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10" fillId="0" borderId="0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indent="2"/>
    </xf>
    <xf numFmtId="0" fontId="21" fillId="0" borderId="17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2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4" fillId="0" borderId="0" xfId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0" borderId="4" xfId="0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5" fontId="5" fillId="0" borderId="0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right" vertical="center" wrapText="1"/>
    </xf>
    <xf numFmtId="179" fontId="14" fillId="0" borderId="0" xfId="0" applyNumberFormat="1" applyFont="1" applyFill="1" applyBorder="1" applyAlignment="1">
      <alignment horizontal="right" vertical="center" wrapText="1"/>
    </xf>
    <xf numFmtId="181" fontId="1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distributed" vertical="center" justifyLastLine="1" shrinkToFit="1"/>
    </xf>
    <xf numFmtId="38" fontId="11" fillId="2" borderId="1" xfId="4" applyNumberFormat="1" applyFont="1" applyFill="1" applyBorder="1" applyAlignment="1" applyProtection="1">
      <alignment horizontal="right" vertical="center"/>
      <protection locked="0"/>
    </xf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38" fontId="11" fillId="2" borderId="1" xfId="4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38" fontId="11" fillId="0" borderId="1" xfId="4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center" vertical="center"/>
    </xf>
    <xf numFmtId="0" fontId="9" fillId="3" borderId="4" xfId="2" applyNumberFormat="1" applyFont="1" applyFill="1" applyBorder="1" applyAlignment="1">
      <alignment horizontal="distributed" vertical="center" justifyLastLine="1" shrinkToFit="1"/>
    </xf>
    <xf numFmtId="38" fontId="11" fillId="0" borderId="4" xfId="4" applyNumberFormat="1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NumberFormat="1" applyFont="1" applyFill="1" applyBorder="1" applyAlignment="1">
      <alignment horizontal="distributed" vertical="center" justifyLastLine="1" shrinkToFit="1"/>
    </xf>
    <xf numFmtId="38" fontId="11" fillId="0" borderId="5" xfId="4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/>
    </xf>
    <xf numFmtId="0" fontId="8" fillId="3" borderId="9" xfId="2" applyNumberFormat="1" applyFont="1" applyFill="1" applyBorder="1" applyAlignment="1">
      <alignment horizontal="distributed" vertical="center" justifyLastLine="1" shrinkToFit="1"/>
    </xf>
    <xf numFmtId="38" fontId="11" fillId="0" borderId="9" xfId="4" applyNumberFormat="1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8" fillId="3" borderId="4" xfId="2" applyNumberFormat="1" applyFont="1" applyFill="1" applyBorder="1" applyAlignment="1">
      <alignment horizontal="distributed" vertical="center" justifyLastLine="1" shrinkToFit="1"/>
    </xf>
    <xf numFmtId="0" fontId="8" fillId="0" borderId="4" xfId="2" applyFont="1" applyFill="1" applyBorder="1" applyAlignment="1">
      <alignment horizontal="center" vertical="center" wrapText="1"/>
    </xf>
    <xf numFmtId="0" fontId="8" fillId="3" borderId="36" xfId="2" applyFont="1" applyFill="1" applyBorder="1" applyAlignment="1">
      <alignment horizontal="center" vertical="center" wrapText="1"/>
    </xf>
    <xf numFmtId="38" fontId="29" fillId="0" borderId="36" xfId="2" applyNumberFormat="1" applyFont="1" applyFill="1" applyBorder="1" applyAlignment="1">
      <alignment vertical="center" wrapText="1"/>
    </xf>
    <xf numFmtId="0" fontId="8" fillId="0" borderId="36" xfId="2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5" fontId="5" fillId="0" borderId="0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5" fontId="30" fillId="0" borderId="0" xfId="0" applyNumberFormat="1" applyFont="1" applyFill="1" applyBorder="1" applyAlignment="1">
      <alignment horizontal="left" vertical="center"/>
    </xf>
    <xf numFmtId="0" fontId="32" fillId="0" borderId="30" xfId="0" applyFont="1" applyBorder="1" applyAlignment="1">
      <alignment horizontal="right" vertical="center" wrapText="1"/>
    </xf>
    <xf numFmtId="0" fontId="32" fillId="2" borderId="39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right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4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distributed" vertical="center" justifyLastLine="1" shrinkToFit="1"/>
    </xf>
    <xf numFmtId="0" fontId="7" fillId="0" borderId="0" xfId="2" applyFont="1" applyAlignment="1">
      <alignment vertical="center"/>
    </xf>
    <xf numFmtId="0" fontId="8" fillId="0" borderId="0" xfId="2" applyFont="1" applyFill="1" applyBorder="1" applyAlignment="1">
      <alignment vertical="center"/>
    </xf>
    <xf numFmtId="38" fontId="11" fillId="2" borderId="1" xfId="6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9" fontId="11" fillId="0" borderId="1" xfId="7" applyNumberFormat="1" applyFont="1" applyFill="1" applyBorder="1" applyAlignment="1">
      <alignment horizontal="right" vertical="center"/>
    </xf>
    <xf numFmtId="38" fontId="11" fillId="0" borderId="1" xfId="6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34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178" fontId="14" fillId="2" borderId="1" xfId="0" applyNumberFormat="1" applyFont="1" applyFill="1" applyBorder="1" applyAlignment="1">
      <alignment horizontal="right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justify" vertical="center" wrapText="1"/>
    </xf>
    <xf numFmtId="0" fontId="18" fillId="2" borderId="54" xfId="0" applyNumberFormat="1" applyFont="1" applyFill="1" applyBorder="1" applyAlignment="1">
      <alignment horizontal="center" vertical="center" wrapText="1"/>
    </xf>
    <xf numFmtId="180" fontId="14" fillId="0" borderId="51" xfId="0" applyNumberFormat="1" applyFont="1" applyFill="1" applyBorder="1" applyAlignment="1">
      <alignment horizontal="right" vertical="center" shrinkToFit="1"/>
    </xf>
    <xf numFmtId="0" fontId="14" fillId="0" borderId="56" xfId="0" applyFont="1" applyFill="1" applyBorder="1" applyAlignment="1">
      <alignment horizontal="center" vertical="center" shrinkToFit="1"/>
    </xf>
    <xf numFmtId="0" fontId="14" fillId="0" borderId="56" xfId="0" applyFont="1" applyFill="1" applyBorder="1" applyAlignment="1">
      <alignment horizontal="center" vertical="center" wrapText="1"/>
    </xf>
    <xf numFmtId="178" fontId="14" fillId="0" borderId="56" xfId="0" applyNumberFormat="1" applyFont="1" applyFill="1" applyBorder="1" applyAlignment="1">
      <alignment horizontal="right" vertical="center" shrinkToFit="1"/>
    </xf>
    <xf numFmtId="181" fontId="14" fillId="0" borderId="57" xfId="0" applyNumberFormat="1" applyFont="1" applyFill="1" applyBorder="1" applyAlignment="1">
      <alignment horizontal="right" vertical="center" shrinkToFit="1"/>
    </xf>
    <xf numFmtId="182" fontId="14" fillId="2" borderId="1" xfId="0" applyNumberFormat="1" applyFont="1" applyFill="1" applyBorder="1" applyAlignment="1">
      <alignment horizontal="right" vertical="center" shrinkToFit="1"/>
    </xf>
    <xf numFmtId="182" fontId="14" fillId="0" borderId="56" xfId="0" applyNumberFormat="1" applyFont="1" applyFill="1" applyBorder="1" applyAlignment="1">
      <alignment horizontal="right" vertical="center" shrinkToFit="1"/>
    </xf>
    <xf numFmtId="183" fontId="14" fillId="0" borderId="1" xfId="0" applyNumberFormat="1" applyFont="1" applyFill="1" applyBorder="1" applyAlignment="1">
      <alignment horizontal="right" vertical="center" shrinkToFit="1"/>
    </xf>
    <xf numFmtId="183" fontId="14" fillId="0" borderId="56" xfId="0" applyNumberFormat="1" applyFont="1" applyFill="1" applyBorder="1" applyAlignment="1">
      <alignment horizontal="right" vertical="center" shrinkToFit="1"/>
    </xf>
    <xf numFmtId="0" fontId="14" fillId="0" borderId="51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center" shrinkToFit="1"/>
    </xf>
    <xf numFmtId="0" fontId="18" fillId="2" borderId="58" xfId="0" applyNumberFormat="1" applyFont="1" applyFill="1" applyBorder="1" applyAlignment="1">
      <alignment horizontal="center" vertical="center" wrapText="1"/>
    </xf>
    <xf numFmtId="0" fontId="14" fillId="2" borderId="59" xfId="0" applyNumberFormat="1" applyFont="1" applyFill="1" applyBorder="1" applyAlignment="1">
      <alignment horizontal="justify" vertical="center" wrapText="1"/>
    </xf>
    <xf numFmtId="182" fontId="14" fillId="2" borderId="4" xfId="0" applyNumberFormat="1" applyFont="1" applyFill="1" applyBorder="1" applyAlignment="1">
      <alignment horizontal="right" vertical="center" shrinkToFit="1"/>
    </xf>
    <xf numFmtId="183" fontId="14" fillId="0" borderId="4" xfId="0" applyNumberFormat="1" applyFont="1" applyFill="1" applyBorder="1" applyAlignment="1">
      <alignment horizontal="right" vertical="center" shrinkToFit="1"/>
    </xf>
    <xf numFmtId="178" fontId="14" fillId="2" borderId="4" xfId="0" applyNumberFormat="1" applyFont="1" applyFill="1" applyBorder="1" applyAlignment="1">
      <alignment horizontal="right" vertical="center" shrinkToFit="1"/>
    </xf>
    <xf numFmtId="180" fontId="14" fillId="0" borderId="53" xfId="0" applyNumberFormat="1" applyFont="1" applyFill="1" applyBorder="1" applyAlignment="1">
      <alignment horizontal="right" vertical="center" shrinkToFit="1"/>
    </xf>
    <xf numFmtId="0" fontId="18" fillId="2" borderId="60" xfId="0" applyNumberFormat="1" applyFont="1" applyFill="1" applyBorder="1" applyAlignment="1">
      <alignment horizontal="center" vertical="center" wrapText="1"/>
    </xf>
    <xf numFmtId="0" fontId="14" fillId="2" borderId="38" xfId="0" applyNumberFormat="1" applyFont="1" applyFill="1" applyBorder="1" applyAlignment="1">
      <alignment horizontal="justify" vertical="center" wrapText="1"/>
    </xf>
    <xf numFmtId="0" fontId="16" fillId="2" borderId="36" xfId="0" applyFont="1" applyFill="1" applyBorder="1" applyAlignment="1">
      <alignment horizontal="center" vertical="center" shrinkToFit="1"/>
    </xf>
    <xf numFmtId="182" fontId="14" fillId="2" borderId="36" xfId="0" applyNumberFormat="1" applyFont="1" applyFill="1" applyBorder="1" applyAlignment="1">
      <alignment horizontal="right" vertical="center" shrinkToFit="1"/>
    </xf>
    <xf numFmtId="183" fontId="14" fillId="0" borderId="36" xfId="0" applyNumberFormat="1" applyFont="1" applyFill="1" applyBorder="1" applyAlignment="1">
      <alignment horizontal="right" vertical="center" shrinkToFit="1"/>
    </xf>
    <xf numFmtId="178" fontId="14" fillId="2" borderId="36" xfId="0" applyNumberFormat="1" applyFont="1" applyFill="1" applyBorder="1" applyAlignment="1">
      <alignment horizontal="right" vertical="center" shrinkToFit="1"/>
    </xf>
    <xf numFmtId="180" fontId="14" fillId="0" borderId="61" xfId="0" applyNumberFormat="1" applyFont="1" applyFill="1" applyBorder="1" applyAlignment="1">
      <alignment horizontal="right" vertical="center" shrinkToFit="1"/>
    </xf>
    <xf numFmtId="179" fontId="11" fillId="0" borderId="1" xfId="5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 indent="1"/>
    </xf>
    <xf numFmtId="0" fontId="21" fillId="0" borderId="35" xfId="0" applyFont="1" applyBorder="1" applyAlignment="1">
      <alignment horizontal="left" vertical="center" wrapText="1" indent="1"/>
    </xf>
    <xf numFmtId="0" fontId="10" fillId="0" borderId="0" xfId="1" applyFont="1" applyAlignment="1">
      <alignment horizontal="center" vertical="center"/>
    </xf>
    <xf numFmtId="0" fontId="21" fillId="0" borderId="18" xfId="0" applyFont="1" applyBorder="1" applyAlignment="1">
      <alignment horizontal="distributed" vertical="distributed" textRotation="255" wrapText="1" justifyLastLine="1"/>
    </xf>
    <xf numFmtId="0" fontId="21" fillId="0" borderId="19" xfId="0" applyFont="1" applyBorder="1" applyAlignment="1">
      <alignment horizontal="distributed" vertical="distributed" textRotation="255" wrapText="1" justifyLastLine="1"/>
    </xf>
    <xf numFmtId="0" fontId="21" fillId="0" borderId="20" xfId="0" applyFont="1" applyBorder="1" applyAlignment="1">
      <alignment horizontal="distributed" vertical="distributed" textRotation="255" wrapText="1" justifyLastLine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distributed" vertical="center" wrapText="1" justifyLastLine="1"/>
    </xf>
    <xf numFmtId="0" fontId="21" fillId="0" borderId="22" xfId="0" applyFont="1" applyBorder="1" applyAlignment="1">
      <alignment horizontal="distributed" vertical="center" wrapText="1" justifyLastLine="1"/>
    </xf>
    <xf numFmtId="0" fontId="32" fillId="2" borderId="28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24" xfId="0" applyFont="1" applyBorder="1" applyAlignment="1">
      <alignment vertical="center" wrapText="1" justifyLastLine="1"/>
    </xf>
    <xf numFmtId="0" fontId="21" fillId="0" borderId="26" xfId="0" applyFont="1" applyBorder="1" applyAlignment="1">
      <alignment vertical="center" wrapText="1" justifyLastLine="1"/>
    </xf>
    <xf numFmtId="0" fontId="21" fillId="0" borderId="25" xfId="0" applyFont="1" applyBorder="1" applyAlignment="1">
      <alignment vertical="center" wrapText="1" justifyLastLine="1"/>
    </xf>
    <xf numFmtId="0" fontId="21" fillId="0" borderId="12" xfId="0" applyFont="1" applyBorder="1" applyAlignment="1">
      <alignment vertical="center" wrapText="1" justifyLastLine="1"/>
    </xf>
    <xf numFmtId="0" fontId="21" fillId="0" borderId="23" xfId="0" applyFont="1" applyBorder="1" applyAlignment="1">
      <alignment horizontal="distributed" vertical="center" wrapText="1" justifyLastLine="1"/>
    </xf>
    <xf numFmtId="0" fontId="21" fillId="0" borderId="2" xfId="0" applyFont="1" applyBorder="1" applyAlignment="1">
      <alignment horizontal="distributed" vertical="center" wrapText="1" justifyLastLine="1"/>
    </xf>
    <xf numFmtId="0" fontId="16" fillId="0" borderId="0" xfId="2" applyFont="1" applyAlignment="1">
      <alignment horizontal="left" vertical="center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justifyLastLine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178" fontId="14" fillId="2" borderId="10" xfId="0" applyNumberFormat="1" applyFont="1" applyFill="1" applyBorder="1" applyAlignment="1">
      <alignment horizontal="center" vertical="center" wrapText="1"/>
    </xf>
    <xf numFmtId="178" fontId="14" fillId="2" borderId="1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justifyLastLine="1"/>
    </xf>
    <xf numFmtId="0" fontId="8" fillId="0" borderId="34" xfId="0" applyFont="1" applyBorder="1" applyAlignment="1">
      <alignment horizontal="left" vertical="center" wrapText="1"/>
    </xf>
    <xf numFmtId="0" fontId="11" fillId="0" borderId="0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textRotation="255"/>
    </xf>
    <xf numFmtId="0" fontId="8" fillId="3" borderId="4" xfId="2" applyFont="1" applyFill="1" applyBorder="1" applyAlignment="1">
      <alignment horizontal="center" vertical="center" textRotation="255"/>
    </xf>
    <xf numFmtId="0" fontId="8" fillId="3" borderId="7" xfId="2" applyFont="1" applyFill="1" applyBorder="1" applyAlignment="1">
      <alignment horizontal="center" vertical="distributed" textRotation="255" justifyLastLine="1"/>
    </xf>
    <xf numFmtId="0" fontId="8" fillId="3" borderId="15" xfId="2" applyFont="1" applyFill="1" applyBorder="1" applyAlignment="1">
      <alignment horizontal="center" vertical="distributed" textRotation="255" justifyLastLine="1"/>
    </xf>
    <xf numFmtId="0" fontId="24" fillId="3" borderId="37" xfId="2" applyFont="1" applyFill="1" applyBorder="1" applyAlignment="1">
      <alignment horizontal="distributed" vertical="center" wrapText="1" shrinkToFit="1"/>
    </xf>
    <xf numFmtId="0" fontId="24" fillId="3" borderId="38" xfId="2" applyFont="1" applyFill="1" applyBorder="1" applyAlignment="1">
      <alignment horizontal="distributed" vertical="center" wrapText="1" shrinkToFit="1"/>
    </xf>
    <xf numFmtId="0" fontId="8" fillId="0" borderId="34" xfId="0" applyFont="1" applyFill="1" applyBorder="1" applyAlignment="1">
      <alignment vertical="center" wrapText="1"/>
    </xf>
  </cellXfs>
  <cellStyles count="8">
    <cellStyle name="パーセント" xfId="7" builtinId="5"/>
    <cellStyle name="パーセント 2" xfId="5" xr:uid="{00000000-0005-0000-0000-000000000000}"/>
    <cellStyle name="ハイパーリンク" xfId="1" builtinId="8"/>
    <cellStyle name="桁区切り" xfId="6" builtinId="6"/>
    <cellStyle name="桁区切り 2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93</xdr:row>
      <xdr:rowOff>0</xdr:rowOff>
    </xdr:from>
    <xdr:to>
      <xdr:col>9</xdr:col>
      <xdr:colOff>277594</xdr:colOff>
      <xdr:row>117</xdr:row>
      <xdr:rowOff>57347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0676" y="22210059"/>
          <a:ext cx="5712447" cy="38225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9</xdr:col>
      <xdr:colOff>277594</xdr:colOff>
      <xdr:row>130</xdr:row>
      <xdr:rowOff>57348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1621750"/>
          <a:ext cx="5716369" cy="371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201706</xdr:colOff>
      <xdr:row>14</xdr:row>
      <xdr:rowOff>156882</xdr:rowOff>
    </xdr:from>
    <xdr:to>
      <xdr:col>3</xdr:col>
      <xdr:colOff>676274</xdr:colOff>
      <xdr:row>16</xdr:row>
      <xdr:rowOff>78254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7E6DEBDB-7E17-4E8A-8D2D-AE93EB5EA7DC}"/>
            </a:ext>
          </a:extLst>
        </xdr:cNvPr>
        <xdr:cNvSpPr>
          <a:spLocks noChangeArrowheads="1"/>
        </xdr:cNvSpPr>
      </xdr:nvSpPr>
      <xdr:spPr bwMode="auto">
        <a:xfrm>
          <a:off x="470647" y="3350558"/>
          <a:ext cx="2626098" cy="504078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201706</xdr:colOff>
      <xdr:row>14</xdr:row>
      <xdr:rowOff>156882</xdr:rowOff>
    </xdr:from>
    <xdr:to>
      <xdr:col>3</xdr:col>
      <xdr:colOff>676274</xdr:colOff>
      <xdr:row>16</xdr:row>
      <xdr:rowOff>78254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8CEDD212-FB15-458C-9E6B-202804F115DD}"/>
            </a:ext>
          </a:extLst>
        </xdr:cNvPr>
        <xdr:cNvSpPr>
          <a:spLocks noChangeArrowheads="1"/>
        </xdr:cNvSpPr>
      </xdr:nvSpPr>
      <xdr:spPr bwMode="auto">
        <a:xfrm>
          <a:off x="468406" y="3338232"/>
          <a:ext cx="2617693" cy="492872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navi.city.osaka.lg.jp/osakacity/Map?mps=10000&amp;mid=1071&amp;mtp=pfm&amp;mpx=135.5093979&amp;mpy=34.68382722&amp;gprj=3&amp;fid=1867-1065057&amp;ffid=1867-106505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97"/>
  <sheetViews>
    <sheetView tabSelected="1" view="pageBreakPreview" zoomScaleNormal="100" zoomScaleSheetLayoutView="100" workbookViewId="0">
      <selection activeCell="H1" sqref="H1"/>
    </sheetView>
  </sheetViews>
  <sheetFormatPr defaultColWidth="9" defaultRowHeight="12"/>
  <cols>
    <col min="1" max="1" width="9" style="1" customWidth="1"/>
    <col min="2" max="3" width="9" style="1"/>
    <col min="4" max="4" width="35.125" style="1" customWidth="1"/>
    <col min="5" max="6" width="5.625" style="16" customWidth="1"/>
    <col min="7" max="7" width="16.75" style="1" customWidth="1"/>
    <col min="8" max="8" width="5.125" style="1" customWidth="1"/>
    <col min="9" max="9" width="3.125" style="1" customWidth="1"/>
    <col min="10" max="16384" width="9" style="1"/>
  </cols>
  <sheetData>
    <row r="1" spans="1:9" ht="20.100000000000001" customHeight="1">
      <c r="A1" s="23" t="s">
        <v>0</v>
      </c>
      <c r="B1" s="23"/>
      <c r="C1" s="23"/>
      <c r="D1" s="23"/>
      <c r="E1" s="24"/>
      <c r="F1" s="24"/>
      <c r="G1" s="23"/>
      <c r="H1" s="23"/>
    </row>
    <row r="2" spans="1:9" ht="20.100000000000001" customHeight="1">
      <c r="A2" s="25"/>
      <c r="B2" s="23"/>
      <c r="C2" s="23"/>
      <c r="D2" s="23"/>
      <c r="E2" s="24"/>
      <c r="F2" s="24"/>
      <c r="G2" s="23"/>
      <c r="H2" s="23"/>
      <c r="I2" s="35"/>
    </row>
    <row r="3" spans="1:9" ht="20.100000000000001" customHeight="1">
      <c r="A3" s="25"/>
      <c r="B3" s="26" t="s">
        <v>84</v>
      </c>
      <c r="C3" s="23"/>
      <c r="D3" s="97" t="s">
        <v>85</v>
      </c>
      <c r="E3" s="24"/>
      <c r="F3" s="24"/>
      <c r="G3" s="23"/>
      <c r="H3" s="23"/>
      <c r="I3" s="5"/>
    </row>
    <row r="4" spans="1:9" ht="20.100000000000001" customHeight="1">
      <c r="A4" s="25"/>
      <c r="B4" s="26" t="s">
        <v>1</v>
      </c>
      <c r="C4" s="23"/>
      <c r="D4" s="97" t="s">
        <v>88</v>
      </c>
      <c r="E4" s="24"/>
      <c r="F4" s="24"/>
      <c r="G4" s="23"/>
      <c r="H4" s="23"/>
      <c r="I4" s="5"/>
    </row>
    <row r="5" spans="1:9" ht="20.100000000000001" customHeight="1">
      <c r="A5" s="25"/>
      <c r="B5" s="23"/>
      <c r="C5" s="23"/>
      <c r="D5" s="97" t="s">
        <v>89</v>
      </c>
      <c r="E5" s="24"/>
      <c r="F5" s="24"/>
      <c r="G5" s="23"/>
      <c r="H5" s="23"/>
      <c r="I5" s="5"/>
    </row>
    <row r="6" spans="1:9" ht="20.100000000000001" customHeight="1">
      <c r="A6" s="25"/>
      <c r="B6" s="26" t="s">
        <v>2</v>
      </c>
      <c r="C6" s="23"/>
      <c r="D6" s="92" t="s">
        <v>82</v>
      </c>
      <c r="E6" s="24"/>
      <c r="F6" s="24"/>
      <c r="G6" s="23"/>
      <c r="H6" s="23"/>
    </row>
    <row r="7" spans="1:9" ht="20.100000000000001" customHeight="1">
      <c r="A7" s="25"/>
      <c r="B7" s="26" t="s">
        <v>37</v>
      </c>
      <c r="C7" s="23"/>
      <c r="D7" s="97" t="s">
        <v>137</v>
      </c>
      <c r="E7" s="24"/>
      <c r="F7" s="24"/>
      <c r="G7" s="23"/>
      <c r="H7" s="23"/>
    </row>
    <row r="8" spans="1:9" ht="20.100000000000001" customHeight="1">
      <c r="A8" s="25"/>
      <c r="B8" s="26"/>
      <c r="C8" s="23"/>
      <c r="D8" s="98" t="s">
        <v>86</v>
      </c>
      <c r="E8" s="27"/>
      <c r="F8" s="27"/>
      <c r="G8" s="22"/>
      <c r="H8" s="22"/>
      <c r="I8" s="6"/>
    </row>
    <row r="9" spans="1:9" ht="20.100000000000001" customHeight="1">
      <c r="A9" s="25"/>
      <c r="B9" s="22"/>
      <c r="C9" s="28"/>
      <c r="D9" s="97" t="s">
        <v>87</v>
      </c>
      <c r="E9" s="30"/>
      <c r="F9" s="30"/>
      <c r="G9" s="28"/>
      <c r="H9" s="22"/>
      <c r="I9" s="6"/>
    </row>
    <row r="10" spans="1:9" ht="20.100000000000001" customHeight="1">
      <c r="A10" s="25"/>
      <c r="B10" s="22"/>
      <c r="C10" s="28"/>
      <c r="D10" s="97" t="s">
        <v>138</v>
      </c>
      <c r="E10" s="28"/>
      <c r="F10" s="28"/>
      <c r="G10" s="28"/>
      <c r="H10" s="22"/>
      <c r="I10" s="6"/>
    </row>
    <row r="11" spans="1:9" ht="20.100000000000001" customHeight="1">
      <c r="A11" s="25"/>
      <c r="B11" s="169" t="s">
        <v>43</v>
      </c>
      <c r="C11" s="169"/>
      <c r="D11" s="99" t="s">
        <v>145</v>
      </c>
      <c r="E11" s="44"/>
      <c r="F11" s="44"/>
      <c r="G11" s="44"/>
      <c r="H11" s="44"/>
    </row>
    <row r="12" spans="1:9" ht="20.100000000000001" customHeight="1">
      <c r="A12" s="25"/>
      <c r="B12" s="30" t="s">
        <v>39</v>
      </c>
      <c r="C12" s="29"/>
      <c r="D12" s="97" t="s">
        <v>136</v>
      </c>
      <c r="E12" s="29"/>
      <c r="F12" s="29"/>
      <c r="G12" s="29"/>
      <c r="H12" s="29"/>
    </row>
    <row r="13" spans="1:9" ht="20.100000000000001" customHeight="1">
      <c r="A13" s="25"/>
      <c r="B13" s="30" t="s">
        <v>139</v>
      </c>
      <c r="C13" s="23"/>
      <c r="D13" s="43" t="s">
        <v>144</v>
      </c>
      <c r="E13" s="24"/>
      <c r="F13" s="24"/>
      <c r="G13" s="23"/>
      <c r="H13" s="23"/>
      <c r="I13" s="35"/>
    </row>
    <row r="14" spans="1:9" ht="20.100000000000001" customHeight="1">
      <c r="A14" s="25"/>
      <c r="B14" s="23"/>
      <c r="C14" s="23"/>
      <c r="D14" s="43" t="s">
        <v>143</v>
      </c>
      <c r="E14" s="24"/>
      <c r="F14" s="24"/>
      <c r="G14" s="23"/>
      <c r="H14" s="23"/>
      <c r="I14" s="35"/>
    </row>
    <row r="15" spans="1:9" ht="20.100000000000001" customHeight="1">
      <c r="A15" s="25"/>
      <c r="B15" s="26"/>
      <c r="C15" s="23"/>
      <c r="D15" s="43"/>
      <c r="E15" s="24"/>
      <c r="F15" s="24"/>
      <c r="G15" s="23"/>
      <c r="H15" s="23"/>
      <c r="I15" s="5"/>
    </row>
    <row r="16" spans="1:9" ht="20.100000000000001" customHeight="1">
      <c r="A16" s="25"/>
      <c r="B16" s="26"/>
      <c r="C16" s="23"/>
      <c r="D16" s="43"/>
      <c r="E16" s="24"/>
      <c r="F16" s="24"/>
      <c r="G16" s="23"/>
      <c r="H16" s="23"/>
      <c r="I16" s="5"/>
    </row>
    <row r="17" spans="1:9" ht="20.100000000000001" customHeight="1">
      <c r="A17" s="25"/>
      <c r="B17" s="26"/>
      <c r="C17" s="23"/>
      <c r="D17" s="92"/>
      <c r="E17" s="24"/>
      <c r="F17" s="24"/>
      <c r="G17" s="23"/>
      <c r="H17" s="23"/>
    </row>
    <row r="18" spans="1:9" ht="20.100000000000001" customHeight="1">
      <c r="A18" s="25"/>
      <c r="B18" s="26"/>
      <c r="C18" s="23"/>
      <c r="D18" s="43"/>
      <c r="E18" s="24"/>
      <c r="F18" s="24"/>
      <c r="G18" s="23"/>
      <c r="H18" s="23"/>
    </row>
    <row r="19" spans="1:9" ht="20.100000000000001" customHeight="1">
      <c r="A19" s="25"/>
      <c r="B19" s="26"/>
      <c r="C19" s="23"/>
      <c r="D19" s="93"/>
      <c r="E19" s="27"/>
      <c r="F19" s="27"/>
      <c r="G19" s="22"/>
      <c r="H19" s="22"/>
      <c r="I19" s="6"/>
    </row>
    <row r="20" spans="1:9" ht="20.100000000000001" customHeight="1">
      <c r="A20" s="25"/>
      <c r="B20" s="22"/>
      <c r="C20" s="28"/>
      <c r="D20" s="43"/>
      <c r="E20" s="30"/>
      <c r="F20" s="30"/>
      <c r="G20" s="28"/>
      <c r="H20" s="22"/>
      <c r="I20" s="6"/>
    </row>
    <row r="21" spans="1:9" ht="20.100000000000001" customHeight="1">
      <c r="A21" s="25"/>
      <c r="B21" s="22"/>
      <c r="C21" s="28"/>
      <c r="D21" s="43"/>
      <c r="E21" s="28"/>
      <c r="F21" s="28"/>
      <c r="G21" s="28"/>
      <c r="H21" s="22"/>
      <c r="I21" s="6"/>
    </row>
    <row r="22" spans="1:9" ht="20.100000000000001" customHeight="1">
      <c r="A22" s="25"/>
      <c r="B22" s="169"/>
      <c r="C22" s="169"/>
      <c r="D22" s="94"/>
      <c r="E22" s="44"/>
      <c r="F22" s="44"/>
      <c r="G22" s="44"/>
      <c r="H22" s="44"/>
    </row>
    <row r="23" spans="1:9" ht="20.100000000000001" customHeight="1">
      <c r="A23" s="25"/>
      <c r="B23" s="30"/>
      <c r="C23" s="29"/>
      <c r="D23" s="43"/>
      <c r="E23" s="29"/>
      <c r="F23" s="29"/>
      <c r="G23" s="29"/>
      <c r="H23" s="29"/>
    </row>
    <row r="24" spans="1:9" ht="20.100000000000001" customHeight="1">
      <c r="A24" s="25"/>
      <c r="B24" s="23"/>
      <c r="C24" s="23"/>
      <c r="D24" s="23"/>
      <c r="E24" s="24"/>
      <c r="F24" s="24"/>
      <c r="G24" s="23"/>
      <c r="H24" s="23"/>
      <c r="I24" s="35"/>
    </row>
    <row r="25" spans="1:9" ht="20.100000000000001" customHeight="1">
      <c r="A25" s="25"/>
      <c r="B25" s="26"/>
      <c r="C25" s="23"/>
      <c r="D25" s="43"/>
      <c r="E25" s="24"/>
      <c r="F25" s="24"/>
      <c r="G25" s="23"/>
      <c r="H25" s="23"/>
      <c r="I25" s="5"/>
    </row>
    <row r="26" spans="1:9" ht="20.100000000000001" customHeight="1">
      <c r="A26" s="25"/>
      <c r="B26" s="26"/>
      <c r="C26" s="23"/>
      <c r="D26" s="23"/>
      <c r="E26" s="24"/>
      <c r="F26" s="24"/>
      <c r="G26" s="23"/>
      <c r="H26" s="23"/>
      <c r="I26" s="5"/>
    </row>
    <row r="27" spans="1:9" ht="20.100000000000001" customHeight="1">
      <c r="A27" s="25"/>
      <c r="B27" s="26"/>
      <c r="C27" s="23"/>
      <c r="D27" s="36"/>
      <c r="E27" s="24"/>
      <c r="F27" s="24"/>
      <c r="G27" s="23"/>
      <c r="H27" s="23"/>
    </row>
    <row r="28" spans="1:9" ht="20.100000000000001" customHeight="1">
      <c r="A28" s="25"/>
      <c r="B28" s="26"/>
      <c r="C28" s="23"/>
      <c r="D28" s="23"/>
      <c r="E28" s="24"/>
      <c r="F28" s="24"/>
      <c r="G28" s="23"/>
      <c r="H28" s="23"/>
    </row>
    <row r="29" spans="1:9" ht="20.100000000000001" customHeight="1">
      <c r="A29" s="25"/>
      <c r="B29" s="26"/>
      <c r="C29" s="23"/>
      <c r="D29" s="22"/>
      <c r="E29" s="27"/>
      <c r="F29" s="27"/>
      <c r="G29" s="22"/>
      <c r="H29" s="22"/>
      <c r="I29" s="6"/>
    </row>
    <row r="30" spans="1:9" ht="20.100000000000001" customHeight="1">
      <c r="A30" s="25"/>
      <c r="B30" s="22"/>
      <c r="C30" s="28"/>
      <c r="D30" s="28"/>
      <c r="E30" s="28"/>
      <c r="F30" s="28"/>
      <c r="G30" s="28"/>
      <c r="H30" s="22"/>
      <c r="I30" s="6"/>
    </row>
    <row r="31" spans="1:9" ht="20.100000000000001" customHeight="1">
      <c r="A31" s="25"/>
      <c r="B31" s="22"/>
      <c r="C31" s="28"/>
      <c r="D31" s="28"/>
      <c r="E31" s="28"/>
      <c r="F31" s="28"/>
      <c r="G31" s="28"/>
      <c r="H31" s="22"/>
      <c r="I31" s="6"/>
    </row>
    <row r="32" spans="1:9" ht="20.100000000000001" customHeight="1">
      <c r="A32" s="25"/>
      <c r="B32" s="169"/>
      <c r="C32" s="169"/>
      <c r="D32" s="44"/>
      <c r="E32" s="44"/>
      <c r="F32" s="44"/>
      <c r="G32" s="44"/>
      <c r="H32" s="44"/>
    </row>
    <row r="33" spans="1:9" ht="20.100000000000001" customHeight="1">
      <c r="A33" s="25"/>
      <c r="B33" s="30"/>
      <c r="C33" s="29"/>
      <c r="D33" s="37"/>
      <c r="E33" s="29"/>
      <c r="F33" s="29"/>
      <c r="G33" s="29"/>
      <c r="H33" s="29"/>
    </row>
    <row r="34" spans="1:9" ht="20.100000000000001" customHeight="1">
      <c r="A34" s="25"/>
      <c r="B34" s="30"/>
      <c r="C34" s="29"/>
      <c r="D34" s="37"/>
      <c r="E34" s="29"/>
      <c r="F34" s="29"/>
      <c r="G34" s="29"/>
      <c r="H34" s="29"/>
    </row>
    <row r="35" spans="1:9" ht="20.100000000000001" customHeight="1">
      <c r="A35" s="25"/>
      <c r="B35" s="23"/>
      <c r="C35" s="23"/>
      <c r="D35" s="23"/>
      <c r="E35" s="24"/>
      <c r="F35" s="24"/>
      <c r="G35" s="23"/>
      <c r="H35" s="23"/>
      <c r="I35" s="35"/>
    </row>
    <row r="36" spans="1:9" ht="20.100000000000001" customHeight="1">
      <c r="A36" s="25"/>
      <c r="B36" s="26"/>
      <c r="C36" s="23"/>
      <c r="D36" s="23"/>
      <c r="E36" s="24"/>
      <c r="F36" s="24"/>
      <c r="G36" s="23"/>
      <c r="H36" s="23"/>
      <c r="I36" s="5"/>
    </row>
    <row r="37" spans="1:9" ht="20.100000000000001" customHeight="1">
      <c r="A37" s="25"/>
      <c r="B37" s="26"/>
      <c r="C37" s="23"/>
      <c r="D37" s="23"/>
      <c r="E37" s="24"/>
      <c r="F37" s="24"/>
      <c r="G37" s="23"/>
      <c r="H37" s="23"/>
      <c r="I37" s="5"/>
    </row>
    <row r="38" spans="1:9" ht="20.100000000000001" customHeight="1">
      <c r="A38" s="25"/>
      <c r="B38" s="26"/>
      <c r="C38" s="23"/>
      <c r="D38" s="36"/>
      <c r="E38" s="24"/>
      <c r="F38" s="24"/>
      <c r="G38" s="23"/>
      <c r="H38" s="23"/>
    </row>
    <row r="39" spans="1:9" ht="20.100000000000001" customHeight="1">
      <c r="A39" s="25"/>
      <c r="B39" s="26"/>
      <c r="C39" s="23"/>
      <c r="D39" s="23"/>
      <c r="E39" s="24"/>
      <c r="F39" s="24"/>
      <c r="G39" s="23"/>
      <c r="H39" s="23"/>
    </row>
    <row r="40" spans="1:9" ht="20.100000000000001" customHeight="1">
      <c r="A40" s="25"/>
      <c r="B40" s="26"/>
      <c r="C40" s="23"/>
      <c r="D40" s="22"/>
      <c r="E40" s="27"/>
      <c r="F40" s="27"/>
      <c r="G40" s="22"/>
      <c r="H40" s="22"/>
      <c r="I40" s="6"/>
    </row>
    <row r="41" spans="1:9" ht="20.100000000000001" customHeight="1">
      <c r="A41" s="25"/>
      <c r="B41" s="22"/>
      <c r="C41" s="28"/>
      <c r="D41" s="28"/>
      <c r="E41" s="28"/>
      <c r="F41" s="28"/>
      <c r="G41" s="28"/>
      <c r="H41" s="22"/>
      <c r="I41" s="6"/>
    </row>
    <row r="42" spans="1:9" ht="20.100000000000001" customHeight="1">
      <c r="A42" s="25"/>
      <c r="B42" s="22"/>
      <c r="C42" s="28"/>
      <c r="D42" s="28"/>
      <c r="E42" s="28"/>
      <c r="F42" s="28"/>
      <c r="G42" s="28"/>
      <c r="H42" s="22"/>
      <c r="I42" s="6"/>
    </row>
    <row r="43" spans="1:9" ht="20.100000000000001" customHeight="1">
      <c r="A43" s="25"/>
      <c r="B43" s="169"/>
      <c r="C43" s="169"/>
      <c r="D43" s="44"/>
      <c r="E43" s="44"/>
      <c r="F43" s="44"/>
      <c r="G43" s="44"/>
      <c r="H43" s="44"/>
    </row>
    <row r="44" spans="1:9" ht="20.100000000000001" customHeight="1">
      <c r="A44" s="25"/>
      <c r="B44" s="30"/>
      <c r="C44" s="29"/>
      <c r="D44" s="37"/>
      <c r="E44" s="29"/>
      <c r="F44" s="29"/>
      <c r="G44" s="29"/>
      <c r="H44" s="29"/>
    </row>
    <row r="45" spans="1:9" ht="20.100000000000001" customHeight="1">
      <c r="A45" s="25"/>
      <c r="B45" s="29"/>
      <c r="C45" s="29"/>
      <c r="D45" s="29"/>
      <c r="E45" s="29"/>
      <c r="F45" s="29"/>
      <c r="G45" s="29"/>
      <c r="H45" s="29"/>
    </row>
    <row r="46" spans="1:9" ht="20.100000000000001" customHeight="1">
      <c r="A46" s="25"/>
      <c r="B46" s="23"/>
      <c r="C46" s="23"/>
      <c r="D46" s="23"/>
      <c r="E46" s="24"/>
      <c r="F46" s="24"/>
      <c r="G46" s="23"/>
      <c r="H46" s="23"/>
      <c r="I46" s="35"/>
    </row>
    <row r="47" spans="1:9" ht="20.100000000000001" customHeight="1">
      <c r="A47" s="25"/>
      <c r="B47" s="26"/>
      <c r="C47" s="23"/>
      <c r="D47" s="23"/>
      <c r="E47" s="24"/>
      <c r="F47" s="24"/>
      <c r="G47" s="23"/>
      <c r="H47" s="23"/>
      <c r="I47" s="5"/>
    </row>
    <row r="48" spans="1:9" ht="20.100000000000001" customHeight="1">
      <c r="A48" s="25"/>
      <c r="B48" s="26"/>
      <c r="C48" s="23"/>
      <c r="D48" s="23"/>
      <c r="E48" s="24"/>
      <c r="F48" s="24"/>
      <c r="G48" s="23"/>
      <c r="H48" s="23"/>
      <c r="I48" s="5"/>
    </row>
    <row r="49" spans="1:9" ht="20.100000000000001" customHeight="1">
      <c r="A49" s="25"/>
      <c r="B49" s="26"/>
      <c r="C49" s="23"/>
      <c r="D49" s="36"/>
      <c r="E49" s="24"/>
      <c r="F49" s="24"/>
      <c r="G49" s="23"/>
      <c r="H49" s="23"/>
    </row>
    <row r="50" spans="1:9" ht="20.100000000000001" customHeight="1">
      <c r="A50" s="25"/>
      <c r="B50" s="26"/>
      <c r="C50" s="23"/>
      <c r="D50" s="23"/>
      <c r="E50" s="24"/>
      <c r="F50" s="24"/>
      <c r="G50" s="23"/>
      <c r="H50" s="23"/>
    </row>
    <row r="51" spans="1:9" ht="20.100000000000001" customHeight="1">
      <c r="A51" s="25"/>
      <c r="B51" s="26"/>
      <c r="C51" s="23"/>
      <c r="D51" s="22"/>
      <c r="E51" s="27"/>
      <c r="F51" s="27"/>
      <c r="G51" s="22"/>
      <c r="H51" s="22"/>
      <c r="I51" s="6"/>
    </row>
    <row r="52" spans="1:9" ht="20.100000000000001" customHeight="1">
      <c r="A52" s="25"/>
      <c r="B52" s="22"/>
      <c r="C52" s="28"/>
      <c r="D52" s="28"/>
      <c r="E52" s="28"/>
      <c r="F52" s="28"/>
      <c r="G52" s="28"/>
      <c r="H52" s="22"/>
      <c r="I52" s="6"/>
    </row>
    <row r="53" spans="1:9" ht="20.100000000000001" customHeight="1">
      <c r="A53" s="25"/>
      <c r="B53" s="22"/>
      <c r="C53" s="28"/>
      <c r="D53" s="28"/>
      <c r="E53" s="28"/>
      <c r="F53" s="28"/>
      <c r="G53" s="28"/>
      <c r="H53" s="22"/>
      <c r="I53" s="6"/>
    </row>
    <row r="54" spans="1:9" ht="20.100000000000001" customHeight="1">
      <c r="A54" s="25"/>
      <c r="B54" s="169"/>
      <c r="C54" s="169"/>
      <c r="D54" s="44"/>
      <c r="E54" s="44"/>
      <c r="F54" s="44"/>
      <c r="G54" s="44"/>
      <c r="H54" s="44"/>
    </row>
    <row r="55" spans="1:9" ht="20.100000000000001" customHeight="1">
      <c r="A55" s="25"/>
      <c r="B55" s="30"/>
      <c r="C55" s="29"/>
      <c r="D55" s="37"/>
      <c r="E55" s="29"/>
      <c r="F55" s="29"/>
      <c r="G55" s="29"/>
      <c r="H55" s="29"/>
    </row>
    <row r="56" spans="1:9" ht="20.100000000000001" customHeight="1">
      <c r="A56" s="25"/>
      <c r="B56" s="29"/>
      <c r="C56" s="29"/>
      <c r="D56" s="29"/>
      <c r="E56" s="29"/>
      <c r="F56" s="29"/>
      <c r="G56" s="29"/>
      <c r="H56" s="29"/>
    </row>
    <row r="57" spans="1:9" ht="20.100000000000001" customHeight="1">
      <c r="A57" s="7"/>
      <c r="B57" s="31"/>
      <c r="C57" s="29"/>
      <c r="D57" s="167"/>
      <c r="E57" s="167"/>
      <c r="F57" s="167"/>
      <c r="G57" s="167"/>
      <c r="H57" s="167"/>
    </row>
    <row r="58" spans="1:9" ht="20.100000000000001" customHeight="1">
      <c r="A58" s="7"/>
      <c r="B58" s="29"/>
      <c r="C58" s="29"/>
      <c r="D58" s="32"/>
      <c r="E58" s="32"/>
      <c r="F58" s="32"/>
      <c r="G58" s="32"/>
      <c r="H58" s="29"/>
    </row>
    <row r="59" spans="1:9" ht="20.100000000000001" customHeight="1">
      <c r="A59" s="7"/>
      <c r="B59" s="29"/>
      <c r="C59" s="29"/>
      <c r="D59" s="33"/>
      <c r="E59" s="32"/>
      <c r="F59" s="32"/>
      <c r="G59" s="32"/>
      <c r="H59" s="29"/>
    </row>
    <row r="60" spans="1:9" ht="12" customHeight="1">
      <c r="A60" s="7"/>
      <c r="B60" s="7"/>
      <c r="C60" s="7"/>
      <c r="D60" s="7"/>
      <c r="E60" s="7"/>
      <c r="F60" s="7"/>
      <c r="G60" s="7"/>
      <c r="H60" s="7"/>
    </row>
    <row r="61" spans="1:9" ht="12" customHeight="1">
      <c r="A61" s="7"/>
      <c r="B61" s="168"/>
      <c r="C61" s="168"/>
      <c r="D61" s="168"/>
      <c r="E61" s="168"/>
      <c r="F61" s="168"/>
      <c r="G61" s="168"/>
      <c r="H61" s="7"/>
    </row>
    <row r="62" spans="1:9" ht="12" customHeight="1">
      <c r="A62" s="7"/>
      <c r="B62" s="168"/>
      <c r="C62" s="168"/>
      <c r="D62" s="168"/>
      <c r="E62" s="168"/>
      <c r="F62" s="168"/>
      <c r="G62" s="168"/>
      <c r="H62" s="7"/>
    </row>
    <row r="63" spans="1:9" ht="12" customHeight="1">
      <c r="A63" s="7"/>
      <c r="B63" s="168"/>
      <c r="C63" s="168"/>
      <c r="D63" s="168"/>
      <c r="E63" s="168"/>
      <c r="F63" s="168"/>
      <c r="G63" s="168"/>
      <c r="H63" s="7"/>
    </row>
    <row r="64" spans="1:9">
      <c r="A64" s="2"/>
      <c r="B64" s="168"/>
      <c r="C64" s="168"/>
      <c r="D64" s="168"/>
      <c r="E64" s="168"/>
      <c r="F64" s="168"/>
      <c r="G64" s="168"/>
      <c r="H64" s="2"/>
    </row>
    <row r="65" spans="1:10" ht="13.5" customHeight="1">
      <c r="A65" s="2"/>
      <c r="B65" s="168"/>
      <c r="C65" s="168"/>
      <c r="D65" s="168"/>
      <c r="E65" s="168"/>
      <c r="F65" s="168"/>
      <c r="G65" s="168"/>
      <c r="H65" s="2"/>
      <c r="J65" s="38"/>
    </row>
    <row r="66" spans="1:10">
      <c r="A66" s="2"/>
      <c r="B66" s="168"/>
      <c r="C66" s="168"/>
      <c r="D66" s="168"/>
      <c r="E66" s="168"/>
      <c r="F66" s="168"/>
      <c r="G66" s="168"/>
      <c r="H66" s="2"/>
    </row>
    <row r="67" spans="1:10" ht="13.5" customHeight="1">
      <c r="A67" s="2"/>
      <c r="B67" s="168"/>
      <c r="C67" s="168"/>
      <c r="D67" s="168"/>
      <c r="E67" s="168"/>
      <c r="F67" s="168"/>
      <c r="G67" s="168"/>
      <c r="H67" s="9"/>
    </row>
    <row r="68" spans="1:10">
      <c r="A68" s="2"/>
      <c r="B68" s="168"/>
      <c r="C68" s="168"/>
      <c r="D68" s="168"/>
      <c r="E68" s="168"/>
      <c r="F68" s="168"/>
      <c r="G68" s="168"/>
      <c r="H68" s="2"/>
    </row>
    <row r="69" spans="1:10" ht="13.5" customHeight="1">
      <c r="A69" s="2"/>
      <c r="B69" s="168"/>
      <c r="C69" s="168"/>
      <c r="D69" s="168"/>
      <c r="E69" s="168"/>
      <c r="F69" s="168"/>
      <c r="G69" s="168"/>
      <c r="H69" s="8"/>
    </row>
    <row r="70" spans="1:10">
      <c r="A70" s="2"/>
      <c r="B70" s="168"/>
      <c r="C70" s="168"/>
      <c r="D70" s="168"/>
      <c r="E70" s="168"/>
      <c r="F70" s="168"/>
      <c r="G70" s="168"/>
      <c r="H70" s="2"/>
    </row>
    <row r="71" spans="1:10" ht="13.5" customHeight="1">
      <c r="A71" s="2"/>
      <c r="B71" s="168"/>
      <c r="C71" s="168"/>
      <c r="D71" s="168"/>
      <c r="E71" s="168"/>
      <c r="F71" s="168"/>
      <c r="G71" s="168"/>
      <c r="H71" s="10"/>
    </row>
    <row r="72" spans="1:10" ht="13.5" customHeight="1">
      <c r="A72" s="2"/>
      <c r="B72" s="168"/>
      <c r="C72" s="168"/>
      <c r="D72" s="168"/>
      <c r="E72" s="168"/>
      <c r="F72" s="168"/>
      <c r="G72" s="168"/>
      <c r="H72" s="11"/>
    </row>
    <row r="73" spans="1:10">
      <c r="A73" s="2"/>
      <c r="B73" s="168"/>
      <c r="C73" s="168"/>
      <c r="D73" s="168"/>
      <c r="E73" s="168"/>
      <c r="F73" s="168"/>
      <c r="G73" s="168"/>
      <c r="H73" s="2"/>
    </row>
    <row r="74" spans="1:10" ht="12" customHeight="1">
      <c r="A74" s="2"/>
      <c r="B74" s="168"/>
      <c r="C74" s="168"/>
      <c r="D74" s="168"/>
      <c r="E74" s="168"/>
      <c r="F74" s="168"/>
      <c r="G74" s="168"/>
      <c r="H74" s="7"/>
    </row>
    <row r="75" spans="1:10">
      <c r="A75" s="2"/>
      <c r="B75" s="168"/>
      <c r="C75" s="168"/>
      <c r="D75" s="168"/>
      <c r="E75" s="168"/>
      <c r="F75" s="168"/>
      <c r="G75" s="168"/>
      <c r="H75" s="7"/>
    </row>
    <row r="76" spans="1:10">
      <c r="A76" s="2"/>
      <c r="B76" s="168"/>
      <c r="C76" s="168"/>
      <c r="D76" s="168"/>
      <c r="E76" s="168"/>
      <c r="F76" s="168"/>
      <c r="G76" s="168"/>
      <c r="H76" s="21"/>
    </row>
    <row r="77" spans="1:10" ht="13.5" customHeight="1">
      <c r="A77" s="2"/>
      <c r="B77" s="168"/>
      <c r="C77" s="168"/>
      <c r="D77" s="168"/>
      <c r="E77" s="168"/>
      <c r="F77" s="168"/>
      <c r="G77" s="168"/>
      <c r="H77" s="4"/>
    </row>
    <row r="78" spans="1:10">
      <c r="A78" s="2"/>
      <c r="B78" s="168"/>
      <c r="C78" s="168"/>
      <c r="D78" s="168"/>
      <c r="E78" s="168"/>
      <c r="F78" s="168"/>
      <c r="G78" s="168"/>
      <c r="H78" s="2"/>
    </row>
    <row r="79" spans="1:10">
      <c r="A79" s="2"/>
      <c r="B79" s="168"/>
      <c r="C79" s="168"/>
      <c r="D79" s="168"/>
      <c r="E79" s="168"/>
      <c r="F79" s="168"/>
      <c r="G79" s="168"/>
      <c r="H79" s="8"/>
    </row>
    <row r="80" spans="1:10">
      <c r="A80" s="2"/>
      <c r="B80" s="168"/>
      <c r="C80" s="168"/>
      <c r="D80" s="168"/>
      <c r="E80" s="168"/>
      <c r="F80" s="168"/>
      <c r="G80" s="168"/>
      <c r="H80" s="8"/>
    </row>
    <row r="81" spans="1:8">
      <c r="A81" s="2"/>
      <c r="B81" s="168"/>
      <c r="C81" s="168"/>
      <c r="D81" s="168"/>
      <c r="E81" s="168"/>
      <c r="F81" s="168"/>
      <c r="G81" s="168"/>
      <c r="H81" s="8"/>
    </row>
    <row r="82" spans="1:8">
      <c r="A82" s="2"/>
      <c r="B82" s="168"/>
      <c r="C82" s="168"/>
      <c r="D82" s="168"/>
      <c r="E82" s="168"/>
      <c r="F82" s="168"/>
      <c r="G82" s="168"/>
      <c r="H82" s="13"/>
    </row>
    <row r="83" spans="1:8">
      <c r="A83" s="2"/>
      <c r="B83" s="2"/>
      <c r="C83" s="2"/>
      <c r="D83" s="2"/>
      <c r="E83" s="12"/>
      <c r="F83" s="12"/>
      <c r="G83" s="13"/>
      <c r="H83" s="13"/>
    </row>
    <row r="84" spans="1:8">
      <c r="A84" s="2"/>
      <c r="B84" s="2"/>
      <c r="C84" s="2"/>
      <c r="D84" s="2"/>
      <c r="E84" s="12"/>
      <c r="F84" s="12"/>
      <c r="G84" s="13"/>
      <c r="H84" s="13"/>
    </row>
    <row r="85" spans="1:8">
      <c r="A85" s="2"/>
      <c r="B85" s="2"/>
      <c r="C85" s="2"/>
      <c r="D85" s="2"/>
      <c r="E85" s="12"/>
      <c r="F85" s="12"/>
      <c r="G85" s="13"/>
      <c r="H85" s="13"/>
    </row>
    <row r="86" spans="1:8">
      <c r="A86" s="2"/>
      <c r="B86" s="2"/>
      <c r="C86" s="2"/>
      <c r="D86" s="2"/>
      <c r="E86" s="3"/>
      <c r="F86" s="3"/>
      <c r="G86" s="2"/>
      <c r="H86" s="2"/>
    </row>
    <row r="87" spans="1:8">
      <c r="A87" s="2"/>
      <c r="B87" s="2"/>
      <c r="C87" s="2"/>
      <c r="D87" s="2"/>
      <c r="E87" s="3"/>
      <c r="F87" s="3"/>
      <c r="G87" s="2"/>
      <c r="H87" s="2"/>
    </row>
    <row r="88" spans="1:8">
      <c r="A88" s="2"/>
      <c r="B88" s="2"/>
      <c r="C88" s="2"/>
      <c r="D88" s="2"/>
      <c r="E88" s="3"/>
      <c r="F88" s="3"/>
      <c r="G88" s="2"/>
      <c r="H88" s="2"/>
    </row>
    <row r="89" spans="1:8">
      <c r="A89" s="2"/>
      <c r="B89" s="2"/>
      <c r="C89" s="2"/>
      <c r="D89" s="2"/>
      <c r="E89" s="3"/>
      <c r="F89" s="3"/>
      <c r="G89" s="2"/>
      <c r="H89" s="2"/>
    </row>
    <row r="90" spans="1:8">
      <c r="A90" s="2"/>
      <c r="B90" s="2"/>
      <c r="C90" s="2"/>
      <c r="D90" s="2"/>
      <c r="E90" s="3"/>
      <c r="F90" s="3"/>
      <c r="G90" s="2"/>
      <c r="H90" s="2"/>
    </row>
    <row r="91" spans="1:8">
      <c r="A91" s="2"/>
      <c r="B91" s="2"/>
      <c r="C91" s="2"/>
      <c r="D91" s="2"/>
      <c r="E91" s="14"/>
      <c r="F91" s="14"/>
      <c r="G91" s="2"/>
      <c r="H91" s="2"/>
    </row>
    <row r="92" spans="1:8">
      <c r="A92" s="2"/>
      <c r="B92" s="2"/>
      <c r="C92" s="2"/>
      <c r="D92" s="2"/>
      <c r="E92" s="3"/>
      <c r="F92" s="3"/>
      <c r="G92" s="2"/>
      <c r="H92" s="2"/>
    </row>
    <row r="93" spans="1:8">
      <c r="A93" s="2"/>
      <c r="B93" s="2"/>
      <c r="C93" s="2"/>
      <c r="D93" s="2"/>
      <c r="E93" s="3"/>
      <c r="F93" s="3"/>
      <c r="G93" s="14"/>
      <c r="H93" s="2"/>
    </row>
    <row r="94" spans="1:8">
      <c r="A94" s="2"/>
      <c r="B94" s="2"/>
      <c r="C94" s="2"/>
      <c r="D94" s="2"/>
      <c r="E94" s="3"/>
      <c r="F94" s="3"/>
      <c r="G94" s="15"/>
      <c r="H94" s="2"/>
    </row>
    <row r="95" spans="1:8">
      <c r="A95" s="2"/>
      <c r="B95" s="2"/>
      <c r="C95" s="2"/>
      <c r="D95" s="2"/>
      <c r="E95" s="3"/>
      <c r="F95" s="3"/>
      <c r="G95" s="2"/>
      <c r="H95" s="2"/>
    </row>
    <row r="96" spans="1:8">
      <c r="A96" s="2"/>
      <c r="B96" s="2"/>
      <c r="C96" s="2"/>
      <c r="D96" s="2"/>
      <c r="E96" s="3"/>
      <c r="F96" s="3"/>
      <c r="G96" s="2"/>
      <c r="H96" s="2"/>
    </row>
    <row r="97" spans="1:8">
      <c r="A97" s="2"/>
      <c r="B97" s="2"/>
      <c r="C97" s="2"/>
      <c r="D97" s="2"/>
      <c r="E97" s="3"/>
      <c r="F97" s="3"/>
      <c r="G97" s="2"/>
      <c r="H97" s="2"/>
    </row>
  </sheetData>
  <mergeCells count="7">
    <mergeCell ref="D57:H57"/>
    <mergeCell ref="B61:G82"/>
    <mergeCell ref="B11:C11"/>
    <mergeCell ref="B32:C32"/>
    <mergeCell ref="B43:C43"/>
    <mergeCell ref="B54:C54"/>
    <mergeCell ref="B22:C22"/>
  </mergeCells>
  <phoneticPr fontId="1"/>
  <hyperlinks>
    <hyperlink ref="D6" r:id="rId1" xr:uid="{00000000-0004-0000-0000-000000000000}"/>
  </hyperlink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2"/>
  <rowBreaks count="1" manualBreakCount="1">
    <brk id="34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9652-ABCB-4474-93F7-F293297268F0}">
  <sheetPr>
    <tabColor rgb="FF0070C0"/>
  </sheetPr>
  <dimension ref="A1:G16"/>
  <sheetViews>
    <sheetView view="pageBreakPreview" zoomScaleNormal="115" zoomScaleSheetLayoutView="100" workbookViewId="0">
      <selection activeCell="F1" sqref="F1"/>
    </sheetView>
  </sheetViews>
  <sheetFormatPr defaultRowHeight="13.5"/>
  <cols>
    <col min="1" max="1" width="4.625" customWidth="1"/>
    <col min="2" max="2" width="17.125" customWidth="1"/>
    <col min="3" max="3" width="29.125" customWidth="1"/>
    <col min="4" max="4" width="10.625" customWidth="1"/>
    <col min="5" max="5" width="15.625" customWidth="1"/>
  </cols>
  <sheetData>
    <row r="1" spans="1:7" ht="30" customHeight="1">
      <c r="A1" s="184" t="s">
        <v>92</v>
      </c>
      <c r="B1" s="184"/>
      <c r="C1" s="184"/>
      <c r="D1" s="184"/>
      <c r="E1" s="184"/>
    </row>
    <row r="2" spans="1:7" ht="30" customHeight="1" thickBot="1">
      <c r="A2" s="17"/>
      <c r="B2" s="17"/>
    </row>
    <row r="3" spans="1:7" ht="30" customHeight="1">
      <c r="A3" s="185" t="s">
        <v>142</v>
      </c>
      <c r="B3" s="186"/>
      <c r="C3" s="100" t="s">
        <v>93</v>
      </c>
      <c r="D3" s="101"/>
      <c r="E3" s="102" t="s">
        <v>90</v>
      </c>
      <c r="G3" s="34"/>
    </row>
    <row r="4" spans="1:7" ht="30" customHeight="1">
      <c r="A4" s="187"/>
      <c r="B4" s="188"/>
      <c r="C4" s="103" t="s">
        <v>140</v>
      </c>
      <c r="D4" s="104"/>
      <c r="E4" s="105" t="s">
        <v>90</v>
      </c>
      <c r="G4" s="34"/>
    </row>
    <row r="5" spans="1:7" ht="30" customHeight="1">
      <c r="A5" s="189" t="s">
        <v>35</v>
      </c>
      <c r="B5" s="190"/>
      <c r="C5" s="176"/>
      <c r="D5" s="177"/>
      <c r="E5" s="178"/>
    </row>
    <row r="6" spans="1:7" ht="30" customHeight="1">
      <c r="A6" s="189" t="s">
        <v>36</v>
      </c>
      <c r="B6" s="190"/>
      <c r="C6" s="176"/>
      <c r="D6" s="177"/>
      <c r="E6" s="178"/>
    </row>
    <row r="7" spans="1:7" ht="30" customHeight="1">
      <c r="A7" s="173" t="s">
        <v>31</v>
      </c>
      <c r="B7" s="20" t="s">
        <v>32</v>
      </c>
      <c r="C7" s="176"/>
      <c r="D7" s="177"/>
      <c r="E7" s="178"/>
    </row>
    <row r="8" spans="1:7" ht="30" customHeight="1">
      <c r="A8" s="174"/>
      <c r="B8" s="20" t="s">
        <v>33</v>
      </c>
      <c r="C8" s="176"/>
      <c r="D8" s="177"/>
      <c r="E8" s="178"/>
    </row>
    <row r="9" spans="1:7" ht="30" customHeight="1">
      <c r="A9" s="175"/>
      <c r="B9" s="20" t="s">
        <v>34</v>
      </c>
      <c r="C9" s="176"/>
      <c r="D9" s="177"/>
      <c r="E9" s="178"/>
    </row>
    <row r="10" spans="1:7" ht="30" customHeight="1" thickBot="1">
      <c r="A10" s="179" t="s">
        <v>91</v>
      </c>
      <c r="B10" s="180"/>
      <c r="C10" s="181" t="s">
        <v>141</v>
      </c>
      <c r="D10" s="182"/>
      <c r="E10" s="183"/>
    </row>
    <row r="11" spans="1:7" ht="30" customHeight="1">
      <c r="A11" s="18"/>
      <c r="B11" s="18"/>
    </row>
    <row r="12" spans="1:7" ht="30" customHeight="1">
      <c r="A12" s="170" t="s">
        <v>94</v>
      </c>
      <c r="B12" s="170"/>
      <c r="C12" s="170"/>
      <c r="D12" s="170"/>
      <c r="E12" s="170"/>
    </row>
    <row r="13" spans="1:7" ht="30" customHeight="1">
      <c r="A13" s="170"/>
      <c r="B13" s="171"/>
      <c r="C13" s="171"/>
      <c r="D13" s="171"/>
      <c r="E13" s="171"/>
    </row>
    <row r="14" spans="1:7" ht="30" customHeight="1">
      <c r="A14" s="170"/>
      <c r="B14" s="170"/>
      <c r="C14" s="170"/>
      <c r="D14" s="170"/>
      <c r="E14" s="170"/>
    </row>
    <row r="15" spans="1:7" ht="30" customHeight="1">
      <c r="A15" s="172" t="s">
        <v>38</v>
      </c>
      <c r="B15" s="172"/>
      <c r="C15" s="172"/>
      <c r="D15" s="172"/>
      <c r="E15" s="172"/>
    </row>
    <row r="16" spans="1:7" ht="30" customHeight="1">
      <c r="A16" s="19"/>
      <c r="B16" s="19"/>
    </row>
  </sheetData>
  <mergeCells count="14">
    <mergeCell ref="A1:E1"/>
    <mergeCell ref="A3:B4"/>
    <mergeCell ref="A5:B5"/>
    <mergeCell ref="C5:E5"/>
    <mergeCell ref="A6:B6"/>
    <mergeCell ref="C6:E6"/>
    <mergeCell ref="A12:E14"/>
    <mergeCell ref="A15:E15"/>
    <mergeCell ref="A7:A9"/>
    <mergeCell ref="C7:E7"/>
    <mergeCell ref="C8:E8"/>
    <mergeCell ref="C9:E9"/>
    <mergeCell ref="A10:B10"/>
    <mergeCell ref="C10:E10"/>
  </mergeCells>
  <phoneticPr fontId="1"/>
  <dataValidations disablePrompts="1" count="2">
    <dataValidation type="list" allowBlank="1" showInputMessage="1" sqref="C10:E10" xr:uid="{4D1D3F23-E6B7-4DFD-A58A-95785F802551}">
      <formula1>"有り,無し"</formula1>
    </dataValidation>
    <dataValidation allowBlank="1" showInputMessage="1" sqref="D3:D4" xr:uid="{FE3233A0-B234-40A6-BBCF-4FFB88A5A653}"/>
  </dataValidations>
  <hyperlinks>
    <hyperlink ref="A15" r:id="rId1" display="メールアドレス　ka0044@city.osaka.lg.jp" xr:uid="{C4BA7B61-E90C-45D9-BD24-E9B75D0A3D98}"/>
  </hyperlinks>
  <printOptions horizontalCentered="1"/>
  <pageMargins left="0.98425196850393704" right="0.98425196850393704" top="0.98425196850393704" bottom="0.98425196850393704" header="0.51181102362204722" footer="0.51181102362204722"/>
  <pageSetup paperSize="9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5"/>
  <sheetViews>
    <sheetView showZeros="0" view="pageBreakPreview" zoomScale="85" zoomScaleNormal="85" zoomScaleSheetLayoutView="85" workbookViewId="0"/>
  </sheetViews>
  <sheetFormatPr defaultColWidth="9" defaultRowHeight="13.5"/>
  <cols>
    <col min="1" max="1" width="3.5" style="38" customWidth="1"/>
    <col min="2" max="2" width="22" style="38" customWidth="1"/>
    <col min="3" max="3" width="6.125" style="50" customWidth="1"/>
    <col min="4" max="4" width="12.625" style="38" customWidth="1"/>
    <col min="5" max="5" width="8.625" style="39" customWidth="1"/>
    <col min="6" max="6" width="14.875" style="38" customWidth="1"/>
    <col min="7" max="7" width="7.625" style="38" customWidth="1"/>
    <col min="8" max="8" width="14.875" style="38" customWidth="1"/>
    <col min="9" max="9" width="7.625" style="38" customWidth="1"/>
    <col min="10" max="11" width="14.875" style="38" customWidth="1"/>
    <col min="12" max="12" width="11.125" style="38" customWidth="1"/>
    <col min="13" max="16384" width="9" style="38"/>
  </cols>
  <sheetData>
    <row r="1" spans="1:12" ht="18.75" customHeight="1">
      <c r="L1" s="131" t="s">
        <v>83</v>
      </c>
    </row>
    <row r="2" spans="1:12" ht="18.75" customHeight="1">
      <c r="E2" s="194" t="s">
        <v>132</v>
      </c>
      <c r="F2" s="194"/>
      <c r="G2" s="194"/>
      <c r="H2" s="194"/>
      <c r="I2" s="194"/>
      <c r="J2" s="42"/>
      <c r="K2" s="132"/>
      <c r="L2" s="113" t="s">
        <v>123</v>
      </c>
    </row>
    <row r="3" spans="1:12" ht="11.25" customHeight="1">
      <c r="A3" s="40" t="s">
        <v>41</v>
      </c>
      <c r="B3" s="40"/>
      <c r="E3" s="194"/>
      <c r="F3" s="194"/>
      <c r="G3" s="194"/>
      <c r="H3" s="194"/>
      <c r="I3" s="194"/>
    </row>
    <row r="4" spans="1:12" ht="15" thickBot="1">
      <c r="A4" s="52"/>
      <c r="B4" s="53"/>
      <c r="C4" s="54"/>
      <c r="D4" s="53"/>
      <c r="E4" s="55"/>
      <c r="F4" s="53"/>
      <c r="G4" s="53"/>
      <c r="H4" s="53"/>
      <c r="I4" s="53"/>
      <c r="J4" s="53"/>
      <c r="K4" s="53"/>
      <c r="L4" s="56" t="s">
        <v>26</v>
      </c>
    </row>
    <row r="5" spans="1:12" ht="14.25" customHeight="1">
      <c r="A5" s="195" t="s">
        <v>42</v>
      </c>
      <c r="B5" s="196"/>
      <c r="C5" s="201" t="s">
        <v>11</v>
      </c>
      <c r="D5" s="202"/>
      <c r="E5" s="203"/>
      <c r="F5" s="201" t="s">
        <v>24</v>
      </c>
      <c r="G5" s="203"/>
      <c r="H5" s="201" t="s">
        <v>25</v>
      </c>
      <c r="I5" s="203"/>
      <c r="J5" s="210" t="s">
        <v>28</v>
      </c>
      <c r="K5" s="210" t="s">
        <v>27</v>
      </c>
      <c r="L5" s="213" t="s">
        <v>44</v>
      </c>
    </row>
    <row r="6" spans="1:12">
      <c r="A6" s="197"/>
      <c r="B6" s="198"/>
      <c r="C6" s="204"/>
      <c r="D6" s="205"/>
      <c r="E6" s="206"/>
      <c r="F6" s="207"/>
      <c r="G6" s="209"/>
      <c r="H6" s="207"/>
      <c r="I6" s="209"/>
      <c r="J6" s="211"/>
      <c r="K6" s="211"/>
      <c r="L6" s="214"/>
    </row>
    <row r="7" spans="1:12" ht="27" customHeight="1">
      <c r="A7" s="197"/>
      <c r="B7" s="198"/>
      <c r="C7" s="204"/>
      <c r="D7" s="205"/>
      <c r="E7" s="206"/>
      <c r="F7" s="216"/>
      <c r="G7" s="217"/>
      <c r="H7" s="216"/>
      <c r="I7" s="217"/>
      <c r="J7" s="211"/>
      <c r="K7" s="211"/>
      <c r="L7" s="214"/>
    </row>
    <row r="8" spans="1:12">
      <c r="A8" s="197"/>
      <c r="B8" s="198"/>
      <c r="C8" s="207"/>
      <c r="D8" s="208"/>
      <c r="E8" s="209"/>
      <c r="F8" s="207" t="s">
        <v>122</v>
      </c>
      <c r="G8" s="209"/>
      <c r="H8" s="207" t="s">
        <v>131</v>
      </c>
      <c r="I8" s="209"/>
      <c r="J8" s="212"/>
      <c r="K8" s="212"/>
      <c r="L8" s="215"/>
    </row>
    <row r="9" spans="1:12">
      <c r="A9" s="197"/>
      <c r="B9" s="198"/>
      <c r="C9" s="218" t="s">
        <v>15</v>
      </c>
      <c r="D9" s="220" t="s">
        <v>16</v>
      </c>
      <c r="E9" s="221"/>
      <c r="F9" s="95" t="s">
        <v>17</v>
      </c>
      <c r="G9" s="95" t="s">
        <v>19</v>
      </c>
      <c r="H9" s="95" t="s">
        <v>17</v>
      </c>
      <c r="I9" s="95" t="s">
        <v>19</v>
      </c>
      <c r="J9" s="95" t="s">
        <v>12</v>
      </c>
      <c r="K9" s="95" t="s">
        <v>13</v>
      </c>
      <c r="L9" s="146" t="s">
        <v>14</v>
      </c>
    </row>
    <row r="10" spans="1:12" ht="15" thickBot="1">
      <c r="A10" s="199"/>
      <c r="B10" s="200"/>
      <c r="C10" s="219"/>
      <c r="D10" s="222"/>
      <c r="E10" s="223"/>
      <c r="F10" s="96" t="s">
        <v>18</v>
      </c>
      <c r="G10" s="96" t="s">
        <v>10</v>
      </c>
      <c r="H10" s="96" t="s">
        <v>20</v>
      </c>
      <c r="I10" s="96" t="s">
        <v>10</v>
      </c>
      <c r="J10" s="41" t="s">
        <v>29</v>
      </c>
      <c r="K10" s="41" t="s">
        <v>9</v>
      </c>
      <c r="L10" s="147" t="s">
        <v>30</v>
      </c>
    </row>
    <row r="11" spans="1:12" ht="22.5" customHeight="1" thickTop="1">
      <c r="A11" s="155"/>
      <c r="B11" s="156"/>
      <c r="C11" s="157"/>
      <c r="D11" s="158"/>
      <c r="E11" s="157"/>
      <c r="F11" s="158"/>
      <c r="G11" s="159">
        <f>ROUND(IF(F11=0,0,F11/F$7*100),2)</f>
        <v>0</v>
      </c>
      <c r="H11" s="158"/>
      <c r="I11" s="159">
        <f>ROUND(IF(H11=0,0,H11/H$7*100),2)</f>
        <v>0</v>
      </c>
      <c r="J11" s="158"/>
      <c r="K11" s="160"/>
      <c r="L11" s="161">
        <f>ROUND(IF(J11=0,0,K11/J11),1)</f>
        <v>0</v>
      </c>
    </row>
    <row r="12" spans="1:12" ht="22.5" customHeight="1">
      <c r="A12" s="136"/>
      <c r="B12" s="135"/>
      <c r="C12" s="134"/>
      <c r="D12" s="142"/>
      <c r="E12" s="134"/>
      <c r="F12" s="142"/>
      <c r="G12" s="144">
        <f t="shared" ref="G12:G21" si="0">ROUND(IF(F12=0,0,F12/F$7*100),2)</f>
        <v>0</v>
      </c>
      <c r="H12" s="142"/>
      <c r="I12" s="144">
        <f t="shared" ref="I12:I21" si="1">ROUND(IF(H12=0,0,H12/H$7*100),2)</f>
        <v>0</v>
      </c>
      <c r="J12" s="142"/>
      <c r="K12" s="133"/>
      <c r="L12" s="137">
        <f t="shared" ref="L12:L21" si="2">ROUND(IF(J12=0,0,K12/J12),1)</f>
        <v>0</v>
      </c>
    </row>
    <row r="13" spans="1:12" ht="22.5" customHeight="1">
      <c r="A13" s="136"/>
      <c r="B13" s="135"/>
      <c r="C13" s="134"/>
      <c r="D13" s="142"/>
      <c r="E13" s="134"/>
      <c r="F13" s="142"/>
      <c r="G13" s="144">
        <f t="shared" si="0"/>
        <v>0</v>
      </c>
      <c r="H13" s="142"/>
      <c r="I13" s="144">
        <f t="shared" si="1"/>
        <v>0</v>
      </c>
      <c r="J13" s="142"/>
      <c r="K13" s="133"/>
      <c r="L13" s="137">
        <f t="shared" si="2"/>
        <v>0</v>
      </c>
    </row>
    <row r="14" spans="1:12" ht="22.5" customHeight="1">
      <c r="A14" s="136"/>
      <c r="B14" s="135"/>
      <c r="C14" s="134"/>
      <c r="D14" s="142"/>
      <c r="E14" s="134"/>
      <c r="F14" s="142"/>
      <c r="G14" s="144">
        <f t="shared" si="0"/>
        <v>0</v>
      </c>
      <c r="H14" s="142"/>
      <c r="I14" s="144">
        <f t="shared" si="1"/>
        <v>0</v>
      </c>
      <c r="J14" s="142"/>
      <c r="K14" s="133"/>
      <c r="L14" s="137">
        <f t="shared" si="2"/>
        <v>0</v>
      </c>
    </row>
    <row r="15" spans="1:12" ht="22.5" customHeight="1">
      <c r="A15" s="136"/>
      <c r="B15" s="135"/>
      <c r="C15" s="134"/>
      <c r="D15" s="142"/>
      <c r="E15" s="134"/>
      <c r="F15" s="142"/>
      <c r="G15" s="144">
        <f t="shared" si="0"/>
        <v>0</v>
      </c>
      <c r="H15" s="142"/>
      <c r="I15" s="144">
        <f t="shared" si="1"/>
        <v>0</v>
      </c>
      <c r="J15" s="142"/>
      <c r="K15" s="133"/>
      <c r="L15" s="137">
        <f t="shared" si="2"/>
        <v>0</v>
      </c>
    </row>
    <row r="16" spans="1:12" ht="22.5" customHeight="1">
      <c r="A16" s="136"/>
      <c r="B16" s="135"/>
      <c r="C16" s="134"/>
      <c r="D16" s="142"/>
      <c r="E16" s="134"/>
      <c r="F16" s="142"/>
      <c r="G16" s="144">
        <f t="shared" si="0"/>
        <v>0</v>
      </c>
      <c r="H16" s="142"/>
      <c r="I16" s="144">
        <f t="shared" si="1"/>
        <v>0</v>
      </c>
      <c r="J16" s="142"/>
      <c r="K16" s="133"/>
      <c r="L16" s="137">
        <f t="shared" si="2"/>
        <v>0</v>
      </c>
    </row>
    <row r="17" spans="1:12" ht="22.5" customHeight="1">
      <c r="A17" s="136"/>
      <c r="B17" s="135"/>
      <c r="C17" s="134"/>
      <c r="D17" s="142"/>
      <c r="E17" s="134"/>
      <c r="F17" s="142"/>
      <c r="G17" s="144">
        <f t="shared" si="0"/>
        <v>0</v>
      </c>
      <c r="H17" s="142"/>
      <c r="I17" s="144">
        <f t="shared" si="1"/>
        <v>0</v>
      </c>
      <c r="J17" s="142"/>
      <c r="K17" s="133"/>
      <c r="L17" s="137">
        <f t="shared" si="2"/>
        <v>0</v>
      </c>
    </row>
    <row r="18" spans="1:12" ht="22.5" customHeight="1">
      <c r="A18" s="136"/>
      <c r="B18" s="135"/>
      <c r="C18" s="134"/>
      <c r="D18" s="142"/>
      <c r="E18" s="134"/>
      <c r="F18" s="142"/>
      <c r="G18" s="144">
        <f t="shared" si="0"/>
        <v>0</v>
      </c>
      <c r="H18" s="142"/>
      <c r="I18" s="144">
        <f t="shared" si="1"/>
        <v>0</v>
      </c>
      <c r="J18" s="142"/>
      <c r="K18" s="133"/>
      <c r="L18" s="137">
        <f t="shared" si="2"/>
        <v>0</v>
      </c>
    </row>
    <row r="19" spans="1:12" ht="22.5" customHeight="1">
      <c r="A19" s="136"/>
      <c r="B19" s="135"/>
      <c r="C19" s="134"/>
      <c r="D19" s="142"/>
      <c r="E19" s="134"/>
      <c r="F19" s="142"/>
      <c r="G19" s="144">
        <f t="shared" si="0"/>
        <v>0</v>
      </c>
      <c r="H19" s="142"/>
      <c r="I19" s="144">
        <f t="shared" si="1"/>
        <v>0</v>
      </c>
      <c r="J19" s="142"/>
      <c r="K19" s="133"/>
      <c r="L19" s="137">
        <f t="shared" si="2"/>
        <v>0</v>
      </c>
    </row>
    <row r="20" spans="1:12" ht="22.5" customHeight="1" thickBot="1">
      <c r="A20" s="149"/>
      <c r="B20" s="150"/>
      <c r="C20" s="148"/>
      <c r="D20" s="151"/>
      <c r="E20" s="148"/>
      <c r="F20" s="151"/>
      <c r="G20" s="152">
        <f t="shared" si="0"/>
        <v>0</v>
      </c>
      <c r="H20" s="151"/>
      <c r="I20" s="152">
        <f t="shared" si="1"/>
        <v>0</v>
      </c>
      <c r="J20" s="151"/>
      <c r="K20" s="153"/>
      <c r="L20" s="154">
        <f t="shared" si="2"/>
        <v>0</v>
      </c>
    </row>
    <row r="21" spans="1:12" ht="22.5" customHeight="1" thickTop="1" thickBot="1">
      <c r="A21" s="192" t="s">
        <v>21</v>
      </c>
      <c r="B21" s="193"/>
      <c r="C21" s="138" t="s">
        <v>22</v>
      </c>
      <c r="D21" s="139" t="s">
        <v>22</v>
      </c>
      <c r="E21" s="138"/>
      <c r="F21" s="143">
        <f>SUM(F11:F20)</f>
        <v>0</v>
      </c>
      <c r="G21" s="145">
        <f t="shared" si="0"/>
        <v>0</v>
      </c>
      <c r="H21" s="143">
        <f>SUM(H11:H20)</f>
        <v>0</v>
      </c>
      <c r="I21" s="145">
        <f t="shared" si="1"/>
        <v>0</v>
      </c>
      <c r="J21" s="143">
        <f>SUM(J11:J20)</f>
        <v>0</v>
      </c>
      <c r="K21" s="140">
        <f>SUM(K11:K20)</f>
        <v>0</v>
      </c>
      <c r="L21" s="141">
        <f t="shared" si="2"/>
        <v>0</v>
      </c>
    </row>
    <row r="22" spans="1:12" ht="20.100000000000001" customHeight="1">
      <c r="A22" s="49"/>
      <c r="B22" s="49"/>
      <c r="C22" s="51"/>
      <c r="D22" s="49"/>
      <c r="E22" s="49"/>
      <c r="F22" s="45"/>
      <c r="G22" s="46"/>
      <c r="H22" s="45"/>
      <c r="I22" s="46"/>
      <c r="J22" s="45"/>
      <c r="K22" s="45"/>
      <c r="L22" s="47"/>
    </row>
    <row r="23" spans="1:12" ht="20.100000000000001" customHeight="1">
      <c r="A23" s="191" t="s">
        <v>23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</row>
    <row r="24" spans="1:12" s="48" customFormat="1" ht="14.25">
      <c r="A24" s="52"/>
      <c r="B24" s="53"/>
      <c r="C24" s="54"/>
      <c r="D24" s="53"/>
      <c r="E24" s="55"/>
      <c r="F24" s="53"/>
      <c r="G24" s="53"/>
      <c r="H24" s="53"/>
      <c r="I24" s="53"/>
      <c r="J24" s="53"/>
      <c r="K24" s="53"/>
      <c r="L24" s="56"/>
    </row>
    <row r="25" spans="1:12">
      <c r="A25" s="42" t="s">
        <v>40</v>
      </c>
      <c r="B25" s="42"/>
      <c r="D25" s="42"/>
      <c r="E25" s="42"/>
      <c r="F25" s="42"/>
    </row>
  </sheetData>
  <mergeCells count="16">
    <mergeCell ref="A23:L23"/>
    <mergeCell ref="A21:B21"/>
    <mergeCell ref="E2:I3"/>
    <mergeCell ref="A5:B10"/>
    <mergeCell ref="C5:E8"/>
    <mergeCell ref="F5:G6"/>
    <mergeCell ref="H5:I6"/>
    <mergeCell ref="J5:J8"/>
    <mergeCell ref="K5:K8"/>
    <mergeCell ref="L5:L8"/>
    <mergeCell ref="F7:G7"/>
    <mergeCell ref="H7:I7"/>
    <mergeCell ref="F8:G8"/>
    <mergeCell ref="H8:I8"/>
    <mergeCell ref="C9:C10"/>
    <mergeCell ref="D9:E10"/>
  </mergeCells>
  <phoneticPr fontId="1"/>
  <dataValidations count="2">
    <dataValidation type="list" allowBlank="1" showInputMessage="1" sqref="C11:C20" xr:uid="{6094A183-2FF2-457F-94C7-5B79C6383B82}">
      <formula1>"電気,ガス,水道"</formula1>
    </dataValidation>
    <dataValidation type="list" allowBlank="1" showInputMessage="1" sqref="E11:E20" xr:uid="{86C5387D-6B27-4FED-B9A3-F0C4D50532E2}">
      <formula1>"kWh／年,㎥／年"</formula1>
    </dataValidation>
  </dataValidations>
  <printOptions horizontalCentered="1"/>
  <pageMargins left="0" right="0" top="1.1417322834645669" bottom="0.15748031496062992" header="0.31496062992125984" footer="0.31496062992125984"/>
  <pageSetup paperSize="9" fitToWidth="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2DC4-BD9D-437A-94A0-B1C93AE5D0EF}">
  <sheetPr>
    <tabColor rgb="FF92D050"/>
  </sheetPr>
  <dimension ref="A1:G27"/>
  <sheetViews>
    <sheetView view="pageBreakPreview" zoomScale="85" zoomScaleNormal="100" zoomScaleSheetLayoutView="85" workbookViewId="0"/>
  </sheetViews>
  <sheetFormatPr defaultColWidth="9" defaultRowHeight="30" customHeight="1"/>
  <cols>
    <col min="1" max="1" width="9" style="106" customWidth="1"/>
    <col min="2" max="2" width="5.75" style="106" customWidth="1"/>
    <col min="3" max="3" width="24" style="106" customWidth="1"/>
    <col min="4" max="4" width="21.625" style="107" customWidth="1"/>
    <col min="5" max="5" width="8.75" style="111" customWidth="1"/>
    <col min="6" max="6" width="9.875" style="106" customWidth="1"/>
    <col min="7" max="16384" width="9" style="106"/>
  </cols>
  <sheetData>
    <row r="1" spans="1:7" ht="24" customHeight="1">
      <c r="A1" s="114"/>
      <c r="B1" s="114"/>
      <c r="C1" s="114"/>
      <c r="D1" s="114"/>
      <c r="E1" s="114"/>
      <c r="F1" s="121"/>
      <c r="G1" s="120" t="s">
        <v>121</v>
      </c>
    </row>
    <row r="2" spans="1:7" ht="24" customHeight="1">
      <c r="A2" s="114"/>
      <c r="B2" s="114"/>
      <c r="C2" s="114"/>
      <c r="D2" s="114"/>
      <c r="E2" s="114"/>
      <c r="F2" s="115"/>
      <c r="G2" s="113" t="s">
        <v>123</v>
      </c>
    </row>
    <row r="3" spans="1:7" ht="30" customHeight="1">
      <c r="A3" s="114"/>
      <c r="B3" s="224" t="s">
        <v>133</v>
      </c>
      <c r="C3" s="224"/>
      <c r="D3" s="224"/>
      <c r="E3" s="224"/>
      <c r="F3" s="224"/>
      <c r="G3" s="114"/>
    </row>
    <row r="4" spans="1:7" ht="30" customHeight="1">
      <c r="A4" s="114"/>
      <c r="B4" s="114" t="s">
        <v>120</v>
      </c>
      <c r="C4" s="114"/>
      <c r="D4" s="114"/>
      <c r="E4" s="114"/>
      <c r="F4" s="114"/>
      <c r="G4" s="114"/>
    </row>
    <row r="5" spans="1:7" ht="30" customHeight="1">
      <c r="A5" s="114"/>
      <c r="B5" s="122" t="s">
        <v>95</v>
      </c>
      <c r="C5" s="123" t="s">
        <v>96</v>
      </c>
      <c r="D5" s="126"/>
      <c r="E5" s="127" t="s">
        <v>5</v>
      </c>
      <c r="F5" s="108"/>
      <c r="G5" s="114"/>
    </row>
    <row r="6" spans="1:7" ht="30" customHeight="1">
      <c r="A6" s="114"/>
      <c r="B6" s="122" t="s">
        <v>97</v>
      </c>
      <c r="C6" s="123" t="s">
        <v>98</v>
      </c>
      <c r="D6" s="126"/>
      <c r="E6" s="127" t="s">
        <v>5</v>
      </c>
      <c r="F6" s="108"/>
      <c r="G6" s="114"/>
    </row>
    <row r="7" spans="1:7" ht="30" customHeight="1">
      <c r="A7" s="114"/>
      <c r="B7" s="122" t="s">
        <v>99</v>
      </c>
      <c r="C7" s="123" t="s">
        <v>3</v>
      </c>
      <c r="D7" s="128" t="str">
        <f>IF(D5="","",D6/D5*100)</f>
        <v/>
      </c>
      <c r="E7" s="127" t="s">
        <v>7</v>
      </c>
      <c r="F7" s="109" t="s">
        <v>100</v>
      </c>
      <c r="G7" s="114"/>
    </row>
    <row r="8" spans="1:7" ht="30" customHeight="1">
      <c r="A8" s="114"/>
      <c r="B8" s="122" t="s">
        <v>101</v>
      </c>
      <c r="C8" s="123" t="s">
        <v>102</v>
      </c>
      <c r="D8" s="126"/>
      <c r="E8" s="127" t="s">
        <v>5</v>
      </c>
      <c r="F8" s="108"/>
      <c r="G8" s="114"/>
    </row>
    <row r="9" spans="1:7" ht="30" customHeight="1">
      <c r="A9" s="114"/>
      <c r="B9" s="122" t="s">
        <v>103</v>
      </c>
      <c r="C9" s="123" t="s">
        <v>104</v>
      </c>
      <c r="D9" s="129" t="str">
        <f>IF(D6="","",D6-D8)</f>
        <v/>
      </c>
      <c r="E9" s="127" t="s">
        <v>5</v>
      </c>
      <c r="F9" s="108" t="s">
        <v>126</v>
      </c>
      <c r="G9" s="114"/>
    </row>
    <row r="10" spans="1:7" ht="30" customHeight="1">
      <c r="A10" s="114"/>
      <c r="B10" s="122" t="s">
        <v>105</v>
      </c>
      <c r="C10" s="123" t="s">
        <v>8</v>
      </c>
      <c r="D10" s="126"/>
      <c r="E10" s="127" t="s">
        <v>106</v>
      </c>
      <c r="F10" s="108" t="s">
        <v>107</v>
      </c>
      <c r="G10" s="114"/>
    </row>
    <row r="11" spans="1:7" ht="30" customHeight="1">
      <c r="A11" s="114"/>
      <c r="B11" s="122" t="s">
        <v>108</v>
      </c>
      <c r="C11" s="123" t="s">
        <v>109</v>
      </c>
      <c r="D11" s="129" t="str">
        <f>IF(D6="","",D5*D10)</f>
        <v/>
      </c>
      <c r="E11" s="127" t="s">
        <v>6</v>
      </c>
      <c r="F11" s="108" t="s">
        <v>110</v>
      </c>
      <c r="G11" s="114"/>
    </row>
    <row r="12" spans="1:7" ht="30" customHeight="1">
      <c r="A12" s="114"/>
      <c r="B12" s="122" t="s">
        <v>111</v>
      </c>
      <c r="C12" s="123" t="s">
        <v>4</v>
      </c>
      <c r="D12" s="129" t="str">
        <f>IF(D6="","",D6*D10)</f>
        <v/>
      </c>
      <c r="E12" s="127" t="s">
        <v>6</v>
      </c>
      <c r="F12" s="108" t="s">
        <v>112</v>
      </c>
      <c r="G12" s="114"/>
    </row>
    <row r="13" spans="1:7" ht="30" customHeight="1">
      <c r="A13" s="114"/>
      <c r="B13" s="122" t="s">
        <v>113</v>
      </c>
      <c r="C13" s="123" t="s">
        <v>114</v>
      </c>
      <c r="D13" s="129" t="str">
        <f>IF(D6="","",D8*D10)</f>
        <v/>
      </c>
      <c r="E13" s="127" t="s">
        <v>6</v>
      </c>
      <c r="F13" s="108" t="s">
        <v>115</v>
      </c>
      <c r="G13" s="114"/>
    </row>
    <row r="14" spans="1:7" ht="30" customHeight="1">
      <c r="A14" s="116"/>
      <c r="B14" s="122" t="s">
        <v>116</v>
      </c>
      <c r="C14" s="123" t="s">
        <v>117</v>
      </c>
      <c r="D14" s="129" t="str">
        <f>IFERROR(D9*D10,"")</f>
        <v/>
      </c>
      <c r="E14" s="130" t="s">
        <v>6</v>
      </c>
      <c r="F14" s="108" t="s">
        <v>118</v>
      </c>
      <c r="G14" s="116"/>
    </row>
    <row r="15" spans="1:7" ht="17.45" customHeight="1">
      <c r="A15" s="116"/>
      <c r="B15" s="116"/>
      <c r="C15" s="116"/>
      <c r="D15" s="117"/>
      <c r="E15" s="118"/>
      <c r="F15" s="116"/>
      <c r="G15" s="116"/>
    </row>
    <row r="16" spans="1:7" ht="30" customHeight="1">
      <c r="A16" s="114"/>
      <c r="B16" s="114" t="s">
        <v>119</v>
      </c>
      <c r="C16" s="114"/>
      <c r="D16" s="110"/>
      <c r="F16" s="114"/>
      <c r="G16" s="116"/>
    </row>
    <row r="17" spans="1:7" ht="30" customHeight="1">
      <c r="A17" s="114"/>
      <c r="B17" s="122" t="s">
        <v>95</v>
      </c>
      <c r="C17" s="123" t="s">
        <v>96</v>
      </c>
      <c r="D17" s="126"/>
      <c r="E17" s="127" t="s">
        <v>5</v>
      </c>
      <c r="F17" s="108"/>
      <c r="G17" s="116"/>
    </row>
    <row r="18" spans="1:7" ht="30" customHeight="1">
      <c r="A18" s="114"/>
      <c r="B18" s="122" t="s">
        <v>97</v>
      </c>
      <c r="C18" s="123" t="s">
        <v>98</v>
      </c>
      <c r="D18" s="126"/>
      <c r="E18" s="127" t="s">
        <v>5</v>
      </c>
      <c r="F18" s="108"/>
      <c r="G18" s="116"/>
    </row>
    <row r="19" spans="1:7" ht="30" customHeight="1">
      <c r="A19" s="114"/>
      <c r="B19" s="122" t="s">
        <v>99</v>
      </c>
      <c r="C19" s="123" t="s">
        <v>3</v>
      </c>
      <c r="D19" s="128" t="str">
        <f>IF(D17="","",D18/D17*100)</f>
        <v/>
      </c>
      <c r="E19" s="127" t="s">
        <v>7</v>
      </c>
      <c r="F19" s="109" t="s">
        <v>100</v>
      </c>
      <c r="G19" s="116"/>
    </row>
    <row r="20" spans="1:7" ht="30" customHeight="1">
      <c r="A20" s="114"/>
      <c r="B20" s="122" t="s">
        <v>101</v>
      </c>
      <c r="C20" s="123" t="s">
        <v>102</v>
      </c>
      <c r="D20" s="126"/>
      <c r="E20" s="127" t="s">
        <v>5</v>
      </c>
      <c r="F20" s="108"/>
      <c r="G20" s="116"/>
    </row>
    <row r="21" spans="1:7" ht="30" customHeight="1">
      <c r="A21" s="114"/>
      <c r="B21" s="122" t="s">
        <v>103</v>
      </c>
      <c r="C21" s="123" t="s">
        <v>104</v>
      </c>
      <c r="D21" s="129" t="str">
        <f>IF(D18="","",D18-D20)</f>
        <v/>
      </c>
      <c r="E21" s="127" t="s">
        <v>5</v>
      </c>
      <c r="F21" s="108" t="s">
        <v>126</v>
      </c>
      <c r="G21" s="116"/>
    </row>
    <row r="22" spans="1:7" ht="30" customHeight="1">
      <c r="A22" s="114"/>
      <c r="B22" s="122" t="s">
        <v>105</v>
      </c>
      <c r="C22" s="123" t="s">
        <v>8</v>
      </c>
      <c r="D22" s="126"/>
      <c r="E22" s="127" t="s">
        <v>106</v>
      </c>
      <c r="F22" s="108" t="s">
        <v>107</v>
      </c>
      <c r="G22" s="116"/>
    </row>
    <row r="23" spans="1:7" ht="30" customHeight="1">
      <c r="A23" s="114"/>
      <c r="B23" s="122" t="s">
        <v>108</v>
      </c>
      <c r="C23" s="123" t="s">
        <v>109</v>
      </c>
      <c r="D23" s="129" t="str">
        <f>IF(D18="","",D17*D22)</f>
        <v/>
      </c>
      <c r="E23" s="127" t="s">
        <v>6</v>
      </c>
      <c r="F23" s="108" t="s">
        <v>110</v>
      </c>
      <c r="G23" s="116"/>
    </row>
    <row r="24" spans="1:7" ht="30" customHeight="1">
      <c r="A24" s="114"/>
      <c r="B24" s="122" t="s">
        <v>111</v>
      </c>
      <c r="C24" s="123" t="s">
        <v>4</v>
      </c>
      <c r="D24" s="129" t="str">
        <f>IF(D18="","",D18*D22)</f>
        <v/>
      </c>
      <c r="E24" s="127" t="s">
        <v>6</v>
      </c>
      <c r="F24" s="108" t="s">
        <v>112</v>
      </c>
      <c r="G24" s="116"/>
    </row>
    <row r="25" spans="1:7" ht="30" customHeight="1">
      <c r="A25" s="114"/>
      <c r="B25" s="122" t="s">
        <v>113</v>
      </c>
      <c r="C25" s="123" t="s">
        <v>114</v>
      </c>
      <c r="D25" s="129" t="str">
        <f>IF(D18="","",D20*D22)</f>
        <v/>
      </c>
      <c r="E25" s="127" t="s">
        <v>6</v>
      </c>
      <c r="F25" s="108" t="s">
        <v>115</v>
      </c>
      <c r="G25" s="116"/>
    </row>
    <row r="26" spans="1:7" ht="30" customHeight="1">
      <c r="A26" s="116"/>
      <c r="B26" s="122" t="s">
        <v>116</v>
      </c>
      <c r="C26" s="123" t="s">
        <v>117</v>
      </c>
      <c r="D26" s="129" t="str">
        <f>IFERROR(D21*D22,"")</f>
        <v/>
      </c>
      <c r="E26" s="130" t="s">
        <v>6</v>
      </c>
      <c r="F26" s="108" t="s">
        <v>118</v>
      </c>
      <c r="G26" s="116"/>
    </row>
    <row r="27" spans="1:7" ht="30" customHeight="1">
      <c r="A27" s="116"/>
      <c r="B27" s="225" t="s">
        <v>40</v>
      </c>
      <c r="C27" s="225"/>
      <c r="D27" s="225"/>
      <c r="E27" s="225"/>
      <c r="F27" s="225"/>
      <c r="G27" s="116"/>
    </row>
  </sheetData>
  <mergeCells count="2">
    <mergeCell ref="B3:F3"/>
    <mergeCell ref="B27:F2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04BF-C6D8-4C22-8647-FE47E665C964}">
  <sheetPr>
    <tabColor rgb="FFFFC000"/>
  </sheetPr>
  <dimension ref="A1:L25"/>
  <sheetViews>
    <sheetView showZeros="0" view="pageBreakPreview" zoomScale="85" zoomScaleNormal="85" zoomScaleSheetLayoutView="85" workbookViewId="0"/>
  </sheetViews>
  <sheetFormatPr defaultColWidth="9" defaultRowHeight="13.5"/>
  <cols>
    <col min="1" max="1" width="3.5" style="38" customWidth="1"/>
    <col min="2" max="2" width="22" style="38" customWidth="1"/>
    <col min="3" max="3" width="6.125" style="50" customWidth="1"/>
    <col min="4" max="4" width="12.625" style="38" customWidth="1"/>
    <col min="5" max="5" width="8.625" style="39" customWidth="1"/>
    <col min="6" max="6" width="14.875" style="38" customWidth="1"/>
    <col min="7" max="7" width="7.625" style="38" customWidth="1"/>
    <col min="8" max="8" width="14.875" style="38" customWidth="1"/>
    <col min="9" max="9" width="7.625" style="38" customWidth="1"/>
    <col min="10" max="11" width="14.875" style="38" customWidth="1"/>
    <col min="12" max="12" width="11.125" style="38" customWidth="1"/>
    <col min="13" max="16384" width="9" style="38"/>
  </cols>
  <sheetData>
    <row r="1" spans="1:12" ht="18.75" customHeight="1">
      <c r="L1" s="131" t="s">
        <v>83</v>
      </c>
    </row>
    <row r="2" spans="1:12" ht="18.75" customHeight="1">
      <c r="E2" s="194" t="s">
        <v>134</v>
      </c>
      <c r="F2" s="194"/>
      <c r="G2" s="194"/>
      <c r="H2" s="194"/>
      <c r="I2" s="194"/>
      <c r="J2" s="42"/>
      <c r="K2" s="132"/>
      <c r="L2" s="113" t="s">
        <v>124</v>
      </c>
    </row>
    <row r="3" spans="1:12" ht="11.25" customHeight="1">
      <c r="A3" s="40" t="s">
        <v>41</v>
      </c>
      <c r="B3" s="40"/>
      <c r="E3" s="194"/>
      <c r="F3" s="194"/>
      <c r="G3" s="194"/>
      <c r="H3" s="194"/>
      <c r="I3" s="194"/>
    </row>
    <row r="4" spans="1:12" ht="15" thickBot="1">
      <c r="A4" s="52"/>
      <c r="B4" s="53"/>
      <c r="C4" s="54"/>
      <c r="D4" s="53"/>
      <c r="E4" s="55"/>
      <c r="F4" s="53"/>
      <c r="G4" s="53"/>
      <c r="H4" s="53"/>
      <c r="I4" s="53"/>
      <c r="J4" s="53"/>
      <c r="K4" s="53"/>
      <c r="L4" s="56" t="s">
        <v>26</v>
      </c>
    </row>
    <row r="5" spans="1:12" ht="14.25" customHeight="1">
      <c r="A5" s="195" t="s">
        <v>42</v>
      </c>
      <c r="B5" s="196"/>
      <c r="C5" s="201" t="s">
        <v>11</v>
      </c>
      <c r="D5" s="202"/>
      <c r="E5" s="203"/>
      <c r="F5" s="201" t="s">
        <v>24</v>
      </c>
      <c r="G5" s="203"/>
      <c r="H5" s="201" t="s">
        <v>25</v>
      </c>
      <c r="I5" s="203"/>
      <c r="J5" s="210" t="s">
        <v>28</v>
      </c>
      <c r="K5" s="210" t="s">
        <v>27</v>
      </c>
      <c r="L5" s="213" t="s">
        <v>44</v>
      </c>
    </row>
    <row r="6" spans="1:12">
      <c r="A6" s="197"/>
      <c r="B6" s="198"/>
      <c r="C6" s="204"/>
      <c r="D6" s="205"/>
      <c r="E6" s="206"/>
      <c r="F6" s="207"/>
      <c r="G6" s="209"/>
      <c r="H6" s="207"/>
      <c r="I6" s="209"/>
      <c r="J6" s="211"/>
      <c r="K6" s="211"/>
      <c r="L6" s="214"/>
    </row>
    <row r="7" spans="1:12" ht="27" customHeight="1">
      <c r="A7" s="197"/>
      <c r="B7" s="198"/>
      <c r="C7" s="204"/>
      <c r="D7" s="205"/>
      <c r="E7" s="206"/>
      <c r="F7" s="216"/>
      <c r="G7" s="217"/>
      <c r="H7" s="216"/>
      <c r="I7" s="217"/>
      <c r="J7" s="211"/>
      <c r="K7" s="211"/>
      <c r="L7" s="214"/>
    </row>
    <row r="8" spans="1:12">
      <c r="A8" s="197"/>
      <c r="B8" s="198"/>
      <c r="C8" s="207"/>
      <c r="D8" s="208"/>
      <c r="E8" s="209"/>
      <c r="F8" s="207" t="s">
        <v>122</v>
      </c>
      <c r="G8" s="209"/>
      <c r="H8" s="207" t="s">
        <v>131</v>
      </c>
      <c r="I8" s="209"/>
      <c r="J8" s="212"/>
      <c r="K8" s="212"/>
      <c r="L8" s="215"/>
    </row>
    <row r="9" spans="1:12">
      <c r="A9" s="197"/>
      <c r="B9" s="198"/>
      <c r="C9" s="218" t="s">
        <v>15</v>
      </c>
      <c r="D9" s="220" t="s">
        <v>16</v>
      </c>
      <c r="E9" s="221"/>
      <c r="F9" s="164" t="s">
        <v>17</v>
      </c>
      <c r="G9" s="164" t="s">
        <v>19</v>
      </c>
      <c r="H9" s="164" t="s">
        <v>17</v>
      </c>
      <c r="I9" s="164" t="s">
        <v>19</v>
      </c>
      <c r="J9" s="164" t="s">
        <v>12</v>
      </c>
      <c r="K9" s="164" t="s">
        <v>13</v>
      </c>
      <c r="L9" s="146" t="s">
        <v>14</v>
      </c>
    </row>
    <row r="10" spans="1:12" ht="15" thickBot="1">
      <c r="A10" s="199"/>
      <c r="B10" s="200"/>
      <c r="C10" s="219"/>
      <c r="D10" s="222"/>
      <c r="E10" s="223"/>
      <c r="F10" s="165" t="s">
        <v>18</v>
      </c>
      <c r="G10" s="165" t="s">
        <v>10</v>
      </c>
      <c r="H10" s="165" t="s">
        <v>20</v>
      </c>
      <c r="I10" s="165" t="s">
        <v>10</v>
      </c>
      <c r="J10" s="41" t="s">
        <v>29</v>
      </c>
      <c r="K10" s="41" t="s">
        <v>9</v>
      </c>
      <c r="L10" s="147" t="s">
        <v>30</v>
      </c>
    </row>
    <row r="11" spans="1:12" ht="22.5" customHeight="1" thickTop="1">
      <c r="A11" s="155"/>
      <c r="B11" s="156"/>
      <c r="C11" s="157"/>
      <c r="D11" s="158"/>
      <c r="E11" s="157"/>
      <c r="F11" s="158"/>
      <c r="G11" s="159">
        <f>ROUND(IF(F11=0,0,F11/F$7*100),2)</f>
        <v>0</v>
      </c>
      <c r="H11" s="158"/>
      <c r="I11" s="159">
        <f>ROUND(IF(H11=0,0,H11/H$7*100),2)</f>
        <v>0</v>
      </c>
      <c r="J11" s="158"/>
      <c r="K11" s="160"/>
      <c r="L11" s="161">
        <f>ROUND(IF(J11=0,0,K11/J11),1)</f>
        <v>0</v>
      </c>
    </row>
    <row r="12" spans="1:12" ht="22.5" customHeight="1">
      <c r="A12" s="136"/>
      <c r="B12" s="135"/>
      <c r="C12" s="134"/>
      <c r="D12" s="142"/>
      <c r="E12" s="134"/>
      <c r="F12" s="142"/>
      <c r="G12" s="144">
        <f t="shared" ref="G12:G21" si="0">ROUND(IF(F12=0,0,F12/F$7*100),2)</f>
        <v>0</v>
      </c>
      <c r="H12" s="142"/>
      <c r="I12" s="144">
        <f t="shared" ref="I12:I21" si="1">ROUND(IF(H12=0,0,H12/H$7*100),2)</f>
        <v>0</v>
      </c>
      <c r="J12" s="142"/>
      <c r="K12" s="133"/>
      <c r="L12" s="137">
        <f t="shared" ref="L12:L21" si="2">ROUND(IF(J12=0,0,K12/J12),1)</f>
        <v>0</v>
      </c>
    </row>
    <row r="13" spans="1:12" ht="22.5" customHeight="1">
      <c r="A13" s="136"/>
      <c r="B13" s="135"/>
      <c r="C13" s="134"/>
      <c r="D13" s="142"/>
      <c r="E13" s="134"/>
      <c r="F13" s="142"/>
      <c r="G13" s="144">
        <f t="shared" si="0"/>
        <v>0</v>
      </c>
      <c r="H13" s="142"/>
      <c r="I13" s="144">
        <f t="shared" si="1"/>
        <v>0</v>
      </c>
      <c r="J13" s="142"/>
      <c r="K13" s="133"/>
      <c r="L13" s="137">
        <f t="shared" si="2"/>
        <v>0</v>
      </c>
    </row>
    <row r="14" spans="1:12" ht="22.5" customHeight="1">
      <c r="A14" s="136"/>
      <c r="B14" s="135"/>
      <c r="C14" s="134"/>
      <c r="D14" s="142"/>
      <c r="E14" s="134"/>
      <c r="F14" s="142"/>
      <c r="G14" s="144">
        <f t="shared" si="0"/>
        <v>0</v>
      </c>
      <c r="H14" s="142"/>
      <c r="I14" s="144">
        <f t="shared" si="1"/>
        <v>0</v>
      </c>
      <c r="J14" s="142"/>
      <c r="K14" s="133"/>
      <c r="L14" s="137">
        <f t="shared" si="2"/>
        <v>0</v>
      </c>
    </row>
    <row r="15" spans="1:12" ht="22.5" customHeight="1">
      <c r="A15" s="136"/>
      <c r="B15" s="135"/>
      <c r="C15" s="134"/>
      <c r="D15" s="142"/>
      <c r="E15" s="134"/>
      <c r="F15" s="142"/>
      <c r="G15" s="144">
        <f t="shared" si="0"/>
        <v>0</v>
      </c>
      <c r="H15" s="142"/>
      <c r="I15" s="144">
        <f t="shared" si="1"/>
        <v>0</v>
      </c>
      <c r="J15" s="142"/>
      <c r="K15" s="133"/>
      <c r="L15" s="137">
        <f t="shared" si="2"/>
        <v>0</v>
      </c>
    </row>
    <row r="16" spans="1:12" ht="22.5" customHeight="1">
      <c r="A16" s="136"/>
      <c r="B16" s="135"/>
      <c r="C16" s="134"/>
      <c r="D16" s="142"/>
      <c r="E16" s="134"/>
      <c r="F16" s="142"/>
      <c r="G16" s="144">
        <f t="shared" si="0"/>
        <v>0</v>
      </c>
      <c r="H16" s="142"/>
      <c r="I16" s="144">
        <f t="shared" si="1"/>
        <v>0</v>
      </c>
      <c r="J16" s="142"/>
      <c r="K16" s="133"/>
      <c r="L16" s="137">
        <f t="shared" si="2"/>
        <v>0</v>
      </c>
    </row>
    <row r="17" spans="1:12" ht="22.5" customHeight="1">
      <c r="A17" s="136"/>
      <c r="B17" s="135"/>
      <c r="C17" s="134"/>
      <c r="D17" s="142"/>
      <c r="E17" s="134"/>
      <c r="F17" s="142"/>
      <c r="G17" s="144">
        <f t="shared" si="0"/>
        <v>0</v>
      </c>
      <c r="H17" s="142"/>
      <c r="I17" s="144">
        <f t="shared" si="1"/>
        <v>0</v>
      </c>
      <c r="J17" s="142"/>
      <c r="K17" s="133"/>
      <c r="L17" s="137">
        <f t="shared" si="2"/>
        <v>0</v>
      </c>
    </row>
    <row r="18" spans="1:12" ht="22.5" customHeight="1">
      <c r="A18" s="136"/>
      <c r="B18" s="135"/>
      <c r="C18" s="134"/>
      <c r="D18" s="142"/>
      <c r="E18" s="134"/>
      <c r="F18" s="142"/>
      <c r="G18" s="144">
        <f t="shared" si="0"/>
        <v>0</v>
      </c>
      <c r="H18" s="142"/>
      <c r="I18" s="144">
        <f t="shared" si="1"/>
        <v>0</v>
      </c>
      <c r="J18" s="142"/>
      <c r="K18" s="133"/>
      <c r="L18" s="137">
        <f t="shared" si="2"/>
        <v>0</v>
      </c>
    </row>
    <row r="19" spans="1:12" ht="22.5" customHeight="1">
      <c r="A19" s="136"/>
      <c r="B19" s="135"/>
      <c r="C19" s="134"/>
      <c r="D19" s="142"/>
      <c r="E19" s="134"/>
      <c r="F19" s="142"/>
      <c r="G19" s="144">
        <f t="shared" si="0"/>
        <v>0</v>
      </c>
      <c r="H19" s="142"/>
      <c r="I19" s="144">
        <f t="shared" si="1"/>
        <v>0</v>
      </c>
      <c r="J19" s="142"/>
      <c r="K19" s="133"/>
      <c r="L19" s="137">
        <f t="shared" si="2"/>
        <v>0</v>
      </c>
    </row>
    <row r="20" spans="1:12" ht="22.5" customHeight="1" thickBot="1">
      <c r="A20" s="149"/>
      <c r="B20" s="150"/>
      <c r="C20" s="148"/>
      <c r="D20" s="151"/>
      <c r="E20" s="148"/>
      <c r="F20" s="151"/>
      <c r="G20" s="152">
        <f t="shared" si="0"/>
        <v>0</v>
      </c>
      <c r="H20" s="151"/>
      <c r="I20" s="152">
        <f t="shared" si="1"/>
        <v>0</v>
      </c>
      <c r="J20" s="151"/>
      <c r="K20" s="153"/>
      <c r="L20" s="154">
        <f t="shared" si="2"/>
        <v>0</v>
      </c>
    </row>
    <row r="21" spans="1:12" ht="22.5" customHeight="1" thickTop="1" thickBot="1">
      <c r="A21" s="192" t="s">
        <v>21</v>
      </c>
      <c r="B21" s="193"/>
      <c r="C21" s="138" t="s">
        <v>22</v>
      </c>
      <c r="D21" s="163" t="s">
        <v>22</v>
      </c>
      <c r="E21" s="138"/>
      <c r="F21" s="143">
        <f>SUM(F11:F20)</f>
        <v>0</v>
      </c>
      <c r="G21" s="145">
        <f t="shared" si="0"/>
        <v>0</v>
      </c>
      <c r="H21" s="143">
        <f>SUM(H11:H20)</f>
        <v>0</v>
      </c>
      <c r="I21" s="145">
        <f t="shared" si="1"/>
        <v>0</v>
      </c>
      <c r="J21" s="143">
        <f>SUM(J11:J20)</f>
        <v>0</v>
      </c>
      <c r="K21" s="140">
        <f>SUM(K11:K20)</f>
        <v>0</v>
      </c>
      <c r="L21" s="141">
        <f t="shared" si="2"/>
        <v>0</v>
      </c>
    </row>
    <row r="22" spans="1:12" ht="20.100000000000001" customHeight="1">
      <c r="A22" s="166"/>
      <c r="B22" s="166"/>
      <c r="C22" s="51"/>
      <c r="D22" s="166"/>
      <c r="E22" s="166"/>
      <c r="F22" s="45"/>
      <c r="G22" s="46"/>
      <c r="H22" s="45"/>
      <c r="I22" s="46"/>
      <c r="J22" s="45"/>
      <c r="K22" s="45"/>
      <c r="L22" s="47"/>
    </row>
    <row r="23" spans="1:12" ht="20.100000000000001" customHeight="1">
      <c r="A23" s="191" t="s">
        <v>23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</row>
    <row r="24" spans="1:12" s="48" customFormat="1" ht="14.25">
      <c r="A24" s="52"/>
      <c r="B24" s="53"/>
      <c r="C24" s="54"/>
      <c r="D24" s="53"/>
      <c r="E24" s="55"/>
      <c r="F24" s="53"/>
      <c r="G24" s="53"/>
      <c r="H24" s="53"/>
      <c r="I24" s="53"/>
      <c r="J24" s="53"/>
      <c r="K24" s="53"/>
      <c r="L24" s="56"/>
    </row>
    <row r="25" spans="1:12">
      <c r="A25" s="42" t="s">
        <v>40</v>
      </c>
      <c r="B25" s="42"/>
      <c r="D25" s="42"/>
      <c r="E25" s="42"/>
      <c r="F25" s="42"/>
    </row>
  </sheetData>
  <mergeCells count="16">
    <mergeCell ref="A21:B21"/>
    <mergeCell ref="A23:L23"/>
    <mergeCell ref="K5:K8"/>
    <mergeCell ref="L5:L8"/>
    <mergeCell ref="F7:G7"/>
    <mergeCell ref="H7:I7"/>
    <mergeCell ref="F8:G8"/>
    <mergeCell ref="H8:I8"/>
    <mergeCell ref="J5:J8"/>
    <mergeCell ref="E2:I3"/>
    <mergeCell ref="A5:B10"/>
    <mergeCell ref="C5:E8"/>
    <mergeCell ref="F5:G6"/>
    <mergeCell ref="H5:I6"/>
    <mergeCell ref="C9:C10"/>
    <mergeCell ref="D9:E10"/>
  </mergeCells>
  <phoneticPr fontId="1"/>
  <dataValidations count="2">
    <dataValidation type="list" allowBlank="1" showInputMessage="1" sqref="E11:E20" xr:uid="{9E3D56B6-B817-4573-AE7F-47DA1EA4C67E}">
      <formula1>"kWh／年,㎥／年"</formula1>
    </dataValidation>
    <dataValidation type="list" allowBlank="1" showInputMessage="1" sqref="C11:C20" xr:uid="{3DFC687A-D248-404B-A843-357A59EF8672}">
      <formula1>"電気,ガス,水道"</formula1>
    </dataValidation>
  </dataValidations>
  <printOptions horizontalCentered="1"/>
  <pageMargins left="0" right="0" top="1.1417322834645669" bottom="0.15748031496062992" header="0.31496062992125984" footer="0.31496062992125984"/>
  <pageSetup paperSize="9" fitToWidth="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20"/>
  <sheetViews>
    <sheetView view="pageBreakPreview" zoomScale="85" zoomScaleNormal="100" zoomScaleSheetLayoutView="85" workbookViewId="0"/>
  </sheetViews>
  <sheetFormatPr defaultColWidth="9" defaultRowHeight="30" customHeight="1"/>
  <cols>
    <col min="1" max="2" width="5.75" style="57" customWidth="1"/>
    <col min="3" max="3" width="24" style="57" customWidth="1"/>
    <col min="4" max="4" width="24" style="58" customWidth="1"/>
    <col min="5" max="5" width="8.75" style="59" customWidth="1"/>
    <col min="6" max="6" width="17.25" style="57" customWidth="1"/>
    <col min="7" max="16384" width="9" style="57"/>
  </cols>
  <sheetData>
    <row r="1" spans="1:6" ht="24" customHeight="1">
      <c r="D1" s="124"/>
      <c r="E1" s="124"/>
      <c r="F1" s="112" t="s">
        <v>83</v>
      </c>
    </row>
    <row r="2" spans="1:6" ht="24" customHeight="1">
      <c r="D2" s="124"/>
      <c r="E2" s="124"/>
      <c r="F2" s="119" t="s">
        <v>124</v>
      </c>
    </row>
    <row r="3" spans="1:6" ht="30" customHeight="1">
      <c r="A3" s="226" t="s">
        <v>135</v>
      </c>
      <c r="B3" s="226"/>
      <c r="C3" s="226"/>
      <c r="D3" s="226"/>
      <c r="E3" s="226"/>
      <c r="F3" s="226"/>
    </row>
    <row r="4" spans="1:6" ht="30" customHeight="1">
      <c r="A4" s="106" t="s">
        <v>120</v>
      </c>
      <c r="B4" s="61"/>
      <c r="C4" s="60"/>
      <c r="D4" s="61"/>
      <c r="E4" s="61"/>
      <c r="F4" s="60"/>
    </row>
    <row r="5" spans="1:6" ht="30" customHeight="1">
      <c r="A5" s="62" t="s">
        <v>45</v>
      </c>
      <c r="B5" s="227" t="s">
        <v>46</v>
      </c>
      <c r="C5" s="63" t="s">
        <v>47</v>
      </c>
      <c r="D5" s="64"/>
      <c r="E5" s="65" t="s">
        <v>6</v>
      </c>
      <c r="F5" s="66"/>
    </row>
    <row r="6" spans="1:6" ht="30" customHeight="1">
      <c r="A6" s="62" t="s">
        <v>48</v>
      </c>
      <c r="B6" s="227"/>
      <c r="C6" s="63" t="s">
        <v>49</v>
      </c>
      <c r="D6" s="64"/>
      <c r="E6" s="65" t="s">
        <v>5</v>
      </c>
      <c r="F6" s="66"/>
    </row>
    <row r="7" spans="1:6" ht="30" customHeight="1">
      <c r="A7" s="62" t="s">
        <v>50</v>
      </c>
      <c r="B7" s="227"/>
      <c r="C7" s="63" t="s">
        <v>51</v>
      </c>
      <c r="D7" s="64"/>
      <c r="E7" s="65" t="s">
        <v>5</v>
      </c>
      <c r="F7" s="67"/>
    </row>
    <row r="8" spans="1:6" ht="30" customHeight="1">
      <c r="A8" s="62" t="s">
        <v>52</v>
      </c>
      <c r="B8" s="227"/>
      <c r="C8" s="63" t="s">
        <v>3</v>
      </c>
      <c r="D8" s="162" t="str">
        <f>IF(D6="","",D7/D6*100)</f>
        <v/>
      </c>
      <c r="E8" s="65" t="s">
        <v>7</v>
      </c>
      <c r="F8" s="67" t="str">
        <f>A7&amp;"/"&amp;A6&amp;"×100"</f>
        <v>C/B×100</v>
      </c>
    </row>
    <row r="9" spans="1:6" ht="30" customHeight="1">
      <c r="A9" s="62" t="s">
        <v>53</v>
      </c>
      <c r="B9" s="227"/>
      <c r="C9" s="63" t="s">
        <v>54</v>
      </c>
      <c r="D9" s="64"/>
      <c r="E9" s="65" t="s">
        <v>5</v>
      </c>
      <c r="F9" s="66"/>
    </row>
    <row r="10" spans="1:6" ht="30" customHeight="1">
      <c r="A10" s="62" t="s">
        <v>55</v>
      </c>
      <c r="B10" s="227"/>
      <c r="C10" s="63" t="s">
        <v>56</v>
      </c>
      <c r="D10" s="71" t="str">
        <f>IF(D9="","",D7-D9)</f>
        <v/>
      </c>
      <c r="E10" s="65" t="s">
        <v>5</v>
      </c>
      <c r="F10" s="66" t="s">
        <v>127</v>
      </c>
    </row>
    <row r="11" spans="1:6" ht="30" customHeight="1">
      <c r="A11" s="62" t="s">
        <v>57</v>
      </c>
      <c r="B11" s="227"/>
      <c r="C11" s="63" t="s">
        <v>8</v>
      </c>
      <c r="D11" s="68"/>
      <c r="E11" s="69" t="s">
        <v>58</v>
      </c>
      <c r="F11" s="70" t="s">
        <v>59</v>
      </c>
    </row>
    <row r="12" spans="1:6" ht="30" customHeight="1">
      <c r="A12" s="62" t="s">
        <v>60</v>
      </c>
      <c r="B12" s="227"/>
      <c r="C12" s="63" t="s">
        <v>4</v>
      </c>
      <c r="D12" s="71" t="str">
        <f>IF(D11="","",D7*D11)</f>
        <v/>
      </c>
      <c r="E12" s="65" t="s">
        <v>6</v>
      </c>
      <c r="F12" s="66" t="s">
        <v>61</v>
      </c>
    </row>
    <row r="13" spans="1:6" ht="30" customHeight="1">
      <c r="A13" s="62" t="s">
        <v>62</v>
      </c>
      <c r="B13" s="227"/>
      <c r="C13" s="63" t="s">
        <v>63</v>
      </c>
      <c r="D13" s="71" t="str">
        <f>IF(D11="","",D5+D9*D11)</f>
        <v/>
      </c>
      <c r="E13" s="65" t="s">
        <v>6</v>
      </c>
      <c r="F13" s="70" t="s">
        <v>64</v>
      </c>
    </row>
    <row r="14" spans="1:6" ht="30" customHeight="1" thickBot="1">
      <c r="A14" s="72" t="s">
        <v>65</v>
      </c>
      <c r="B14" s="228"/>
      <c r="C14" s="73" t="s">
        <v>66</v>
      </c>
      <c r="D14" s="74" t="str">
        <f>IF(D13="","",D12-D13)</f>
        <v/>
      </c>
      <c r="E14" s="75"/>
      <c r="F14" s="76" t="s">
        <v>128</v>
      </c>
    </row>
    <row r="15" spans="1:6" ht="30" customHeight="1" thickTop="1">
      <c r="A15" s="77" t="s">
        <v>67</v>
      </c>
      <c r="B15" s="229" t="s">
        <v>68</v>
      </c>
      <c r="C15" s="78" t="s">
        <v>69</v>
      </c>
      <c r="D15" s="79" t="str">
        <f>IF(D7="","",D7)</f>
        <v/>
      </c>
      <c r="E15" s="80" t="str">
        <f>E6</f>
        <v>円/年</v>
      </c>
      <c r="F15" s="81" t="s">
        <v>70</v>
      </c>
    </row>
    <row r="16" spans="1:6" ht="30" customHeight="1">
      <c r="A16" s="62" t="s">
        <v>71</v>
      </c>
      <c r="B16" s="229"/>
      <c r="C16" s="63" t="s">
        <v>72</v>
      </c>
      <c r="D16" s="68"/>
      <c r="E16" s="65" t="s">
        <v>6</v>
      </c>
      <c r="F16" s="69" t="s">
        <v>73</v>
      </c>
    </row>
    <row r="17" spans="1:6" ht="30" customHeight="1">
      <c r="A17" s="82" t="s">
        <v>74</v>
      </c>
      <c r="B17" s="229"/>
      <c r="C17" s="83" t="s">
        <v>75</v>
      </c>
      <c r="D17" s="84" t="str">
        <f>IF(D11="","",15-D11)</f>
        <v/>
      </c>
      <c r="E17" s="85" t="s">
        <v>58</v>
      </c>
      <c r="F17" s="86" t="s">
        <v>130</v>
      </c>
    </row>
    <row r="18" spans="1:6" ht="30" customHeight="1" thickBot="1">
      <c r="A18" s="72" t="s">
        <v>76</v>
      </c>
      <c r="B18" s="230"/>
      <c r="C18" s="87" t="s">
        <v>77</v>
      </c>
      <c r="D18" s="74" t="str">
        <f>IF(D17="","",D15*D17-D16)</f>
        <v/>
      </c>
      <c r="E18" s="88" t="s">
        <v>78</v>
      </c>
      <c r="F18" s="76" t="s">
        <v>129</v>
      </c>
    </row>
    <row r="19" spans="1:6" ht="30" customHeight="1" thickTop="1">
      <c r="A19" s="89" t="s">
        <v>79</v>
      </c>
      <c r="B19" s="231" t="s">
        <v>80</v>
      </c>
      <c r="C19" s="232"/>
      <c r="D19" s="90" t="str">
        <f>IF(D18="","",D14+D18)</f>
        <v/>
      </c>
      <c r="E19" s="91" t="s">
        <v>81</v>
      </c>
      <c r="F19" s="91" t="s">
        <v>125</v>
      </c>
    </row>
    <row r="20" spans="1:6" ht="24" customHeight="1">
      <c r="A20" s="233" t="s">
        <v>40</v>
      </c>
      <c r="B20" s="233"/>
      <c r="C20" s="233"/>
      <c r="D20" s="233"/>
      <c r="E20" s="233"/>
      <c r="F20" s="125"/>
    </row>
  </sheetData>
  <sheetProtection selectLockedCells="1"/>
  <mergeCells count="5">
    <mergeCell ref="A3:F3"/>
    <mergeCell ref="B5:B14"/>
    <mergeCell ref="B15:B18"/>
    <mergeCell ref="B19:C19"/>
    <mergeCell ref="A20:E20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対象施設の概要</vt:lpstr>
      <vt:lpstr>参加申込書</vt:lpstr>
      <vt:lpstr>調査報告書①-1</vt:lpstr>
      <vt:lpstr>調査報告書①-2</vt:lpstr>
      <vt:lpstr>調査報告書②-1</vt:lpstr>
      <vt:lpstr>調査報告書②-2</vt:lpstr>
      <vt:lpstr>参加申込書!Print_Area</vt:lpstr>
      <vt:lpstr>対象施設の概要!Print_Area</vt:lpstr>
      <vt:lpstr>'調査報告書①-1'!Print_Area</vt:lpstr>
      <vt:lpstr>'調査報告書①-2'!Print_Area</vt:lpstr>
      <vt:lpstr>'調査報告書②-1'!Print_Area</vt:lpstr>
      <vt:lpstr>'調査報告書②-2'!Print_Area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2024-07-16T03:18:51Z</dcterms:modified>
</cp:coreProperties>
</file>