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6605" windowHeight="8055" tabRatio="845"/>
  </bookViews>
  <sheets>
    <sheet name="④評定結果一覧表（公表用）" sheetId="10" r:id="rId1"/>
  </sheets>
  <externalReferences>
    <externalReference r:id="rId2"/>
  </externalReferences>
  <definedNames>
    <definedName name="_xlnm.Print_Area" localSheetId="0">'④評定結果一覧表（公表用）'!$A$1:$G$33</definedName>
  </definedNames>
  <calcPr calcId="162913"/>
</workbook>
</file>

<file path=xl/calcChain.xml><?xml version="1.0" encoding="utf-8"?>
<calcChain xmlns="http://schemas.openxmlformats.org/spreadsheetml/2006/main">
  <c r="F22" i="10" l="1"/>
  <c r="E22" i="10"/>
  <c r="D22" i="10"/>
  <c r="C22" i="10"/>
  <c r="B22" i="10"/>
  <c r="A22" i="10"/>
  <c r="F21" i="10"/>
  <c r="E21" i="10"/>
  <c r="D21" i="10"/>
  <c r="C21" i="10"/>
  <c r="B21" i="10"/>
  <c r="A21" i="10"/>
  <c r="F20" i="10"/>
  <c r="E20" i="10"/>
  <c r="D20" i="10"/>
  <c r="C20" i="10"/>
  <c r="B20" i="10"/>
  <c r="A20" i="10"/>
  <c r="F19" i="10"/>
  <c r="E19" i="10"/>
  <c r="D19" i="10"/>
  <c r="C19" i="10"/>
  <c r="B19" i="10"/>
  <c r="A19" i="10"/>
  <c r="F18" i="10"/>
  <c r="E18" i="10"/>
  <c r="D18" i="10"/>
  <c r="C18" i="10"/>
  <c r="B18" i="10"/>
  <c r="A18" i="10"/>
  <c r="F17" i="10"/>
  <c r="E17" i="10"/>
  <c r="D17" i="10"/>
  <c r="C17" i="10"/>
  <c r="B17" i="10"/>
  <c r="A17" i="10"/>
  <c r="F16" i="10"/>
  <c r="E16" i="10"/>
  <c r="D16" i="10"/>
  <c r="C16" i="10"/>
  <c r="B16" i="10"/>
  <c r="A16" i="10"/>
  <c r="F15" i="10"/>
  <c r="E15" i="10"/>
  <c r="D15" i="10"/>
  <c r="C15" i="10"/>
  <c r="B15" i="10"/>
  <c r="A15" i="10"/>
  <c r="F14" i="10"/>
  <c r="E14" i="10"/>
  <c r="D14" i="10"/>
  <c r="C14" i="10"/>
  <c r="B14" i="10"/>
  <c r="A14" i="10"/>
  <c r="F13" i="10"/>
  <c r="E13" i="10"/>
  <c r="D13" i="10"/>
  <c r="C13" i="10"/>
  <c r="B13" i="10"/>
  <c r="A13" i="10"/>
  <c r="F12" i="10"/>
  <c r="E12" i="10"/>
  <c r="D12" i="10"/>
  <c r="C12" i="10"/>
  <c r="B12" i="10"/>
  <c r="A12" i="10"/>
  <c r="F11" i="10"/>
  <c r="E11" i="10"/>
  <c r="D11" i="10"/>
  <c r="C11" i="10"/>
  <c r="B11" i="10"/>
  <c r="A11" i="10"/>
  <c r="F10" i="10"/>
  <c r="E10" i="10"/>
  <c r="D10" i="10"/>
  <c r="C10" i="10"/>
  <c r="B10" i="10"/>
  <c r="A10" i="10"/>
  <c r="F9" i="10"/>
  <c r="E9" i="10"/>
  <c r="D9" i="10"/>
  <c r="C9" i="10"/>
  <c r="B9" i="10"/>
  <c r="A9" i="10"/>
  <c r="F8" i="10"/>
  <c r="E8" i="10"/>
  <c r="D8" i="10"/>
  <c r="C8" i="10"/>
  <c r="B8" i="10"/>
  <c r="A8" i="10"/>
  <c r="F7" i="10"/>
  <c r="E7" i="10"/>
  <c r="D7" i="10"/>
  <c r="C7" i="10"/>
  <c r="B7" i="10"/>
  <c r="A7" i="10"/>
  <c r="F6" i="10"/>
  <c r="E6" i="10"/>
  <c r="D6" i="10"/>
  <c r="C6" i="10"/>
  <c r="B6" i="10"/>
  <c r="A6" i="10"/>
  <c r="F5" i="10"/>
  <c r="E5" i="10"/>
  <c r="D5" i="10"/>
  <c r="C5" i="10"/>
  <c r="B5" i="10"/>
</calcChain>
</file>

<file path=xl/sharedStrings.xml><?xml version="1.0" encoding="utf-8"?>
<sst xmlns="http://schemas.openxmlformats.org/spreadsheetml/2006/main" count="16" uniqueCount="12">
  <si>
    <t>No</t>
    <phoneticPr fontId="1"/>
  </si>
  <si>
    <t>工事名称</t>
    <rPh sb="0" eb="2">
      <t>コウジ</t>
    </rPh>
    <rPh sb="2" eb="4">
      <t>メイショウ</t>
    </rPh>
    <phoneticPr fontId="1"/>
  </si>
  <si>
    <t>備考</t>
    <rPh sb="0" eb="2">
      <t>ビコウ</t>
    </rPh>
    <phoneticPr fontId="1"/>
  </si>
  <si>
    <t>評定点</t>
    <rPh sb="0" eb="2">
      <t>ヒョウテイ</t>
    </rPh>
    <rPh sb="2" eb="3">
      <t>テン</t>
    </rPh>
    <phoneticPr fontId="1"/>
  </si>
  <si>
    <t>受注者名</t>
    <rPh sb="0" eb="2">
      <t>ジュチュウ</t>
    </rPh>
    <rPh sb="2" eb="3">
      <t>シャ</t>
    </rPh>
    <rPh sb="3" eb="4">
      <t>ナ</t>
    </rPh>
    <phoneticPr fontId="1"/>
  </si>
  <si>
    <t>契約番号</t>
    <rPh sb="0" eb="2">
      <t>ケイヤク</t>
    </rPh>
    <rPh sb="2" eb="4">
      <t>バンゴウ</t>
    </rPh>
    <phoneticPr fontId="1"/>
  </si>
  <si>
    <t>様式５</t>
    <rPh sb="0" eb="2">
      <t>ヨウシキ</t>
    </rPh>
    <phoneticPr fontId="1"/>
  </si>
  <si>
    <t xml:space="preserve">                          06-6208-9379</t>
    <phoneticPr fontId="1"/>
  </si>
  <si>
    <t/>
  </si>
  <si>
    <t xml:space="preserve">                          お問い合わせ先</t>
    <rPh sb="27" eb="28">
      <t>ト</t>
    </rPh>
    <rPh sb="29" eb="30">
      <t>ア</t>
    </rPh>
    <rPh sb="32" eb="33">
      <t>サキ</t>
    </rPh>
    <phoneticPr fontId="5"/>
  </si>
  <si>
    <t xml:space="preserve">                          大阪市都市整備局総務部総務課工事検査グループ</t>
    <rPh sb="26" eb="29">
      <t>オオサカシ</t>
    </rPh>
    <rPh sb="29" eb="31">
      <t>トシ</t>
    </rPh>
    <rPh sb="31" eb="33">
      <t>セイビ</t>
    </rPh>
    <rPh sb="33" eb="34">
      <t>キョク</t>
    </rPh>
    <rPh sb="34" eb="36">
      <t>ソウム</t>
    </rPh>
    <rPh sb="36" eb="37">
      <t>ブ</t>
    </rPh>
    <rPh sb="37" eb="39">
      <t>ソウム</t>
    </rPh>
    <rPh sb="39" eb="40">
      <t>カ</t>
    </rPh>
    <rPh sb="40" eb="42">
      <t>コウジ</t>
    </rPh>
    <rPh sb="42" eb="44">
      <t>ケンサ</t>
    </rPh>
    <phoneticPr fontId="5"/>
  </si>
  <si>
    <t>請負工事成績評定結果一覧表  (令和４年６月分)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</si>
</sst>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#####&quot;号&quot;"/>
    <numFmt numFmtId="177" formatCode="_(* #,##0_);_(* \(#,##0\);_(* &quot;-&quot;_);_(@_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7" fontId="4" fillId="0" borderId="0" applyFont="0" applyFill="0" applyBorder="0" applyAlignment="0" applyProtection="0"/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9" xfId="0" applyNumberFormat="1" applyFont="1" applyBorder="1" applyAlignment="1">
      <alignment vertical="center" wrapText="1" shrinkToFit="1"/>
    </xf>
    <xf numFmtId="0" fontId="5" fillId="0" borderId="20" xfId="0" applyFont="1" applyBorder="1" applyAlignment="1">
      <alignment vertical="center" wrapText="1" shrinkToFit="1"/>
    </xf>
    <xf numFmtId="0" fontId="5" fillId="0" borderId="20" xfId="0" applyNumberFormat="1" applyFont="1" applyBorder="1" applyAlignment="1">
      <alignment vertical="center" wrapText="1" shrinkToFit="1"/>
    </xf>
    <xf numFmtId="176" fontId="5" fillId="0" borderId="19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_&#25104;&#32318;&#35413;&#23450;&#31639;&#23450;&#12501;&#12457;&#12523;&#12480;/R4&#20844;&#34920;&#38306;&#20418;&#36039;&#26009;/01_&#35531;&#36000;&#24037;&#20107;/R4.6/&#35531;&#36000;&#24037;&#20107;&#25104;&#32318;&#35413;&#23450;&#32080;&#26524;&#19968;&#35239;&#34920;&#65288;R4.6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入力シート"/>
      <sheetName val="②評定結果一覧表（照会用 ）"/>
      <sheetName val="③評定結果一覧表（各課からの回答を入力用）"/>
      <sheetName val="④評定結果一覧表（公表用） "/>
      <sheetName val="評定結果一覧表（公表用 2ﾍﾟｰｼﾞ以上の場合 ）"/>
    </sheetNames>
    <sheetDataSet>
      <sheetData sheetId="0">
        <row r="6">
          <cell r="E6" t="str">
            <v>もと菅原城北大橋有料道路管理事務所各所改修電気設備工事</v>
          </cell>
        </row>
        <row r="7">
          <cell r="E7" t="str">
            <v>舞洲障がい者スポーツセンター受変電設備改修工事</v>
          </cell>
        </row>
        <row r="8">
          <cell r="E8" t="str">
            <v>瓜破小学校増築その他工事</v>
          </cell>
        </row>
        <row r="9">
          <cell r="E9" t="str">
            <v>大浪住宅４・５号館昇降路増築工事</v>
          </cell>
        </row>
        <row r="10">
          <cell r="E10" t="str">
            <v>加美長沢住宅４・５号館耐震改修工事</v>
          </cell>
        </row>
        <row r="11">
          <cell r="E11" t="str">
            <v>南市岡小学校長寿命化改修その他工事</v>
          </cell>
        </row>
        <row r="12">
          <cell r="E12" t="str">
            <v>もと浅香東保育所解体撤去工事</v>
          </cell>
        </row>
        <row r="13">
          <cell r="E13" t="str">
            <v>長吉六反東住宅１１・１４号館解体撤去工事</v>
          </cell>
        </row>
        <row r="14">
          <cell r="E14" t="str">
            <v>飛鳥住宅２号館第２期給水衛生設備工事</v>
          </cell>
        </row>
        <row r="15">
          <cell r="E15" t="str">
            <v>北江口第２住宅外２住宅浴室改善給水衛生設備工事（その２）</v>
          </cell>
        </row>
        <row r="16">
          <cell r="E16" t="str">
            <v>大浪住宅４・５号館昇降路増築給水衛生設備工事</v>
          </cell>
        </row>
        <row r="17">
          <cell r="E17" t="str">
            <v>南市岡小学校長寿命化改修その他衛生設備工事</v>
          </cell>
        </row>
        <row r="18">
          <cell r="E18" t="str">
            <v>大浪保育所空調設備改修工事</v>
          </cell>
        </row>
        <row r="19">
          <cell r="E19" t="str">
            <v>生野保育所空調設備改修工事</v>
          </cell>
        </row>
        <row r="20">
          <cell r="E20" t="str">
            <v>天下茶屋保育所空調設備改修工事</v>
          </cell>
        </row>
        <row r="21">
          <cell r="E21" t="str">
            <v>千本保育所空調設備改修工事</v>
          </cell>
        </row>
        <row r="22">
          <cell r="E22" t="str">
            <v>御幸保育所空調設備改修工事</v>
          </cell>
        </row>
      </sheetData>
      <sheetData sheetId="1"/>
      <sheetData sheetId="2">
        <row r="5">
          <cell r="B5" t="str">
            <v>大契乙</v>
          </cell>
          <cell r="C5">
            <v>384</v>
          </cell>
          <cell r="D5" t="str">
            <v>南市岡小学校長寿命化改修その他電気設備工事</v>
          </cell>
          <cell r="E5" t="str">
            <v>（株）山崎電気</v>
          </cell>
          <cell r="F5">
            <v>73</v>
          </cell>
        </row>
        <row r="6">
          <cell r="B6" t="str">
            <v>都整工</v>
          </cell>
          <cell r="C6">
            <v>6718</v>
          </cell>
          <cell r="D6" t="str">
            <v>もと菅原城北大橋有料道路管理事務所各所改修電気設備工事</v>
          </cell>
          <cell r="E6" t="str">
            <v>阪神電工（株）</v>
          </cell>
          <cell r="F6">
            <v>72</v>
          </cell>
        </row>
        <row r="7">
          <cell r="B7" t="str">
            <v>大契乙</v>
          </cell>
          <cell r="C7">
            <v>4156</v>
          </cell>
          <cell r="D7" t="str">
            <v>舞洲障がい者スポーツセンター受変電設備改修工事</v>
          </cell>
          <cell r="E7" t="str">
            <v>（株）ＦＥＳ</v>
          </cell>
          <cell r="F7">
            <v>72</v>
          </cell>
        </row>
        <row r="8">
          <cell r="B8" t="str">
            <v>大契乙</v>
          </cell>
          <cell r="C8">
            <v>806</v>
          </cell>
          <cell r="D8" t="str">
            <v>瓜破小学校増築その他工事</v>
          </cell>
          <cell r="E8" t="str">
            <v>栗本建設工業（株）</v>
          </cell>
          <cell r="F8">
            <v>79</v>
          </cell>
        </row>
        <row r="9">
          <cell r="B9" t="str">
            <v>大契乙</v>
          </cell>
          <cell r="C9">
            <v>1105</v>
          </cell>
          <cell r="D9" t="str">
            <v>大浪住宅４・５号館昇降路増築工事</v>
          </cell>
          <cell r="E9" t="str">
            <v>日和建設（株）</v>
          </cell>
          <cell r="F9">
            <v>74</v>
          </cell>
        </row>
        <row r="10">
          <cell r="B10" t="str">
            <v>大契乙</v>
          </cell>
          <cell r="C10">
            <v>865</v>
          </cell>
          <cell r="D10" t="str">
            <v>加美長沢住宅４・５号館耐震改修工事</v>
          </cell>
          <cell r="E10" t="str">
            <v>旭技建（株）</v>
          </cell>
          <cell r="F10">
            <v>74</v>
          </cell>
        </row>
        <row r="11">
          <cell r="B11" t="str">
            <v>大契乙</v>
          </cell>
          <cell r="C11">
            <v>266</v>
          </cell>
          <cell r="D11" t="str">
            <v>南市岡小学校長寿命化改修その他工事</v>
          </cell>
          <cell r="E11" t="str">
            <v>（株）北陽</v>
          </cell>
          <cell r="F11">
            <v>74</v>
          </cell>
        </row>
        <row r="12">
          <cell r="B12" t="str">
            <v>大契乙</v>
          </cell>
          <cell r="C12">
            <v>706</v>
          </cell>
          <cell r="D12" t="str">
            <v>もと浅香東保育所解体撤去工事</v>
          </cell>
          <cell r="E12" t="str">
            <v>（株）マルシン</v>
          </cell>
          <cell r="F12">
            <v>73</v>
          </cell>
        </row>
        <row r="13">
          <cell r="B13" t="str">
            <v>大契乙</v>
          </cell>
          <cell r="C13">
            <v>765</v>
          </cell>
          <cell r="D13" t="str">
            <v>長吉六反東住宅１１・１４号館解体撤去工事</v>
          </cell>
          <cell r="E13" t="str">
            <v>（有）玉寄工業</v>
          </cell>
          <cell r="F13">
            <v>76</v>
          </cell>
        </row>
        <row r="14">
          <cell r="B14" t="str">
            <v>大契乙</v>
          </cell>
          <cell r="C14">
            <v>1118</v>
          </cell>
          <cell r="D14" t="str">
            <v>飛鳥住宅２号館第２期給水衛生設備工事</v>
          </cell>
          <cell r="E14" t="str">
            <v>ビーフロア皆田智史</v>
          </cell>
          <cell r="F14">
            <v>72</v>
          </cell>
        </row>
        <row r="15">
          <cell r="B15" t="str">
            <v>大契乙</v>
          </cell>
          <cell r="C15">
            <v>735</v>
          </cell>
          <cell r="D15" t="str">
            <v>北江口第２住宅外２住宅浴室改善給水衛生設備工事（その２）</v>
          </cell>
          <cell r="E15" t="str">
            <v>（株）ダイコーテック</v>
          </cell>
          <cell r="F15">
            <v>73</v>
          </cell>
        </row>
        <row r="16">
          <cell r="B16" t="str">
            <v>都整工</v>
          </cell>
          <cell r="C16">
            <v>7001</v>
          </cell>
          <cell r="D16" t="str">
            <v>大浪住宅４・５号館昇降路増築給水衛生設備工事</v>
          </cell>
          <cell r="E16" t="str">
            <v>ＫＲウォーターサービス（株）</v>
          </cell>
          <cell r="F16">
            <v>73</v>
          </cell>
        </row>
        <row r="17">
          <cell r="B17" t="str">
            <v>大契乙</v>
          </cell>
          <cell r="C17">
            <v>349</v>
          </cell>
          <cell r="D17" t="str">
            <v>南市岡小学校長寿命化改修その他衛生設備工事</v>
          </cell>
          <cell r="E17" t="str">
            <v>（株）阪和設備工業</v>
          </cell>
          <cell r="F17">
            <v>73</v>
          </cell>
        </row>
        <row r="18">
          <cell r="B18" t="str">
            <v>都整工</v>
          </cell>
          <cell r="C18">
            <v>7681</v>
          </cell>
          <cell r="D18" t="str">
            <v>大浪保育所空調設備改修工事</v>
          </cell>
          <cell r="E18" t="str">
            <v>テクノワールド（株）</v>
          </cell>
          <cell r="F18">
            <v>74</v>
          </cell>
        </row>
        <row r="19">
          <cell r="B19" t="str">
            <v>都整工</v>
          </cell>
          <cell r="C19">
            <v>7678</v>
          </cell>
          <cell r="D19" t="str">
            <v>生野保育所空調設備改修工事</v>
          </cell>
          <cell r="E19" t="str">
            <v>（株）ナニワ設備</v>
          </cell>
          <cell r="F19">
            <v>74</v>
          </cell>
        </row>
        <row r="20">
          <cell r="B20" t="str">
            <v>都整工</v>
          </cell>
          <cell r="C20">
            <v>7679</v>
          </cell>
          <cell r="D20" t="str">
            <v>天下茶屋保育所空調設備改修工事</v>
          </cell>
          <cell r="E20" t="str">
            <v>（株）大阪設備</v>
          </cell>
          <cell r="F20">
            <v>71</v>
          </cell>
        </row>
        <row r="21">
          <cell r="B21" t="str">
            <v>都整工</v>
          </cell>
          <cell r="C21">
            <v>7680</v>
          </cell>
          <cell r="D21" t="str">
            <v>千本保育所空調設備改修工事</v>
          </cell>
          <cell r="E21" t="str">
            <v>Ｋ＆Ｒ（株）</v>
          </cell>
          <cell r="F21">
            <v>73</v>
          </cell>
        </row>
        <row r="22">
          <cell r="B22" t="str">
            <v>都整工</v>
          </cell>
          <cell r="C22">
            <v>7676</v>
          </cell>
          <cell r="D22" t="str">
            <v>御幸保育所空調設備改修工事</v>
          </cell>
          <cell r="E22" t="str">
            <v>トータスクレイン植田朋子</v>
          </cell>
          <cell r="F22">
            <v>74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33"/>
  <sheetViews>
    <sheetView showZeros="0" tabSelected="1" view="pageBreakPreview" zoomScaleNormal="100" zoomScaleSheetLayoutView="100" workbookViewId="0">
      <selection activeCell="F6" sqref="F6"/>
    </sheetView>
  </sheetViews>
  <sheetFormatPr defaultColWidth="9" defaultRowHeight="28.5" customHeight="1" x14ac:dyDescent="0.15"/>
  <cols>
    <col min="1" max="1" width="4.875" style="3" customWidth="1"/>
    <col min="2" max="2" width="6" style="3" customWidth="1"/>
    <col min="3" max="3" width="8.75" style="7" customWidth="1"/>
    <col min="4" max="4" width="37" style="21" customWidth="1"/>
    <col min="5" max="5" width="19.625" style="22" customWidth="1"/>
    <col min="6" max="6" width="7" style="3" customWidth="1"/>
    <col min="7" max="7" width="11.875" style="2" customWidth="1"/>
    <col min="8" max="16384" width="9" style="2"/>
  </cols>
  <sheetData>
    <row r="1" spans="1:12" ht="21" customHeight="1" x14ac:dyDescent="0.15">
      <c r="G1" s="8" t="s">
        <v>6</v>
      </c>
    </row>
    <row r="2" spans="1:12" ht="21" customHeight="1" x14ac:dyDescent="0.15">
      <c r="A2" s="35" t="s">
        <v>11</v>
      </c>
      <c r="B2" s="35"/>
      <c r="C2" s="35"/>
      <c r="D2" s="35"/>
      <c r="E2" s="35"/>
      <c r="F2" s="35"/>
      <c r="G2" s="35"/>
      <c r="H2" s="1"/>
      <c r="I2" s="1"/>
      <c r="J2" s="1"/>
      <c r="K2" s="1"/>
      <c r="L2" s="1"/>
    </row>
    <row r="3" spans="1:12" ht="21" customHeight="1" thickBot="1" x14ac:dyDescent="0.2">
      <c r="D3" s="23"/>
      <c r="E3" s="24"/>
      <c r="G3" s="8"/>
      <c r="H3" s="3"/>
      <c r="I3" s="3"/>
      <c r="J3" s="3"/>
      <c r="K3" s="3"/>
      <c r="L3" s="3"/>
    </row>
    <row r="4" spans="1:12" ht="27.75" customHeight="1" thickBot="1" x14ac:dyDescent="0.2">
      <c r="A4" s="4" t="s">
        <v>0</v>
      </c>
      <c r="B4" s="36" t="s">
        <v>5</v>
      </c>
      <c r="C4" s="37"/>
      <c r="D4" s="25" t="s">
        <v>1</v>
      </c>
      <c r="E4" s="26" t="s">
        <v>4</v>
      </c>
      <c r="F4" s="34" t="s">
        <v>3</v>
      </c>
      <c r="G4" s="5" t="s">
        <v>2</v>
      </c>
    </row>
    <row r="5" spans="1:12" ht="27.75" customHeight="1" x14ac:dyDescent="0.15">
      <c r="A5" s="6">
        <v>1</v>
      </c>
      <c r="B5" s="9" t="str">
        <f>'[1]③評定結果一覧表（各課からの回答を入力用）'!B5</f>
        <v>大契乙</v>
      </c>
      <c r="C5" s="32">
        <f>'[1]③評定結果一覧表（各課からの回答を入力用）'!C5</f>
        <v>384</v>
      </c>
      <c r="D5" s="10" t="str">
        <f>'[1]③評定結果一覧表（各課からの回答を入力用）'!D5</f>
        <v>南市岡小学校長寿命化改修その他電気設備工事</v>
      </c>
      <c r="E5" s="27" t="str">
        <f>'[1]③評定結果一覧表（各課からの回答を入力用）'!E5</f>
        <v>（株）山崎電気</v>
      </c>
      <c r="F5" s="11">
        <f>'[1]③評定結果一覧表（各課からの回答を入力用）'!F5</f>
        <v>73</v>
      </c>
      <c r="G5" s="12">
        <v>0</v>
      </c>
    </row>
    <row r="6" spans="1:12" ht="27.75" customHeight="1" x14ac:dyDescent="0.15">
      <c r="A6" s="6" t="str">
        <f>IF([1]①入力シート!E6="","","2")</f>
        <v>2</v>
      </c>
      <c r="B6" s="13" t="str">
        <f>'[1]③評定結果一覧表（各課からの回答を入力用）'!B6</f>
        <v>都整工</v>
      </c>
      <c r="C6" s="14">
        <f>'[1]③評定結果一覧表（各課からの回答を入力用）'!C6</f>
        <v>6718</v>
      </c>
      <c r="D6" s="28" t="str">
        <f>'[1]③評定結果一覧表（各課からの回答を入力用）'!D6</f>
        <v>もと菅原城北大橋有料道路管理事務所各所改修電気設備工事</v>
      </c>
      <c r="E6" s="29" t="str">
        <f>'[1]③評定結果一覧表（各課からの回答を入力用）'!E6</f>
        <v>阪神電工（株）</v>
      </c>
      <c r="F6" s="15">
        <f>'[1]③評定結果一覧表（各課からの回答を入力用）'!F6</f>
        <v>72</v>
      </c>
      <c r="G6" s="16">
        <v>0</v>
      </c>
    </row>
    <row r="7" spans="1:12" ht="27.75" customHeight="1" x14ac:dyDescent="0.15">
      <c r="A7" s="6" t="str">
        <f>IF([1]①入力シート!E7="","","3")</f>
        <v>3</v>
      </c>
      <c r="B7" s="13" t="str">
        <f>'[1]③評定結果一覧表（各課からの回答を入力用）'!B7</f>
        <v>大契乙</v>
      </c>
      <c r="C7" s="14">
        <f>'[1]③評定結果一覧表（各課からの回答を入力用）'!C7</f>
        <v>4156</v>
      </c>
      <c r="D7" s="28" t="str">
        <f>'[1]③評定結果一覧表（各課からの回答を入力用）'!D7</f>
        <v>舞洲障がい者スポーツセンター受変電設備改修工事</v>
      </c>
      <c r="E7" s="29" t="str">
        <f>'[1]③評定結果一覧表（各課からの回答を入力用）'!E7</f>
        <v>（株）ＦＥＳ</v>
      </c>
      <c r="F7" s="15">
        <f>'[1]③評定結果一覧表（各課からの回答を入力用）'!F7</f>
        <v>72</v>
      </c>
      <c r="G7" s="16">
        <v>0</v>
      </c>
    </row>
    <row r="8" spans="1:12" ht="27.75" customHeight="1" x14ac:dyDescent="0.15">
      <c r="A8" s="6" t="str">
        <f>IF([1]①入力シート!E8="","","4")</f>
        <v>4</v>
      </c>
      <c r="B8" s="13" t="str">
        <f>'[1]③評定結果一覧表（各課からの回答を入力用）'!B8</f>
        <v>大契乙</v>
      </c>
      <c r="C8" s="14">
        <f>'[1]③評定結果一覧表（各課からの回答を入力用）'!C8</f>
        <v>806</v>
      </c>
      <c r="D8" s="28" t="str">
        <f>'[1]③評定結果一覧表（各課からの回答を入力用）'!D8</f>
        <v>瓜破小学校増築その他工事</v>
      </c>
      <c r="E8" s="29" t="str">
        <f>'[1]③評定結果一覧表（各課からの回答を入力用）'!E8</f>
        <v>栗本建設工業（株）</v>
      </c>
      <c r="F8" s="15">
        <f>'[1]③評定結果一覧表（各課からの回答を入力用）'!F8</f>
        <v>79</v>
      </c>
      <c r="G8" s="16">
        <v>0</v>
      </c>
    </row>
    <row r="9" spans="1:12" ht="27.75" customHeight="1" x14ac:dyDescent="0.15">
      <c r="A9" s="6" t="str">
        <f>IF([1]①入力シート!E9="","","5")</f>
        <v>5</v>
      </c>
      <c r="B9" s="13" t="str">
        <f>'[1]③評定結果一覧表（各課からの回答を入力用）'!B9</f>
        <v>大契乙</v>
      </c>
      <c r="C9" s="14">
        <f>'[1]③評定結果一覧表（各課からの回答を入力用）'!C9</f>
        <v>1105</v>
      </c>
      <c r="D9" s="28" t="str">
        <f>'[1]③評定結果一覧表（各課からの回答を入力用）'!D9</f>
        <v>大浪住宅４・５号館昇降路増築工事</v>
      </c>
      <c r="E9" s="29" t="str">
        <f>'[1]③評定結果一覧表（各課からの回答を入力用）'!E9</f>
        <v>日和建設（株）</v>
      </c>
      <c r="F9" s="15">
        <f>'[1]③評定結果一覧表（各課からの回答を入力用）'!F9</f>
        <v>74</v>
      </c>
      <c r="G9" s="16">
        <v>0</v>
      </c>
    </row>
    <row r="10" spans="1:12" ht="27.75" customHeight="1" x14ac:dyDescent="0.15">
      <c r="A10" s="6" t="str">
        <f>IF([1]①入力シート!E10="","","6")</f>
        <v>6</v>
      </c>
      <c r="B10" s="13" t="str">
        <f>'[1]③評定結果一覧表（各課からの回答を入力用）'!B10</f>
        <v>大契乙</v>
      </c>
      <c r="C10" s="14">
        <f>'[1]③評定結果一覧表（各課からの回答を入力用）'!C10</f>
        <v>865</v>
      </c>
      <c r="D10" s="28" t="str">
        <f>'[1]③評定結果一覧表（各課からの回答を入力用）'!D10</f>
        <v>加美長沢住宅４・５号館耐震改修工事</v>
      </c>
      <c r="E10" s="29" t="str">
        <f>'[1]③評定結果一覧表（各課からの回答を入力用）'!E10</f>
        <v>旭技建（株）</v>
      </c>
      <c r="F10" s="15">
        <f>'[1]③評定結果一覧表（各課からの回答を入力用）'!F10</f>
        <v>74</v>
      </c>
      <c r="G10" s="16">
        <v>0</v>
      </c>
    </row>
    <row r="11" spans="1:12" ht="27.75" customHeight="1" x14ac:dyDescent="0.15">
      <c r="A11" s="6" t="str">
        <f>IF([1]①入力シート!E11="","","7")</f>
        <v>7</v>
      </c>
      <c r="B11" s="13" t="str">
        <f>'[1]③評定結果一覧表（各課からの回答を入力用）'!B11</f>
        <v>大契乙</v>
      </c>
      <c r="C11" s="14">
        <f>'[1]③評定結果一覧表（各課からの回答を入力用）'!C11</f>
        <v>266</v>
      </c>
      <c r="D11" s="28" t="str">
        <f>'[1]③評定結果一覧表（各課からの回答を入力用）'!D11</f>
        <v>南市岡小学校長寿命化改修その他工事</v>
      </c>
      <c r="E11" s="29" t="str">
        <f>'[1]③評定結果一覧表（各課からの回答を入力用）'!E11</f>
        <v>（株）北陽</v>
      </c>
      <c r="F11" s="15">
        <f>'[1]③評定結果一覧表（各課からの回答を入力用）'!F11</f>
        <v>74</v>
      </c>
      <c r="G11" s="16">
        <v>0</v>
      </c>
    </row>
    <row r="12" spans="1:12" ht="27.75" customHeight="1" x14ac:dyDescent="0.15">
      <c r="A12" s="6" t="str">
        <f>IF([1]①入力シート!E12="","","8")</f>
        <v>8</v>
      </c>
      <c r="B12" s="13" t="str">
        <f>'[1]③評定結果一覧表（各課からの回答を入力用）'!B12</f>
        <v>大契乙</v>
      </c>
      <c r="C12" s="14">
        <f>'[1]③評定結果一覧表（各課からの回答を入力用）'!C12</f>
        <v>706</v>
      </c>
      <c r="D12" s="28" t="str">
        <f>'[1]③評定結果一覧表（各課からの回答を入力用）'!D12</f>
        <v>もと浅香東保育所解体撤去工事</v>
      </c>
      <c r="E12" s="29" t="str">
        <f>'[1]③評定結果一覧表（各課からの回答を入力用）'!E12</f>
        <v>（株）マルシン</v>
      </c>
      <c r="F12" s="15">
        <f>'[1]③評定結果一覧表（各課からの回答を入力用）'!F12</f>
        <v>73</v>
      </c>
      <c r="G12" s="16">
        <v>0</v>
      </c>
    </row>
    <row r="13" spans="1:12" ht="27.75" customHeight="1" x14ac:dyDescent="0.15">
      <c r="A13" s="6" t="str">
        <f>IF([1]①入力シート!E13="","","9")</f>
        <v>9</v>
      </c>
      <c r="B13" s="13" t="str">
        <f>'[1]③評定結果一覧表（各課からの回答を入力用）'!B13</f>
        <v>大契乙</v>
      </c>
      <c r="C13" s="14">
        <f>'[1]③評定結果一覧表（各課からの回答を入力用）'!C13</f>
        <v>765</v>
      </c>
      <c r="D13" s="28" t="str">
        <f>'[1]③評定結果一覧表（各課からの回答を入力用）'!D13</f>
        <v>長吉六反東住宅１１・１４号館解体撤去工事</v>
      </c>
      <c r="E13" s="29" t="str">
        <f>'[1]③評定結果一覧表（各課からの回答を入力用）'!E13</f>
        <v>（有）玉寄工業</v>
      </c>
      <c r="F13" s="15">
        <f>'[1]③評定結果一覧表（各課からの回答を入力用）'!F13</f>
        <v>76</v>
      </c>
      <c r="G13" s="16">
        <v>0</v>
      </c>
    </row>
    <row r="14" spans="1:12" ht="27.75" customHeight="1" x14ac:dyDescent="0.15">
      <c r="A14" s="6" t="str">
        <f>IF([1]①入力シート!E14="","","10")</f>
        <v>10</v>
      </c>
      <c r="B14" s="13" t="str">
        <f>'[1]③評定結果一覧表（各課からの回答を入力用）'!B14</f>
        <v>大契乙</v>
      </c>
      <c r="C14" s="14">
        <f>'[1]③評定結果一覧表（各課からの回答を入力用）'!C14</f>
        <v>1118</v>
      </c>
      <c r="D14" s="28" t="str">
        <f>'[1]③評定結果一覧表（各課からの回答を入力用）'!D14</f>
        <v>飛鳥住宅２号館第２期給水衛生設備工事</v>
      </c>
      <c r="E14" s="29" t="str">
        <f>'[1]③評定結果一覧表（各課からの回答を入力用）'!E14</f>
        <v>ビーフロア皆田智史</v>
      </c>
      <c r="F14" s="15">
        <f>'[1]③評定結果一覧表（各課からの回答を入力用）'!F14</f>
        <v>72</v>
      </c>
      <c r="G14" s="16">
        <v>0</v>
      </c>
    </row>
    <row r="15" spans="1:12" ht="27.75" customHeight="1" x14ac:dyDescent="0.15">
      <c r="A15" s="6" t="str">
        <f>IF([1]①入力シート!E15="","","11")</f>
        <v>11</v>
      </c>
      <c r="B15" s="13" t="str">
        <f>'[1]③評定結果一覧表（各課からの回答を入力用）'!B15</f>
        <v>大契乙</v>
      </c>
      <c r="C15" s="14">
        <f>'[1]③評定結果一覧表（各課からの回答を入力用）'!C15</f>
        <v>735</v>
      </c>
      <c r="D15" s="28" t="str">
        <f>'[1]③評定結果一覧表（各課からの回答を入力用）'!D15</f>
        <v>北江口第２住宅外２住宅浴室改善給水衛生設備工事（その２）</v>
      </c>
      <c r="E15" s="29" t="str">
        <f>'[1]③評定結果一覧表（各課からの回答を入力用）'!E15</f>
        <v>（株）ダイコーテック</v>
      </c>
      <c r="F15" s="15">
        <f>'[1]③評定結果一覧表（各課からの回答を入力用）'!F15</f>
        <v>73</v>
      </c>
      <c r="G15" s="16">
        <v>0</v>
      </c>
    </row>
    <row r="16" spans="1:12" ht="27.75" customHeight="1" x14ac:dyDescent="0.15">
      <c r="A16" s="6" t="str">
        <f>IF([1]①入力シート!E16="","","12")</f>
        <v>12</v>
      </c>
      <c r="B16" s="13" t="str">
        <f>'[1]③評定結果一覧表（各課からの回答を入力用）'!B16</f>
        <v>都整工</v>
      </c>
      <c r="C16" s="14">
        <f>'[1]③評定結果一覧表（各課からの回答を入力用）'!C16</f>
        <v>7001</v>
      </c>
      <c r="D16" s="28" t="str">
        <f>'[1]③評定結果一覧表（各課からの回答を入力用）'!D16</f>
        <v>大浪住宅４・５号館昇降路増築給水衛生設備工事</v>
      </c>
      <c r="E16" s="29" t="str">
        <f>'[1]③評定結果一覧表（各課からの回答を入力用）'!E16</f>
        <v>ＫＲウォーターサービス（株）</v>
      </c>
      <c r="F16" s="15">
        <f>'[1]③評定結果一覧表（各課からの回答を入力用）'!F16</f>
        <v>73</v>
      </c>
      <c r="G16" s="16">
        <v>0</v>
      </c>
    </row>
    <row r="17" spans="1:7" ht="27.75" customHeight="1" x14ac:dyDescent="0.15">
      <c r="A17" s="6" t="str">
        <f>IF([1]①入力シート!E17="","","13")</f>
        <v>13</v>
      </c>
      <c r="B17" s="13" t="str">
        <f>'[1]③評定結果一覧表（各課からの回答を入力用）'!B17</f>
        <v>大契乙</v>
      </c>
      <c r="C17" s="14">
        <f>'[1]③評定結果一覧表（各課からの回答を入力用）'!C17</f>
        <v>349</v>
      </c>
      <c r="D17" s="28" t="str">
        <f>'[1]③評定結果一覧表（各課からの回答を入力用）'!D17</f>
        <v>南市岡小学校長寿命化改修その他衛生設備工事</v>
      </c>
      <c r="E17" s="29" t="str">
        <f>'[1]③評定結果一覧表（各課からの回答を入力用）'!E17</f>
        <v>（株）阪和設備工業</v>
      </c>
      <c r="F17" s="15">
        <f>'[1]③評定結果一覧表（各課からの回答を入力用）'!F17</f>
        <v>73</v>
      </c>
      <c r="G17" s="16">
        <v>0</v>
      </c>
    </row>
    <row r="18" spans="1:7" ht="27.75" customHeight="1" x14ac:dyDescent="0.15">
      <c r="A18" s="6" t="str">
        <f>IF([1]①入力シート!E18="","","14")</f>
        <v>14</v>
      </c>
      <c r="B18" s="13" t="str">
        <f>'[1]③評定結果一覧表（各課からの回答を入力用）'!B18</f>
        <v>都整工</v>
      </c>
      <c r="C18" s="14">
        <f>'[1]③評定結果一覧表（各課からの回答を入力用）'!C18</f>
        <v>7681</v>
      </c>
      <c r="D18" s="28" t="str">
        <f>'[1]③評定結果一覧表（各課からの回答を入力用）'!D18</f>
        <v>大浪保育所空調設備改修工事</v>
      </c>
      <c r="E18" s="29" t="str">
        <f>'[1]③評定結果一覧表（各課からの回答を入力用）'!E18</f>
        <v>テクノワールド（株）</v>
      </c>
      <c r="F18" s="15">
        <f>'[1]③評定結果一覧表（各課からの回答を入力用）'!F18</f>
        <v>74</v>
      </c>
      <c r="G18" s="16">
        <v>0</v>
      </c>
    </row>
    <row r="19" spans="1:7" ht="27.75" customHeight="1" x14ac:dyDescent="0.15">
      <c r="A19" s="6" t="str">
        <f>IF([1]①入力シート!E19="","","15")</f>
        <v>15</v>
      </c>
      <c r="B19" s="13" t="str">
        <f>'[1]③評定結果一覧表（各課からの回答を入力用）'!B19</f>
        <v>都整工</v>
      </c>
      <c r="C19" s="14">
        <f>'[1]③評定結果一覧表（各課からの回答を入力用）'!C19</f>
        <v>7678</v>
      </c>
      <c r="D19" s="28" t="str">
        <f>'[1]③評定結果一覧表（各課からの回答を入力用）'!D19</f>
        <v>生野保育所空調設備改修工事</v>
      </c>
      <c r="E19" s="29" t="str">
        <f>'[1]③評定結果一覧表（各課からの回答を入力用）'!E19</f>
        <v>（株）ナニワ設備</v>
      </c>
      <c r="F19" s="15">
        <f>'[1]③評定結果一覧表（各課からの回答を入力用）'!F19</f>
        <v>74</v>
      </c>
      <c r="G19" s="16">
        <v>0</v>
      </c>
    </row>
    <row r="20" spans="1:7" ht="27.75" customHeight="1" x14ac:dyDescent="0.15">
      <c r="A20" s="6" t="str">
        <f>IF([1]①入力シート!E20="","","16")</f>
        <v>16</v>
      </c>
      <c r="B20" s="13" t="str">
        <f>'[1]③評定結果一覧表（各課からの回答を入力用）'!B20</f>
        <v>都整工</v>
      </c>
      <c r="C20" s="14">
        <f>'[1]③評定結果一覧表（各課からの回答を入力用）'!C20</f>
        <v>7679</v>
      </c>
      <c r="D20" s="28" t="str">
        <f>'[1]③評定結果一覧表（各課からの回答を入力用）'!D20</f>
        <v>天下茶屋保育所空調設備改修工事</v>
      </c>
      <c r="E20" s="29" t="str">
        <f>'[1]③評定結果一覧表（各課からの回答を入力用）'!E20</f>
        <v>（株）大阪設備</v>
      </c>
      <c r="F20" s="15">
        <f>'[1]③評定結果一覧表（各課からの回答を入力用）'!F20</f>
        <v>71</v>
      </c>
      <c r="G20" s="16">
        <v>0</v>
      </c>
    </row>
    <row r="21" spans="1:7" ht="27.75" customHeight="1" x14ac:dyDescent="0.15">
      <c r="A21" s="6" t="str">
        <f>IF([1]①入力シート!E21="","","17")</f>
        <v>17</v>
      </c>
      <c r="B21" s="13" t="str">
        <f>'[1]③評定結果一覧表（各課からの回答を入力用）'!B21</f>
        <v>都整工</v>
      </c>
      <c r="C21" s="14">
        <f>'[1]③評定結果一覧表（各課からの回答を入力用）'!C21</f>
        <v>7680</v>
      </c>
      <c r="D21" s="28" t="str">
        <f>'[1]③評定結果一覧表（各課からの回答を入力用）'!D21</f>
        <v>千本保育所空調設備改修工事</v>
      </c>
      <c r="E21" s="29" t="str">
        <f>'[1]③評定結果一覧表（各課からの回答を入力用）'!E21</f>
        <v>Ｋ＆Ｒ（株）</v>
      </c>
      <c r="F21" s="15">
        <f>'[1]③評定結果一覧表（各課からの回答を入力用）'!F21</f>
        <v>73</v>
      </c>
      <c r="G21" s="16">
        <v>0</v>
      </c>
    </row>
    <row r="22" spans="1:7" ht="27.75" customHeight="1" x14ac:dyDescent="0.15">
      <c r="A22" s="6" t="str">
        <f>IF([1]①入力シート!E22="","","18")</f>
        <v>18</v>
      </c>
      <c r="B22" s="13" t="str">
        <f>'[1]③評定結果一覧表（各課からの回答を入力用）'!B22</f>
        <v>都整工</v>
      </c>
      <c r="C22" s="14">
        <f>'[1]③評定結果一覧表（各課からの回答を入力用）'!C22</f>
        <v>7676</v>
      </c>
      <c r="D22" s="28" t="str">
        <f>'[1]③評定結果一覧表（各課からの回答を入力用）'!D22</f>
        <v>御幸保育所空調設備改修工事</v>
      </c>
      <c r="E22" s="29" t="str">
        <f>'[1]③評定結果一覧表（各課からの回答を入力用）'!E22</f>
        <v>トータスクレイン植田朋子</v>
      </c>
      <c r="F22" s="15">
        <f>'[1]③評定結果一覧表（各課からの回答を入力用）'!F22</f>
        <v>74</v>
      </c>
      <c r="G22" s="16">
        <v>0</v>
      </c>
    </row>
    <row r="23" spans="1:7" ht="27.75" customHeight="1" x14ac:dyDescent="0.15">
      <c r="A23" s="6"/>
      <c r="B23" s="13"/>
      <c r="C23" s="14"/>
      <c r="D23" s="28"/>
      <c r="E23" s="29"/>
      <c r="F23" s="15"/>
      <c r="G23" s="16">
        <v>0</v>
      </c>
    </row>
    <row r="24" spans="1:7" ht="27.75" customHeight="1" x14ac:dyDescent="0.15">
      <c r="A24" s="6"/>
      <c r="B24" s="13"/>
      <c r="C24" s="14"/>
      <c r="D24" s="28"/>
      <c r="E24" s="29"/>
      <c r="F24" s="15"/>
      <c r="G24" s="16">
        <v>0</v>
      </c>
    </row>
    <row r="25" spans="1:7" ht="27.75" customHeight="1" x14ac:dyDescent="0.15">
      <c r="A25" s="6" t="s">
        <v>8</v>
      </c>
      <c r="B25" s="13">
        <v>0</v>
      </c>
      <c r="C25" s="14">
        <v>0</v>
      </c>
      <c r="D25" s="28">
        <v>0</v>
      </c>
      <c r="E25" s="29">
        <v>0</v>
      </c>
      <c r="F25" s="15">
        <v>0</v>
      </c>
      <c r="G25" s="16">
        <v>0</v>
      </c>
    </row>
    <row r="26" spans="1:7" ht="27.75" customHeight="1" x14ac:dyDescent="0.15">
      <c r="A26" s="6" t="s">
        <v>8</v>
      </c>
      <c r="B26" s="13">
        <v>0</v>
      </c>
      <c r="C26" s="14">
        <v>0</v>
      </c>
      <c r="D26" s="28">
        <v>0</v>
      </c>
      <c r="E26" s="29">
        <v>0</v>
      </c>
      <c r="F26" s="15">
        <v>0</v>
      </c>
      <c r="G26" s="16">
        <v>0</v>
      </c>
    </row>
    <row r="27" spans="1:7" ht="27.75" customHeight="1" x14ac:dyDescent="0.15">
      <c r="A27" s="6" t="s">
        <v>8</v>
      </c>
      <c r="B27" s="13">
        <v>0</v>
      </c>
      <c r="C27" s="14">
        <v>0</v>
      </c>
      <c r="D27" s="28">
        <v>0</v>
      </c>
      <c r="E27" s="29">
        <v>0</v>
      </c>
      <c r="F27" s="15">
        <v>0</v>
      </c>
      <c r="G27" s="16">
        <v>0</v>
      </c>
    </row>
    <row r="28" spans="1:7" ht="27.75" customHeight="1" x14ac:dyDescent="0.15">
      <c r="A28" s="6" t="s">
        <v>8</v>
      </c>
      <c r="B28" s="13">
        <v>0</v>
      </c>
      <c r="C28" s="14">
        <v>0</v>
      </c>
      <c r="D28" s="28">
        <v>0</v>
      </c>
      <c r="E28" s="29">
        <v>0</v>
      </c>
      <c r="F28" s="15">
        <v>0</v>
      </c>
      <c r="G28" s="16">
        <v>0</v>
      </c>
    </row>
    <row r="29" spans="1:7" ht="27.75" customHeight="1" thickBot="1" x14ac:dyDescent="0.2">
      <c r="A29" s="33" t="s">
        <v>8</v>
      </c>
      <c r="B29" s="17">
        <v>0</v>
      </c>
      <c r="C29" s="18">
        <v>0</v>
      </c>
      <c r="D29" s="30">
        <v>0</v>
      </c>
      <c r="E29" s="31">
        <v>0</v>
      </c>
      <c r="F29" s="19">
        <v>0</v>
      </c>
      <c r="G29" s="20">
        <v>0</v>
      </c>
    </row>
    <row r="30" spans="1:7" ht="20.25" customHeight="1" x14ac:dyDescent="0.15"/>
    <row r="31" spans="1:7" ht="21" customHeight="1" x14ac:dyDescent="0.15">
      <c r="D31" s="1" t="s">
        <v>9</v>
      </c>
    </row>
    <row r="32" spans="1:7" ht="21" customHeight="1" x14ac:dyDescent="0.15">
      <c r="D32" s="1" t="s">
        <v>10</v>
      </c>
    </row>
    <row r="33" spans="4:4" ht="21" customHeight="1" x14ac:dyDescent="0.15">
      <c r="D33" s="1" t="s">
        <v>7</v>
      </c>
    </row>
  </sheetData>
  <mergeCells count="2">
    <mergeCell ref="A2:G2"/>
    <mergeCell ref="B4:C4"/>
  </mergeCells>
  <phoneticPr fontId="7"/>
  <pageMargins left="0.47244094488188981" right="0.47244094488188981" top="0.39370078740157483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④評定結果一覧表（公表用）</vt:lpstr>
      <vt:lpstr>'④評定結果一覧表（公表用）'!Print_Area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2019-07-30T06:21:49Z</dcterms:created>
  <dcterms:modified xsi:type="dcterms:W3CDTF">2022-08-01T01:17:55Z</dcterms:modified>
</cp:coreProperties>
</file>