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ユーザ作業用フォルダ\06 管理企画担当（※上限40ＧＢ）\指定管理\02.指定管理業務\★令和８年度以降の指定管理について\11_要項、仕様書等修正作業\07.業務仕様書・業務説明書編集作業\募集要項様式\"/>
    </mc:Choice>
  </mc:AlternateContent>
  <xr:revisionPtr revIDLastSave="0" documentId="13_ncr:1_{F8157D66-2D21-462A-A357-8CE715D32E0C}" xr6:coauthVersionLast="47" xr6:coauthVersionMax="47" xr10:uidLastSave="{00000000-0000-0000-0000-000000000000}"/>
  <bookViews>
    <workbookView xWindow="-108" yWindow="-108" windowWidth="23256" windowHeight="12720" activeTab="2" xr2:uid="{F6405CBC-7A77-4C1B-8A8E-89383740DEC0}"/>
  </bookViews>
  <sheets>
    <sheet name="A地区" sheetId="6" r:id="rId1"/>
    <sheet name="B地区" sheetId="4" r:id="rId2"/>
    <sheet name="C地区" sheetId="7" r:id="rId3"/>
  </sheets>
  <externalReferences>
    <externalReference r:id="rId4"/>
  </externalReferences>
  <definedNames>
    <definedName name="_">#REF!</definedName>
    <definedName name="_１">#REF!</definedName>
    <definedName name="_1H12ねんど">#REF!</definedName>
    <definedName name="_２">#REF!</definedName>
    <definedName name="\a">#REF!</definedName>
    <definedName name="ABC">#REF!</definedName>
    <definedName name="D">#REF!</definedName>
    <definedName name="E">#REF!</definedName>
    <definedName name="F">#REF!</definedName>
    <definedName name="H12年度">#REF!</definedName>
    <definedName name="M">#REF!</definedName>
    <definedName name="_xlnm.Print_Area" localSheetId="0">A地区!$B$1:$H$38</definedName>
    <definedName name="_xlnm.Print_Area" localSheetId="1">B地区!$B$1:$H$38</definedName>
    <definedName name="_xlnm.Print_Area" localSheetId="2">C地区!$B$1:$H$38</definedName>
    <definedName name="_xlnm.Print_Area">#REF!</definedName>
    <definedName name="_xlnm.Print_Titles">#N/A</definedName>
    <definedName name="saaa">#REF!</definedName>
    <definedName name="あ">[1]Sheet1!$C$2:$H$81</definedName>
    <definedName name="引当">[1]Sheet1!$C$2:$H$81</definedName>
    <definedName name="科目保守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6" l="1"/>
  <c r="E31" i="7"/>
  <c r="E31" i="4"/>
  <c r="E30" i="6"/>
  <c r="G28" i="6" s="1"/>
  <c r="D25" i="4"/>
  <c r="D25" i="6"/>
  <c r="D25" i="7"/>
  <c r="E36" i="7"/>
  <c r="G34" i="7" s="1"/>
  <c r="E30" i="7"/>
  <c r="G28" i="7" s="1"/>
  <c r="E25" i="7"/>
  <c r="E24" i="7"/>
  <c r="G22" i="7" s="1"/>
  <c r="G19" i="7"/>
  <c r="F19" i="7"/>
  <c r="E19" i="7"/>
  <c r="D19" i="7"/>
  <c r="G16" i="7"/>
  <c r="F16" i="7"/>
  <c r="E16" i="7"/>
  <c r="D16" i="7"/>
  <c r="G13" i="7"/>
  <c r="G20" i="7" s="1"/>
  <c r="F13" i="7"/>
  <c r="F20" i="7" s="1"/>
  <c r="E13" i="7"/>
  <c r="E20" i="7" s="1"/>
  <c r="D13" i="7"/>
  <c r="D20" i="7" s="1"/>
  <c r="E36" i="6"/>
  <c r="G34" i="6" s="1"/>
  <c r="E25" i="6"/>
  <c r="E24" i="6"/>
  <c r="G22" i="6" s="1"/>
  <c r="G19" i="6"/>
  <c r="F19" i="6"/>
  <c r="E19" i="6"/>
  <c r="D19" i="6"/>
  <c r="G16" i="6"/>
  <c r="F16" i="6"/>
  <c r="E16" i="6"/>
  <c r="D16" i="6"/>
  <c r="G13" i="6"/>
  <c r="G20" i="6" s="1"/>
  <c r="F13" i="6"/>
  <c r="F20" i="6" s="1"/>
  <c r="E13" i="6"/>
  <c r="E20" i="6" s="1"/>
  <c r="D13" i="6"/>
  <c r="D20" i="6" s="1"/>
  <c r="E36" i="4"/>
  <c r="G34" i="4" s="1"/>
  <c r="E30" i="4"/>
  <c r="G28" i="4" s="1"/>
  <c r="E25" i="4"/>
  <c r="E24" i="4"/>
  <c r="G22" i="4" s="1"/>
  <c r="G19" i="4"/>
  <c r="F19" i="4"/>
  <c r="E19" i="4"/>
  <c r="D19" i="4"/>
  <c r="G16" i="4"/>
  <c r="F16" i="4"/>
  <c r="E16" i="4"/>
  <c r="D16" i="4"/>
  <c r="G13" i="4"/>
  <c r="G20" i="4" s="1"/>
  <c r="F13" i="4"/>
  <c r="F20" i="4" s="1"/>
  <c r="E13" i="4"/>
  <c r="E20" i="4" s="1"/>
  <c r="D13" i="4"/>
  <c r="D20" i="4" s="1"/>
  <c r="G8" i="4" l="1"/>
  <c r="G6" i="4" s="1"/>
  <c r="G8" i="6"/>
  <c r="G6" i="6" s="1"/>
  <c r="G8" i="7"/>
  <c r="G6" i="7" s="1"/>
</calcChain>
</file>

<file path=xl/sharedStrings.xml><?xml version="1.0" encoding="utf-8"?>
<sst xmlns="http://schemas.openxmlformats.org/spreadsheetml/2006/main" count="162" uniqueCount="42">
  <si>
    <t>（様式第９号別紙）</t>
    <rPh sb="1" eb="3">
      <t>ヨウシキ</t>
    </rPh>
    <rPh sb="3" eb="4">
      <t>ダイ</t>
    </rPh>
    <rPh sb="5" eb="6">
      <t>ゴウ</t>
    </rPh>
    <rPh sb="6" eb="8">
      <t>ベッシ</t>
    </rPh>
    <phoneticPr fontId="3"/>
  </si>
  <si>
    <t>寝室数</t>
    <rPh sb="0" eb="3">
      <t>シンシツスウ</t>
    </rPh>
    <phoneticPr fontId="2"/>
  </si>
  <si>
    <t>入居期間</t>
    <rPh sb="0" eb="2">
      <t>ニュウキョ</t>
    </rPh>
    <rPh sb="2" eb="4">
      <t>キカン</t>
    </rPh>
    <phoneticPr fontId="2"/>
  </si>
  <si>
    <t>５年未満</t>
    <rPh sb="1" eb="2">
      <t>ネン</t>
    </rPh>
    <rPh sb="2" eb="4">
      <t>ミマン</t>
    </rPh>
    <phoneticPr fontId="2"/>
  </si>
  <si>
    <t>５年以上15年未満</t>
    <rPh sb="1" eb="2">
      <t>ネン</t>
    </rPh>
    <rPh sb="2" eb="4">
      <t>イジョウ</t>
    </rPh>
    <rPh sb="6" eb="7">
      <t>ネン</t>
    </rPh>
    <rPh sb="7" eb="9">
      <t>ミマン</t>
    </rPh>
    <phoneticPr fontId="2"/>
  </si>
  <si>
    <t>15年以上30年未満</t>
    <rPh sb="2" eb="3">
      <t>ネン</t>
    </rPh>
    <rPh sb="3" eb="5">
      <t>イジョウ</t>
    </rPh>
    <rPh sb="7" eb="8">
      <t>ネン</t>
    </rPh>
    <rPh sb="8" eb="10">
      <t>ミマン</t>
    </rPh>
    <phoneticPr fontId="2"/>
  </si>
  <si>
    <t>30年以上</t>
    <rPh sb="2" eb="3">
      <t>ネン</t>
    </rPh>
    <rPh sb="3" eb="5">
      <t>イジョウ</t>
    </rPh>
    <phoneticPr fontId="2"/>
  </si>
  <si>
    <t>戸数</t>
    <rPh sb="0" eb="2">
      <t>コスウ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</si>
  <si>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</si>
  <si>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</si>
  <si>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3以上</t>
    <rPh sb="1" eb="3">
      <t>イジョウ</t>
    </rPh>
    <phoneticPr fontId="2"/>
  </si>
  <si>
    <t>区分</t>
    <rPh sb="0" eb="2">
      <t>クブン</t>
    </rPh>
    <phoneticPr fontId="3"/>
  </si>
  <si>
    <t>予定戸数（戸）</t>
    <rPh sb="0" eb="2">
      <t>ヨテイ</t>
    </rPh>
    <rPh sb="2" eb="4">
      <t>コスウ</t>
    </rPh>
    <rPh sb="5" eb="6">
      <t>コ</t>
    </rPh>
    <phoneticPr fontId="3"/>
  </si>
  <si>
    <t>■浴室改善事業費</t>
    <rPh sb="1" eb="3">
      <t>ヨクシツ</t>
    </rPh>
    <rPh sb="3" eb="5">
      <t>カイゼン</t>
    </rPh>
    <rPh sb="5" eb="7">
      <t>ジギョウ</t>
    </rPh>
    <phoneticPr fontId="3"/>
  </si>
  <si>
    <t>提案単価（千円）
（区分別戸当たり単価）</t>
    <rPh sb="0" eb="2">
      <t>テイアン</t>
    </rPh>
    <rPh sb="2" eb="4">
      <t>タンカ</t>
    </rPh>
    <rPh sb="5" eb="7">
      <t>センエン</t>
    </rPh>
    <rPh sb="10" eb="12">
      <t>クブン</t>
    </rPh>
    <rPh sb="12" eb="13">
      <t>ベツ</t>
    </rPh>
    <rPh sb="13" eb="14">
      <t>コ</t>
    </rPh>
    <rPh sb="14" eb="15">
      <t>ア</t>
    </rPh>
    <rPh sb="17" eb="19">
      <t>タンカ</t>
    </rPh>
    <phoneticPr fontId="3"/>
  </si>
  <si>
    <t>浴槽等設置工事</t>
    <rPh sb="0" eb="2">
      <t>ヨクソウ</t>
    </rPh>
    <rPh sb="2" eb="3">
      <t>トウ</t>
    </rPh>
    <rPh sb="3" eb="5">
      <t>セッチ</t>
    </rPh>
    <rPh sb="5" eb="7">
      <t>コウジ</t>
    </rPh>
    <phoneticPr fontId="3"/>
  </si>
  <si>
    <t>入居者設置浴槽等
撤去工事</t>
    <rPh sb="0" eb="3">
      <t>ニュウキョシャ</t>
    </rPh>
    <rPh sb="3" eb="5">
      <t>セッチ</t>
    </rPh>
    <rPh sb="5" eb="7">
      <t>ヨクソウ</t>
    </rPh>
    <rPh sb="7" eb="8">
      <t>トウ</t>
    </rPh>
    <rPh sb="9" eb="11">
      <t>テッキョ</t>
    </rPh>
    <rPh sb="11" eb="13">
      <t>コウジ</t>
    </rPh>
    <phoneticPr fontId="3"/>
  </si>
  <si>
    <t>■住宅用火災警報器更新及び増設費</t>
    <phoneticPr fontId="2"/>
  </si>
  <si>
    <t>住宅用火災警報器
更新及び増設費</t>
    <phoneticPr fontId="2"/>
  </si>
  <si>
    <t>一般補修と同程度の補修</t>
    <rPh sb="0" eb="2">
      <t>イッパン</t>
    </rPh>
    <rPh sb="2" eb="4">
      <t>ホシュウ</t>
    </rPh>
    <rPh sb="5" eb="8">
      <t>ドウテイド</t>
    </rPh>
    <rPh sb="9" eb="11">
      <t>ホシュウ</t>
    </rPh>
    <phoneticPr fontId="3"/>
  </si>
  <si>
    <t>※居住年数５年未満、２寝室のパターン別単価から引用</t>
    <rPh sb="1" eb="3">
      <t>キョジュウ</t>
    </rPh>
    <rPh sb="3" eb="4">
      <t>ネン</t>
    </rPh>
    <rPh sb="4" eb="5">
      <t>スウ</t>
    </rPh>
    <rPh sb="6" eb="9">
      <t>ネンミマン</t>
    </rPh>
    <rPh sb="11" eb="13">
      <t>シンシツ</t>
    </rPh>
    <rPh sb="18" eb="19">
      <t>ベツ</t>
    </rPh>
    <rPh sb="19" eb="21">
      <t>タンカ</t>
    </rPh>
    <rPh sb="23" eb="25">
      <t>インヨウ</t>
    </rPh>
    <phoneticPr fontId="2"/>
  </si>
  <si>
    <t>未入居住戸等の補修</t>
    <rPh sb="0" eb="3">
      <t>ミニュウキョ</t>
    </rPh>
    <rPh sb="3" eb="5">
      <t>ジュウコ</t>
    </rPh>
    <rPh sb="5" eb="6">
      <t>トウ</t>
    </rPh>
    <rPh sb="7" eb="9">
      <t>ホシュウ</t>
    </rPh>
    <phoneticPr fontId="2"/>
  </si>
  <si>
    <t>・各事業費の合計額を収支計画書（様式９号）の修繕費の欄に記載してください。
・建替事業にかかる補修のうち、一般補修と同程度の補修について、現時点で住戸のパターン別実施件数が未定であるため、当該提案単価欄については、一般空家補修における居住年数５年未満、２寝室のパターン別戸あたり単価から引用し、算定してください。（エクセル関数で自動に計算されます）
・このシートはB地区用です。A地区及びC地区は別シートに入力してください。
・大阪市から提供する時点では、黄色マーカー部分にパターン別戸当たり参考単価を入力していますので、提案単価を入力してください。
・黄色マーカー部分以外（予定戸数及び提案単価以外の金額等）は変更できません。
・入力にあたって、計算結果等が違うなど、エラーがある場合はご連絡ください。</t>
    <rPh sb="1" eb="2">
      <t>カク</t>
    </rPh>
    <rPh sb="2" eb="5">
      <t>ジギョウヒ</t>
    </rPh>
    <rPh sb="6" eb="9">
      <t>ゴウケイガク</t>
    </rPh>
    <rPh sb="10" eb="12">
      <t>シュウシ</t>
    </rPh>
    <rPh sb="12" eb="15">
      <t>ケイカクショ</t>
    </rPh>
    <rPh sb="16" eb="18">
      <t>ヨウシキ</t>
    </rPh>
    <rPh sb="19" eb="20">
      <t>ゴウ</t>
    </rPh>
    <rPh sb="22" eb="25">
      <t>シュウゼンヒ</t>
    </rPh>
    <rPh sb="26" eb="27">
      <t>ラン</t>
    </rPh>
    <rPh sb="28" eb="30">
      <t>キサイ</t>
    </rPh>
    <rPh sb="39" eb="40">
      <t>タ</t>
    </rPh>
    <rPh sb="40" eb="41">
      <t>カ</t>
    </rPh>
    <rPh sb="41" eb="43">
      <t>ジギョウ</t>
    </rPh>
    <rPh sb="47" eb="49">
      <t>ホシュウ</t>
    </rPh>
    <rPh sb="53" eb="55">
      <t>イッパン</t>
    </rPh>
    <rPh sb="55" eb="57">
      <t>ホシュウ</t>
    </rPh>
    <rPh sb="58" eb="61">
      <t>ドウテイド</t>
    </rPh>
    <rPh sb="62" eb="64">
      <t>ホシュウ</t>
    </rPh>
    <rPh sb="69" eb="72">
      <t>ゲンジテン</t>
    </rPh>
    <rPh sb="73" eb="75">
      <t>ジュウコ</t>
    </rPh>
    <rPh sb="80" eb="81">
      <t>ベツ</t>
    </rPh>
    <rPh sb="81" eb="83">
      <t>ジッシ</t>
    </rPh>
    <rPh sb="83" eb="85">
      <t>ケンスウ</t>
    </rPh>
    <rPh sb="86" eb="88">
      <t>ミテイ</t>
    </rPh>
    <rPh sb="94" eb="96">
      <t>トウガイ</t>
    </rPh>
    <rPh sb="96" eb="98">
      <t>テイアン</t>
    </rPh>
    <rPh sb="98" eb="100">
      <t>タンカ</t>
    </rPh>
    <rPh sb="100" eb="101">
      <t>ラン</t>
    </rPh>
    <rPh sb="107" eb="109">
      <t>イッパン</t>
    </rPh>
    <rPh sb="109" eb="111">
      <t>アキヤ</t>
    </rPh>
    <rPh sb="111" eb="113">
      <t>ホシュウ</t>
    </rPh>
    <rPh sb="117" eb="119">
      <t>キョジュウ</t>
    </rPh>
    <rPh sb="119" eb="121">
      <t>ネンスウ</t>
    </rPh>
    <rPh sb="122" eb="125">
      <t>ネンミマン</t>
    </rPh>
    <rPh sb="127" eb="129">
      <t>シンシツ</t>
    </rPh>
    <rPh sb="134" eb="135">
      <t>ベツ</t>
    </rPh>
    <rPh sb="135" eb="136">
      <t>コ</t>
    </rPh>
    <rPh sb="139" eb="141">
      <t>タンカ</t>
    </rPh>
    <rPh sb="143" eb="145">
      <t>インヨウ</t>
    </rPh>
    <rPh sb="147" eb="149">
      <t>サンテイ</t>
    </rPh>
    <rPh sb="161" eb="163">
      <t>カンスウ</t>
    </rPh>
    <rPh sb="164" eb="166">
      <t>ジドウ</t>
    </rPh>
    <rPh sb="167" eb="169">
      <t>ケイサン</t>
    </rPh>
    <rPh sb="248" eb="250">
      <t>タンカ</t>
    </rPh>
    <rPh sb="277" eb="279">
      <t>キイロ</t>
    </rPh>
    <rPh sb="285" eb="287">
      <t>イガイ</t>
    </rPh>
    <rPh sb="292" eb="293">
      <t>オヨ</t>
    </rPh>
    <rPh sb="294" eb="296">
      <t>テイアン</t>
    </rPh>
    <rPh sb="298" eb="300">
      <t>イガイ</t>
    </rPh>
    <rPh sb="303" eb="304">
      <t>トウ</t>
    </rPh>
    <phoneticPr fontId="2"/>
  </si>
  <si>
    <t>■空家補修費</t>
    <rPh sb="1" eb="3">
      <t>アキヤ</t>
    </rPh>
    <phoneticPr fontId="3"/>
  </si>
  <si>
    <t>空家補修費合計</t>
    <rPh sb="0" eb="2">
      <t>アキヤ</t>
    </rPh>
    <rPh sb="2" eb="5">
      <t>ホシュウヒ</t>
    </rPh>
    <rPh sb="5" eb="7">
      <t>ゴウケイ</t>
    </rPh>
    <phoneticPr fontId="2"/>
  </si>
  <si>
    <t>予定戸数（個）</t>
    <rPh sb="0" eb="2">
      <t>ヨテイ</t>
    </rPh>
    <rPh sb="2" eb="4">
      <t>コスウ</t>
    </rPh>
    <rPh sb="5" eb="6">
      <t>コ</t>
    </rPh>
    <phoneticPr fontId="3"/>
  </si>
  <si>
    <t>提案単価（円）
（区分別個当たり単価）</t>
    <rPh sb="0" eb="2">
      <t>テイアン</t>
    </rPh>
    <rPh sb="2" eb="4">
      <t>タンカ</t>
    </rPh>
    <rPh sb="5" eb="6">
      <t>エン</t>
    </rPh>
    <rPh sb="9" eb="11">
      <t>クブン</t>
    </rPh>
    <rPh sb="11" eb="12">
      <t>ベツ</t>
    </rPh>
    <rPh sb="12" eb="13">
      <t>コ</t>
    </rPh>
    <rPh sb="13" eb="14">
      <t>ア</t>
    </rPh>
    <rPh sb="16" eb="18">
      <t>タンカ</t>
    </rPh>
    <phoneticPr fontId="3"/>
  </si>
  <si>
    <t>提案単価（円） 
（区分別戸当たり単価）</t>
    <rPh sb="0" eb="2">
      <t>テイアン</t>
    </rPh>
    <rPh sb="2" eb="4">
      <t>タンカ</t>
    </rPh>
    <rPh sb="5" eb="6">
      <t>エン</t>
    </rPh>
    <rPh sb="10" eb="12">
      <t>クブン</t>
    </rPh>
    <rPh sb="12" eb="13">
      <t>ベツ</t>
    </rPh>
    <rPh sb="13" eb="14">
      <t>コ</t>
    </rPh>
    <rPh sb="14" eb="15">
      <t>ア</t>
    </rPh>
    <rPh sb="17" eb="19">
      <t>タンカ</t>
    </rPh>
    <phoneticPr fontId="3"/>
  </si>
  <si>
    <t>住宅用火災警報器更新及び増設費（千円切り上げ）</t>
    <rPh sb="0" eb="3">
      <t>ジュウタクヨウ</t>
    </rPh>
    <rPh sb="3" eb="5">
      <t>カサイ</t>
    </rPh>
    <rPh sb="5" eb="8">
      <t>ケイホウキ</t>
    </rPh>
    <rPh sb="8" eb="10">
      <t>コウシン</t>
    </rPh>
    <rPh sb="10" eb="11">
      <t>オヨ</t>
    </rPh>
    <rPh sb="12" eb="15">
      <t>ゾウセツヒ</t>
    </rPh>
    <rPh sb="16" eb="18">
      <t>センエン</t>
    </rPh>
    <rPh sb="18" eb="19">
      <t>キ</t>
    </rPh>
    <rPh sb="20" eb="21">
      <t>ア</t>
    </rPh>
    <phoneticPr fontId="2"/>
  </si>
  <si>
    <t>浴室改善事業費合計</t>
    <rPh sb="0" eb="2">
      <t>ヨクシツ</t>
    </rPh>
    <rPh sb="2" eb="4">
      <t>カイゼン</t>
    </rPh>
    <rPh sb="4" eb="7">
      <t>ジギョウヒ</t>
    </rPh>
    <rPh sb="7" eb="9">
      <t>ゴウケイ</t>
    </rPh>
    <phoneticPr fontId="2"/>
  </si>
  <si>
    <t>補修費（円）</t>
    <rPh sb="0" eb="2">
      <t>ホシュウ</t>
    </rPh>
    <rPh sb="2" eb="3">
      <t>ヒ</t>
    </rPh>
    <rPh sb="4" eb="5">
      <t>エン</t>
    </rPh>
    <phoneticPr fontId="3"/>
  </si>
  <si>
    <t xml:space="preserve">事業費（千円） </t>
    <rPh sb="0" eb="3">
      <t>ジギョウヒ</t>
    </rPh>
    <rPh sb="2" eb="3">
      <t>ヒ</t>
    </rPh>
    <rPh sb="4" eb="6">
      <t>センエン</t>
    </rPh>
    <phoneticPr fontId="3"/>
  </si>
  <si>
    <t>事業費（円）</t>
    <rPh sb="0" eb="3">
      <t>ジギョウヒ</t>
    </rPh>
    <rPh sb="4" eb="5">
      <t>エン</t>
    </rPh>
    <phoneticPr fontId="3"/>
  </si>
  <si>
    <t>一般補修費小計（千円切り上げ）</t>
    <phoneticPr fontId="2"/>
  </si>
  <si>
    <t>千円</t>
  </si>
  <si>
    <t>千円</t>
    <phoneticPr fontId="2"/>
  </si>
  <si>
    <t>建替事業にかかる補修費小計（千円切り上げ）</t>
    <phoneticPr fontId="2"/>
  </si>
  <si>
    <t>補修費小計</t>
    <rPh sb="0" eb="3">
      <t>ホシュウヒ</t>
    </rPh>
    <rPh sb="3" eb="5">
      <t>ショウケイ</t>
    </rPh>
    <phoneticPr fontId="2"/>
  </si>
  <si>
    <r>
      <t>収　支　計　画　書（別紙）</t>
    </r>
    <r>
      <rPr>
        <sz val="14"/>
        <color theme="1"/>
        <rFont val="ＭＳ Ｐゴシック"/>
        <family val="3"/>
        <charset val="128"/>
      </rPr>
      <t xml:space="preserve">
</t>
    </r>
    <r>
      <rPr>
        <sz val="12"/>
        <color theme="1"/>
        <rFont val="ＭＳ Ｐゴシック"/>
        <family val="3"/>
        <charset val="128"/>
      </rPr>
      <t>（空家補修費(一般、建替事業）、浴室改善事業費、住宅用火災警報器更新及び増設費）</t>
    </r>
    <rPh sb="15" eb="17">
      <t>アキヤ</t>
    </rPh>
    <rPh sb="17" eb="20">
      <t>ホシュウヒ</t>
    </rPh>
    <rPh sb="21" eb="23">
      <t>イッパン</t>
    </rPh>
    <rPh sb="24" eb="25">
      <t>タ</t>
    </rPh>
    <rPh sb="25" eb="26">
      <t>カ</t>
    </rPh>
    <rPh sb="26" eb="28">
      <t>ジギョウ</t>
    </rPh>
    <rPh sb="30" eb="32">
      <t>ヨクシツ</t>
    </rPh>
    <rPh sb="32" eb="34">
      <t>カイゼン</t>
    </rPh>
    <rPh sb="34" eb="37">
      <t>ジギョウヒ</t>
    </rPh>
    <phoneticPr fontId="3"/>
  </si>
  <si>
    <t>【一般補修】</t>
    <phoneticPr fontId="2"/>
  </si>
  <si>
    <t>【建替事業にかかる補修】</t>
    <rPh sb="1" eb="2">
      <t>タ</t>
    </rPh>
    <rPh sb="2" eb="3">
      <t>カ</t>
    </rPh>
    <rPh sb="3" eb="5">
      <t>ジギョウ</t>
    </rPh>
    <rPh sb="9" eb="11">
      <t>ホシュウ</t>
    </rPh>
    <phoneticPr fontId="3"/>
  </si>
  <si>
    <t xml:space="preserve">　　※　収支計画書（様式第９号別紙）には、申請団体名（共同事業体の場合は代表及び構成団体の法人等名を含む）の記載は禁止いたします。
　　　　また、申請団体名（共同事業体の場合は代表及び構成団体の法人等名を含む）が推測できるような文章中の表現も禁止いたします。
　　※　申請団体名（共同事業体の場合は代表及び構成団体の法人等名を含む）が記載若しくは推測できる場合は、当該項目についての採点は
　　　　行わない場合があります。
</t>
    <rPh sb="4" eb="6">
      <t>シュウシ</t>
    </rPh>
    <rPh sb="15" eb="17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</si>
</sst>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※&quot;;[Red]\-#,##0&quot;※&quot;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.5"/>
      <color rgb="FF000000"/>
      <name val="ＭＳ Ｐ明朝"/>
      <family val="1"/>
      <charset val="128"/>
    </font>
    <font>
      <b/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4" xfId="0" applyFont="1" applyBorder="1" applyAlignment="1">
      <alignment horizontal="right" vertical="center"/>
    </xf>
    <xf numFmtId="0" fontId="5" fillId="0" borderId="14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9" xfId="0" applyFont="1" applyBorder="1">
      <alignment vertical="center"/>
    </xf>
    <xf numFmtId="38" fontId="5" fillId="0" borderId="9" xfId="1" applyFont="1" applyBorder="1" applyAlignment="1" applyProtection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38" fontId="5" fillId="0" borderId="0" xfId="0" applyNumberFormat="1" applyFont="1">
      <alignment vertical="center"/>
    </xf>
    <xf numFmtId="0" fontId="10" fillId="0" borderId="0" xfId="0" applyFont="1">
      <alignment vertical="center"/>
    </xf>
    <xf numFmtId="0" fontId="8" fillId="0" borderId="0" xfId="0" applyFont="1" applyAlignment="1">
      <alignment vertical="center" wrapText="1"/>
    </xf>
    <xf numFmtId="38" fontId="5" fillId="2" borderId="0" xfId="0" applyNumberFormat="1" applyFont="1" applyFill="1">
      <alignment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38" fontId="5" fillId="0" borderId="9" xfId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5" fillId="0" borderId="9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5" fillId="0" borderId="13" xfId="0" applyFont="1" applyBorder="1" applyAlignment="1">
      <alignment horizontal="right" vertical="center"/>
    </xf>
    <xf numFmtId="38" fontId="15" fillId="0" borderId="9" xfId="1" applyFont="1" applyBorder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vertical="center" wrapText="1"/>
    </xf>
    <xf numFmtId="176" fontId="5" fillId="0" borderId="9" xfId="1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38" fontId="12" fillId="0" borderId="15" xfId="1" applyFont="1" applyBorder="1" applyAlignment="1">
      <alignment horizontal="right" vertical="center"/>
    </xf>
    <xf numFmtId="38" fontId="14" fillId="0" borderId="1" xfId="1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16" fillId="0" borderId="9" xfId="0" applyFont="1" applyBorder="1" applyAlignment="1">
      <alignment horizontal="right" vertical="center" wrapText="1"/>
    </xf>
    <xf numFmtId="38" fontId="5" fillId="2" borderId="9" xfId="1" applyFont="1" applyFill="1" applyBorder="1" applyAlignment="1" applyProtection="1">
      <alignment horizontal="right" vertical="center"/>
      <protection locked="0"/>
    </xf>
    <xf numFmtId="38" fontId="5" fillId="2" borderId="12" xfId="1" applyFont="1" applyFill="1" applyBorder="1" applyAlignment="1" applyProtection="1">
      <alignment horizontal="right" vertical="center"/>
      <protection locked="0"/>
    </xf>
    <xf numFmtId="38" fontId="5" fillId="0" borderId="9" xfId="1" applyFont="1" applyBorder="1" applyAlignment="1">
      <alignment horizontal="right" vertical="center" wrapText="1"/>
    </xf>
    <xf numFmtId="38" fontId="5" fillId="0" borderId="9" xfId="1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 indent="1"/>
    </xf>
    <xf numFmtId="0" fontId="7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vertical="center" wrapText="1" shrinkToFit="1"/>
    </xf>
    <xf numFmtId="0" fontId="15" fillId="0" borderId="0" xfId="0" applyFont="1">
      <alignment vertical="center"/>
    </xf>
    <xf numFmtId="38" fontId="17" fillId="0" borderId="1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163285</xdr:colOff>
      <xdr:row>0</xdr:row>
      <xdr:rowOff>119743</xdr:rowOff>
    </xdr:from>
    <xdr:to>
      <xdr:col>2</xdr:col>
      <xdr:colOff>426175</xdr:colOff>
      <xdr:row>1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B2EF677F-4198-40F2-8040-2ADB3836C405}"/>
            </a:ext>
          </a:extLst>
        </xdr:cNvPr>
        <xdr:cNvSpPr>
          <a:spLocks noChangeArrowheads="1"/>
        </xdr:cNvSpPr>
      </xdr:nvSpPr>
      <xdr:spPr bwMode="auto">
        <a:xfrm>
          <a:off x="165190" y="121648"/>
          <a:ext cx="1558290" cy="62130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2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  <a:r>
            <a:rPr lang="ja-JP" altLang="en-US" sz="2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地区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163285</xdr:colOff>
      <xdr:row>0</xdr:row>
      <xdr:rowOff>119743</xdr:rowOff>
    </xdr:from>
    <xdr:to>
      <xdr:col>2</xdr:col>
      <xdr:colOff>426175</xdr:colOff>
      <xdr:row>1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941985B4-957B-4D26-B827-74E8321E0410}"/>
            </a:ext>
          </a:extLst>
        </xdr:cNvPr>
        <xdr:cNvSpPr>
          <a:spLocks noChangeArrowheads="1"/>
        </xdr:cNvSpPr>
      </xdr:nvSpPr>
      <xdr:spPr bwMode="auto">
        <a:xfrm>
          <a:off x="163285" y="119743"/>
          <a:ext cx="1558290" cy="6270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2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B</a:t>
          </a:r>
          <a:r>
            <a:rPr lang="ja-JP" altLang="en-US" sz="2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地区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163285</xdr:colOff>
      <xdr:row>0</xdr:row>
      <xdr:rowOff>119743</xdr:rowOff>
    </xdr:from>
    <xdr:to>
      <xdr:col>2</xdr:col>
      <xdr:colOff>426175</xdr:colOff>
      <xdr:row>1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4D2D37F4-E7E7-4015-914A-E30FFB160028}"/>
            </a:ext>
          </a:extLst>
        </xdr:cNvPr>
        <xdr:cNvSpPr>
          <a:spLocks noChangeArrowheads="1"/>
        </xdr:cNvSpPr>
      </xdr:nvSpPr>
      <xdr:spPr bwMode="auto">
        <a:xfrm>
          <a:off x="165190" y="121648"/>
          <a:ext cx="1558290" cy="62130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2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</a:t>
          </a:r>
          <a:r>
            <a:rPr lang="ja-JP" altLang="en-US" sz="2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地区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saka-kousha.local\dfs\My%20Documents\&#20104;&#31639;&#35201;&#27714;\18&#24180;&#24230;&#24403;&#21021;&#20104;&#31639;&#35201;&#27714;\H18&#35201;&#27714;&#20462;&#27491;&#20998;05.11.8&#65374;10\&#36864;&#32887;&#32102;&#19982;&#24341;&#24403;&#37329;\&#20844;&#31038;&#35215;&#23450;&#12395;&#12424;&#12427;&#36864;&#32887;&#32102;&#19982;&#24341;&#24403;&#37329;&#65288;&#65297;&#65302;&#24180;&#24230;&#26411;&#65289;17&#24403;&#21021;&#20104;&#31639;&#35201;&#27714;&#36039;&#26009;&#35211;&#30452;&#123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Ｈ１７引当金(73人) (2)"/>
      <sheetName val="Ｈ１６引当金所要額(府営・駐車場を区分）"/>
      <sheetName val="Ｈ１６引当金所要額(77人)"/>
      <sheetName val="公社規定に基づく試算 (2人退職除く)"/>
      <sheetName val="Ｈ１６プロパー全員 (77人)"/>
      <sheetName val="公社規定に基づく試算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C2" t="str">
            <v>秋山 健治</v>
          </cell>
          <cell r="D2">
            <v>18290</v>
          </cell>
          <cell r="E2" t="str">
            <v>1950/01/27</v>
          </cell>
          <cell r="F2">
            <v>25659</v>
          </cell>
          <cell r="G2" t="str">
            <v>1970/04/01</v>
          </cell>
          <cell r="H2" t="str">
            <v>01/27</v>
          </cell>
        </row>
        <row r="3">
          <cell r="C3" t="str">
            <v>鈴木 基夫</v>
          </cell>
          <cell r="D3">
            <v>17475</v>
          </cell>
          <cell r="E3" t="str">
            <v>1947/11/04</v>
          </cell>
          <cell r="F3">
            <v>25668</v>
          </cell>
          <cell r="G3" t="str">
            <v>1970/04/10</v>
          </cell>
          <cell r="H3" t="str">
            <v>11/04</v>
          </cell>
        </row>
        <row r="4">
          <cell r="C4" t="str">
            <v>横山 賢二</v>
          </cell>
          <cell r="D4">
            <v>17374</v>
          </cell>
          <cell r="E4" t="str">
            <v>1947/07/26</v>
          </cell>
          <cell r="F4">
            <v>26299</v>
          </cell>
          <cell r="G4" t="str">
            <v>1972/01/01</v>
          </cell>
          <cell r="H4" t="str">
            <v>07/26</v>
          </cell>
        </row>
        <row r="5">
          <cell r="C5" t="str">
            <v>山田 政義</v>
          </cell>
          <cell r="D5">
            <v>17862</v>
          </cell>
          <cell r="E5" t="str">
            <v>1948/11/25</v>
          </cell>
          <cell r="F5">
            <v>26969</v>
          </cell>
          <cell r="G5" t="str">
            <v>1973/11/01</v>
          </cell>
          <cell r="H5" t="str">
            <v>11/25</v>
          </cell>
        </row>
        <row r="6">
          <cell r="C6" t="str">
            <v>橋本 久男</v>
          </cell>
          <cell r="D6">
            <v>16736</v>
          </cell>
          <cell r="E6" t="str">
            <v>1945/10/26</v>
          </cell>
          <cell r="F6">
            <v>25659</v>
          </cell>
          <cell r="G6" t="str">
            <v>1970/04/01</v>
          </cell>
          <cell r="H6" t="str">
            <v>10/26</v>
          </cell>
        </row>
        <row r="7">
          <cell r="C7" t="str">
            <v>原田 友幸</v>
          </cell>
          <cell r="D7">
            <v>18000</v>
          </cell>
          <cell r="E7" t="str">
            <v>1944/04/12</v>
          </cell>
          <cell r="F7">
            <v>25659</v>
          </cell>
          <cell r="G7" t="str">
            <v>1970/04/01</v>
          </cell>
          <cell r="H7" t="str">
            <v>04/12</v>
          </cell>
        </row>
        <row r="8">
          <cell r="C8" t="str">
            <v>大神 豊　</v>
          </cell>
          <cell r="D8">
            <v>18648</v>
          </cell>
          <cell r="E8" t="str">
            <v>1951/01/20</v>
          </cell>
          <cell r="F8">
            <v>25832</v>
          </cell>
          <cell r="G8" t="str">
            <v>1970/09/21</v>
          </cell>
          <cell r="H8" t="str">
            <v>01/20</v>
          </cell>
        </row>
        <row r="9">
          <cell r="C9" t="str">
            <v>米沢 時雄</v>
          </cell>
          <cell r="D9">
            <v>17168</v>
          </cell>
          <cell r="E9" t="str">
            <v>1947/01/01</v>
          </cell>
          <cell r="F9">
            <v>26024</v>
          </cell>
          <cell r="G9" t="str">
            <v>1971/04/01</v>
          </cell>
          <cell r="H9" t="str">
            <v>01/01</v>
          </cell>
        </row>
        <row r="10">
          <cell r="C10" t="str">
            <v>浅香 広秋</v>
          </cell>
          <cell r="D10">
            <v>19284</v>
          </cell>
          <cell r="E10" t="str">
            <v>1952/10/17</v>
          </cell>
          <cell r="F10">
            <v>26024</v>
          </cell>
          <cell r="G10" t="str">
            <v>1971/04/01</v>
          </cell>
          <cell r="H10" t="str">
            <v>10/17</v>
          </cell>
        </row>
        <row r="11">
          <cell r="C11" t="str">
            <v>松村 修三</v>
          </cell>
          <cell r="D11">
            <v>18519</v>
          </cell>
          <cell r="E11" t="str">
            <v>1950/09/13</v>
          </cell>
          <cell r="F11">
            <v>26024</v>
          </cell>
          <cell r="G11" t="str">
            <v>1971/04/01</v>
          </cell>
          <cell r="H11" t="str">
            <v>09/13</v>
          </cell>
        </row>
        <row r="12">
          <cell r="C12" t="str">
            <v>柳下 文男</v>
          </cell>
          <cell r="D12">
            <v>17215</v>
          </cell>
          <cell r="E12" t="str">
            <v>1947/02/17</v>
          </cell>
          <cell r="F12">
            <v>26238</v>
          </cell>
          <cell r="G12" t="str">
            <v>1971/11/01</v>
          </cell>
          <cell r="H12" t="str">
            <v>02/17</v>
          </cell>
        </row>
        <row r="13">
          <cell r="C13" t="str">
            <v>中村 泰</v>
          </cell>
          <cell r="D13">
            <v>19744</v>
          </cell>
          <cell r="E13" t="str">
            <v>1954/01/20</v>
          </cell>
          <cell r="F13">
            <v>26390</v>
          </cell>
          <cell r="G13" t="str">
            <v>1972/04/01</v>
          </cell>
          <cell r="H13" t="str">
            <v>01/20</v>
          </cell>
        </row>
        <row r="14">
          <cell r="C14" t="str">
            <v>藤野 益男</v>
          </cell>
          <cell r="D14">
            <v>19639</v>
          </cell>
          <cell r="E14" t="str">
            <v>1953/10/07</v>
          </cell>
          <cell r="F14">
            <v>26390</v>
          </cell>
          <cell r="G14" t="str">
            <v>1972/04/01</v>
          </cell>
          <cell r="H14" t="str">
            <v>10/07</v>
          </cell>
        </row>
        <row r="15">
          <cell r="C15" t="str">
            <v>中野 雅夫</v>
          </cell>
          <cell r="D15">
            <v>19718</v>
          </cell>
          <cell r="E15" t="str">
            <v>1953/12/25</v>
          </cell>
          <cell r="F15">
            <v>26390</v>
          </cell>
          <cell r="G15" t="str">
            <v>1972/04/01</v>
          </cell>
          <cell r="H15" t="str">
            <v>12/25</v>
          </cell>
        </row>
        <row r="16">
          <cell r="C16" t="str">
            <v>中辻 保雄</v>
          </cell>
          <cell r="D16">
            <v>19008</v>
          </cell>
          <cell r="E16" t="str">
            <v>1952/01/15</v>
          </cell>
          <cell r="F16">
            <v>26390</v>
          </cell>
          <cell r="G16" t="str">
            <v>1972/04/01</v>
          </cell>
          <cell r="H16" t="str">
            <v>01/15</v>
          </cell>
        </row>
        <row r="17">
          <cell r="C17" t="str">
            <v>細川 秀行</v>
          </cell>
          <cell r="D17">
            <v>20090</v>
          </cell>
          <cell r="E17" t="str">
            <v>1955/01/01</v>
          </cell>
          <cell r="F17">
            <v>26755</v>
          </cell>
          <cell r="G17" t="str">
            <v>1973/04/01</v>
          </cell>
          <cell r="H17" t="str">
            <v>01/01</v>
          </cell>
        </row>
        <row r="18">
          <cell r="C18" t="str">
            <v>牧井 宗雄</v>
          </cell>
          <cell r="D18">
            <v>18879</v>
          </cell>
          <cell r="E18" t="str">
            <v>1951/09/08</v>
          </cell>
          <cell r="F18">
            <v>26755</v>
          </cell>
          <cell r="G18" t="str">
            <v>1973/04/01</v>
          </cell>
          <cell r="H18" t="str">
            <v>09/08</v>
          </cell>
        </row>
        <row r="19">
          <cell r="C19" t="str">
            <v>松山 隆茂</v>
          </cell>
          <cell r="D19">
            <v>17622</v>
          </cell>
          <cell r="E19" t="str">
            <v>1948/03/30</v>
          </cell>
          <cell r="F19">
            <v>26908</v>
          </cell>
          <cell r="G19" t="str">
            <v>1973/09/01</v>
          </cell>
          <cell r="H19" t="str">
            <v>03/30</v>
          </cell>
        </row>
        <row r="20">
          <cell r="C20" t="str">
            <v>上田 正弘</v>
          </cell>
          <cell r="D20">
            <v>19165</v>
          </cell>
          <cell r="E20" t="str">
            <v>1952/06/20</v>
          </cell>
          <cell r="F20">
            <v>26969</v>
          </cell>
          <cell r="G20" t="str">
            <v>1973/11/01</v>
          </cell>
          <cell r="H20" t="str">
            <v>06/20</v>
          </cell>
        </row>
        <row r="21">
          <cell r="C21" t="str">
            <v>栢野 一幸</v>
          </cell>
          <cell r="D21">
            <v>17893</v>
          </cell>
          <cell r="E21" t="str">
            <v>1948/12/26</v>
          </cell>
          <cell r="F21">
            <v>26969</v>
          </cell>
          <cell r="G21" t="str">
            <v>1973/11/01</v>
          </cell>
          <cell r="H21" t="str">
            <v>12/26</v>
          </cell>
        </row>
        <row r="22">
          <cell r="C22" t="str">
            <v>福永 道盛</v>
          </cell>
          <cell r="D22">
            <v>19197</v>
          </cell>
          <cell r="E22" t="str">
            <v>1952/07/22</v>
          </cell>
          <cell r="F22">
            <v>26969</v>
          </cell>
          <cell r="G22" t="str">
            <v>1973/11/01</v>
          </cell>
          <cell r="H22" t="str">
            <v>07/22</v>
          </cell>
        </row>
        <row r="23">
          <cell r="C23" t="str">
            <v>成澤 憲昭</v>
          </cell>
          <cell r="D23">
            <v>18631</v>
          </cell>
          <cell r="E23" t="str">
            <v>1951/01/03</v>
          </cell>
          <cell r="F23">
            <v>26969</v>
          </cell>
          <cell r="G23" t="str">
            <v>1973/11/01</v>
          </cell>
          <cell r="H23" t="str">
            <v>01/03</v>
          </cell>
        </row>
        <row r="24">
          <cell r="C24" t="str">
            <v>堀 好史</v>
          </cell>
          <cell r="D24">
            <v>17909</v>
          </cell>
          <cell r="E24" t="str">
            <v>1949/01/11</v>
          </cell>
          <cell r="F24">
            <v>26969</v>
          </cell>
          <cell r="G24" t="str">
            <v>1973/11/01</v>
          </cell>
          <cell r="H24" t="str">
            <v>01/11</v>
          </cell>
        </row>
        <row r="25">
          <cell r="C25" t="str">
            <v>和田 正次</v>
          </cell>
          <cell r="D25">
            <v>18558</v>
          </cell>
          <cell r="E25" t="str">
            <v>1950/10/22</v>
          </cell>
          <cell r="F25">
            <v>26969</v>
          </cell>
          <cell r="G25" t="str">
            <v>1973/11/01</v>
          </cell>
          <cell r="H25" t="str">
            <v>10/22</v>
          </cell>
        </row>
        <row r="26">
          <cell r="C26" t="str">
            <v>田守 博則</v>
          </cell>
          <cell r="D26">
            <v>18852</v>
          </cell>
          <cell r="E26" t="str">
            <v>1951/08/12</v>
          </cell>
          <cell r="F26">
            <v>27120</v>
          </cell>
          <cell r="G26" t="str">
            <v>1974/04/01</v>
          </cell>
          <cell r="H26" t="str">
            <v>08/12</v>
          </cell>
        </row>
        <row r="27">
          <cell r="C27" t="str">
            <v>辰 雅男</v>
          </cell>
          <cell r="D27">
            <v>19587</v>
          </cell>
          <cell r="E27" t="str">
            <v>1953/08/16</v>
          </cell>
          <cell r="F27">
            <v>27120</v>
          </cell>
          <cell r="G27" t="str">
            <v>1974/04/01</v>
          </cell>
          <cell r="H27" t="str">
            <v>08/16</v>
          </cell>
        </row>
        <row r="28">
          <cell r="C28" t="str">
            <v>中川 泰</v>
          </cell>
          <cell r="D28">
            <v>18640</v>
          </cell>
          <cell r="E28" t="str">
            <v>1951/01/12</v>
          </cell>
          <cell r="F28">
            <v>27120</v>
          </cell>
          <cell r="G28" t="str">
            <v>1974/04/01</v>
          </cell>
          <cell r="H28" t="str">
            <v>01/12</v>
          </cell>
        </row>
        <row r="29">
          <cell r="C29" t="str">
            <v>福原 孝二</v>
          </cell>
          <cell r="D29">
            <v>18775</v>
          </cell>
          <cell r="E29" t="str">
            <v>1951/05/27</v>
          </cell>
          <cell r="F29">
            <v>27120</v>
          </cell>
          <cell r="G29" t="str">
            <v>1974/04/01</v>
          </cell>
          <cell r="H29" t="str">
            <v>05/27</v>
          </cell>
        </row>
        <row r="30">
          <cell r="C30" t="str">
            <v>東野 弘之</v>
          </cell>
          <cell r="D30">
            <v>19226</v>
          </cell>
          <cell r="E30" t="str">
            <v>1952/08/20</v>
          </cell>
          <cell r="F30">
            <v>27120</v>
          </cell>
          <cell r="G30" t="str">
            <v>1974/04/01</v>
          </cell>
          <cell r="H30" t="str">
            <v>08/20</v>
          </cell>
        </row>
        <row r="31">
          <cell r="C31" t="str">
            <v>札本 雄三</v>
          </cell>
          <cell r="D31">
            <v>20340</v>
          </cell>
          <cell r="E31" t="str">
            <v>1955/09/08</v>
          </cell>
          <cell r="F31">
            <v>27120</v>
          </cell>
          <cell r="G31" t="str">
            <v>1974/04/01</v>
          </cell>
          <cell r="H31" t="str">
            <v>09/08</v>
          </cell>
        </row>
        <row r="32">
          <cell r="C32" t="str">
            <v>金野 昌子</v>
          </cell>
          <cell r="D32">
            <v>19029</v>
          </cell>
          <cell r="E32" t="str">
            <v>1952/02/05</v>
          </cell>
          <cell r="F32">
            <v>27164</v>
          </cell>
          <cell r="G32" t="str">
            <v>1974/05/15</v>
          </cell>
          <cell r="H32" t="str">
            <v>02/05</v>
          </cell>
        </row>
        <row r="33">
          <cell r="C33" t="str">
            <v>上林 康男</v>
          </cell>
          <cell r="D33">
            <v>18225</v>
          </cell>
          <cell r="E33" t="str">
            <v>1949/11/23</v>
          </cell>
          <cell r="F33">
            <v>27164</v>
          </cell>
          <cell r="G33" t="str">
            <v>1974/05/15</v>
          </cell>
          <cell r="H33" t="str">
            <v>11/23</v>
          </cell>
        </row>
        <row r="34">
          <cell r="C34" t="str">
            <v>上野浦 昇</v>
          </cell>
          <cell r="D34">
            <v>18168</v>
          </cell>
          <cell r="E34" t="str">
            <v>1949/09/27</v>
          </cell>
          <cell r="F34">
            <v>27164</v>
          </cell>
          <cell r="G34" t="str">
            <v>1974/05/15</v>
          </cell>
          <cell r="H34" t="str">
            <v>09/27</v>
          </cell>
        </row>
        <row r="35">
          <cell r="C35" t="str">
            <v>松本 要治</v>
          </cell>
          <cell r="D35">
            <v>18205</v>
          </cell>
          <cell r="E35" t="str">
            <v>1949/11/03</v>
          </cell>
          <cell r="F35">
            <v>27822</v>
          </cell>
          <cell r="G35" t="str">
            <v>1976/03/03</v>
          </cell>
          <cell r="H35" t="str">
            <v>09/07</v>
          </cell>
        </row>
        <row r="36">
          <cell r="C36" t="str">
            <v>鈴木 哲郎</v>
          </cell>
          <cell r="D36">
            <v>18184</v>
          </cell>
          <cell r="E36" t="str">
            <v>1949/10/13</v>
          </cell>
          <cell r="F36">
            <v>28369</v>
          </cell>
          <cell r="G36" t="str">
            <v>1977/09/01</v>
          </cell>
          <cell r="H36" t="str">
            <v>10/13</v>
          </cell>
        </row>
        <row r="37">
          <cell r="C37" t="str">
            <v>上甲 俊清</v>
          </cell>
          <cell r="D37">
            <v>21280</v>
          </cell>
          <cell r="E37" t="str">
            <v>1958/04/05</v>
          </cell>
          <cell r="F37">
            <v>28369</v>
          </cell>
          <cell r="G37" t="str">
            <v>1977/09/01</v>
          </cell>
          <cell r="H37" t="str">
            <v>04/05</v>
          </cell>
        </row>
        <row r="38">
          <cell r="C38" t="str">
            <v>山口 均</v>
          </cell>
          <cell r="D38">
            <v>20406</v>
          </cell>
          <cell r="E38" t="str">
            <v>1955/11/13</v>
          </cell>
          <cell r="F38">
            <v>28369</v>
          </cell>
          <cell r="G38" t="str">
            <v>1977/09/01</v>
          </cell>
          <cell r="H38" t="str">
            <v>11/13</v>
          </cell>
        </row>
        <row r="39">
          <cell r="C39" t="str">
            <v>有馬 栄一</v>
          </cell>
          <cell r="D39">
            <v>19792</v>
          </cell>
          <cell r="E39" t="str">
            <v>1954/03/09</v>
          </cell>
          <cell r="F39">
            <v>28369</v>
          </cell>
          <cell r="G39" t="str">
            <v>1977/09/01</v>
          </cell>
          <cell r="H39" t="str">
            <v>03/09</v>
          </cell>
        </row>
        <row r="40">
          <cell r="C40" t="str">
            <v>栢野 瑞穂</v>
          </cell>
          <cell r="D40">
            <v>22002</v>
          </cell>
          <cell r="E40" t="str">
            <v>1960/03/27</v>
          </cell>
          <cell r="F40">
            <v>28581</v>
          </cell>
          <cell r="G40" t="str">
            <v>1978/04/01</v>
          </cell>
          <cell r="H40" t="str">
            <v>03/27</v>
          </cell>
        </row>
        <row r="41">
          <cell r="C41" t="str">
            <v>瀧本 茂利</v>
          </cell>
          <cell r="D41">
            <v>20976</v>
          </cell>
          <cell r="E41" t="str">
            <v>1957/06/05</v>
          </cell>
          <cell r="F41">
            <v>28618</v>
          </cell>
          <cell r="G41" t="str">
            <v>1978/05/08</v>
          </cell>
          <cell r="H41" t="str">
            <v>06/05</v>
          </cell>
        </row>
        <row r="42">
          <cell r="C42" t="str">
            <v>濱田 純維</v>
          </cell>
          <cell r="D42">
            <v>21679</v>
          </cell>
          <cell r="E42" t="str">
            <v>1959/05/09</v>
          </cell>
          <cell r="F42">
            <v>28618</v>
          </cell>
          <cell r="G42" t="str">
            <v>1978/05/08</v>
          </cell>
          <cell r="H42" t="str">
            <v>05/09</v>
          </cell>
        </row>
        <row r="43">
          <cell r="C43" t="str">
            <v>田中 角栄</v>
          </cell>
          <cell r="D43">
            <v>22867</v>
          </cell>
          <cell r="E43" t="str">
            <v>1962/08/09</v>
          </cell>
          <cell r="F43">
            <v>29677</v>
          </cell>
          <cell r="G43" t="str">
            <v>1981/04/01</v>
          </cell>
          <cell r="H43" t="str">
            <v>08/09</v>
          </cell>
        </row>
        <row r="44">
          <cell r="C44" t="str">
            <v>藤本 英輝</v>
          </cell>
          <cell r="D44">
            <v>22816</v>
          </cell>
          <cell r="E44" t="str">
            <v>1962/06/19</v>
          </cell>
          <cell r="F44">
            <v>29677</v>
          </cell>
          <cell r="G44" t="str">
            <v>1981/04/01</v>
          </cell>
          <cell r="H44" t="str">
            <v>06/19</v>
          </cell>
        </row>
        <row r="45">
          <cell r="C45" t="str">
            <v>木田 行信</v>
          </cell>
          <cell r="D45">
            <v>22811</v>
          </cell>
          <cell r="E45" t="str">
            <v>1948/08/05</v>
          </cell>
          <cell r="F45">
            <v>29677</v>
          </cell>
          <cell r="G45" t="str">
            <v>1981/04/01</v>
          </cell>
          <cell r="H45" t="str">
            <v>08/05</v>
          </cell>
        </row>
        <row r="46">
          <cell r="C46" t="str">
            <v>山下 悟</v>
          </cell>
          <cell r="D46">
            <v>22740</v>
          </cell>
          <cell r="E46" t="str">
            <v>1948/04/04</v>
          </cell>
          <cell r="F46">
            <v>29677</v>
          </cell>
          <cell r="G46" t="str">
            <v>1981/04/01</v>
          </cell>
          <cell r="H46" t="str">
            <v>04/04</v>
          </cell>
        </row>
        <row r="47">
          <cell r="C47" t="str">
            <v>柿花 英世</v>
          </cell>
          <cell r="D47">
            <v>21618</v>
          </cell>
          <cell r="E47" t="str">
            <v>1959/03/09</v>
          </cell>
          <cell r="F47">
            <v>30042</v>
          </cell>
          <cell r="G47" t="str">
            <v>1982/04/01</v>
          </cell>
          <cell r="H47" t="str">
            <v>03/09</v>
          </cell>
        </row>
        <row r="48">
          <cell r="C48" t="str">
            <v>坂川 政弘</v>
          </cell>
          <cell r="D48">
            <v>21850</v>
          </cell>
          <cell r="E48" t="str">
            <v>1959/10/27</v>
          </cell>
          <cell r="F48">
            <v>30042</v>
          </cell>
          <cell r="G48" t="str">
            <v>1982/04/01</v>
          </cell>
          <cell r="H48" t="str">
            <v>10/27</v>
          </cell>
        </row>
        <row r="49">
          <cell r="C49" t="str">
            <v>佐藤 公一</v>
          </cell>
          <cell r="D49">
            <v>20666</v>
          </cell>
          <cell r="E49" t="str">
            <v>1956/07/30</v>
          </cell>
          <cell r="F49">
            <v>30042</v>
          </cell>
          <cell r="G49" t="str">
            <v>1982/04/01</v>
          </cell>
          <cell r="H49" t="str">
            <v>07/30</v>
          </cell>
        </row>
        <row r="50">
          <cell r="C50" t="str">
            <v>内海 浩太郎</v>
          </cell>
          <cell r="D50">
            <v>22694</v>
          </cell>
          <cell r="E50" t="str">
            <v>1962/02/17</v>
          </cell>
          <cell r="F50">
            <v>31107</v>
          </cell>
          <cell r="G50" t="str">
            <v>1985/03/01</v>
          </cell>
          <cell r="H50" t="str">
            <v>02/17</v>
          </cell>
        </row>
        <row r="51">
          <cell r="C51" t="str">
            <v>冨田 明</v>
          </cell>
          <cell r="D51">
            <v>22680</v>
          </cell>
          <cell r="E51" t="str">
            <v>1962/02/03</v>
          </cell>
          <cell r="F51">
            <v>31138</v>
          </cell>
          <cell r="G51" t="str">
            <v>1985/04/01</v>
          </cell>
          <cell r="H51" t="str">
            <v>02/03</v>
          </cell>
        </row>
        <row r="52">
          <cell r="C52" t="str">
            <v>井門 一夫</v>
          </cell>
          <cell r="D52">
            <v>23008</v>
          </cell>
          <cell r="E52" t="str">
            <v>1962/12/28</v>
          </cell>
          <cell r="F52">
            <v>31138</v>
          </cell>
          <cell r="G52" t="str">
            <v>1985/04/01</v>
          </cell>
          <cell r="H52" t="str">
            <v>12/28</v>
          </cell>
        </row>
        <row r="53">
          <cell r="C53" t="str">
            <v>中川 直樹</v>
          </cell>
          <cell r="D53">
            <v>23125</v>
          </cell>
          <cell r="E53" t="str">
            <v>1963/04/24</v>
          </cell>
          <cell r="F53">
            <v>32234</v>
          </cell>
          <cell r="G53" t="str">
            <v>1988/04/01</v>
          </cell>
          <cell r="H53" t="str">
            <v>04/18</v>
          </cell>
        </row>
        <row r="54">
          <cell r="C54" t="str">
            <v>鮫島 智春</v>
          </cell>
          <cell r="D54">
            <v>23456</v>
          </cell>
          <cell r="E54" t="str">
            <v>1964/03/20</v>
          </cell>
          <cell r="F54">
            <v>32234</v>
          </cell>
          <cell r="G54" t="str">
            <v>1988/04/01</v>
          </cell>
          <cell r="H54" t="str">
            <v>03/20</v>
          </cell>
        </row>
        <row r="55">
          <cell r="C55" t="str">
            <v>片村 誠宏</v>
          </cell>
          <cell r="D55">
            <v>23390</v>
          </cell>
          <cell r="E55" t="str">
            <v>1964/01/14</v>
          </cell>
          <cell r="F55">
            <v>32599</v>
          </cell>
          <cell r="G55" t="str">
            <v>1989/04/01</v>
          </cell>
          <cell r="H55" t="str">
            <v>01/14</v>
          </cell>
        </row>
        <row r="56">
          <cell r="C56" t="str">
            <v>松田 宗典</v>
          </cell>
          <cell r="D56">
            <v>24384</v>
          </cell>
          <cell r="E56" t="str">
            <v>1966/10/04</v>
          </cell>
          <cell r="F56">
            <v>32599</v>
          </cell>
          <cell r="G56" t="str">
            <v>1989/04/01</v>
          </cell>
          <cell r="H56" t="str">
            <v>10/04</v>
          </cell>
        </row>
        <row r="57">
          <cell r="C57" t="str">
            <v>田中 宏治</v>
          </cell>
          <cell r="D57">
            <v>24968</v>
          </cell>
          <cell r="E57" t="str">
            <v>1968/05/10</v>
          </cell>
          <cell r="F57">
            <v>32964</v>
          </cell>
          <cell r="G57" t="str">
            <v>1990/04/01</v>
          </cell>
          <cell r="H57" t="str">
            <v>05/10</v>
          </cell>
        </row>
        <row r="58">
          <cell r="C58" t="str">
            <v>安保 博司</v>
          </cell>
          <cell r="D58">
            <v>26315</v>
          </cell>
          <cell r="E58" t="str">
            <v>1972/01/17</v>
          </cell>
          <cell r="F58">
            <v>32964</v>
          </cell>
          <cell r="G58" t="str">
            <v>1990/04/01</v>
          </cell>
          <cell r="H58" t="str">
            <v>01/17</v>
          </cell>
        </row>
        <row r="59">
          <cell r="C59" t="str">
            <v>田上 裕介</v>
          </cell>
          <cell r="D59">
            <v>24336</v>
          </cell>
          <cell r="E59" t="str">
            <v>1966/08/17</v>
          </cell>
          <cell r="F59">
            <v>32964</v>
          </cell>
          <cell r="G59" t="str">
            <v>1990/04/01</v>
          </cell>
          <cell r="H59" t="str">
            <v>08/17</v>
          </cell>
        </row>
        <row r="60">
          <cell r="C60" t="str">
            <v>和田 貴弘</v>
          </cell>
          <cell r="D60">
            <v>26113</v>
          </cell>
          <cell r="E60" t="str">
            <v>1971/06/29</v>
          </cell>
          <cell r="F60">
            <v>32964</v>
          </cell>
          <cell r="G60" t="str">
            <v>1990/04/01</v>
          </cell>
          <cell r="H60" t="str">
            <v>06/29</v>
          </cell>
        </row>
        <row r="61">
          <cell r="C61" t="str">
            <v>大杉 康治</v>
          </cell>
          <cell r="D61">
            <v>24674</v>
          </cell>
          <cell r="E61" t="str">
            <v>1967/07/21</v>
          </cell>
          <cell r="F61">
            <v>33196</v>
          </cell>
          <cell r="G61" t="str">
            <v>1990/11/19</v>
          </cell>
          <cell r="H61" t="str">
            <v>07/21</v>
          </cell>
        </row>
        <row r="62">
          <cell r="C62" t="str">
            <v>川端 英匠</v>
          </cell>
          <cell r="D62">
            <v>25734</v>
          </cell>
          <cell r="E62" t="str">
            <v>1970/06/15</v>
          </cell>
          <cell r="F62">
            <v>33329</v>
          </cell>
          <cell r="G62" t="str">
            <v>1991/04/01</v>
          </cell>
          <cell r="H62" t="str">
            <v>06/15</v>
          </cell>
        </row>
        <row r="63">
          <cell r="C63" t="str">
            <v>高木 旦仁</v>
          </cell>
          <cell r="D63">
            <v>25691</v>
          </cell>
          <cell r="E63" t="str">
            <v>1970/05/03</v>
          </cell>
          <cell r="F63">
            <v>33359</v>
          </cell>
          <cell r="G63" t="str">
            <v>1991/05/01</v>
          </cell>
          <cell r="H63" t="str">
            <v>05/03</v>
          </cell>
        </row>
        <row r="64">
          <cell r="C64" t="str">
            <v>川原 光憲</v>
          </cell>
          <cell r="D64">
            <v>24703</v>
          </cell>
          <cell r="E64" t="str">
            <v>1967/08/19</v>
          </cell>
          <cell r="F64">
            <v>33390</v>
          </cell>
          <cell r="G64" t="str">
            <v>1991/06/01</v>
          </cell>
          <cell r="H64" t="str">
            <v>08/19</v>
          </cell>
        </row>
        <row r="65">
          <cell r="C65" t="str">
            <v>中野 英子</v>
          </cell>
          <cell r="D65">
            <v>25939</v>
          </cell>
          <cell r="E65" t="str">
            <v>1971/01/06</v>
          </cell>
          <cell r="F65">
            <v>33725</v>
          </cell>
          <cell r="G65" t="str">
            <v>1992/05/01</v>
          </cell>
          <cell r="H65" t="str">
            <v>01/06</v>
          </cell>
        </row>
        <row r="66">
          <cell r="C66" t="str">
            <v>植村 光雄</v>
          </cell>
          <cell r="D66">
            <v>24099</v>
          </cell>
          <cell r="E66" t="str">
            <v>1965/12/23</v>
          </cell>
          <cell r="F66">
            <v>33970</v>
          </cell>
          <cell r="G66" t="str">
            <v>1993/01/01</v>
          </cell>
          <cell r="H66" t="str">
            <v>12/23</v>
          </cell>
        </row>
        <row r="67">
          <cell r="C67" t="str">
            <v>善家 美紀</v>
          </cell>
          <cell r="D67">
            <v>26173</v>
          </cell>
          <cell r="E67" t="str">
            <v>1971/08/28</v>
          </cell>
          <cell r="F67">
            <v>34060</v>
          </cell>
          <cell r="G67" t="str">
            <v>1993/04/01</v>
          </cell>
          <cell r="H67" t="str">
            <v>08/28</v>
          </cell>
        </row>
        <row r="68">
          <cell r="C68" t="str">
            <v>市村 博志</v>
          </cell>
          <cell r="D68">
            <v>25164</v>
          </cell>
          <cell r="E68" t="str">
            <v>1968/11/22</v>
          </cell>
          <cell r="F68">
            <v>34060</v>
          </cell>
          <cell r="G68" t="str">
            <v>1993/04/01</v>
          </cell>
          <cell r="H68" t="str">
            <v>11/22</v>
          </cell>
        </row>
        <row r="69">
          <cell r="C69" t="str">
            <v>廣田 修一</v>
          </cell>
          <cell r="D69">
            <v>26354</v>
          </cell>
          <cell r="E69" t="str">
            <v>1972/02/25</v>
          </cell>
          <cell r="F69">
            <v>34060</v>
          </cell>
          <cell r="G69" t="str">
            <v>1993/04/01</v>
          </cell>
          <cell r="H69" t="str">
            <v>02/25</v>
          </cell>
        </row>
        <row r="70">
          <cell r="C70" t="str">
            <v>釜田 勝己</v>
          </cell>
          <cell r="D70">
            <v>24640</v>
          </cell>
          <cell r="E70" t="str">
            <v>1967/06/17</v>
          </cell>
          <cell r="F70">
            <v>34060</v>
          </cell>
          <cell r="G70" t="str">
            <v>1993/04/01</v>
          </cell>
          <cell r="H70" t="str">
            <v>06/17</v>
          </cell>
        </row>
        <row r="71">
          <cell r="C71" t="str">
            <v>津山 晋一郎</v>
          </cell>
          <cell r="D71">
            <v>25755</v>
          </cell>
          <cell r="E71" t="str">
            <v>1970/07/06</v>
          </cell>
          <cell r="F71">
            <v>34851</v>
          </cell>
          <cell r="G71" t="str">
            <v>1995/06/01</v>
          </cell>
          <cell r="H71" t="str">
            <v>07/06</v>
          </cell>
        </row>
        <row r="72">
          <cell r="C72" t="str">
            <v>高野 みさ子</v>
          </cell>
          <cell r="D72">
            <v>24323</v>
          </cell>
          <cell r="E72" t="str">
            <v>1966/08/04</v>
          </cell>
          <cell r="F72">
            <v>34973</v>
          </cell>
          <cell r="G72" t="str">
            <v>1995/10/01</v>
          </cell>
          <cell r="H72" t="str">
            <v>08/04</v>
          </cell>
        </row>
        <row r="73">
          <cell r="C73" t="str">
            <v>大垣 臣司</v>
          </cell>
          <cell r="D73">
            <v>24374</v>
          </cell>
          <cell r="E73" t="str">
            <v>1966/09/24</v>
          </cell>
          <cell r="F73">
            <v>34973</v>
          </cell>
          <cell r="G73" t="str">
            <v>1995/10/01</v>
          </cell>
          <cell r="H73" t="str">
            <v>09/24</v>
          </cell>
        </row>
        <row r="74">
          <cell r="C74" t="str">
            <v>浦田 正和</v>
          </cell>
          <cell r="D74">
            <v>28992</v>
          </cell>
          <cell r="E74" t="str">
            <v>1979/05/17</v>
          </cell>
          <cell r="F74">
            <v>35886</v>
          </cell>
          <cell r="G74" t="str">
            <v>1998/04/01</v>
          </cell>
          <cell r="H74" t="str">
            <v>05/17</v>
          </cell>
        </row>
        <row r="75">
          <cell r="C75" t="str">
            <v>河村 貞美</v>
          </cell>
          <cell r="D75">
            <v>26631</v>
          </cell>
          <cell r="E75" t="str">
            <v>1972/11/28</v>
          </cell>
          <cell r="F75">
            <v>36251</v>
          </cell>
          <cell r="G75" t="str">
            <v>1999/04/01</v>
          </cell>
          <cell r="H75" t="str">
            <v>11/28</v>
          </cell>
        </row>
        <row r="76">
          <cell r="C76" t="str">
            <v>田中　貴子</v>
          </cell>
          <cell r="D76">
            <v>20629</v>
          </cell>
          <cell r="E76" t="str">
            <v>1956/06/23</v>
          </cell>
          <cell r="F76">
            <v>36982</v>
          </cell>
          <cell r="G76" t="str">
            <v>2001/04/01</v>
          </cell>
          <cell r="H76" t="str">
            <v>06/23</v>
          </cell>
        </row>
        <row r="77">
          <cell r="C77" t="str">
            <v>横田　絢</v>
          </cell>
          <cell r="D77">
            <v>28474</v>
          </cell>
          <cell r="E77" t="str">
            <v>1977/12/15</v>
          </cell>
          <cell r="F77">
            <v>37347</v>
          </cell>
          <cell r="G77" t="str">
            <v>2002/04/01</v>
          </cell>
          <cell r="H77" t="str">
            <v>12/15</v>
          </cell>
        </row>
        <row r="78">
          <cell r="C78" t="str">
            <v>大浦　孝之</v>
          </cell>
          <cell r="D78">
            <v>23695</v>
          </cell>
          <cell r="E78" t="str">
            <v>1964/11/14</v>
          </cell>
          <cell r="F78">
            <v>33878</v>
          </cell>
          <cell r="G78" t="str">
            <v>1992/10/01</v>
          </cell>
          <cell r="H78" t="str">
            <v>11/14</v>
          </cell>
        </row>
        <row r="79">
          <cell r="C79" t="str">
            <v>山中　孝司</v>
          </cell>
          <cell r="D79">
            <v>24446</v>
          </cell>
          <cell r="E79" t="str">
            <v>1966/12/5</v>
          </cell>
          <cell r="F79">
            <v>34060</v>
          </cell>
          <cell r="G79" t="str">
            <v>1993/04/01</v>
          </cell>
          <cell r="H79" t="str">
            <v>12/05</v>
          </cell>
        </row>
        <row r="80">
          <cell r="C80" t="str">
            <v>大矢　雅之</v>
          </cell>
          <cell r="D80">
            <v>25972</v>
          </cell>
          <cell r="E80" t="str">
            <v>1971/02/08</v>
          </cell>
          <cell r="F80">
            <v>37742</v>
          </cell>
          <cell r="G80" t="str">
            <v>2003/05/01</v>
          </cell>
          <cell r="H80" t="str">
            <v>02/08</v>
          </cell>
        </row>
        <row r="81">
          <cell r="C81" t="str">
            <v>奥村　勝茂</v>
          </cell>
          <cell r="D81">
            <v>19267</v>
          </cell>
          <cell r="E81" t="str">
            <v>1952/09/30</v>
          </cell>
          <cell r="F81">
            <v>38078</v>
          </cell>
          <cell r="G81" t="str">
            <v>2004/04/01</v>
          </cell>
          <cell r="H81" t="str">
            <v>09/30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306D5-9D8A-4548-993B-05294EA6676F}">
  <sheetPr>
    <tabColor rgb="FF92D050"/>
    <pageSetUpPr fitToPage="1"/>
  </sheetPr>
  <dimension ref="B1:L41"/>
  <sheetViews>
    <sheetView view="pageBreakPreview" zoomScaleNormal="70" zoomScaleSheetLayoutView="100" workbookViewId="0">
      <selection activeCell="B3" sqref="B3:H3"/>
    </sheetView>
  </sheetViews>
  <sheetFormatPr defaultColWidth="17" defaultRowHeight="13.2" x14ac:dyDescent="0.45"/>
  <cols>
    <col min="1" max="1" width="3.59765625" style="1" customWidth="1"/>
    <col min="2" max="2" width="17" style="1"/>
    <col min="3" max="3" width="12.3984375" style="1" bestFit="1" customWidth="1"/>
    <col min="4" max="4" width="18.69921875" style="1" bestFit="1" customWidth="1"/>
    <col min="5" max="7" width="18.19921875" style="1" customWidth="1"/>
    <col min="8" max="8" width="7.3984375" style="1" bestFit="1" customWidth="1"/>
    <col min="9" max="16384" width="17" style="1"/>
  </cols>
  <sheetData>
    <row r="1" spans="2:8" ht="24" customHeight="1" x14ac:dyDescent="0.45">
      <c r="B1" s="6"/>
      <c r="C1" s="6"/>
      <c r="D1" s="6"/>
      <c r="E1" s="6"/>
      <c r="F1" s="6"/>
      <c r="H1" s="7" t="s">
        <v>0</v>
      </c>
    </row>
    <row r="2" spans="2:8" ht="31.8" customHeight="1" x14ac:dyDescent="0.45">
      <c r="B2" s="6"/>
      <c r="C2" s="6"/>
      <c r="D2" s="6"/>
      <c r="E2" s="6"/>
      <c r="F2" s="6"/>
      <c r="G2" s="7"/>
    </row>
    <row r="3" spans="2:8" ht="58.8" customHeight="1" x14ac:dyDescent="0.45">
      <c r="B3" s="46" t="s">
        <v>41</v>
      </c>
      <c r="C3" s="46"/>
      <c r="D3" s="46"/>
      <c r="E3" s="46"/>
      <c r="F3" s="46"/>
      <c r="G3" s="46"/>
      <c r="H3" s="46"/>
    </row>
    <row r="4" spans="2:8" s="8" customFormat="1" ht="51" customHeight="1" x14ac:dyDescent="0.45">
      <c r="B4" s="47" t="s">
        <v>38</v>
      </c>
      <c r="C4" s="48"/>
      <c r="D4" s="48"/>
      <c r="E4" s="48"/>
      <c r="F4" s="48"/>
      <c r="G4" s="48"/>
    </row>
    <row r="5" spans="2:8" ht="17.399999999999999" customHeight="1" thickBot="1" x14ac:dyDescent="0.5"/>
    <row r="6" spans="2:8" s="8" customFormat="1" ht="25.2" customHeight="1" thickTop="1" thickBot="1" x14ac:dyDescent="0.5">
      <c r="B6" s="9" t="s">
        <v>23</v>
      </c>
      <c r="E6" s="58" t="s">
        <v>24</v>
      </c>
      <c r="F6" s="59"/>
      <c r="G6" s="35">
        <f>G8+G22</f>
        <v>1977769</v>
      </c>
      <c r="H6" s="8" t="s">
        <v>34</v>
      </c>
    </row>
    <row r="7" spans="2:8" s="8" customFormat="1" ht="9.6" customHeight="1" thickTop="1" thickBot="1" x14ac:dyDescent="0.5">
      <c r="B7" s="9"/>
      <c r="E7" s="10"/>
      <c r="G7" s="34"/>
    </row>
    <row r="8" spans="2:8" ht="19.2" customHeight="1" thickBot="1" x14ac:dyDescent="0.5">
      <c r="B8" s="62" t="s">
        <v>39</v>
      </c>
      <c r="F8" s="11" t="s">
        <v>33</v>
      </c>
      <c r="G8" s="36">
        <f>ROUNDUP(D20+E20+F20+G20,-3)/1000</f>
        <v>1953321</v>
      </c>
      <c r="H8" s="1" t="s">
        <v>35</v>
      </c>
    </row>
    <row r="9" spans="2:8" ht="19.8" customHeight="1" x14ac:dyDescent="0.45">
      <c r="B9" s="49" t="s">
        <v>1</v>
      </c>
      <c r="C9" s="50"/>
      <c r="D9" s="53" t="s">
        <v>2</v>
      </c>
      <c r="E9" s="54"/>
      <c r="F9" s="54"/>
      <c r="G9" s="52"/>
    </row>
    <row r="10" spans="2:8" ht="19.8" customHeight="1" x14ac:dyDescent="0.45">
      <c r="B10" s="51"/>
      <c r="C10" s="52"/>
      <c r="D10" s="37" t="s">
        <v>3</v>
      </c>
      <c r="E10" s="37" t="s">
        <v>4</v>
      </c>
      <c r="F10" s="37" t="s">
        <v>5</v>
      </c>
      <c r="G10" s="37" t="s">
        <v>6</v>
      </c>
    </row>
    <row r="11" spans="2:8" ht="21" customHeight="1" x14ac:dyDescent="0.45">
      <c r="B11" s="55">
        <v>1</v>
      </c>
      <c r="C11" s="38" t="s">
        <v>7</v>
      </c>
      <c r="D11" s="39">
        <v>9</v>
      </c>
      <c r="E11" s="39">
        <v>4</v>
      </c>
      <c r="F11" s="39">
        <v>2</v>
      </c>
      <c r="G11" s="39">
        <v>0</v>
      </c>
    </row>
    <row r="12" spans="2:8" ht="21" customHeight="1" x14ac:dyDescent="0.45">
      <c r="B12" s="56"/>
      <c r="C12" s="38" t="s">
        <v>8</v>
      </c>
      <c r="D12" s="40">
        <v>611925</v>
      </c>
      <c r="E12" s="40">
        <v>1010181</v>
      </c>
      <c r="F12" s="40">
        <v>1382121</v>
      </c>
      <c r="G12" s="40">
        <v>1467536</v>
      </c>
    </row>
    <row r="13" spans="2:8" ht="21" customHeight="1" x14ac:dyDescent="0.45">
      <c r="B13" s="57"/>
      <c r="C13" s="38" t="s">
        <v>9</v>
      </c>
      <c r="D13" s="13">
        <f>D11*D12</f>
        <v>5507325</v>
      </c>
      <c r="E13" s="13">
        <f>E11*E12</f>
        <v>4040724</v>
      </c>
      <c r="F13" s="13">
        <f>F11*F12</f>
        <v>2764242</v>
      </c>
      <c r="G13" s="13">
        <f>G11*G12</f>
        <v>0</v>
      </c>
    </row>
    <row r="14" spans="2:8" ht="21" customHeight="1" x14ac:dyDescent="0.45">
      <c r="B14" s="55">
        <v>2</v>
      </c>
      <c r="C14" s="38" t="s">
        <v>7</v>
      </c>
      <c r="D14" s="39">
        <v>327</v>
      </c>
      <c r="E14" s="39">
        <v>222</v>
      </c>
      <c r="F14" s="39">
        <v>102</v>
      </c>
      <c r="G14" s="39">
        <v>39</v>
      </c>
    </row>
    <row r="15" spans="2:8" ht="21" customHeight="1" x14ac:dyDescent="0.45">
      <c r="B15" s="56"/>
      <c r="C15" s="38" t="s">
        <v>8</v>
      </c>
      <c r="D15" s="40">
        <v>452376</v>
      </c>
      <c r="E15" s="40">
        <v>1025389</v>
      </c>
      <c r="F15" s="40">
        <v>1362640</v>
      </c>
      <c r="G15" s="40">
        <v>1480306</v>
      </c>
    </row>
    <row r="16" spans="2:8" ht="21" customHeight="1" x14ac:dyDescent="0.45">
      <c r="B16" s="57"/>
      <c r="C16" s="38" t="s">
        <v>9</v>
      </c>
      <c r="D16" s="13">
        <f>D14*D15</f>
        <v>147926952</v>
      </c>
      <c r="E16" s="13">
        <f>E14*E15</f>
        <v>227636358</v>
      </c>
      <c r="F16" s="13">
        <f>F14*F15</f>
        <v>138989280</v>
      </c>
      <c r="G16" s="13">
        <f>G14*G15</f>
        <v>57731934</v>
      </c>
    </row>
    <row r="17" spans="2:12" ht="21" customHeight="1" x14ac:dyDescent="0.45">
      <c r="B17" s="55" t="s">
        <v>10</v>
      </c>
      <c r="C17" s="38" t="s">
        <v>7</v>
      </c>
      <c r="D17" s="39">
        <v>483</v>
      </c>
      <c r="E17" s="39">
        <v>261</v>
      </c>
      <c r="F17" s="39">
        <v>186</v>
      </c>
      <c r="G17" s="39">
        <v>245</v>
      </c>
    </row>
    <row r="18" spans="2:12" ht="21" customHeight="1" x14ac:dyDescent="0.45">
      <c r="B18" s="56"/>
      <c r="C18" s="12" t="s">
        <v>8</v>
      </c>
      <c r="D18" s="41">
        <v>561931</v>
      </c>
      <c r="E18" s="41">
        <v>1388046</v>
      </c>
      <c r="F18" s="41">
        <v>1670046</v>
      </c>
      <c r="G18" s="41">
        <v>1732254</v>
      </c>
    </row>
    <row r="19" spans="2:12" ht="21" customHeight="1" x14ac:dyDescent="0.45">
      <c r="B19" s="57"/>
      <c r="C19" s="12" t="s">
        <v>9</v>
      </c>
      <c r="D19" s="13">
        <f>D17*D18</f>
        <v>271412673</v>
      </c>
      <c r="E19" s="13">
        <f>E17*E18</f>
        <v>362280006</v>
      </c>
      <c r="F19" s="13">
        <f>F17*F18</f>
        <v>310628556</v>
      </c>
      <c r="G19" s="13">
        <f>G17*G18</f>
        <v>424402230</v>
      </c>
    </row>
    <row r="20" spans="2:12" ht="31.8" customHeight="1" x14ac:dyDescent="0.45">
      <c r="B20" s="53" t="s">
        <v>37</v>
      </c>
      <c r="C20" s="60"/>
      <c r="D20" s="13">
        <f>D13+D16+D19</f>
        <v>424846950</v>
      </c>
      <c r="E20" s="13">
        <f>E13+E16+E19</f>
        <v>593957088</v>
      </c>
      <c r="F20" s="13">
        <f>F13+F16+F19</f>
        <v>452382078</v>
      </c>
      <c r="G20" s="13">
        <f>G13+G16+G19</f>
        <v>482134164</v>
      </c>
    </row>
    <row r="21" spans="2:12" ht="17.399999999999999" customHeight="1" thickBot="1" x14ac:dyDescent="0.5"/>
    <row r="22" spans="2:12" s="8" customFormat="1" ht="19.2" customHeight="1" thickBot="1" x14ac:dyDescent="0.5">
      <c r="B22" s="62" t="s">
        <v>40</v>
      </c>
      <c r="D22" s="10"/>
      <c r="E22" s="1"/>
      <c r="F22" s="5" t="s">
        <v>36</v>
      </c>
      <c r="G22" s="36">
        <f>ROUNDUP(E24+E25,-3)/1000</f>
        <v>24448</v>
      </c>
      <c r="H22" s="1" t="s">
        <v>35</v>
      </c>
    </row>
    <row r="23" spans="2:12" ht="30" customHeight="1" x14ac:dyDescent="0.45">
      <c r="B23" s="14" t="s">
        <v>11</v>
      </c>
      <c r="C23" s="12" t="s">
        <v>12</v>
      </c>
      <c r="D23" s="61" t="s">
        <v>27</v>
      </c>
      <c r="E23" s="44" t="s">
        <v>30</v>
      </c>
      <c r="F23" s="44"/>
      <c r="G23" s="28"/>
      <c r="I23" s="4"/>
      <c r="J23" s="4"/>
      <c r="K23" s="4"/>
      <c r="L23" s="4"/>
    </row>
    <row r="24" spans="2:12" ht="28.2" customHeight="1" x14ac:dyDescent="0.45">
      <c r="B24" s="16" t="s">
        <v>21</v>
      </c>
      <c r="C24" s="29">
        <v>220</v>
      </c>
      <c r="D24" s="40">
        <v>70000</v>
      </c>
      <c r="E24" s="42">
        <f>C24*D24</f>
        <v>15400000</v>
      </c>
      <c r="F24" s="42"/>
      <c r="J24" s="17"/>
      <c r="K24" s="17"/>
    </row>
    <row r="25" spans="2:12" ht="28.2" customHeight="1" x14ac:dyDescent="0.45">
      <c r="B25" s="16" t="s">
        <v>19</v>
      </c>
      <c r="C25" s="29">
        <v>20</v>
      </c>
      <c r="D25" s="33">
        <f>D15</f>
        <v>452376</v>
      </c>
      <c r="E25" s="43">
        <f>C25*D25</f>
        <v>9047520</v>
      </c>
      <c r="F25" s="43"/>
      <c r="G25" s="32" t="s">
        <v>20</v>
      </c>
      <c r="I25" s="30"/>
      <c r="J25" s="20"/>
      <c r="K25" s="20"/>
      <c r="L25" s="31"/>
    </row>
    <row r="26" spans="2:12" s="8" customFormat="1" ht="22.2" customHeight="1" x14ac:dyDescent="0.45">
      <c r="B26" s="22"/>
      <c r="C26" s="17"/>
      <c r="D26" s="17"/>
      <c r="E26" s="4"/>
      <c r="F26" s="4"/>
      <c r="I26" s="19"/>
      <c r="J26" s="20"/>
      <c r="K26" s="20"/>
      <c r="L26" s="21"/>
    </row>
    <row r="27" spans="2:12" s="8" customFormat="1" ht="25.2" customHeight="1" thickBot="1" x14ac:dyDescent="0.5">
      <c r="B27" s="9" t="s">
        <v>13</v>
      </c>
      <c r="D27" s="10"/>
      <c r="G27" s="10"/>
    </row>
    <row r="28" spans="2:12" ht="25.2" customHeight="1" thickTop="1" thickBot="1" x14ac:dyDescent="0.5">
      <c r="E28" s="4"/>
      <c r="F28" s="5" t="s">
        <v>29</v>
      </c>
      <c r="G28" s="35">
        <f>ROUNDUP(E30+E31,0)</f>
        <v>712660</v>
      </c>
      <c r="H28" s="1" t="s">
        <v>35</v>
      </c>
    </row>
    <row r="29" spans="2:12" ht="30" customHeight="1" thickTop="1" x14ac:dyDescent="0.45">
      <c r="B29" s="14" t="s">
        <v>11</v>
      </c>
      <c r="C29" s="12" t="s">
        <v>12</v>
      </c>
      <c r="D29" s="61" t="s">
        <v>14</v>
      </c>
      <c r="E29" s="44" t="s">
        <v>31</v>
      </c>
      <c r="F29" s="44"/>
      <c r="G29" s="5"/>
      <c r="I29" s="4"/>
      <c r="J29" s="4"/>
      <c r="K29" s="4"/>
      <c r="L29" s="4"/>
    </row>
    <row r="30" spans="2:12" ht="30" customHeight="1" x14ac:dyDescent="0.45">
      <c r="B30" s="14" t="s">
        <v>15</v>
      </c>
      <c r="C30" s="23">
        <v>1150</v>
      </c>
      <c r="D30" s="40">
        <v>589</v>
      </c>
      <c r="E30" s="42">
        <f>C30*D30</f>
        <v>677350</v>
      </c>
      <c r="F30" s="42"/>
      <c r="J30" s="17"/>
      <c r="K30" s="17"/>
    </row>
    <row r="31" spans="2:12" ht="30" customHeight="1" x14ac:dyDescent="0.45">
      <c r="B31" s="16" t="s">
        <v>16</v>
      </c>
      <c r="C31" s="23">
        <v>1070</v>
      </c>
      <c r="D31" s="40">
        <v>33</v>
      </c>
      <c r="E31" s="43">
        <f>C31*D31</f>
        <v>35310</v>
      </c>
      <c r="F31" s="43"/>
      <c r="I31" s="30"/>
      <c r="J31" s="20"/>
      <c r="K31" s="20"/>
      <c r="L31" s="31"/>
    </row>
    <row r="32" spans="2:12" s="8" customFormat="1" ht="22.2" customHeight="1" x14ac:dyDescent="0.45">
      <c r="B32" s="22"/>
      <c r="C32" s="17"/>
      <c r="D32" s="17"/>
      <c r="E32" s="4"/>
      <c r="F32" s="4"/>
      <c r="I32" s="19"/>
      <c r="J32" s="20"/>
      <c r="K32" s="20"/>
      <c r="L32" s="21"/>
    </row>
    <row r="33" spans="2:12" s="8" customFormat="1" ht="25.2" customHeight="1" thickBot="1" x14ac:dyDescent="0.5">
      <c r="B33" s="24" t="s">
        <v>17</v>
      </c>
      <c r="C33" s="17"/>
      <c r="D33" s="17"/>
      <c r="E33" s="4"/>
      <c r="F33" s="4"/>
      <c r="I33" s="19"/>
      <c r="J33" s="20"/>
      <c r="K33" s="20"/>
      <c r="L33" s="21"/>
    </row>
    <row r="34" spans="2:12" s="8" customFormat="1" ht="20.399999999999999" customHeight="1" thickTop="1" thickBot="1" x14ac:dyDescent="0.5">
      <c r="B34" s="22"/>
      <c r="C34" s="17"/>
      <c r="D34" s="17"/>
      <c r="E34" s="3"/>
      <c r="F34" s="2" t="s">
        <v>28</v>
      </c>
      <c r="G34" s="35">
        <f>ROUNDUP(E36,-3)/1000</f>
        <v>258846</v>
      </c>
      <c r="H34" s="1" t="s">
        <v>35</v>
      </c>
      <c r="I34" s="19"/>
      <c r="J34" s="20"/>
      <c r="K34" s="20"/>
      <c r="L34" s="21"/>
    </row>
    <row r="35" spans="2:12" s="8" customFormat="1" ht="30" customHeight="1" thickTop="1" x14ac:dyDescent="0.45">
      <c r="B35" s="14" t="s">
        <v>11</v>
      </c>
      <c r="C35" s="12" t="s">
        <v>25</v>
      </c>
      <c r="D35" s="61" t="s">
        <v>26</v>
      </c>
      <c r="E35" s="44" t="s">
        <v>32</v>
      </c>
      <c r="F35" s="44"/>
      <c r="G35" s="10"/>
      <c r="I35" s="15"/>
      <c r="J35" s="15"/>
      <c r="K35" s="15"/>
      <c r="L35" s="15"/>
    </row>
    <row r="36" spans="2:12" s="8" customFormat="1" ht="30" customHeight="1" x14ac:dyDescent="0.45">
      <c r="B36" s="25" t="s">
        <v>18</v>
      </c>
      <c r="C36" s="23">
        <v>25377</v>
      </c>
      <c r="D36" s="40">
        <v>10200</v>
      </c>
      <c r="E36" s="42">
        <f>C36*D36</f>
        <v>258845400</v>
      </c>
      <c r="F36" s="42"/>
      <c r="J36" s="17"/>
      <c r="K36" s="17"/>
      <c r="L36" s="18"/>
    </row>
    <row r="37" spans="2:12" ht="11.25" customHeight="1" x14ac:dyDescent="0.45"/>
    <row r="38" spans="2:12" ht="146.4" customHeight="1" x14ac:dyDescent="0.45">
      <c r="B38" s="45" t="s">
        <v>22</v>
      </c>
      <c r="C38" s="45"/>
      <c r="D38" s="45"/>
      <c r="E38" s="45"/>
      <c r="F38" s="45"/>
      <c r="G38" s="45"/>
      <c r="H38" s="45"/>
      <c r="I38" s="15"/>
      <c r="J38" s="8"/>
      <c r="K38" s="19"/>
      <c r="L38" s="19"/>
    </row>
    <row r="39" spans="2:12" ht="14.4" x14ac:dyDescent="0.45">
      <c r="I39" s="15"/>
      <c r="J39" s="17"/>
      <c r="K39" s="20"/>
      <c r="L39" s="26"/>
    </row>
    <row r="40" spans="2:12" ht="14.4" x14ac:dyDescent="0.45">
      <c r="I40" s="15"/>
      <c r="J40" s="17"/>
      <c r="K40" s="20"/>
      <c r="L40" s="27"/>
    </row>
    <row r="41" spans="2:12" ht="14.4" x14ac:dyDescent="0.45">
      <c r="I41" s="15"/>
      <c r="J41" s="18"/>
      <c r="K41" s="21"/>
      <c r="L41" s="21"/>
    </row>
  </sheetData>
  <sheetProtection algorithmName="SHA-512" hashValue="xiIYqvOo3lZwCCJQBwSNTRfnphCK7Yv7xT/b1C3q5x5BaSNsXMifXsvjNwUQgS9mWOoIiLt+ClClcGL3vEVjHg==" saltValue="YHj2T4yWimZEJa2wtohPhA==" spinCount="100000" sheet="1" objects="1" scenarios="1"/>
  <mergeCells count="18">
    <mergeCell ref="E29:F29"/>
    <mergeCell ref="B3:H3"/>
    <mergeCell ref="B4:G4"/>
    <mergeCell ref="B9:C10"/>
    <mergeCell ref="D9:G9"/>
    <mergeCell ref="B11:B13"/>
    <mergeCell ref="B14:B16"/>
    <mergeCell ref="B17:B19"/>
    <mergeCell ref="E23:F23"/>
    <mergeCell ref="E24:F24"/>
    <mergeCell ref="E25:F25"/>
    <mergeCell ref="E6:F6"/>
    <mergeCell ref="B20:C20"/>
    <mergeCell ref="E30:F30"/>
    <mergeCell ref="E31:F31"/>
    <mergeCell ref="E35:F35"/>
    <mergeCell ref="E36:F36"/>
    <mergeCell ref="B38:H38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38D37-07EF-4B99-BDCD-4CE9450C6BD7}">
  <sheetPr>
    <tabColor rgb="FF92D050"/>
    <pageSetUpPr fitToPage="1"/>
  </sheetPr>
  <dimension ref="B1:L41"/>
  <sheetViews>
    <sheetView view="pageBreakPreview" zoomScaleNormal="70" zoomScaleSheetLayoutView="100" workbookViewId="0">
      <selection activeCell="C11" sqref="C11"/>
    </sheetView>
  </sheetViews>
  <sheetFormatPr defaultColWidth="17" defaultRowHeight="13.2" x14ac:dyDescent="0.45"/>
  <cols>
    <col min="1" max="1" width="3.59765625" style="1" customWidth="1"/>
    <col min="2" max="2" width="17" style="1"/>
    <col min="3" max="3" width="12.3984375" style="1" bestFit="1" customWidth="1"/>
    <col min="4" max="4" width="18.69921875" style="1" bestFit="1" customWidth="1"/>
    <col min="5" max="7" width="18.19921875" style="1" customWidth="1"/>
    <col min="8" max="8" width="7.3984375" style="1" bestFit="1" customWidth="1"/>
    <col min="9" max="16384" width="17" style="1"/>
  </cols>
  <sheetData>
    <row r="1" spans="2:8" ht="24" customHeight="1" x14ac:dyDescent="0.45">
      <c r="B1" s="6"/>
      <c r="C1" s="6"/>
      <c r="D1" s="6"/>
      <c r="E1" s="6"/>
      <c r="F1" s="6"/>
      <c r="H1" s="7" t="s">
        <v>0</v>
      </c>
    </row>
    <row r="2" spans="2:8" ht="31.8" customHeight="1" x14ac:dyDescent="0.45">
      <c r="B2" s="6"/>
      <c r="C2" s="6"/>
      <c r="D2" s="6"/>
      <c r="E2" s="6"/>
      <c r="F2" s="6"/>
      <c r="G2" s="7"/>
    </row>
    <row r="3" spans="2:8" ht="58.8" customHeight="1" x14ac:dyDescent="0.45">
      <c r="B3" s="46" t="s">
        <v>41</v>
      </c>
      <c r="C3" s="46"/>
      <c r="D3" s="46"/>
      <c r="E3" s="46"/>
      <c r="F3" s="46"/>
      <c r="G3" s="46"/>
      <c r="H3" s="46"/>
    </row>
    <row r="4" spans="2:8" s="8" customFormat="1" ht="51" customHeight="1" x14ac:dyDescent="0.45">
      <c r="B4" s="47" t="s">
        <v>38</v>
      </c>
      <c r="C4" s="48"/>
      <c r="D4" s="48"/>
      <c r="E4" s="48"/>
      <c r="F4" s="48"/>
      <c r="G4" s="48"/>
    </row>
    <row r="5" spans="2:8" ht="17.399999999999999" customHeight="1" thickBot="1" x14ac:dyDescent="0.5"/>
    <row r="6" spans="2:8" s="8" customFormat="1" ht="25.2" customHeight="1" thickTop="1" thickBot="1" x14ac:dyDescent="0.5">
      <c r="B6" s="9" t="s">
        <v>23</v>
      </c>
      <c r="E6" s="58" t="s">
        <v>24</v>
      </c>
      <c r="F6" s="59"/>
      <c r="G6" s="35">
        <f>G8+G22</f>
        <v>1383566</v>
      </c>
      <c r="H6" s="8" t="s">
        <v>34</v>
      </c>
    </row>
    <row r="7" spans="2:8" s="8" customFormat="1" ht="9.6" customHeight="1" thickTop="1" thickBot="1" x14ac:dyDescent="0.5">
      <c r="B7" s="9"/>
      <c r="E7" s="10"/>
      <c r="G7" s="34"/>
    </row>
    <row r="8" spans="2:8" ht="19.2" customHeight="1" thickBot="1" x14ac:dyDescent="0.5">
      <c r="B8" s="62" t="s">
        <v>39</v>
      </c>
      <c r="F8" s="11" t="s">
        <v>33</v>
      </c>
      <c r="G8" s="36">
        <f>ROUNDUP(D20+E20+F20+G20,-3)/1000</f>
        <v>1371443</v>
      </c>
      <c r="H8" s="1" t="s">
        <v>35</v>
      </c>
    </row>
    <row r="9" spans="2:8" ht="19.8" customHeight="1" x14ac:dyDescent="0.45">
      <c r="B9" s="49" t="s">
        <v>1</v>
      </c>
      <c r="C9" s="50"/>
      <c r="D9" s="53" t="s">
        <v>2</v>
      </c>
      <c r="E9" s="54"/>
      <c r="F9" s="54"/>
      <c r="G9" s="52"/>
    </row>
    <row r="10" spans="2:8" ht="19.8" customHeight="1" x14ac:dyDescent="0.45">
      <c r="B10" s="51"/>
      <c r="C10" s="52"/>
      <c r="D10" s="37" t="s">
        <v>3</v>
      </c>
      <c r="E10" s="37" t="s">
        <v>4</v>
      </c>
      <c r="F10" s="37" t="s">
        <v>5</v>
      </c>
      <c r="G10" s="37" t="s">
        <v>6</v>
      </c>
    </row>
    <row r="11" spans="2:8" ht="21" customHeight="1" x14ac:dyDescent="0.45">
      <c r="B11" s="55">
        <v>1</v>
      </c>
      <c r="C11" s="38" t="s">
        <v>7</v>
      </c>
      <c r="D11" s="39">
        <v>8</v>
      </c>
      <c r="E11" s="39">
        <v>7</v>
      </c>
      <c r="F11" s="39">
        <v>1</v>
      </c>
      <c r="G11" s="39">
        <v>0</v>
      </c>
    </row>
    <row r="12" spans="2:8" ht="21" customHeight="1" x14ac:dyDescent="0.45">
      <c r="B12" s="56"/>
      <c r="C12" s="38" t="s">
        <v>8</v>
      </c>
      <c r="D12" s="40">
        <v>629623</v>
      </c>
      <c r="E12" s="40">
        <v>1037647</v>
      </c>
      <c r="F12" s="40">
        <v>1170761</v>
      </c>
      <c r="G12" s="40">
        <v>1219996</v>
      </c>
    </row>
    <row r="13" spans="2:8" ht="21" customHeight="1" x14ac:dyDescent="0.45">
      <c r="B13" s="57"/>
      <c r="C13" s="38" t="s">
        <v>9</v>
      </c>
      <c r="D13" s="13">
        <f>D11*D12</f>
        <v>5036984</v>
      </c>
      <c r="E13" s="13">
        <f>E11*E12</f>
        <v>7263529</v>
      </c>
      <c r="F13" s="13">
        <f>F11*F12</f>
        <v>1170761</v>
      </c>
      <c r="G13" s="13">
        <f>G11*G12</f>
        <v>0</v>
      </c>
    </row>
    <row r="14" spans="2:8" ht="21" customHeight="1" x14ac:dyDescent="0.45">
      <c r="B14" s="55">
        <v>2</v>
      </c>
      <c r="C14" s="38" t="s">
        <v>7</v>
      </c>
      <c r="D14" s="39">
        <v>190</v>
      </c>
      <c r="E14" s="39">
        <v>161</v>
      </c>
      <c r="F14" s="39">
        <v>71</v>
      </c>
      <c r="G14" s="39">
        <v>20</v>
      </c>
    </row>
    <row r="15" spans="2:8" ht="21" customHeight="1" x14ac:dyDescent="0.45">
      <c r="B15" s="56"/>
      <c r="C15" s="38" t="s">
        <v>8</v>
      </c>
      <c r="D15" s="40">
        <v>442287</v>
      </c>
      <c r="E15" s="40">
        <v>984216</v>
      </c>
      <c r="F15" s="40">
        <v>1327087</v>
      </c>
      <c r="G15" s="40">
        <v>1391628</v>
      </c>
    </row>
    <row r="16" spans="2:8" ht="21" customHeight="1" x14ac:dyDescent="0.45">
      <c r="B16" s="57"/>
      <c r="C16" s="38" t="s">
        <v>9</v>
      </c>
      <c r="D16" s="13">
        <f>D14*D15</f>
        <v>84034530</v>
      </c>
      <c r="E16" s="13">
        <f>E14*E15</f>
        <v>158458776</v>
      </c>
      <c r="F16" s="13">
        <f>F14*F15</f>
        <v>94223177</v>
      </c>
      <c r="G16" s="13">
        <f>G14*G15</f>
        <v>27832560</v>
      </c>
    </row>
    <row r="17" spans="2:12" ht="21" customHeight="1" x14ac:dyDescent="0.45">
      <c r="B17" s="55" t="s">
        <v>10</v>
      </c>
      <c r="C17" s="38" t="s">
        <v>7</v>
      </c>
      <c r="D17" s="39">
        <v>330</v>
      </c>
      <c r="E17" s="39">
        <v>201</v>
      </c>
      <c r="F17" s="39">
        <v>190</v>
      </c>
      <c r="G17" s="39">
        <v>141</v>
      </c>
    </row>
    <row r="18" spans="2:12" ht="21" customHeight="1" x14ac:dyDescent="0.45">
      <c r="B18" s="56"/>
      <c r="C18" s="12" t="s">
        <v>8</v>
      </c>
      <c r="D18" s="41">
        <v>567929</v>
      </c>
      <c r="E18" s="41">
        <v>1338721</v>
      </c>
      <c r="F18" s="41">
        <v>1597974</v>
      </c>
      <c r="G18" s="41">
        <v>1654663</v>
      </c>
    </row>
    <row r="19" spans="2:12" ht="21" customHeight="1" x14ac:dyDescent="0.45">
      <c r="B19" s="57"/>
      <c r="C19" s="12" t="s">
        <v>9</v>
      </c>
      <c r="D19" s="13">
        <f>D17*D18</f>
        <v>187416570</v>
      </c>
      <c r="E19" s="13">
        <f>E17*E18</f>
        <v>269082921</v>
      </c>
      <c r="F19" s="13">
        <f>F17*F18</f>
        <v>303615060</v>
      </c>
      <c r="G19" s="13">
        <f>G17*G18</f>
        <v>233307483</v>
      </c>
    </row>
    <row r="20" spans="2:12" ht="31.8" customHeight="1" x14ac:dyDescent="0.45">
      <c r="B20" s="53" t="s">
        <v>37</v>
      </c>
      <c r="C20" s="60"/>
      <c r="D20" s="13">
        <f>D13+D16+D19</f>
        <v>276488084</v>
      </c>
      <c r="E20" s="13">
        <f>E13+E16+E19</f>
        <v>434805226</v>
      </c>
      <c r="F20" s="13">
        <f>F13+F16+F19</f>
        <v>399008998</v>
      </c>
      <c r="G20" s="13">
        <f>G13+G16+G19</f>
        <v>261140043</v>
      </c>
    </row>
    <row r="21" spans="2:12" ht="17.399999999999999" customHeight="1" thickBot="1" x14ac:dyDescent="0.5"/>
    <row r="22" spans="2:12" s="8" customFormat="1" ht="19.2" customHeight="1" thickBot="1" x14ac:dyDescent="0.5">
      <c r="B22" s="62" t="s">
        <v>40</v>
      </c>
      <c r="D22" s="10"/>
      <c r="E22" s="1"/>
      <c r="F22" s="5" t="s">
        <v>36</v>
      </c>
      <c r="G22" s="63">
        <f>ROUNDUP(E24+E25,-3)/1000</f>
        <v>12123</v>
      </c>
      <c r="H22" s="1" t="s">
        <v>35</v>
      </c>
    </row>
    <row r="23" spans="2:12" ht="30" customHeight="1" x14ac:dyDescent="0.45">
      <c r="B23" s="14" t="s">
        <v>11</v>
      </c>
      <c r="C23" s="12" t="s">
        <v>12</v>
      </c>
      <c r="D23" s="61" t="s">
        <v>27</v>
      </c>
      <c r="E23" s="44" t="s">
        <v>30</v>
      </c>
      <c r="F23" s="44"/>
      <c r="G23" s="28"/>
      <c r="I23" s="4"/>
      <c r="J23" s="4"/>
      <c r="K23" s="4"/>
      <c r="L23" s="4"/>
    </row>
    <row r="24" spans="2:12" ht="28.2" customHeight="1" x14ac:dyDescent="0.45">
      <c r="B24" s="16" t="s">
        <v>21</v>
      </c>
      <c r="C24" s="29">
        <v>110</v>
      </c>
      <c r="D24" s="40">
        <v>70000</v>
      </c>
      <c r="E24" s="42">
        <f>C24*D24</f>
        <v>7700000</v>
      </c>
      <c r="F24" s="42"/>
      <c r="J24" s="17"/>
      <c r="K24" s="17"/>
    </row>
    <row r="25" spans="2:12" ht="28.2" customHeight="1" x14ac:dyDescent="0.45">
      <c r="B25" s="16" t="s">
        <v>19</v>
      </c>
      <c r="C25" s="29">
        <v>10</v>
      </c>
      <c r="D25" s="33">
        <f>D15</f>
        <v>442287</v>
      </c>
      <c r="E25" s="43">
        <f>C25*D25</f>
        <v>4422870</v>
      </c>
      <c r="F25" s="43"/>
      <c r="G25" s="32" t="s">
        <v>20</v>
      </c>
      <c r="I25" s="30"/>
      <c r="J25" s="20"/>
      <c r="K25" s="20"/>
      <c r="L25" s="31"/>
    </row>
    <row r="26" spans="2:12" s="8" customFormat="1" ht="22.2" customHeight="1" x14ac:dyDescent="0.45">
      <c r="B26" s="22"/>
      <c r="C26" s="17"/>
      <c r="D26" s="17"/>
      <c r="E26" s="4"/>
      <c r="F26" s="4"/>
      <c r="I26" s="19"/>
      <c r="J26" s="20"/>
      <c r="K26" s="20"/>
      <c r="L26" s="21"/>
    </row>
    <row r="27" spans="2:12" s="8" customFormat="1" ht="25.2" customHeight="1" thickBot="1" x14ac:dyDescent="0.5">
      <c r="B27" s="9" t="s">
        <v>13</v>
      </c>
      <c r="D27" s="10"/>
      <c r="G27" s="10"/>
    </row>
    <row r="28" spans="2:12" ht="25.2" customHeight="1" thickTop="1" thickBot="1" x14ac:dyDescent="0.5">
      <c r="E28" s="4"/>
      <c r="F28" s="5" t="s">
        <v>29</v>
      </c>
      <c r="G28" s="35">
        <f>ROUNDUP(E30+E31,0)</f>
        <v>390540</v>
      </c>
      <c r="H28" s="1" t="s">
        <v>35</v>
      </c>
    </row>
    <row r="29" spans="2:12" ht="30" customHeight="1" thickTop="1" x14ac:dyDescent="0.45">
      <c r="B29" s="14" t="s">
        <v>11</v>
      </c>
      <c r="C29" s="12" t="s">
        <v>12</v>
      </c>
      <c r="D29" s="61" t="s">
        <v>14</v>
      </c>
      <c r="E29" s="44" t="s">
        <v>31</v>
      </c>
      <c r="F29" s="44"/>
      <c r="G29" s="5"/>
      <c r="I29" s="4"/>
      <c r="J29" s="4"/>
      <c r="K29" s="4"/>
      <c r="L29" s="4"/>
    </row>
    <row r="30" spans="2:12" ht="30" customHeight="1" x14ac:dyDescent="0.45">
      <c r="B30" s="14" t="s">
        <v>15</v>
      </c>
      <c r="C30" s="23">
        <v>630</v>
      </c>
      <c r="D30" s="40">
        <v>589</v>
      </c>
      <c r="E30" s="42">
        <f>C30*D30</f>
        <v>371070</v>
      </c>
      <c r="F30" s="42"/>
      <c r="J30" s="17"/>
      <c r="K30" s="17"/>
    </row>
    <row r="31" spans="2:12" ht="30" customHeight="1" x14ac:dyDescent="0.45">
      <c r="B31" s="16" t="s">
        <v>16</v>
      </c>
      <c r="C31" s="23">
        <v>590</v>
      </c>
      <c r="D31" s="40">
        <v>33</v>
      </c>
      <c r="E31" s="43">
        <f>C31*D31</f>
        <v>19470</v>
      </c>
      <c r="F31" s="43"/>
      <c r="I31" s="30"/>
      <c r="J31" s="20"/>
      <c r="K31" s="20"/>
      <c r="L31" s="31"/>
    </row>
    <row r="32" spans="2:12" s="8" customFormat="1" ht="22.2" customHeight="1" x14ac:dyDescent="0.45">
      <c r="B32" s="22"/>
      <c r="C32" s="17"/>
      <c r="D32" s="17"/>
      <c r="E32" s="4"/>
      <c r="F32" s="4"/>
      <c r="I32" s="19"/>
      <c r="J32" s="20"/>
      <c r="K32" s="20"/>
      <c r="L32" s="21"/>
    </row>
    <row r="33" spans="2:12" s="8" customFormat="1" ht="25.2" customHeight="1" thickBot="1" x14ac:dyDescent="0.5">
      <c r="B33" s="24" t="s">
        <v>17</v>
      </c>
      <c r="C33" s="17"/>
      <c r="D33" s="17"/>
      <c r="E33" s="4"/>
      <c r="F33" s="4"/>
      <c r="I33" s="19"/>
      <c r="J33" s="20"/>
      <c r="K33" s="20"/>
      <c r="L33" s="21"/>
    </row>
    <row r="34" spans="2:12" s="8" customFormat="1" ht="20.399999999999999" customHeight="1" thickTop="1" thickBot="1" x14ac:dyDescent="0.5">
      <c r="B34" s="22"/>
      <c r="C34" s="17"/>
      <c r="D34" s="17"/>
      <c r="E34" s="3"/>
      <c r="F34" s="2" t="s">
        <v>28</v>
      </c>
      <c r="G34" s="35">
        <f>ROUNDUP(E36,-3)/1000</f>
        <v>146442</v>
      </c>
      <c r="H34" s="1" t="s">
        <v>35</v>
      </c>
      <c r="I34" s="19"/>
      <c r="J34" s="20"/>
      <c r="K34" s="20"/>
      <c r="L34" s="21"/>
    </row>
    <row r="35" spans="2:12" s="8" customFormat="1" ht="30" customHeight="1" thickTop="1" x14ac:dyDescent="0.45">
      <c r="B35" s="14" t="s">
        <v>11</v>
      </c>
      <c r="C35" s="12" t="s">
        <v>25</v>
      </c>
      <c r="D35" s="61" t="s">
        <v>26</v>
      </c>
      <c r="E35" s="44" t="s">
        <v>32</v>
      </c>
      <c r="F35" s="44"/>
      <c r="G35" s="10"/>
      <c r="I35" s="15"/>
      <c r="J35" s="15"/>
      <c r="K35" s="15"/>
      <c r="L35" s="15"/>
    </row>
    <row r="36" spans="2:12" s="8" customFormat="1" ht="30" customHeight="1" x14ac:dyDescent="0.45">
      <c r="B36" s="25" t="s">
        <v>18</v>
      </c>
      <c r="C36" s="23">
        <v>14357</v>
      </c>
      <c r="D36" s="40">
        <v>10200</v>
      </c>
      <c r="E36" s="42">
        <f>C36*D36</f>
        <v>146441400</v>
      </c>
      <c r="F36" s="42"/>
      <c r="J36" s="17"/>
      <c r="K36" s="17"/>
      <c r="L36" s="18"/>
    </row>
    <row r="37" spans="2:12" ht="11.25" customHeight="1" x14ac:dyDescent="0.45"/>
    <row r="38" spans="2:12" ht="146.4" customHeight="1" x14ac:dyDescent="0.45">
      <c r="B38" s="45" t="s">
        <v>22</v>
      </c>
      <c r="C38" s="45"/>
      <c r="D38" s="45"/>
      <c r="E38" s="45"/>
      <c r="F38" s="45"/>
      <c r="G38" s="45"/>
      <c r="H38" s="45"/>
      <c r="I38" s="15"/>
      <c r="J38" s="8"/>
      <c r="K38" s="19"/>
      <c r="L38" s="19"/>
    </row>
    <row r="39" spans="2:12" ht="14.4" x14ac:dyDescent="0.45">
      <c r="I39" s="15"/>
      <c r="J39" s="17"/>
      <c r="K39" s="20"/>
      <c r="L39" s="26"/>
    </row>
    <row r="40" spans="2:12" ht="14.4" x14ac:dyDescent="0.45">
      <c r="I40" s="15"/>
      <c r="J40" s="17"/>
      <c r="K40" s="20"/>
      <c r="L40" s="27"/>
    </row>
    <row r="41" spans="2:12" ht="14.4" x14ac:dyDescent="0.45">
      <c r="I41" s="15"/>
      <c r="J41" s="18"/>
      <c r="K41" s="21"/>
      <c r="L41" s="21"/>
    </row>
  </sheetData>
  <sheetProtection algorithmName="SHA-512" hashValue="UQzKrVhHNvkBKs3ugqxLMlLakO7/yCpeWGb9rrBKRmBI3rba7Fhxe238WvCv7Msy97xxGeCDFSRR5oMuxNS3EA==" saltValue="3YHtvbon/Bk56ozL4D+5rA==" spinCount="100000" sheet="1" objects="1" scenarios="1"/>
  <mergeCells count="18">
    <mergeCell ref="E29:F29"/>
    <mergeCell ref="B3:H3"/>
    <mergeCell ref="B4:G4"/>
    <mergeCell ref="B9:C10"/>
    <mergeCell ref="D9:G9"/>
    <mergeCell ref="B11:B13"/>
    <mergeCell ref="B14:B16"/>
    <mergeCell ref="B17:B19"/>
    <mergeCell ref="E23:F23"/>
    <mergeCell ref="E24:F24"/>
    <mergeCell ref="E25:F25"/>
    <mergeCell ref="E6:F6"/>
    <mergeCell ref="B20:C20"/>
    <mergeCell ref="E30:F30"/>
    <mergeCell ref="E31:F31"/>
    <mergeCell ref="E35:F35"/>
    <mergeCell ref="E36:F36"/>
    <mergeCell ref="B38:H38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46E45-2EF6-4CA6-B73D-394DC8BDB469}">
  <sheetPr>
    <tabColor rgb="FF92D050"/>
    <pageSetUpPr fitToPage="1"/>
  </sheetPr>
  <dimension ref="B1:L41"/>
  <sheetViews>
    <sheetView tabSelected="1" view="pageBreakPreview" zoomScaleNormal="70" zoomScaleSheetLayoutView="100" workbookViewId="0">
      <selection activeCell="D6" sqref="D6"/>
    </sheetView>
  </sheetViews>
  <sheetFormatPr defaultColWidth="17" defaultRowHeight="13.2" x14ac:dyDescent="0.45"/>
  <cols>
    <col min="1" max="1" width="3.59765625" style="1" customWidth="1"/>
    <col min="2" max="2" width="17" style="1"/>
    <col min="3" max="3" width="12.3984375" style="1" bestFit="1" customWidth="1"/>
    <col min="4" max="4" width="18.69921875" style="1" bestFit="1" customWidth="1"/>
    <col min="5" max="7" width="18.19921875" style="1" customWidth="1"/>
    <col min="8" max="8" width="7.3984375" style="1" bestFit="1" customWidth="1"/>
    <col min="9" max="16384" width="17" style="1"/>
  </cols>
  <sheetData>
    <row r="1" spans="2:8" ht="24" customHeight="1" x14ac:dyDescent="0.45">
      <c r="B1" s="6"/>
      <c r="C1" s="6"/>
      <c r="D1" s="6"/>
      <c r="E1" s="6"/>
      <c r="F1" s="6"/>
      <c r="H1" s="7" t="s">
        <v>0</v>
      </c>
    </row>
    <row r="2" spans="2:8" ht="31.8" customHeight="1" x14ac:dyDescent="0.45">
      <c r="B2" s="6"/>
      <c r="C2" s="6"/>
      <c r="D2" s="6"/>
      <c r="E2" s="6"/>
      <c r="F2" s="6"/>
      <c r="G2" s="7"/>
    </row>
    <row r="3" spans="2:8" ht="58.8" customHeight="1" x14ac:dyDescent="0.45">
      <c r="B3" s="46" t="s">
        <v>41</v>
      </c>
      <c r="C3" s="46"/>
      <c r="D3" s="46"/>
      <c r="E3" s="46"/>
      <c r="F3" s="46"/>
      <c r="G3" s="46"/>
      <c r="H3" s="46"/>
    </row>
    <row r="4" spans="2:8" s="8" customFormat="1" ht="51" customHeight="1" x14ac:dyDescent="0.45">
      <c r="B4" s="47" t="s">
        <v>38</v>
      </c>
      <c r="C4" s="48"/>
      <c r="D4" s="48"/>
      <c r="E4" s="48"/>
      <c r="F4" s="48"/>
      <c r="G4" s="48"/>
    </row>
    <row r="5" spans="2:8" ht="17.399999999999999" customHeight="1" thickBot="1" x14ac:dyDescent="0.5"/>
    <row r="6" spans="2:8" s="8" customFormat="1" ht="25.2" customHeight="1" thickTop="1" thickBot="1" x14ac:dyDescent="0.5">
      <c r="B6" s="9" t="s">
        <v>23</v>
      </c>
      <c r="E6" s="58" t="s">
        <v>24</v>
      </c>
      <c r="F6" s="59"/>
      <c r="G6" s="35">
        <f>G8+G22</f>
        <v>849669</v>
      </c>
      <c r="H6" s="8" t="s">
        <v>34</v>
      </c>
    </row>
    <row r="7" spans="2:8" s="8" customFormat="1" ht="9.6" customHeight="1" thickTop="1" thickBot="1" x14ac:dyDescent="0.5">
      <c r="B7" s="9"/>
      <c r="E7" s="10"/>
      <c r="G7" s="34"/>
    </row>
    <row r="8" spans="2:8" ht="19.2" customHeight="1" thickBot="1" x14ac:dyDescent="0.5">
      <c r="B8" s="62" t="s">
        <v>39</v>
      </c>
      <c r="F8" s="11" t="s">
        <v>33</v>
      </c>
      <c r="G8" s="36">
        <f>ROUNDUP(D20+E20+F20+G20,-3)/1000</f>
        <v>831159</v>
      </c>
      <c r="H8" s="1" t="s">
        <v>35</v>
      </c>
    </row>
    <row r="9" spans="2:8" ht="19.8" customHeight="1" x14ac:dyDescent="0.45">
      <c r="B9" s="49" t="s">
        <v>1</v>
      </c>
      <c r="C9" s="50"/>
      <c r="D9" s="53" t="s">
        <v>2</v>
      </c>
      <c r="E9" s="54"/>
      <c r="F9" s="54"/>
      <c r="G9" s="52"/>
    </row>
    <row r="10" spans="2:8" ht="19.8" customHeight="1" x14ac:dyDescent="0.45">
      <c r="B10" s="51"/>
      <c r="C10" s="52"/>
      <c r="D10" s="37" t="s">
        <v>3</v>
      </c>
      <c r="E10" s="37" t="s">
        <v>4</v>
      </c>
      <c r="F10" s="37" t="s">
        <v>5</v>
      </c>
      <c r="G10" s="37" t="s">
        <v>6</v>
      </c>
    </row>
    <row r="11" spans="2:8" ht="21" customHeight="1" x14ac:dyDescent="0.45">
      <c r="B11" s="55">
        <v>1</v>
      </c>
      <c r="C11" s="38" t="s">
        <v>7</v>
      </c>
      <c r="D11" s="39">
        <v>2</v>
      </c>
      <c r="E11" s="39">
        <v>1</v>
      </c>
      <c r="F11" s="39">
        <v>1</v>
      </c>
      <c r="G11" s="39">
        <v>0</v>
      </c>
    </row>
    <row r="12" spans="2:8" ht="21" customHeight="1" x14ac:dyDescent="0.45">
      <c r="B12" s="56"/>
      <c r="C12" s="38" t="s">
        <v>8</v>
      </c>
      <c r="D12" s="40">
        <v>595274</v>
      </c>
      <c r="E12" s="40">
        <v>847792</v>
      </c>
      <c r="F12" s="40">
        <v>1221376</v>
      </c>
      <c r="G12" s="40">
        <v>1268995</v>
      </c>
    </row>
    <row r="13" spans="2:8" ht="21" customHeight="1" x14ac:dyDescent="0.45">
      <c r="B13" s="57"/>
      <c r="C13" s="38" t="s">
        <v>9</v>
      </c>
      <c r="D13" s="13">
        <f>D11*D12</f>
        <v>1190548</v>
      </c>
      <c r="E13" s="13">
        <f>E11*E12</f>
        <v>847792</v>
      </c>
      <c r="F13" s="13">
        <f>F11*F12</f>
        <v>1221376</v>
      </c>
      <c r="G13" s="13">
        <f>G11*G12</f>
        <v>0</v>
      </c>
    </row>
    <row r="14" spans="2:8" ht="21" customHeight="1" x14ac:dyDescent="0.45">
      <c r="B14" s="55">
        <v>2</v>
      </c>
      <c r="C14" s="38" t="s">
        <v>7</v>
      </c>
      <c r="D14" s="39">
        <v>198</v>
      </c>
      <c r="E14" s="39">
        <v>126</v>
      </c>
      <c r="F14" s="39">
        <v>75</v>
      </c>
      <c r="G14" s="39">
        <v>22</v>
      </c>
    </row>
    <row r="15" spans="2:8" ht="21" customHeight="1" x14ac:dyDescent="0.45">
      <c r="B15" s="56"/>
      <c r="C15" s="38" t="s">
        <v>8</v>
      </c>
      <c r="D15" s="40">
        <v>450969</v>
      </c>
      <c r="E15" s="40">
        <v>1109881</v>
      </c>
      <c r="F15" s="40">
        <v>1492328</v>
      </c>
      <c r="G15" s="40">
        <v>1557450</v>
      </c>
    </row>
    <row r="16" spans="2:8" ht="21" customHeight="1" x14ac:dyDescent="0.45">
      <c r="B16" s="57"/>
      <c r="C16" s="38" t="s">
        <v>9</v>
      </c>
      <c r="D16" s="13">
        <f>D14*D15</f>
        <v>89291862</v>
      </c>
      <c r="E16" s="13">
        <f>E14*E15</f>
        <v>139845006</v>
      </c>
      <c r="F16" s="13">
        <f>F14*F15</f>
        <v>111924600</v>
      </c>
      <c r="G16" s="13">
        <f>G14*G15</f>
        <v>34263900</v>
      </c>
    </row>
    <row r="17" spans="2:12" ht="21" customHeight="1" x14ac:dyDescent="0.45">
      <c r="B17" s="55" t="s">
        <v>10</v>
      </c>
      <c r="C17" s="38" t="s">
        <v>7</v>
      </c>
      <c r="D17" s="39">
        <v>164</v>
      </c>
      <c r="E17" s="39">
        <v>91</v>
      </c>
      <c r="F17" s="39">
        <v>90</v>
      </c>
      <c r="G17" s="39">
        <v>30</v>
      </c>
    </row>
    <row r="18" spans="2:12" ht="21" customHeight="1" x14ac:dyDescent="0.45">
      <c r="B18" s="56"/>
      <c r="C18" s="12" t="s">
        <v>8</v>
      </c>
      <c r="D18" s="41">
        <v>609375</v>
      </c>
      <c r="E18" s="41">
        <v>1480737</v>
      </c>
      <c r="F18" s="41">
        <v>1800288</v>
      </c>
      <c r="G18" s="41">
        <v>1862106</v>
      </c>
    </row>
    <row r="19" spans="2:12" ht="21" customHeight="1" x14ac:dyDescent="0.45">
      <c r="B19" s="57"/>
      <c r="C19" s="12" t="s">
        <v>9</v>
      </c>
      <c r="D19" s="13">
        <f>D17*D18</f>
        <v>99937500</v>
      </c>
      <c r="E19" s="13">
        <f>E17*E18</f>
        <v>134747067</v>
      </c>
      <c r="F19" s="13">
        <f>F17*F18</f>
        <v>162025920</v>
      </c>
      <c r="G19" s="13">
        <f>G17*G18</f>
        <v>55863180</v>
      </c>
    </row>
    <row r="20" spans="2:12" ht="31.8" customHeight="1" x14ac:dyDescent="0.45">
      <c r="B20" s="53" t="s">
        <v>37</v>
      </c>
      <c r="C20" s="60"/>
      <c r="D20" s="13">
        <f>D13+D16+D19</f>
        <v>190419910</v>
      </c>
      <c r="E20" s="13">
        <f>E13+E16+E19</f>
        <v>275439865</v>
      </c>
      <c r="F20" s="13">
        <f>F13+F16+F19</f>
        <v>275171896</v>
      </c>
      <c r="G20" s="13">
        <f>G13+G16+G19</f>
        <v>90127080</v>
      </c>
    </row>
    <row r="21" spans="2:12" ht="17.399999999999999" customHeight="1" thickBot="1" x14ac:dyDescent="0.5"/>
    <row r="22" spans="2:12" s="8" customFormat="1" ht="19.2" customHeight="1" thickBot="1" x14ac:dyDescent="0.5">
      <c r="B22" s="62" t="s">
        <v>40</v>
      </c>
      <c r="D22" s="10"/>
      <c r="E22" s="1"/>
      <c r="F22" s="5" t="s">
        <v>36</v>
      </c>
      <c r="G22" s="63">
        <f>ROUNDUP(E24+E25,-3)/1000</f>
        <v>18510</v>
      </c>
      <c r="H22" s="1" t="s">
        <v>35</v>
      </c>
    </row>
    <row r="23" spans="2:12" ht="30" customHeight="1" x14ac:dyDescent="0.45">
      <c r="B23" s="14" t="s">
        <v>11</v>
      </c>
      <c r="C23" s="12" t="s">
        <v>12</v>
      </c>
      <c r="D23" s="61" t="s">
        <v>27</v>
      </c>
      <c r="E23" s="44" t="s">
        <v>30</v>
      </c>
      <c r="F23" s="44"/>
      <c r="G23" s="28"/>
      <c r="I23" s="4"/>
      <c r="J23" s="4"/>
      <c r="K23" s="4"/>
      <c r="L23" s="4"/>
    </row>
    <row r="24" spans="2:12" ht="28.2" customHeight="1" x14ac:dyDescent="0.45">
      <c r="B24" s="16" t="s">
        <v>21</v>
      </c>
      <c r="C24" s="29">
        <v>200</v>
      </c>
      <c r="D24" s="40">
        <v>70000</v>
      </c>
      <c r="E24" s="42">
        <f>C24*D24</f>
        <v>14000000</v>
      </c>
      <c r="F24" s="42"/>
      <c r="J24" s="17"/>
      <c r="K24" s="17"/>
    </row>
    <row r="25" spans="2:12" ht="28.2" customHeight="1" x14ac:dyDescent="0.45">
      <c r="B25" s="16" t="s">
        <v>19</v>
      </c>
      <c r="C25" s="29">
        <v>10</v>
      </c>
      <c r="D25" s="33">
        <f>D15</f>
        <v>450969</v>
      </c>
      <c r="E25" s="43">
        <f>C25*D25</f>
        <v>4509690</v>
      </c>
      <c r="F25" s="43"/>
      <c r="G25" s="32" t="s">
        <v>20</v>
      </c>
      <c r="I25" s="30"/>
      <c r="J25" s="20"/>
      <c r="K25" s="20"/>
      <c r="L25" s="31"/>
    </row>
    <row r="26" spans="2:12" s="8" customFormat="1" ht="22.2" customHeight="1" x14ac:dyDescent="0.45">
      <c r="B26" s="22"/>
      <c r="C26" s="17"/>
      <c r="D26" s="17"/>
      <c r="E26" s="4"/>
      <c r="F26" s="4"/>
      <c r="I26" s="19"/>
      <c r="J26" s="20"/>
      <c r="K26" s="20"/>
      <c r="L26" s="21"/>
    </row>
    <row r="27" spans="2:12" s="8" customFormat="1" ht="25.2" customHeight="1" thickBot="1" x14ac:dyDescent="0.5">
      <c r="B27" s="9" t="s">
        <v>13</v>
      </c>
      <c r="D27" s="10"/>
      <c r="G27" s="10"/>
    </row>
    <row r="28" spans="2:12" ht="25.2" customHeight="1" thickTop="1" thickBot="1" x14ac:dyDescent="0.5">
      <c r="E28" s="4"/>
      <c r="F28" s="5" t="s">
        <v>29</v>
      </c>
      <c r="G28" s="35">
        <f>ROUNDUP(E30+E31,0)</f>
        <v>136180</v>
      </c>
      <c r="H28" s="1" t="s">
        <v>35</v>
      </c>
    </row>
    <row r="29" spans="2:12" ht="30" customHeight="1" thickTop="1" x14ac:dyDescent="0.45">
      <c r="B29" s="14" t="s">
        <v>11</v>
      </c>
      <c r="C29" s="12" t="s">
        <v>12</v>
      </c>
      <c r="D29" s="61" t="s">
        <v>14</v>
      </c>
      <c r="E29" s="44" t="s">
        <v>31</v>
      </c>
      <c r="F29" s="44"/>
      <c r="G29" s="5"/>
      <c r="I29" s="4"/>
      <c r="J29" s="4"/>
      <c r="K29" s="4"/>
      <c r="L29" s="4"/>
    </row>
    <row r="30" spans="2:12" ht="30" customHeight="1" x14ac:dyDescent="0.45">
      <c r="B30" s="14" t="s">
        <v>15</v>
      </c>
      <c r="C30" s="23">
        <v>220</v>
      </c>
      <c r="D30" s="40">
        <v>589</v>
      </c>
      <c r="E30" s="42">
        <f>C30*D30</f>
        <v>129580</v>
      </c>
      <c r="F30" s="42"/>
      <c r="J30" s="17"/>
      <c r="K30" s="17"/>
    </row>
    <row r="31" spans="2:12" ht="30" customHeight="1" x14ac:dyDescent="0.45">
      <c r="B31" s="16" t="s">
        <v>16</v>
      </c>
      <c r="C31" s="23">
        <v>200</v>
      </c>
      <c r="D31" s="40">
        <v>33</v>
      </c>
      <c r="E31" s="43">
        <f>C31*D31</f>
        <v>6600</v>
      </c>
      <c r="F31" s="43"/>
      <c r="I31" s="30"/>
      <c r="J31" s="20"/>
      <c r="K31" s="20"/>
      <c r="L31" s="31"/>
    </row>
    <row r="32" spans="2:12" s="8" customFormat="1" ht="22.2" customHeight="1" x14ac:dyDescent="0.45">
      <c r="B32" s="22"/>
      <c r="C32" s="17"/>
      <c r="D32" s="17"/>
      <c r="E32" s="4"/>
      <c r="F32" s="4"/>
      <c r="I32" s="19"/>
      <c r="J32" s="20"/>
      <c r="K32" s="20"/>
      <c r="L32" s="21"/>
    </row>
    <row r="33" spans="2:12" s="8" customFormat="1" ht="25.2" customHeight="1" thickBot="1" x14ac:dyDescent="0.5">
      <c r="B33" s="24" t="s">
        <v>17</v>
      </c>
      <c r="C33" s="17"/>
      <c r="D33" s="17"/>
      <c r="E33" s="4"/>
      <c r="F33" s="4"/>
      <c r="I33" s="19"/>
      <c r="J33" s="20"/>
      <c r="K33" s="20"/>
      <c r="L33" s="21"/>
    </row>
    <row r="34" spans="2:12" s="8" customFormat="1" ht="20.399999999999999" customHeight="1" thickTop="1" thickBot="1" x14ac:dyDescent="0.5">
      <c r="B34" s="22"/>
      <c r="C34" s="17"/>
      <c r="D34" s="17"/>
      <c r="E34" s="3"/>
      <c r="F34" s="2" t="s">
        <v>28</v>
      </c>
      <c r="G34" s="35">
        <f>ROUNDUP(E36,-3)/1000</f>
        <v>50042</v>
      </c>
      <c r="H34" s="1" t="s">
        <v>35</v>
      </c>
      <c r="I34" s="19"/>
      <c r="J34" s="20"/>
      <c r="K34" s="20"/>
      <c r="L34" s="21"/>
    </row>
    <row r="35" spans="2:12" s="8" customFormat="1" ht="30" customHeight="1" thickTop="1" x14ac:dyDescent="0.45">
      <c r="B35" s="14" t="s">
        <v>11</v>
      </c>
      <c r="C35" s="12" t="s">
        <v>25</v>
      </c>
      <c r="D35" s="61" t="s">
        <v>26</v>
      </c>
      <c r="E35" s="44" t="s">
        <v>32</v>
      </c>
      <c r="F35" s="44"/>
      <c r="G35" s="10"/>
      <c r="I35" s="15"/>
      <c r="J35" s="15"/>
      <c r="K35" s="15"/>
      <c r="L35" s="15"/>
    </row>
    <row r="36" spans="2:12" s="8" customFormat="1" ht="30" customHeight="1" x14ac:dyDescent="0.45">
      <c r="B36" s="25" t="s">
        <v>18</v>
      </c>
      <c r="C36" s="23">
        <v>4906</v>
      </c>
      <c r="D36" s="40">
        <v>10200</v>
      </c>
      <c r="E36" s="42">
        <f>C36*D36</f>
        <v>50041200</v>
      </c>
      <c r="F36" s="42"/>
      <c r="J36" s="17"/>
      <c r="K36" s="17"/>
      <c r="L36" s="18"/>
    </row>
    <row r="37" spans="2:12" ht="11.25" customHeight="1" x14ac:dyDescent="0.45"/>
    <row r="38" spans="2:12" ht="146.4" customHeight="1" x14ac:dyDescent="0.45">
      <c r="B38" s="45" t="s">
        <v>22</v>
      </c>
      <c r="C38" s="45"/>
      <c r="D38" s="45"/>
      <c r="E38" s="45"/>
      <c r="F38" s="45"/>
      <c r="G38" s="45"/>
      <c r="H38" s="45"/>
      <c r="I38" s="15"/>
      <c r="J38" s="8"/>
      <c r="K38" s="19"/>
      <c r="L38" s="19"/>
    </row>
    <row r="39" spans="2:12" ht="14.4" x14ac:dyDescent="0.45">
      <c r="I39" s="15"/>
      <c r="J39" s="17"/>
      <c r="K39" s="20"/>
      <c r="L39" s="26"/>
    </row>
    <row r="40" spans="2:12" ht="14.4" x14ac:dyDescent="0.45">
      <c r="I40" s="15"/>
      <c r="J40" s="17"/>
      <c r="K40" s="20"/>
      <c r="L40" s="27"/>
    </row>
    <row r="41" spans="2:12" ht="14.4" x14ac:dyDescent="0.45">
      <c r="I41" s="15"/>
      <c r="J41" s="18"/>
      <c r="K41" s="21"/>
      <c r="L41" s="21"/>
    </row>
  </sheetData>
  <sheetProtection algorithmName="SHA-512" hashValue="5BsLpPnupBOd3D/OdQz8yFMRIZOgQMNSc73byACwJiOHM6PvkUwVJIQV5KQJ+WzIXQmo1/uzsdqV4I5Ft86gXQ==" saltValue="CmGkJ75HxPaE9qBAN7Llfw==" spinCount="100000" sheet="1" objects="1" scenarios="1"/>
  <mergeCells count="18">
    <mergeCell ref="E29:F29"/>
    <mergeCell ref="B3:H3"/>
    <mergeCell ref="B4:G4"/>
    <mergeCell ref="B9:C10"/>
    <mergeCell ref="D9:G9"/>
    <mergeCell ref="B11:B13"/>
    <mergeCell ref="B14:B16"/>
    <mergeCell ref="B17:B19"/>
    <mergeCell ref="E23:F23"/>
    <mergeCell ref="E24:F24"/>
    <mergeCell ref="E25:F25"/>
    <mergeCell ref="E6:F6"/>
    <mergeCell ref="B20:C20"/>
    <mergeCell ref="E30:F30"/>
    <mergeCell ref="E31:F31"/>
    <mergeCell ref="E35:F35"/>
    <mergeCell ref="E36:F36"/>
    <mergeCell ref="B38:H38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A地区</vt:lpstr>
      <vt:lpstr>B地区</vt:lpstr>
      <vt:lpstr>C地区</vt:lpstr>
      <vt:lpstr>A地区!Print_Area</vt:lpstr>
      <vt:lpstr>B地区!Print_Area</vt:lpstr>
      <vt:lpstr>C地区!Print_Area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2025-03-26T02:00:23Z</cp:lastPrinted>
  <dcterms:created xsi:type="dcterms:W3CDTF">2024-12-13T08:12:10Z</dcterms:created>
  <dcterms:modified xsi:type="dcterms:W3CDTF">2025-03-26T02:09:34Z</dcterms:modified>
</cp:coreProperties>
</file>