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 tabRatio="812"/>
  </bookViews>
  <sheets>
    <sheet name="一般会計" sheetId="77" r:id="rId1"/>
    <sheet name="政令会計" sheetId="83" state="hidden" r:id="rId2"/>
    <sheet name="準公・公営会計" sheetId="84" state="hidden" r:id="rId3"/>
    <sheet name="公債費会計" sheetId="85" state="hidden" r:id="rId4"/>
  </sheets>
  <definedNames>
    <definedName name="_xlnm.Print_Area" localSheetId="0">一般会計!$A$5:$I$98</definedName>
    <definedName name="_xlnm.Print_Area" localSheetId="3">公債費会計!$A$5:$I$44</definedName>
    <definedName name="_xlnm.Print_Area" localSheetId="2">準公・公営会計!$A$5:$I$62</definedName>
    <definedName name="_xlnm.Print_Area" localSheetId="1">政令会計!$A$5:$I$69</definedName>
    <definedName name="_xlnm.Print_Area">#REF!</definedName>
    <definedName name="_xlnm.Print_Titles" localSheetId="0">一般会計!$7:$11</definedName>
    <definedName name="_xlnm.Print_Titles" localSheetId="3">公債費会計!$7:$11</definedName>
    <definedName name="_xlnm.Print_Titles" localSheetId="1">政令会計!$7:$11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91" i="77" l="1"/>
  <c r="G91" i="77"/>
  <c r="E91" i="77"/>
  <c r="F90" i="77" l="1"/>
  <c r="G90" i="77"/>
  <c r="E90" i="77"/>
  <c r="E95" i="77" l="1"/>
  <c r="E94" i="77"/>
  <c r="F94" i="77" l="1"/>
  <c r="F95" i="77"/>
  <c r="G93" i="77"/>
  <c r="G92" i="77"/>
  <c r="G95" i="77" l="1"/>
  <c r="G94" i="77"/>
  <c r="F15" i="77" l="1"/>
  <c r="F14" i="77"/>
  <c r="F96" i="77" l="1"/>
  <c r="F97" i="77"/>
  <c r="E15" i="77" l="1"/>
  <c r="E97" i="77" s="1"/>
  <c r="G89" i="77"/>
  <c r="G88" i="77"/>
  <c r="G87" i="77"/>
  <c r="G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I60" i="83" l="1"/>
  <c r="H60" i="83" s="1"/>
  <c r="I61" i="83"/>
  <c r="F58" i="84"/>
  <c r="E58" i="84"/>
  <c r="F36" i="85"/>
  <c r="E36" i="85"/>
  <c r="F24" i="85"/>
  <c r="I43" i="85"/>
  <c r="I42" i="85"/>
  <c r="H42" i="85" s="1"/>
  <c r="F40" i="85"/>
  <c r="G40" i="85" s="1"/>
  <c r="E40" i="85"/>
  <c r="G38" i="85"/>
  <c r="G34" i="85"/>
  <c r="G32" i="85"/>
  <c r="G30" i="85"/>
  <c r="G28" i="85"/>
  <c r="G26" i="85"/>
  <c r="E24" i="85"/>
  <c r="G22" i="85"/>
  <c r="G20" i="85"/>
  <c r="G18" i="85"/>
  <c r="G16" i="85"/>
  <c r="G14" i="85"/>
  <c r="G12" i="85"/>
  <c r="G36" i="85" l="1"/>
  <c r="E42" i="85"/>
  <c r="G24" i="85"/>
  <c r="F42" i="85"/>
  <c r="G42" i="85" l="1"/>
  <c r="F60" i="84" l="1"/>
  <c r="E60" i="84"/>
  <c r="E22" i="84"/>
  <c r="G14" i="84"/>
  <c r="G61" i="84"/>
  <c r="G59" i="84"/>
  <c r="G58" i="84"/>
  <c r="G57" i="84"/>
  <c r="G56" i="84"/>
  <c r="G55" i="84"/>
  <c r="G54" i="84"/>
  <c r="G53" i="84"/>
  <c r="G52" i="84"/>
  <c r="G51" i="84"/>
  <c r="G50" i="84"/>
  <c r="G49" i="84"/>
  <c r="G48" i="84"/>
  <c r="G47" i="84"/>
  <c r="G46" i="84"/>
  <c r="G45" i="84"/>
  <c r="G44" i="84"/>
  <c r="G43" i="84"/>
  <c r="G42" i="84"/>
  <c r="G41" i="84"/>
  <c r="G40" i="84"/>
  <c r="G39" i="84"/>
  <c r="G38" i="84"/>
  <c r="G37" i="84"/>
  <c r="G36" i="84"/>
  <c r="G35" i="84"/>
  <c r="G34" i="84"/>
  <c r="G33" i="84"/>
  <c r="G32" i="84"/>
  <c r="G31" i="84"/>
  <c r="G30" i="84"/>
  <c r="G29" i="84"/>
  <c r="G28" i="84"/>
  <c r="G27" i="84"/>
  <c r="G26" i="84"/>
  <c r="G25" i="84"/>
  <c r="G24" i="84"/>
  <c r="G21" i="84"/>
  <c r="G20" i="84"/>
  <c r="G19" i="84"/>
  <c r="G18" i="84"/>
  <c r="G17" i="84"/>
  <c r="G16" i="84"/>
  <c r="G15" i="84"/>
  <c r="E60" i="83"/>
  <c r="G60" i="84" l="1"/>
  <c r="G23" i="84" l="1"/>
  <c r="F22" i="84"/>
  <c r="G22" i="84" s="1"/>
  <c r="G68" i="83" l="1"/>
  <c r="F61" i="83"/>
  <c r="E61" i="83"/>
  <c r="F60" i="83"/>
  <c r="G60" i="83" s="1"/>
  <c r="G59" i="83"/>
  <c r="G58" i="83"/>
  <c r="G57" i="83"/>
  <c r="G56" i="83"/>
  <c r="G55" i="83"/>
  <c r="G54" i="83"/>
  <c r="G53" i="83"/>
  <c r="G52" i="83"/>
  <c r="G51" i="83"/>
  <c r="G50" i="83"/>
  <c r="G49" i="83"/>
  <c r="G48" i="83"/>
  <c r="G47" i="83"/>
  <c r="G46" i="83"/>
  <c r="G45" i="83"/>
  <c r="G44" i="83"/>
  <c r="G43" i="83"/>
  <c r="G42" i="83"/>
  <c r="G41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E25" i="83"/>
  <c r="G25" i="83" s="1"/>
  <c r="E24" i="83"/>
  <c r="G24" i="83" s="1"/>
  <c r="G23" i="83"/>
  <c r="G22" i="83"/>
  <c r="G21" i="83"/>
  <c r="G20" i="83"/>
  <c r="G19" i="83"/>
  <c r="G18" i="83"/>
  <c r="G17" i="83"/>
  <c r="G16" i="83"/>
  <c r="E15" i="83"/>
  <c r="G15" i="83" s="1"/>
  <c r="E14" i="83"/>
  <c r="G14" i="83" s="1"/>
  <c r="G13" i="83"/>
  <c r="G12" i="83"/>
  <c r="G61" i="83" l="1"/>
  <c r="I96" i="77"/>
  <c r="H96" i="77" s="1"/>
  <c r="I97" i="77" l="1"/>
  <c r="G52" i="77"/>
  <c r="G53" i="77"/>
  <c r="G57" i="77"/>
  <c r="G56" i="77"/>
  <c r="G55" i="77"/>
  <c r="G54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3" i="77"/>
  <c r="G12" i="77"/>
  <c r="G97" i="77" l="1"/>
  <c r="E14" i="77" l="1"/>
  <c r="E96" i="77" s="1"/>
  <c r="G96" i="77" s="1"/>
  <c r="G14" i="77" l="1"/>
  <c r="G15" i="77"/>
</calcChain>
</file>

<file path=xl/sharedStrings.xml><?xml version="1.0" encoding="utf-8"?>
<sst xmlns="http://schemas.openxmlformats.org/spreadsheetml/2006/main" count="390" uniqueCount="134">
  <si>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</si>
  <si>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</si>
  <si>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</si>
  <si>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科目</t>
    <rPh sb="0" eb="2">
      <t>カモク</t>
    </rPh>
    <phoneticPr fontId="3"/>
  </si>
  <si>
    <t>担当課</t>
    <rPh sb="0" eb="2">
      <t>タントウ</t>
    </rPh>
    <rPh sb="2" eb="3">
      <t>カ</t>
    </rPh>
    <phoneticPr fontId="3"/>
  </si>
  <si>
    <t>備  考</t>
    <phoneticPr fontId="3"/>
  </si>
  <si>
    <t>番号</t>
    <phoneticPr fontId="3"/>
  </si>
  <si>
    <t>○○課</t>
    <rPh sb="2" eb="3">
      <t>カ</t>
    </rPh>
    <phoneticPr fontId="4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</si>
  <si>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</si>
  <si>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</si>
  <si>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○○事業</t>
    <phoneticPr fontId="3"/>
  </si>
  <si>
    <t>□□課</t>
    <rPh sb="2" eb="3">
      <t>カ</t>
    </rPh>
    <phoneticPr fontId="3"/>
  </si>
  <si>
    <t>△△事業</t>
    <phoneticPr fontId="3"/>
  </si>
  <si>
    <t>××課</t>
    <rPh sb="2" eb="3">
      <t>カ</t>
    </rPh>
    <phoneticPr fontId="3"/>
  </si>
  <si>
    <t>×××××××××××××××××事業</t>
    <phoneticPr fontId="3"/>
  </si>
  <si>
    <t>○○課</t>
    <rPh sb="2" eb="3">
      <t>カ</t>
    </rPh>
    <phoneticPr fontId="3"/>
  </si>
  <si>
    <t>□□□事業</t>
    <rPh sb="3" eb="5">
      <t>ジギョウ</t>
    </rPh>
    <phoneticPr fontId="3"/>
  </si>
  <si>
    <t>□□課　他</t>
    <rPh sb="2" eb="3">
      <t>カ</t>
    </rPh>
    <rPh sb="4" eb="5">
      <t>ホカ</t>
    </rPh>
    <phoneticPr fontId="3"/>
  </si>
  <si>
    <t>所属計</t>
    <rPh sb="0" eb="2">
      <t>ショゾク</t>
    </rPh>
    <phoneticPr fontId="3"/>
  </si>
  <si>
    <t>（別掲）市税の軽減措置</t>
    <rPh sb="1" eb="3">
      <t>ベッケイ</t>
    </rPh>
    <rPh sb="4" eb="6">
      <t>シゼイ</t>
    </rPh>
    <rPh sb="7" eb="9">
      <t>ケイゲン</t>
    </rPh>
    <rPh sb="9" eb="11">
      <t>ソチ</t>
    </rPh>
    <phoneticPr fontId="4"/>
  </si>
  <si>
    <t>軽　減　内　容</t>
    <rPh sb="0" eb="1">
      <t>ケイ</t>
    </rPh>
    <rPh sb="2" eb="3">
      <t>ゲン</t>
    </rPh>
    <rPh sb="4" eb="5">
      <t>ナイ</t>
    </rPh>
    <rPh sb="6" eb="7">
      <t>カタチ</t>
    </rPh>
    <phoneticPr fontId="3"/>
  </si>
  <si>
    <t>経済活性化区域に所在する固定資産に対する軽減</t>
    <rPh sb="0" eb="2">
      <t>ケイザイ</t>
    </rPh>
    <rPh sb="2" eb="5">
      <t>カッセイカ</t>
    </rPh>
    <rPh sb="5" eb="7">
      <t>クイキ</t>
    </rPh>
    <rPh sb="8" eb="10">
      <t>ショザイ</t>
    </rPh>
    <rPh sb="12" eb="14">
      <t>コテイ</t>
    </rPh>
    <rPh sb="14" eb="16">
      <t>シサン</t>
    </rPh>
    <rPh sb="17" eb="18">
      <t>タイ</t>
    </rPh>
    <rPh sb="20" eb="22">
      <t>ケイゲン</t>
    </rPh>
    <phoneticPr fontId="4"/>
  </si>
  <si>
    <t>■■課</t>
    <rPh sb="2" eb="3">
      <t>カ</t>
    </rPh>
    <phoneticPr fontId="4"/>
  </si>
  <si>
    <t>(款-項-目)</t>
    <rPh sb="1" eb="2">
      <t>カン</t>
    </rPh>
    <rPh sb="3" eb="4">
      <t>コウ</t>
    </rPh>
    <rPh sb="5" eb="6">
      <t>モク</t>
    </rPh>
    <phoneticPr fontId="3"/>
  </si>
  <si>
    <t>3-1-2</t>
    <phoneticPr fontId="3"/>
  </si>
  <si>
    <t>3-1-2</t>
  </si>
  <si>
    <t>－</t>
    <phoneticPr fontId="4"/>
  </si>
  <si>
    <t>会計名　　●●会計　　</t>
    <rPh sb="0" eb="2">
      <t>カイケイ</t>
    </rPh>
    <rPh sb="2" eb="3">
      <t>メイ</t>
    </rPh>
    <rPh sb="7" eb="9">
      <t>カイケイ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</si>
  <si>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</si>
  <si>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</si>
  <si>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</si>
  <si>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</si>
  <si>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</si>
  <si>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</si>
  <si>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④</t>
    <phoneticPr fontId="3"/>
  </si>
  <si>
    <t>調 整 ⑥</t>
    <rPh sb="0" eb="1">
      <t>チョウ</t>
    </rPh>
    <rPh sb="2" eb="3">
      <t>ヒトシ</t>
    </rPh>
    <phoneticPr fontId="3"/>
  </si>
  <si>
    <t>（⑤ - ④）</t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</si>
  <si>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</si>
  <si>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</si>
  <si>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</si>
  <si>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●●局職員の人件費</t>
    <rPh sb="2" eb="3">
      <t>キョク</t>
    </rPh>
    <rPh sb="3" eb="5">
      <t>ショクイン</t>
    </rPh>
    <rPh sb="6" eb="9">
      <t>ジンケンヒ</t>
    </rPh>
    <phoneticPr fontId="4"/>
  </si>
  <si>
    <t>●●総務費計</t>
    <rPh sb="2" eb="5">
      <t>ソウムヒ</t>
    </rPh>
    <rPh sb="5" eb="6">
      <t>ケイ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</si>
  <si>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</si>
  <si>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</si>
  <si>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</si>
  <si>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●●局　</t>
    <rPh sb="0" eb="2">
      <t>ショゾク</t>
    </rPh>
    <rPh sb="2" eb="3">
      <t>メイ</t>
    </rPh>
    <rPh sb="6" eb="7">
      <t>キョク</t>
    </rPh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</si>
  <si>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4">
      <t>クリイレキン</t>
    </rPh>
    <phoneticPr fontId="3"/>
  </si>
  <si>
    <t>(款-項)</t>
    <rPh sb="1" eb="2">
      <t>カン</t>
    </rPh>
    <rPh sb="3" eb="4">
      <t>コウ</t>
    </rPh>
    <phoneticPr fontId="3"/>
  </si>
  <si>
    <t>1-1</t>
    <phoneticPr fontId="3"/>
  </si>
  <si>
    <t>1-1</t>
    <phoneticPr fontId="19"/>
  </si>
  <si>
    <t>営業費用計</t>
    <rPh sb="0" eb="2">
      <t>エイギョウ</t>
    </rPh>
    <rPh sb="2" eb="4">
      <t>ヒヨウ</t>
    </rPh>
    <rPh sb="4" eb="5">
      <t>ケイ</t>
    </rPh>
    <phoneticPr fontId="3"/>
  </si>
  <si>
    <t>予備費計</t>
    <rPh sb="0" eb="3">
      <t>ヨビヒ</t>
    </rPh>
    <rPh sb="3" eb="4">
      <t>ケイ</t>
    </rPh>
    <phoneticPr fontId="3"/>
  </si>
  <si>
    <t>会計計</t>
    <rPh sb="0" eb="2">
      <t>カイケイ</t>
    </rPh>
    <rPh sb="2" eb="3">
      <t>ケイ</t>
    </rPh>
    <phoneticPr fontId="3"/>
  </si>
  <si>
    <t>　</t>
  </si>
  <si>
    <t>●●費計</t>
    <phoneticPr fontId="3"/>
  </si>
  <si>
    <t>収益的支出</t>
    <rPh sb="0" eb="3">
      <t>シュウエキテキ</t>
    </rPh>
    <rPh sb="3" eb="5">
      <t>シシュツ</t>
    </rPh>
    <phoneticPr fontId="4"/>
  </si>
  <si>
    <t>会計名　　公債費会計　　</t>
    <rPh sb="0" eb="2">
      <t>カイケイ</t>
    </rPh>
    <rPh sb="2" eb="3">
      <t>メイ</t>
    </rPh>
    <rPh sb="5" eb="8">
      <t>コウサイヒ</t>
    </rPh>
    <rPh sb="8" eb="10">
      <t>カイケイ</t>
    </rPh>
    <phoneticPr fontId="3"/>
  </si>
  <si>
    <t>所属名　財政局　</t>
    <rPh sb="0" eb="2">
      <t>ショゾク</t>
    </rPh>
    <rPh sb="2" eb="3">
      <t>メイ</t>
    </rPh>
    <rPh sb="4" eb="6">
      <t>ザイセイ</t>
    </rPh>
    <rPh sb="6" eb="7">
      <t>キョク</t>
    </rPh>
    <phoneticPr fontId="3"/>
  </si>
  <si>
    <t>1-1-1</t>
    <phoneticPr fontId="4"/>
  </si>
  <si>
    <t>財源課</t>
    <rPh sb="0" eb="2">
      <t>ザイゲン</t>
    </rPh>
    <rPh sb="2" eb="3">
      <t>カ</t>
    </rPh>
    <phoneticPr fontId="4"/>
  </si>
  <si>
    <t>1-2-1</t>
    <phoneticPr fontId="4"/>
  </si>
  <si>
    <t>1-3-1</t>
    <phoneticPr fontId="4"/>
  </si>
  <si>
    <t>1-4-1</t>
    <phoneticPr fontId="4"/>
  </si>
  <si>
    <t>1-5-1</t>
    <phoneticPr fontId="4"/>
  </si>
  <si>
    <t>1-6-1</t>
    <phoneticPr fontId="3"/>
  </si>
  <si>
    <t>繰出金計</t>
    <rPh sb="0" eb="2">
      <t>クリダ</t>
    </rPh>
    <rPh sb="2" eb="3">
      <t>キン</t>
    </rPh>
    <rPh sb="3" eb="4">
      <t>ケイ</t>
    </rPh>
    <phoneticPr fontId="3"/>
  </si>
  <si>
    <t>2-1-1</t>
    <phoneticPr fontId="4"/>
  </si>
  <si>
    <t>2-1-2</t>
    <phoneticPr fontId="4"/>
  </si>
  <si>
    <t>2-2-1</t>
    <phoneticPr fontId="4"/>
  </si>
  <si>
    <t>2-2-2</t>
    <phoneticPr fontId="4"/>
  </si>
  <si>
    <t>2-3-1</t>
    <phoneticPr fontId="4"/>
  </si>
  <si>
    <t>公債費計</t>
    <rPh sb="0" eb="3">
      <t>コウサイヒ</t>
    </rPh>
    <rPh sb="3" eb="4">
      <t>ケイ</t>
    </rPh>
    <phoneticPr fontId="3"/>
  </si>
  <si>
    <t>3-1-1</t>
    <phoneticPr fontId="4"/>
  </si>
  <si>
    <t>財源課</t>
    <rPh sb="0" eb="3">
      <t>ザイゲンカ</t>
    </rPh>
    <phoneticPr fontId="4"/>
  </si>
  <si>
    <t>会計計</t>
    <rPh sb="2" eb="3">
      <t>ケイ</t>
    </rPh>
    <phoneticPr fontId="3"/>
  </si>
  <si>
    <t>区ＣＭ</t>
    <phoneticPr fontId="4"/>
  </si>
  <si>
    <t>区ＣＭ出</t>
    <rPh sb="0" eb="1">
      <t>ク</t>
    </rPh>
    <rPh sb="3" eb="4">
      <t>デ</t>
    </rPh>
    <phoneticPr fontId="4"/>
  </si>
  <si>
    <t>区ＣＭ税</t>
    <rPh sb="0" eb="1">
      <t>ク</t>
    </rPh>
    <rPh sb="3" eb="4">
      <t>ゼイ</t>
    </rPh>
    <phoneticPr fontId="4"/>
  </si>
  <si>
    <t>３ 年 度</t>
    <phoneticPr fontId="3"/>
  </si>
  <si>
    <t>４ 年 度</t>
    <rPh sb="2" eb="3">
      <t>ネン</t>
    </rPh>
    <rPh sb="4" eb="5">
      <t>ド</t>
    </rPh>
    <phoneticPr fontId="4"/>
  </si>
  <si>
    <t>所属名　鶴見区役所　</t>
    <rPh sb="0" eb="2">
      <t>ショゾク</t>
    </rPh>
    <rPh sb="2" eb="3">
      <t>メイ</t>
    </rPh>
    <rPh sb="4" eb="6">
      <t>ツルミ</t>
    </rPh>
    <rPh sb="6" eb="9">
      <t>クヤクショ</t>
    </rPh>
    <phoneticPr fontId="3"/>
  </si>
  <si>
    <t>2-3-3</t>
  </si>
  <si>
    <t>人権教育・人権啓発推進事業</t>
    <rPh sb="0" eb="2">
      <t>ジンケン</t>
    </rPh>
    <rPh sb="2" eb="4">
      <t>キョウイク</t>
    </rPh>
    <rPh sb="5" eb="7">
      <t>ジンケン</t>
    </rPh>
    <rPh sb="7" eb="9">
      <t>ケイハツ</t>
    </rPh>
    <rPh sb="9" eb="11">
      <t>スイシン</t>
    </rPh>
    <rPh sb="11" eb="13">
      <t>ジギョウ</t>
    </rPh>
    <phoneticPr fontId="5"/>
  </si>
  <si>
    <t>鶴見区生涯学習事業</t>
    <rPh sb="0" eb="3">
      <t>ツルミク</t>
    </rPh>
    <rPh sb="3" eb="5">
      <t>ショウガイ</t>
    </rPh>
    <rPh sb="5" eb="7">
      <t>ガクシュウ</t>
    </rPh>
    <rPh sb="7" eb="9">
      <t>ジギョウ</t>
    </rPh>
    <phoneticPr fontId="5"/>
  </si>
  <si>
    <t>鶴見区青少年育成事業</t>
    <rPh sb="0" eb="3">
      <t>ツルミク</t>
    </rPh>
    <rPh sb="3" eb="6">
      <t>セイショウネン</t>
    </rPh>
    <rPh sb="6" eb="8">
      <t>イクセイ</t>
    </rPh>
    <rPh sb="8" eb="10">
      <t>ジギョウ</t>
    </rPh>
    <phoneticPr fontId="5"/>
  </si>
  <si>
    <t>成人の日記念のつどい事業</t>
    <rPh sb="0" eb="2">
      <t>セイジン</t>
    </rPh>
    <rPh sb="3" eb="4">
      <t>ヒ</t>
    </rPh>
    <rPh sb="4" eb="6">
      <t>キネン</t>
    </rPh>
    <rPh sb="10" eb="12">
      <t>ジギョウ</t>
    </rPh>
    <phoneticPr fontId="5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</si>
  <si>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5"/>
  </si>
  <si>
    <t>コミュニティ育成事業</t>
    <rPh sb="6" eb="8">
      <t>イクセイ</t>
    </rPh>
    <rPh sb="8" eb="10">
      <t>ジギョウ</t>
    </rPh>
    <phoneticPr fontId="5"/>
  </si>
  <si>
    <t>区役所附設会館管理運営経費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ケイヒ</t>
    </rPh>
    <phoneticPr fontId="5"/>
  </si>
  <si>
    <t>地域活動協議会支援事業</t>
    <rPh sb="0" eb="2">
      <t>チイキ</t>
    </rPh>
    <rPh sb="2" eb="4">
      <t>カツドウ</t>
    </rPh>
    <rPh sb="4" eb="7">
      <t>キョウギカイ</t>
    </rPh>
    <rPh sb="7" eb="9">
      <t>シエン</t>
    </rPh>
    <rPh sb="9" eb="11">
      <t>ジギョウ</t>
    </rPh>
    <phoneticPr fontId="5"/>
  </si>
  <si>
    <t>新たな地域コミュニティ支援事業</t>
    <rPh sb="0" eb="1">
      <t>アラ</t>
    </rPh>
    <rPh sb="3" eb="5">
      <t>チイキ</t>
    </rPh>
    <rPh sb="11" eb="13">
      <t>シエン</t>
    </rPh>
    <rPh sb="13" eb="15">
      <t>ジギョウ</t>
    </rPh>
    <phoneticPr fontId="5"/>
  </si>
  <si>
    <t>防災資機材の充実等災害に強いまちづくり（防災事業）</t>
    <rPh sb="0" eb="2">
      <t>ボウサイ</t>
    </rPh>
    <rPh sb="2" eb="5">
      <t>シキザイ</t>
    </rPh>
    <rPh sb="6" eb="8">
      <t>ジュウジツ</t>
    </rPh>
    <rPh sb="8" eb="9">
      <t>トウ</t>
    </rPh>
    <rPh sb="9" eb="11">
      <t>サイガイ</t>
    </rPh>
    <rPh sb="12" eb="13">
      <t>ツヨ</t>
    </rPh>
    <rPh sb="20" eb="22">
      <t>ボウサイ</t>
    </rPh>
    <rPh sb="22" eb="24">
      <t>ジギョウ</t>
    </rPh>
    <phoneticPr fontId="5"/>
  </si>
  <si>
    <t>防犯事業</t>
    <rPh sb="0" eb="2">
      <t>ボウハン</t>
    </rPh>
    <rPh sb="2" eb="4">
      <t>ジギョウ</t>
    </rPh>
    <phoneticPr fontId="5"/>
  </si>
  <si>
    <t>交通安全対策事業</t>
    <rPh sb="0" eb="2">
      <t>コウツウ</t>
    </rPh>
    <rPh sb="2" eb="4">
      <t>アンゼン</t>
    </rPh>
    <rPh sb="4" eb="6">
      <t>タイサク</t>
    </rPh>
    <rPh sb="6" eb="8">
      <t>ジギョウ</t>
    </rPh>
    <phoneticPr fontId="5"/>
  </si>
  <si>
    <t>子育て支援事業</t>
    <rPh sb="0" eb="2">
      <t>コソダ</t>
    </rPh>
    <rPh sb="3" eb="5">
      <t>シエン</t>
    </rPh>
    <rPh sb="5" eb="7">
      <t>ジギョウ</t>
    </rPh>
    <phoneticPr fontId="5"/>
  </si>
  <si>
    <t>児童虐待防止・ドメスティックバイオレンス対策事業</t>
    <rPh sb="0" eb="2">
      <t>ジドウ</t>
    </rPh>
    <rPh sb="2" eb="4">
      <t>ギャクタイ</t>
    </rPh>
    <rPh sb="4" eb="6">
      <t>ボウシ</t>
    </rPh>
    <rPh sb="20" eb="22">
      <t>タイサク</t>
    </rPh>
    <rPh sb="22" eb="24">
      <t>ジギョウ</t>
    </rPh>
    <phoneticPr fontId="5"/>
  </si>
  <si>
    <t>４歳児訪問事業</t>
    <rPh sb="1" eb="3">
      <t>サイジ</t>
    </rPh>
    <rPh sb="3" eb="7">
      <t>ホウモンジギョウ</t>
    </rPh>
    <phoneticPr fontId="3"/>
  </si>
  <si>
    <t>身体障がい者・知的障がい者相談員事業</t>
    <rPh sb="0" eb="2">
      <t>シンタイ</t>
    </rPh>
    <rPh sb="2" eb="3">
      <t>ショウ</t>
    </rPh>
    <rPh sb="5" eb="6">
      <t>シャ</t>
    </rPh>
    <rPh sb="7" eb="9">
      <t>チテキ</t>
    </rPh>
    <rPh sb="9" eb="10">
      <t>ショウ</t>
    </rPh>
    <rPh sb="12" eb="13">
      <t>シャ</t>
    </rPh>
    <rPh sb="13" eb="16">
      <t>ソウダンイン</t>
    </rPh>
    <rPh sb="16" eb="18">
      <t>ジギョウ</t>
    </rPh>
    <phoneticPr fontId="5"/>
  </si>
  <si>
    <t>地域福祉活動推進事業</t>
    <rPh sb="0" eb="2">
      <t>チイキ</t>
    </rPh>
    <rPh sb="2" eb="4">
      <t>フクシ</t>
    </rPh>
    <rPh sb="4" eb="6">
      <t>カツドウ</t>
    </rPh>
    <rPh sb="6" eb="8">
      <t>スイシン</t>
    </rPh>
    <rPh sb="8" eb="10">
      <t>ジギョウ</t>
    </rPh>
    <phoneticPr fontId="5"/>
  </si>
  <si>
    <t>福祉事務所運営費</t>
    <rPh sb="0" eb="2">
      <t>フクシ</t>
    </rPh>
    <rPh sb="2" eb="4">
      <t>ジム</t>
    </rPh>
    <rPh sb="4" eb="5">
      <t>ショ</t>
    </rPh>
    <rPh sb="5" eb="8">
      <t>ウンエイヒ</t>
    </rPh>
    <phoneticPr fontId="5"/>
  </si>
  <si>
    <t>住民主体の地域福祉ネットワーク活動推進事業</t>
    <rPh sb="0" eb="2">
      <t>ジュウミン</t>
    </rPh>
    <rPh sb="2" eb="4">
      <t>シュタイ</t>
    </rPh>
    <rPh sb="5" eb="7">
      <t>チイキ</t>
    </rPh>
    <rPh sb="7" eb="9">
      <t>フクシ</t>
    </rPh>
    <rPh sb="15" eb="17">
      <t>カツドウ</t>
    </rPh>
    <rPh sb="17" eb="19">
      <t>スイシン</t>
    </rPh>
    <rPh sb="19" eb="21">
      <t>ジギョウ</t>
    </rPh>
    <phoneticPr fontId="5"/>
  </si>
  <si>
    <t>乳幼児発達相談体制強化事業（発達障がい者支援施策の充実）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rPh sb="14" eb="16">
      <t>ハッタツ</t>
    </rPh>
    <rPh sb="16" eb="17">
      <t>ショウ</t>
    </rPh>
    <rPh sb="19" eb="20">
      <t>シャ</t>
    </rPh>
    <rPh sb="20" eb="22">
      <t>シエン</t>
    </rPh>
    <rPh sb="22" eb="24">
      <t>シサク</t>
    </rPh>
    <rPh sb="25" eb="27">
      <t>ジュウジツ</t>
    </rPh>
    <phoneticPr fontId="5"/>
  </si>
  <si>
    <t>地域保健事業経費</t>
    <rPh sb="0" eb="2">
      <t>チイキ</t>
    </rPh>
    <rPh sb="2" eb="4">
      <t>ホケン</t>
    </rPh>
    <rPh sb="4" eb="6">
      <t>ジギョウ</t>
    </rPh>
    <rPh sb="6" eb="8">
      <t>ケイヒ</t>
    </rPh>
    <phoneticPr fontId="5"/>
  </si>
  <si>
    <t>健康づくり推進事業</t>
    <rPh sb="0" eb="2">
      <t>ケンコウ</t>
    </rPh>
    <rPh sb="5" eb="7">
      <t>スイシン</t>
    </rPh>
    <rPh sb="7" eb="9">
      <t>ジギョウ</t>
    </rPh>
    <phoneticPr fontId="5"/>
  </si>
  <si>
    <t>助産師相談事業</t>
    <rPh sb="0" eb="3">
      <t>ジョサンシ</t>
    </rPh>
    <rPh sb="3" eb="7">
      <t>ソウダンジギョウ</t>
    </rPh>
    <phoneticPr fontId="3"/>
  </si>
  <si>
    <t>区の広報事業</t>
    <rPh sb="0" eb="1">
      <t>ク</t>
    </rPh>
    <rPh sb="2" eb="4">
      <t>コウホウ</t>
    </rPh>
    <rPh sb="4" eb="6">
      <t>ジギョウ</t>
    </rPh>
    <phoneticPr fontId="5"/>
  </si>
  <si>
    <t>区の広聴事業</t>
    <rPh sb="0" eb="1">
      <t>ク</t>
    </rPh>
    <rPh sb="2" eb="4">
      <t>コウチョウ</t>
    </rPh>
    <rPh sb="4" eb="6">
      <t>ジギョウ</t>
    </rPh>
    <phoneticPr fontId="5"/>
  </si>
  <si>
    <t>花と緑のまちづくり推進事業</t>
    <rPh sb="0" eb="1">
      <t>ハナ</t>
    </rPh>
    <rPh sb="2" eb="3">
      <t>ミドリ</t>
    </rPh>
    <rPh sb="9" eb="11">
      <t>スイシン</t>
    </rPh>
    <rPh sb="11" eb="13">
      <t>ジギョウ</t>
    </rPh>
    <phoneticPr fontId="5"/>
  </si>
  <si>
    <t>鶴見魅力創造事業</t>
    <rPh sb="0" eb="2">
      <t>ツルミ</t>
    </rPh>
    <rPh sb="2" eb="4">
      <t>ミリョク</t>
    </rPh>
    <rPh sb="4" eb="6">
      <t>ソウゾウ</t>
    </rPh>
    <rPh sb="6" eb="8">
      <t>ジギョウ</t>
    </rPh>
    <phoneticPr fontId="5"/>
  </si>
  <si>
    <t>鶴見区住民情報関係事務経費</t>
    <rPh sb="0" eb="3">
      <t>ツルミク</t>
    </rPh>
    <rPh sb="3" eb="5">
      <t>ジュウミン</t>
    </rPh>
    <rPh sb="5" eb="7">
      <t>ジョウホウ</t>
    </rPh>
    <rPh sb="7" eb="9">
      <t>カンケイ</t>
    </rPh>
    <rPh sb="9" eb="11">
      <t>ジム</t>
    </rPh>
    <rPh sb="11" eb="13">
      <t>ケイヒ</t>
    </rPh>
    <phoneticPr fontId="5"/>
  </si>
  <si>
    <t>区政会議運営事業</t>
    <rPh sb="0" eb="2">
      <t>クセイ</t>
    </rPh>
    <rPh sb="2" eb="4">
      <t>カイギ</t>
    </rPh>
    <rPh sb="4" eb="6">
      <t>ウンエイ</t>
    </rPh>
    <rPh sb="6" eb="8">
      <t>ジギョウ</t>
    </rPh>
    <phoneticPr fontId="5"/>
  </si>
  <si>
    <t>定年退職後の社会参加促進調査事業</t>
    <rPh sb="0" eb="2">
      <t>テイネン</t>
    </rPh>
    <rPh sb="2" eb="4">
      <t>タイショク</t>
    </rPh>
    <rPh sb="4" eb="5">
      <t>ゴ</t>
    </rPh>
    <rPh sb="6" eb="8">
      <t>シャカイ</t>
    </rPh>
    <rPh sb="8" eb="10">
      <t>サンカ</t>
    </rPh>
    <rPh sb="10" eb="12">
      <t>ソクシン</t>
    </rPh>
    <rPh sb="12" eb="14">
      <t>チョウサ</t>
    </rPh>
    <rPh sb="14" eb="16">
      <t>ジギョウ</t>
    </rPh>
    <phoneticPr fontId="3"/>
  </si>
  <si>
    <t>人材育成関連事業</t>
    <rPh sb="0" eb="2">
      <t>ジンザイ</t>
    </rPh>
    <rPh sb="2" eb="4">
      <t>イクセイ</t>
    </rPh>
    <rPh sb="4" eb="6">
      <t>カンレン</t>
    </rPh>
    <rPh sb="6" eb="8">
      <t>ジギョウ</t>
    </rPh>
    <phoneticPr fontId="5"/>
  </si>
  <si>
    <t>区一般管理経費</t>
    <rPh sb="0" eb="1">
      <t>ク</t>
    </rPh>
    <rPh sb="1" eb="3">
      <t>イッパン</t>
    </rPh>
    <rPh sb="3" eb="5">
      <t>カンリ</t>
    </rPh>
    <rPh sb="5" eb="7">
      <t>ケイヒ</t>
    </rPh>
    <phoneticPr fontId="5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</si>
  <si>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5"/>
  </si>
  <si>
    <t>鶴見区　こどもの学習支援事業</t>
    <rPh sb="0" eb="3">
      <t>ツルミク</t>
    </rPh>
    <phoneticPr fontId="5"/>
  </si>
  <si>
    <t>就学前こどもサポートネット事業</t>
  </si>
  <si>
    <t>ペアレントトレーニング連続講座</t>
  </si>
  <si>
    <t>国産木材を活用した区役所庁舎整備事業</t>
    <rPh sb="0" eb="4">
      <t>コクサンモクザイ</t>
    </rPh>
    <rPh sb="5" eb="7">
      <t>カツヨウ</t>
    </rPh>
    <rPh sb="9" eb="12">
      <t>クヤクショ</t>
    </rPh>
    <rPh sb="12" eb="14">
      <t>チョウシャ</t>
    </rPh>
    <rPh sb="14" eb="18">
      <t>セイビジギョウ</t>
    </rPh>
    <phoneticPr fontId="3"/>
  </si>
  <si>
    <t>総務課</t>
    <rPh sb="0" eb="2">
      <t>ソウム</t>
    </rPh>
    <rPh sb="2" eb="3">
      <t>カ</t>
    </rPh>
    <phoneticPr fontId="5"/>
  </si>
  <si>
    <t>市民協働課</t>
  </si>
  <si>
    <t>保健福祉課</t>
    <rPh sb="0" eb="2">
      <t>ホケン</t>
    </rPh>
    <rPh sb="2" eb="5">
      <t>フクシカ</t>
    </rPh>
    <phoneticPr fontId="5"/>
  </si>
  <si>
    <t>市民協働課
総務課</t>
    <rPh sb="6" eb="9">
      <t>ソウムカ</t>
    </rPh>
    <phoneticPr fontId="5"/>
  </si>
  <si>
    <t>窓口サービス課</t>
    <rPh sb="0" eb="2">
      <t>マドグチ</t>
    </rPh>
    <rPh sb="6" eb="7">
      <t>カ</t>
    </rPh>
    <phoneticPr fontId="5"/>
  </si>
  <si>
    <t>総務課</t>
    <rPh sb="0" eb="3">
      <t>ソウムカ</t>
    </rPh>
    <phoneticPr fontId="5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</si>
  <si>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3"/>
  </si>
  <si>
    <t>2-3-1</t>
    <phoneticPr fontId="3"/>
  </si>
  <si>
    <t>16-1-1</t>
    <phoneticPr fontId="3"/>
  </si>
  <si>
    <t>市民協働課</t>
    <rPh sb="0" eb="5">
      <t>シミンキョウドウカ</t>
    </rPh>
    <phoneticPr fontId="4"/>
  </si>
  <si>
    <t>還付金計</t>
    <rPh sb="0" eb="3">
      <t>カンプキン</t>
    </rPh>
    <rPh sb="3" eb="4">
      <t>ケイ</t>
    </rPh>
    <phoneticPr fontId="4"/>
  </si>
  <si>
    <t>3 年 度</t>
    <phoneticPr fontId="3"/>
  </si>
  <si>
    <t>4 年 度</t>
    <rPh sb="2" eb="3">
      <t>ネン</t>
    </rPh>
    <rPh sb="4" eb="5">
      <t>ド</t>
    </rPh>
    <phoneticPr fontId="4"/>
  </si>
  <si>
    <t>鶴見区役所職員の人件費</t>
    <rPh sb="0" eb="5">
      <t>ツルミクヤクショ</t>
    </rPh>
    <rPh sb="5" eb="7">
      <t>ショクイン</t>
    </rPh>
    <rPh sb="8" eb="11">
      <t>ジンケンヒ</t>
    </rPh>
    <phoneticPr fontId="4"/>
  </si>
  <si>
    <t>使用料の還付金</t>
    <rPh sb="4" eb="6">
      <t>カンプ</t>
    </rPh>
    <rPh sb="6" eb="7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</si>
</sst>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21" fillId="0" borderId="0" applyNumberFormat="0" applyFill="0" applyBorder="0" applyAlignment="0" applyProtection="0"/>
  </cellStyleXfs>
  <cellXfs count="254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5" xfId="3" applyNumberFormat="1" applyFont="1" applyFill="1" applyBorder="1" applyAlignment="1">
      <alignment horizontal="center" vertical="center" shrinkToFit="1"/>
    </xf>
    <xf numFmtId="178" fontId="6" fillId="0" borderId="15" xfId="3" applyNumberFormat="1" applyFont="1" applyFill="1" applyBorder="1" applyAlignment="1">
      <alignment horizontal="right" vertical="center" shrinkToFit="1"/>
    </xf>
    <xf numFmtId="0" fontId="7" fillId="0" borderId="0" xfId="3" applyNumberFormat="1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10" xfId="3" applyNumberFormat="1" applyFont="1" applyFill="1" applyBorder="1" applyAlignment="1">
      <alignment horizontal="center" vertical="center" shrinkToFi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0" fontId="6" fillId="0" borderId="33" xfId="0" applyFont="1" applyBorder="1" applyAlignment="1"/>
    <xf numFmtId="179" fontId="6" fillId="0" borderId="12" xfId="3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Alignment="1">
      <alignment vertical="center"/>
    </xf>
    <xf numFmtId="0" fontId="13" fillId="0" borderId="0" xfId="3" applyNumberFormat="1" applyFont="1" applyFill="1" applyAlignment="1">
      <alignment horizontal="center" vertical="center"/>
    </xf>
    <xf numFmtId="0" fontId="14" fillId="0" borderId="0" xfId="3" applyNumberFormat="1" applyFont="1" applyFill="1" applyAlignment="1">
      <alignment horizontal="center" vertical="center" shrinkToFit="1"/>
    </xf>
    <xf numFmtId="0" fontId="13" fillId="0" borderId="0" xfId="3" applyFont="1" applyFill="1" applyAlignment="1">
      <alignment vertical="center"/>
    </xf>
    <xf numFmtId="0" fontId="15" fillId="0" borderId="0" xfId="3" applyNumberFormat="1" applyFont="1" applyFill="1" applyAlignment="1">
      <alignment vertical="center"/>
    </xf>
    <xf numFmtId="0" fontId="14" fillId="0" borderId="0" xfId="3" applyNumberFormat="1" applyFont="1" applyFill="1" applyAlignment="1">
      <alignment horizontal="center" vertical="center"/>
    </xf>
    <xf numFmtId="0" fontId="13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/>
    </xf>
    <xf numFmtId="0" fontId="16" fillId="0" borderId="0" xfId="4" applyFont="1" applyAlignment="1">
      <alignment horizontal="right" vertical="center"/>
    </xf>
    <xf numFmtId="0" fontId="17" fillId="0" borderId="0" xfId="3" applyNumberFormat="1" applyFont="1" applyFill="1" applyAlignment="1">
      <alignment horizontal="left" vertical="center"/>
    </xf>
    <xf numFmtId="0" fontId="18" fillId="0" borderId="0" xfId="3" applyNumberFormat="1" applyFont="1" applyFill="1" applyBorder="1" applyAlignment="1">
      <alignment horizontal="right" vertical="center" wrapText="1"/>
    </xf>
    <xf numFmtId="0" fontId="18" fillId="0" borderId="0" xfId="3" applyNumberFormat="1" applyFont="1" applyFill="1" applyAlignment="1">
      <alignment horizontal="right" vertical="center"/>
    </xf>
    <xf numFmtId="0" fontId="14" fillId="0" borderId="6" xfId="3" applyNumberFormat="1" applyFont="1" applyFill="1" applyBorder="1" applyAlignment="1">
      <alignment horizontal="center" vertical="center"/>
    </xf>
    <xf numFmtId="0" fontId="14" fillId="0" borderId="7" xfId="3" applyNumberFormat="1" applyFont="1" applyFill="1" applyBorder="1" applyAlignment="1">
      <alignment horizontal="center" vertical="center"/>
    </xf>
    <xf numFmtId="0" fontId="14" fillId="0" borderId="8" xfId="3" applyNumberFormat="1" applyFont="1" applyFill="1" applyBorder="1" applyAlignment="1">
      <alignment horizontal="center" vertical="center"/>
    </xf>
    <xf numFmtId="0" fontId="14" fillId="0" borderId="9" xfId="3" applyNumberFormat="1" applyFont="1" applyFill="1" applyBorder="1" applyAlignment="1">
      <alignment horizontal="center" vertical="center"/>
    </xf>
    <xf numFmtId="0" fontId="14" fillId="0" borderId="5" xfId="3" applyNumberFormat="1" applyFont="1" applyFill="1" applyBorder="1" applyAlignment="1">
      <alignment horizontal="center" vertical="center"/>
    </xf>
    <xf numFmtId="0" fontId="14" fillId="0" borderId="10" xfId="3" applyNumberFormat="1" applyFont="1" applyFill="1" applyBorder="1" applyAlignment="1">
      <alignment horizontal="center" vertical="center"/>
    </xf>
    <xf numFmtId="0" fontId="6" fillId="0" borderId="13" xfId="4" applyFont="1" applyBorder="1" applyAlignment="1"/>
    <xf numFmtId="0" fontId="6" fillId="0" borderId="14" xfId="4" applyFont="1" applyBorder="1" applyAlignment="1"/>
    <xf numFmtId="0" fontId="6" fillId="0" borderId="33" xfId="4" applyFont="1" applyBorder="1" applyAlignment="1"/>
    <xf numFmtId="38" fontId="6" fillId="0" borderId="13" xfId="6" applyFont="1" applyBorder="1" applyAlignment="1"/>
    <xf numFmtId="0" fontId="1" fillId="0" borderId="0" xfId="7" applyFont="1" applyAlignment="1">
      <alignment vertical="center"/>
    </xf>
    <xf numFmtId="0" fontId="1" fillId="0" borderId="0" xfId="7" applyFont="1" applyAlignment="1"/>
    <xf numFmtId="0" fontId="1" fillId="0" borderId="0" xfId="7" applyFont="1" applyAlignment="1">
      <alignment horizontal="center"/>
    </xf>
    <xf numFmtId="0" fontId="1" fillId="0" borderId="0" xfId="7" applyFont="1" applyFill="1" applyAlignment="1">
      <alignment horizontal="center"/>
    </xf>
    <xf numFmtId="0" fontId="1" fillId="0" borderId="0" xfId="7" applyFont="1" applyFill="1" applyAlignment="1"/>
    <xf numFmtId="0" fontId="12" fillId="0" borderId="0" xfId="7" applyFont="1" applyAlignment="1"/>
    <xf numFmtId="0" fontId="14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3" fillId="0" borderId="0" xfId="3" applyNumberFormat="1" applyFont="1" applyFill="1" applyAlignment="1">
      <alignment horizontal="right" vertical="center"/>
    </xf>
    <xf numFmtId="0" fontId="13" fillId="0" borderId="0" xfId="3" applyNumberFormat="1" applyFont="1" applyFill="1" applyAlignment="1">
      <alignment horizontal="left" vertical="center"/>
    </xf>
    <xf numFmtId="0" fontId="6" fillId="0" borderId="13" xfId="4" applyFont="1" applyFill="1" applyBorder="1" applyAlignment="1"/>
    <xf numFmtId="0" fontId="6" fillId="0" borderId="14" xfId="4" applyFont="1" applyFill="1" applyBorder="1" applyAlignment="1"/>
    <xf numFmtId="0" fontId="6" fillId="0" borderId="13" xfId="3" applyNumberFormat="1" applyFont="1" applyFill="1" applyBorder="1" applyAlignment="1">
      <alignment vertical="center"/>
    </xf>
    <xf numFmtId="0" fontId="6" fillId="0" borderId="14" xfId="3" applyNumberFormat="1" applyFont="1" applyFill="1" applyBorder="1" applyAlignment="1">
      <alignment vertical="center"/>
    </xf>
    <xf numFmtId="0" fontId="6" fillId="2" borderId="0" xfId="3" applyNumberFormat="1" applyFont="1" applyFill="1" applyAlignment="1">
      <alignment vertical="center"/>
    </xf>
    <xf numFmtId="0" fontId="6" fillId="2" borderId="0" xfId="3" applyNumberFormat="1" applyFont="1" applyFill="1" applyAlignment="1">
      <alignment horizontal="center" vertical="center"/>
    </xf>
    <xf numFmtId="0" fontId="7" fillId="2" borderId="0" xfId="3" applyNumberFormat="1" applyFont="1" applyFill="1" applyAlignment="1">
      <alignment horizontal="center" vertical="center" shrinkToFit="1"/>
    </xf>
    <xf numFmtId="0" fontId="6" fillId="2" borderId="0" xfId="3" applyFont="1" applyFill="1" applyAlignment="1">
      <alignment vertical="center"/>
    </xf>
    <xf numFmtId="0" fontId="8" fillId="2" borderId="0" xfId="3" applyNumberFormat="1" applyFont="1" applyFill="1" applyAlignment="1">
      <alignment vertical="center"/>
    </xf>
    <xf numFmtId="0" fontId="7" fillId="2" borderId="0" xfId="3" applyNumberFormat="1" applyFont="1" applyFill="1" applyAlignment="1">
      <alignment horizontal="center" vertical="center"/>
    </xf>
    <xf numFmtId="0" fontId="6" fillId="2" borderId="0" xfId="3" applyFont="1" applyFill="1" applyAlignment="1">
      <alignment horizontal="right" vertical="center"/>
    </xf>
    <xf numFmtId="0" fontId="7" fillId="2" borderId="0" xfId="3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9" fillId="2" borderId="0" xfId="3" applyNumberFormat="1" applyFont="1" applyFill="1" applyAlignment="1">
      <alignment horizontal="left" vertical="center"/>
    </xf>
    <xf numFmtId="0" fontId="9" fillId="2" borderId="0" xfId="3" applyNumberFormat="1" applyFont="1" applyFill="1" applyAlignment="1">
      <alignment horizontal="right" vertical="center"/>
    </xf>
    <xf numFmtId="0" fontId="10" fillId="2" borderId="0" xfId="3" applyNumberFormat="1" applyFont="1" applyFill="1" applyBorder="1" applyAlignment="1">
      <alignment horizontal="right" vertical="center" wrapText="1"/>
    </xf>
    <xf numFmtId="0" fontId="10" fillId="2" borderId="0" xfId="3" applyNumberFormat="1" applyFont="1" applyFill="1" applyAlignment="1">
      <alignment horizontal="right" vertical="center"/>
    </xf>
    <xf numFmtId="0" fontId="7" fillId="2" borderId="6" xfId="3" applyNumberFormat="1" applyFont="1" applyFill="1" applyBorder="1" applyAlignment="1">
      <alignment horizontal="center" vertical="center"/>
    </xf>
    <xf numFmtId="0" fontId="7" fillId="2" borderId="7" xfId="3" applyNumberFormat="1" applyFont="1" applyFill="1" applyBorder="1" applyAlignment="1">
      <alignment horizontal="center" vertical="center"/>
    </xf>
    <xf numFmtId="0" fontId="7" fillId="2" borderId="8" xfId="3" applyNumberFormat="1" applyFont="1" applyFill="1" applyBorder="1" applyAlignment="1">
      <alignment horizontal="center" vertical="center"/>
    </xf>
    <xf numFmtId="0" fontId="7" fillId="2" borderId="9" xfId="3" applyNumberFormat="1" applyFont="1" applyFill="1" applyBorder="1" applyAlignment="1">
      <alignment horizontal="center" vertical="center"/>
    </xf>
    <xf numFmtId="0" fontId="7" fillId="2" borderId="5" xfId="3" applyNumberFormat="1" applyFont="1" applyFill="1" applyBorder="1" applyAlignment="1">
      <alignment horizontal="center" vertical="center"/>
    </xf>
    <xf numFmtId="0" fontId="7" fillId="2" borderId="10" xfId="3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177" fontId="6" fillId="2" borderId="13" xfId="3" applyNumberFormat="1" applyFont="1" applyFill="1" applyBorder="1" applyAlignment="1">
      <alignment horizontal="right" vertical="center" shrinkToFit="1"/>
    </xf>
    <xf numFmtId="179" fontId="6" fillId="2" borderId="14" xfId="3" applyNumberFormat="1" applyFont="1" applyFill="1" applyBorder="1" applyAlignment="1">
      <alignment vertical="center" shrinkToFit="1"/>
    </xf>
    <xf numFmtId="178" fontId="6" fillId="2" borderId="14" xfId="3" applyNumberFormat="1" applyFont="1" applyFill="1" applyBorder="1" applyAlignment="1">
      <alignment vertical="center" shrinkToFit="1"/>
    </xf>
    <xf numFmtId="38" fontId="6" fillId="2" borderId="13" xfId="1" applyFont="1" applyFill="1" applyBorder="1" applyAlignment="1"/>
    <xf numFmtId="178" fontId="6" fillId="2" borderId="16" xfId="3" applyNumberFormat="1" applyFont="1" applyFill="1" applyBorder="1" applyAlignment="1">
      <alignment vertical="center" shrinkToFit="1"/>
    </xf>
    <xf numFmtId="0" fontId="7" fillId="2" borderId="0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7" fillId="2" borderId="0" xfId="3" applyNumberFormat="1" applyFont="1" applyFill="1" applyAlignment="1">
      <alignment vertical="center"/>
    </xf>
    <xf numFmtId="0" fontId="6" fillId="2" borderId="0" xfId="3" applyNumberFormat="1" applyFont="1" applyFill="1" applyAlignment="1">
      <alignment horizontal="right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33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0" fontId="20" fillId="0" borderId="0" xfId="5" applyFill="1" applyAlignment="1">
      <alignment horizontal="center" vertical="center"/>
    </xf>
    <xf numFmtId="0" fontId="20" fillId="0" borderId="0" xfId="5" applyFill="1" applyAlignment="1">
      <alignment vertical="center"/>
    </xf>
    <xf numFmtId="177" fontId="7" fillId="0" borderId="30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23" fillId="0" borderId="12" xfId="5" applyNumberFormat="1" applyFont="1" applyFill="1" applyBorder="1" applyAlignment="1">
      <alignment horizontal="left" vertical="center" wrapText="1"/>
    </xf>
    <xf numFmtId="0" fontId="23" fillId="0" borderId="10" xfId="5" applyNumberFormat="1" applyFon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 wrapText="1"/>
    </xf>
    <xf numFmtId="49" fontId="7" fillId="0" borderId="10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0" fontId="23" fillId="0" borderId="11" xfId="5" applyNumberFormat="1" applyFont="1" applyFill="1" applyBorder="1" applyAlignment="1">
      <alignment horizontal="left" vertical="center" wrapText="1"/>
    </xf>
    <xf numFmtId="0" fontId="10" fillId="0" borderId="19" xfId="3" applyNumberFormat="1" applyFont="1" applyFill="1" applyBorder="1" applyAlignment="1">
      <alignment horizontal="righ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31" xfId="3" applyNumberFormat="1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 wrapText="1"/>
    </xf>
    <xf numFmtId="176" fontId="7" fillId="0" borderId="25" xfId="3" applyNumberFormat="1" applyFont="1" applyFill="1" applyBorder="1" applyAlignment="1">
      <alignment horizontal="center" vertical="center"/>
    </xf>
    <xf numFmtId="176" fontId="7" fillId="0" borderId="26" xfId="3" applyNumberFormat="1" applyFont="1" applyFill="1" applyBorder="1" applyAlignment="1">
      <alignment horizontal="center" vertical="center"/>
    </xf>
    <xf numFmtId="176" fontId="7" fillId="0" borderId="27" xfId="3" applyNumberFormat="1" applyFont="1" applyFill="1" applyBorder="1" applyAlignment="1">
      <alignment horizontal="center" vertical="center"/>
    </xf>
    <xf numFmtId="176" fontId="7" fillId="0" borderId="28" xfId="3" applyNumberFormat="1" applyFont="1" applyFill="1" applyBorder="1" applyAlignment="1">
      <alignment horizontal="center" vertical="center"/>
    </xf>
    <xf numFmtId="0" fontId="7" fillId="0" borderId="15" xfId="3" applyNumberFormat="1" applyFont="1" applyFill="1" applyBorder="1" applyAlignment="1">
      <alignment horizontal="left" vertical="center" wrapText="1"/>
    </xf>
    <xf numFmtId="177" fontId="7" fillId="0" borderId="15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49" fontId="7" fillId="0" borderId="12" xfId="3" applyNumberFormat="1" applyFont="1" applyFill="1" applyBorder="1" applyAlignment="1">
      <alignment horizontal="center" vertical="center"/>
    </xf>
    <xf numFmtId="177" fontId="6" fillId="0" borderId="12" xfId="3" applyNumberFormat="1" applyFont="1" applyFill="1" applyBorder="1" applyAlignment="1">
      <alignment horizontal="right" vertical="center" shrinkToFit="1"/>
    </xf>
    <xf numFmtId="177" fontId="6" fillId="0" borderId="10" xfId="3" applyNumberFormat="1" applyFont="1" applyFill="1" applyBorder="1" applyAlignment="1">
      <alignment horizontal="right" vertical="center" shrinkToFit="1"/>
    </xf>
    <xf numFmtId="177" fontId="7" fillId="0" borderId="20" xfId="3" applyNumberFormat="1" applyFont="1" applyFill="1" applyBorder="1" applyAlignment="1">
      <alignment horizontal="left" vertical="center" wrapText="1"/>
    </xf>
    <xf numFmtId="177" fontId="7" fillId="0" borderId="21" xfId="3" applyNumberFormat="1" applyFont="1" applyFill="1" applyBorder="1" applyAlignment="1">
      <alignment horizontal="left" vertical="center" wrapText="1"/>
    </xf>
    <xf numFmtId="177" fontId="7" fillId="0" borderId="13" xfId="3" applyNumberFormat="1" applyFont="1" applyFill="1" applyBorder="1" applyAlignment="1">
      <alignment horizontal="left" vertical="center" wrapText="1"/>
    </xf>
    <xf numFmtId="177" fontId="7" fillId="0" borderId="32" xfId="3" applyNumberFormat="1" applyFont="1" applyFill="1" applyBorder="1" applyAlignment="1">
      <alignment horizontal="left" vertical="center" wrapText="1"/>
    </xf>
    <xf numFmtId="177" fontId="7" fillId="0" borderId="0" xfId="3" applyNumberFormat="1" applyFont="1" applyFill="1" applyBorder="1" applyAlignment="1">
      <alignment horizontal="left" vertical="center" wrapText="1"/>
    </xf>
    <xf numFmtId="177" fontId="7" fillId="0" borderId="33" xfId="3" applyNumberFormat="1" applyFont="1" applyFill="1" applyBorder="1" applyAlignment="1">
      <alignment horizontal="left" vertical="center" wrapText="1"/>
    </xf>
    <xf numFmtId="0" fontId="14" fillId="0" borderId="20" xfId="3" applyNumberFormat="1" applyFont="1" applyFill="1" applyBorder="1" applyAlignment="1">
      <alignment horizontal="center" vertical="center"/>
    </xf>
    <xf numFmtId="0" fontId="14" fillId="0" borderId="21" xfId="3" applyNumberFormat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center" vertical="center"/>
    </xf>
    <xf numFmtId="0" fontId="14" fillId="0" borderId="18" xfId="3" applyNumberFormat="1" applyFont="1" applyFill="1" applyBorder="1" applyAlignment="1">
      <alignment horizontal="center" vertical="center"/>
    </xf>
    <xf numFmtId="0" fontId="14" fillId="0" borderId="19" xfId="3" applyNumberFormat="1" applyFont="1" applyFill="1" applyBorder="1" applyAlignment="1">
      <alignment horizontal="center" vertical="center"/>
    </xf>
    <xf numFmtId="0" fontId="14" fillId="0" borderId="31" xfId="3" applyNumberFormat="1" applyFont="1" applyFill="1" applyBorder="1" applyAlignment="1">
      <alignment horizontal="center" vertical="center"/>
    </xf>
    <xf numFmtId="177" fontId="0" fillId="0" borderId="12" xfId="3" applyNumberFormat="1" applyFont="1" applyFill="1" applyBorder="1" applyAlignment="1">
      <alignment horizontal="right" vertical="center" shrinkToFit="1"/>
    </xf>
    <xf numFmtId="177" fontId="6" fillId="0" borderId="15" xfId="3" applyNumberFormat="1" applyFont="1" applyFill="1" applyBorder="1" applyAlignment="1">
      <alignment horizontal="right" vertical="center" shrinkToFit="1"/>
    </xf>
    <xf numFmtId="176" fontId="14" fillId="0" borderId="20" xfId="3" applyNumberFormat="1" applyFont="1" applyFill="1" applyBorder="1" applyAlignment="1">
      <alignment horizontal="center" vertical="center"/>
    </xf>
    <xf numFmtId="176" fontId="14" fillId="0" borderId="21" xfId="3" applyNumberFormat="1" applyFont="1" applyFill="1" applyBorder="1" applyAlignment="1">
      <alignment horizontal="center" vertical="center"/>
    </xf>
    <xf numFmtId="176" fontId="14" fillId="0" borderId="1" xfId="3" applyNumberFormat="1" applyFont="1" applyFill="1" applyBorder="1" applyAlignment="1">
      <alignment horizontal="center" vertical="center"/>
    </xf>
    <xf numFmtId="176" fontId="14" fillId="0" borderId="22" xfId="3" applyNumberFormat="1" applyFont="1" applyFill="1" applyBorder="1" applyAlignment="1">
      <alignment horizontal="center" vertical="center"/>
    </xf>
    <xf numFmtId="176" fontId="14" fillId="0" borderId="23" xfId="3" applyNumberFormat="1" applyFont="1" applyFill="1" applyBorder="1" applyAlignment="1">
      <alignment horizontal="center" vertical="center"/>
    </xf>
    <xf numFmtId="176" fontId="14" fillId="0" borderId="5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horizontal="center" vertical="center" wrapText="1"/>
    </xf>
    <xf numFmtId="177" fontId="14" fillId="0" borderId="9" xfId="3" applyNumberFormat="1" applyFont="1" applyFill="1" applyBorder="1" applyAlignment="1">
      <alignment horizontal="center" vertical="center" wrapText="1"/>
    </xf>
    <xf numFmtId="176" fontId="14" fillId="0" borderId="12" xfId="3" quotePrefix="1" applyNumberFormat="1" applyFont="1" applyFill="1" applyBorder="1" applyAlignment="1">
      <alignment horizontal="center" vertical="center"/>
    </xf>
    <xf numFmtId="176" fontId="14" fillId="0" borderId="10" xfId="3" applyNumberFormat="1" applyFont="1" applyFill="1" applyBorder="1" applyAlignment="1">
      <alignment horizontal="center" vertical="center"/>
    </xf>
    <xf numFmtId="0" fontId="20" fillId="0" borderId="12" xfId="5" applyBorder="1" applyAlignment="1">
      <alignment vertical="center" wrapText="1"/>
    </xf>
    <xf numFmtId="0" fontId="20" fillId="0" borderId="10" xfId="5" applyBorder="1" applyAlignment="1">
      <alignment vertical="center" wrapText="1"/>
    </xf>
    <xf numFmtId="177" fontId="14" fillId="0" borderId="12" xfId="3" applyNumberFormat="1" applyFont="1" applyFill="1" applyBorder="1" applyAlignment="1">
      <alignment horizontal="center" vertical="center" wrapText="1"/>
    </xf>
    <xf numFmtId="177" fontId="14" fillId="0" borderId="10" xfId="3" applyNumberFormat="1" applyFont="1" applyFill="1" applyBorder="1" applyAlignment="1">
      <alignment horizontal="center" vertical="center" wrapText="1"/>
    </xf>
    <xf numFmtId="49" fontId="14" fillId="0" borderId="12" xfId="3" applyNumberFormat="1" applyFont="1" applyFill="1" applyBorder="1" applyAlignment="1">
      <alignment horizontal="center" vertical="center"/>
    </xf>
    <xf numFmtId="49" fontId="14" fillId="0" borderId="10" xfId="3" applyNumberFormat="1" applyFont="1" applyFill="1" applyBorder="1" applyAlignment="1">
      <alignment horizontal="center" vertical="center"/>
    </xf>
    <xf numFmtId="0" fontId="18" fillId="0" borderId="19" xfId="3" applyNumberFormat="1" applyFont="1" applyFill="1" applyBorder="1" applyAlignment="1">
      <alignment horizontal="right" vertical="center" wrapText="1"/>
    </xf>
    <xf numFmtId="0" fontId="14" fillId="0" borderId="8" xfId="3" applyNumberFormat="1" applyFont="1" applyFill="1" applyBorder="1" applyAlignment="1">
      <alignment horizontal="center" vertical="center"/>
    </xf>
    <xf numFmtId="0" fontId="14" fillId="0" borderId="10" xfId="3" applyNumberFormat="1" applyFont="1" applyFill="1" applyBorder="1" applyAlignment="1">
      <alignment horizontal="center" vertical="center"/>
    </xf>
    <xf numFmtId="0" fontId="14" fillId="0" borderId="8" xfId="3" applyNumberFormat="1" applyFont="1" applyFill="1" applyBorder="1" applyAlignment="1">
      <alignment horizontal="center" vertical="center" wrapText="1"/>
    </xf>
    <xf numFmtId="0" fontId="14" fillId="0" borderId="24" xfId="3" applyNumberFormat="1" applyFont="1" applyFill="1" applyBorder="1" applyAlignment="1">
      <alignment horizontal="center" vertical="center"/>
    </xf>
    <xf numFmtId="0" fontId="14" fillId="0" borderId="17" xfId="3" applyNumberFormat="1" applyFont="1" applyFill="1" applyBorder="1" applyAlignment="1">
      <alignment horizontal="center" vertical="center"/>
    </xf>
    <xf numFmtId="0" fontId="14" fillId="0" borderId="4" xfId="3" applyNumberFormat="1" applyFont="1" applyFill="1" applyBorder="1" applyAlignment="1">
      <alignment horizontal="center" vertical="center"/>
    </xf>
    <xf numFmtId="0" fontId="14" fillId="0" borderId="14" xfId="3" applyNumberFormat="1" applyFont="1" applyFill="1" applyBorder="1" applyAlignment="1">
      <alignment horizontal="center" vertical="center"/>
    </xf>
    <xf numFmtId="0" fontId="7" fillId="2" borderId="20" xfId="3" applyNumberFormat="1" applyFont="1" applyFill="1" applyBorder="1" applyAlignment="1">
      <alignment horizontal="center" vertical="center"/>
    </xf>
    <xf numFmtId="0" fontId="7" fillId="2" borderId="21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8" xfId="3" applyNumberFormat="1" applyFont="1" applyFill="1" applyBorder="1" applyAlignment="1">
      <alignment horizontal="center" vertical="center"/>
    </xf>
    <xf numFmtId="0" fontId="7" fillId="2" borderId="19" xfId="3" applyNumberFormat="1" applyFont="1" applyFill="1" applyBorder="1" applyAlignment="1">
      <alignment horizontal="center" vertical="center"/>
    </xf>
    <xf numFmtId="0" fontId="7" fillId="2" borderId="31" xfId="3" applyNumberFormat="1" applyFont="1" applyFill="1" applyBorder="1" applyAlignment="1">
      <alignment horizontal="center" vertical="center"/>
    </xf>
    <xf numFmtId="177" fontId="6" fillId="2" borderId="12" xfId="3" applyNumberFormat="1" applyFont="1" applyFill="1" applyBorder="1" applyAlignment="1">
      <alignment vertical="center" shrinkToFit="1"/>
    </xf>
    <xf numFmtId="177" fontId="6" fillId="2" borderId="15" xfId="3" applyNumberFormat="1" applyFont="1" applyFill="1" applyBorder="1" applyAlignment="1">
      <alignment vertical="center" shrinkToFit="1"/>
    </xf>
    <xf numFmtId="177" fontId="6" fillId="2" borderId="12" xfId="3" applyNumberFormat="1" applyFont="1" applyFill="1" applyBorder="1" applyAlignment="1">
      <alignment horizontal="right" vertical="center" shrinkToFit="1"/>
    </xf>
    <xf numFmtId="177" fontId="6" fillId="2" borderId="15" xfId="3" applyNumberFormat="1" applyFont="1" applyFill="1" applyBorder="1" applyAlignment="1">
      <alignment horizontal="right" vertical="center" shrinkToFit="1"/>
    </xf>
    <xf numFmtId="0" fontId="7" fillId="2" borderId="2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177" fontId="6" fillId="2" borderId="10" xfId="3" applyNumberFormat="1" applyFont="1" applyFill="1" applyBorder="1" applyAlignment="1">
      <alignment vertical="center" shrinkToFit="1"/>
    </xf>
    <xf numFmtId="0" fontId="7" fillId="2" borderId="4" xfId="3" applyFont="1" applyFill="1" applyBorder="1" applyAlignment="1">
      <alignment horizontal="center" vertical="center"/>
    </xf>
    <xf numFmtId="176" fontId="7" fillId="2" borderId="20" xfId="3" applyNumberFormat="1" applyFont="1" applyFill="1" applyBorder="1" applyAlignment="1">
      <alignment horizontal="center" vertical="center"/>
    </xf>
    <xf numFmtId="176" fontId="7" fillId="2" borderId="21" xfId="3" applyNumberFormat="1" applyFont="1" applyFill="1" applyBorder="1" applyAlignment="1">
      <alignment horizontal="center" vertical="center"/>
    </xf>
    <xf numFmtId="176" fontId="7" fillId="2" borderId="1" xfId="3" applyNumberFormat="1" applyFont="1" applyFill="1" applyBorder="1" applyAlignment="1">
      <alignment horizontal="center" vertical="center"/>
    </xf>
    <xf numFmtId="176" fontId="7" fillId="2" borderId="22" xfId="3" applyNumberFormat="1" applyFont="1" applyFill="1" applyBorder="1" applyAlignment="1">
      <alignment horizontal="center" vertical="center"/>
    </xf>
    <xf numFmtId="176" fontId="7" fillId="2" borderId="23" xfId="3" applyNumberFormat="1" applyFont="1" applyFill="1" applyBorder="1" applyAlignment="1">
      <alignment horizontal="center" vertical="center"/>
    </xf>
    <xf numFmtId="176" fontId="7" fillId="2" borderId="5" xfId="3" applyNumberFormat="1" applyFont="1" applyFill="1" applyBorder="1" applyAlignment="1">
      <alignment horizontal="center" vertical="center"/>
    </xf>
    <xf numFmtId="177" fontId="7" fillId="2" borderId="30" xfId="3" applyNumberFormat="1" applyFont="1" applyFill="1" applyBorder="1" applyAlignment="1">
      <alignment horizontal="center" vertical="center" wrapText="1"/>
    </xf>
    <xf numFmtId="177" fontId="7" fillId="2" borderId="9" xfId="3" applyNumberFormat="1" applyFont="1" applyFill="1" applyBorder="1" applyAlignment="1">
      <alignment horizontal="center" vertical="center" wrapText="1"/>
    </xf>
    <xf numFmtId="49" fontId="7" fillId="2" borderId="12" xfId="3" applyNumberFormat="1" applyFont="1" applyFill="1" applyBorder="1" applyAlignment="1">
      <alignment horizontal="center" vertical="center"/>
    </xf>
    <xf numFmtId="49" fontId="7" fillId="2" borderId="10" xfId="3" applyNumberFormat="1" applyFont="1" applyFill="1" applyBorder="1" applyAlignment="1">
      <alignment horizontal="center" vertical="center"/>
    </xf>
    <xf numFmtId="0" fontId="22" fillId="2" borderId="11" xfId="8" applyNumberFormat="1" applyFont="1" applyFill="1" applyBorder="1" applyAlignment="1">
      <alignment horizontal="left" vertical="center" wrapText="1"/>
    </xf>
    <xf numFmtId="177" fontId="7" fillId="2" borderId="12" xfId="3" applyNumberFormat="1" applyFont="1" applyFill="1" applyBorder="1" applyAlignment="1">
      <alignment horizontal="center" vertical="center" wrapText="1"/>
    </xf>
    <xf numFmtId="177" fontId="7" fillId="2" borderId="10" xfId="3" applyNumberFormat="1" applyFont="1" applyFill="1" applyBorder="1" applyAlignment="1">
      <alignment horizontal="center" vertical="center" wrapText="1"/>
    </xf>
    <xf numFmtId="177" fontId="6" fillId="2" borderId="10" xfId="3" applyNumberFormat="1" applyFont="1" applyFill="1" applyBorder="1" applyAlignment="1">
      <alignment horizontal="right" vertical="center" shrinkToFit="1"/>
    </xf>
    <xf numFmtId="0" fontId="22" fillId="2" borderId="12" xfId="8" applyNumberFormat="1" applyFont="1" applyFill="1" applyBorder="1" applyAlignment="1">
      <alignment horizontal="left" vertical="center" wrapText="1"/>
    </xf>
    <xf numFmtId="0" fontId="22" fillId="2" borderId="10" xfId="8" applyNumberFormat="1" applyFont="1" applyFill="1" applyBorder="1" applyAlignment="1">
      <alignment horizontal="left" vertical="center" wrapText="1"/>
    </xf>
    <xf numFmtId="0" fontId="7" fillId="2" borderId="12" xfId="3" applyNumberFormat="1" applyFont="1" applyFill="1" applyBorder="1" applyAlignment="1">
      <alignment horizontal="left" vertical="center" wrapText="1"/>
    </xf>
    <xf numFmtId="0" fontId="7" fillId="2" borderId="10" xfId="3" applyNumberFormat="1" applyFont="1" applyFill="1" applyBorder="1" applyAlignment="1">
      <alignment horizontal="left" vertical="center" wrapText="1"/>
    </xf>
    <xf numFmtId="0" fontId="10" fillId="2" borderId="19" xfId="3" applyNumberFormat="1" applyFont="1" applyFill="1" applyBorder="1" applyAlignment="1">
      <alignment horizontal="right" vertical="center" wrapText="1"/>
    </xf>
    <xf numFmtId="0" fontId="7" fillId="2" borderId="8" xfId="3" applyNumberFormat="1" applyFont="1" applyFill="1" applyBorder="1" applyAlignment="1">
      <alignment horizontal="center" vertical="center"/>
    </xf>
    <xf numFmtId="0" fontId="7" fillId="2" borderId="10" xfId="3" applyNumberFormat="1" applyFont="1" applyFill="1" applyBorder="1" applyAlignment="1">
      <alignment horizontal="center" vertical="center"/>
    </xf>
    <xf numFmtId="0" fontId="7" fillId="2" borderId="8" xfId="3" applyNumberFormat="1" applyFont="1" applyFill="1" applyBorder="1" applyAlignment="1">
      <alignment horizontal="center" vertical="center" wrapText="1"/>
    </xf>
    <xf numFmtId="0" fontId="7" fillId="2" borderId="24" xfId="3" applyNumberFormat="1" applyFont="1" applyFill="1" applyBorder="1" applyAlignment="1">
      <alignment horizontal="center" vertical="center"/>
    </xf>
    <xf numFmtId="0" fontId="7" fillId="2" borderId="17" xfId="3" applyNumberFormat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 vertical="center"/>
    </xf>
    <xf numFmtId="0" fontId="7" fillId="2" borderId="14" xfId="3" applyNumberFormat="1" applyFont="1" applyFill="1" applyBorder="1" applyAlignment="1">
      <alignment horizontal="center" vertical="center"/>
    </xf>
  </cellXfs>
  <cellStyles count="9">
    <cellStyle name="ハイパーリンク" xfId="5" builtinId="8"/>
    <cellStyle name="ハイパーリンク 2" xfId="8"/>
    <cellStyle name="桁区切り 2" xfId="1"/>
    <cellStyle name="桁区切り 2 3" xfId="6"/>
    <cellStyle name="標準" xfId="0" builtinId="0"/>
    <cellStyle name="標準 17" xfId="4"/>
    <cellStyle name="標準 2" xfId="2"/>
    <cellStyle name="標準 3" xfId="7"/>
    <cellStyle name="標準_③予算事業別調書(目次様式)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41</xdr:row>
      <xdr:rowOff>0</xdr:rowOff>
    </xdr:from>
    <xdr:to>
      <xdr:col>5</xdr:col>
      <xdr:colOff>419100</xdr:colOff>
      <xdr:row>50</xdr:row>
      <xdr:rowOff>152400</xdr:rowOff>
    </xdr:to>
    <xdr:sp macro="" textlink="">
      <xdr:nvSpPr>
        <xdr:cNvPr id="2" name="AutoShape 405"/>
        <xdr:cNvSpPr>
          <a:spLocks noChangeAspect="1" noChangeArrowheads="1"/>
        </xdr:cNvSpPr>
      </xdr:nvSpPr>
      <xdr:spPr bwMode="auto">
        <a:xfrm>
          <a:off x="1562100" y="8096250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tsurumi/cmsfiles/contents/0000557/557975/9chiikikatsu.xlsx" TargetMode="External"/><Relationship Id="rId13" Type="http://schemas.openxmlformats.org/officeDocument/2006/relationships/hyperlink" Target="https://www.city.osaka.lg.jp/tsurumi/cmsfiles/contents/0000557/557975/14kosodateshien.xlsx" TargetMode="External"/><Relationship Id="rId18" Type="http://schemas.openxmlformats.org/officeDocument/2006/relationships/hyperlink" Target="https://www.city.osaka.lg.jp/tsurumi/cmsfiles/contents/0000557/557975/19fukushijimusho.xlsx" TargetMode="External"/><Relationship Id="rId26" Type="http://schemas.openxmlformats.org/officeDocument/2006/relationships/hyperlink" Target="https://www.city.osaka.lg.jp/tsurumi/cmsfiles/contents/0000557/557975/27hanatomidori.xlsx" TargetMode="External"/><Relationship Id="rId3" Type="http://schemas.openxmlformats.org/officeDocument/2006/relationships/hyperlink" Target="https://www.city.osaka.lg.jp/tsurumi/cmsfiles/contents/0000557/557975/4seishonen.xlsx" TargetMode="External"/><Relationship Id="rId21" Type="http://schemas.openxmlformats.org/officeDocument/2006/relationships/hyperlink" Target="https://www.city.osaka.lg.jp/tsurumi/cmsfiles/contents/0000557/557975/22chiikihoken.xlsx" TargetMode="External"/><Relationship Id="rId34" Type="http://schemas.openxmlformats.org/officeDocument/2006/relationships/hyperlink" Target="https://www.city.osaka.lg.jp/tsurumi/cmsfiles/contents/0000557/557975/35gakushushien.xlsx" TargetMode="External"/><Relationship Id="rId7" Type="http://schemas.openxmlformats.org/officeDocument/2006/relationships/hyperlink" Target="https://www.city.osaka.lg.jp/tsurumi/cmsfiles/contents/0000557/557975/8fusetsukaikan.xlsx" TargetMode="External"/><Relationship Id="rId12" Type="http://schemas.openxmlformats.org/officeDocument/2006/relationships/hyperlink" Target="https://www.city.osaka.lg.jp/tsurumi/cmsfiles/contents/0000557/557975/13koutsuanzen.xlsx" TargetMode="External"/><Relationship Id="rId17" Type="http://schemas.openxmlformats.org/officeDocument/2006/relationships/hyperlink" Target="https://www.city.osaka.lg.jp/tsurumi/cmsfiles/contents/0000557/557975/18chiikifukushi.xlsx" TargetMode="External"/><Relationship Id="rId25" Type="http://schemas.openxmlformats.org/officeDocument/2006/relationships/hyperlink" Target="https://www.city.osaka.lg.jp/tsurumi/cmsfiles/contents/0000557/557975/26kocho.xlsx" TargetMode="External"/><Relationship Id="rId33" Type="http://schemas.openxmlformats.org/officeDocument/2006/relationships/hyperlink" Target="https://www.city.osaka.lg.jp/tsurumi/cmsfiles/contents/0000557/557975/34kuchosha.xls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city.osaka.lg.jp/tsurumi/cmsfiles/contents/0000557/557975/3shogaigakushu.xlsx" TargetMode="External"/><Relationship Id="rId16" Type="http://schemas.openxmlformats.org/officeDocument/2006/relationships/hyperlink" Target="https://www.city.osaka.lg.jp/tsurumi/cmsfiles/contents/0000557/557975/17shintai.xlsx" TargetMode="External"/><Relationship Id="rId20" Type="http://schemas.openxmlformats.org/officeDocument/2006/relationships/hyperlink" Target="https://www.city.osaka.lg.jp/tsurumi/cmsfiles/contents/0000557/557975/21nyuyoji.xlsx" TargetMode="External"/><Relationship Id="rId29" Type="http://schemas.openxmlformats.org/officeDocument/2006/relationships/hyperlink" Target="https://www.city.osaka.lg.jp/tsurumi/cmsfiles/contents/0000557/557975/30kuseikaigi.xlsx" TargetMode="External"/><Relationship Id="rId1" Type="http://schemas.openxmlformats.org/officeDocument/2006/relationships/hyperlink" Target="https://www.city.osaka.lg.jp/tsurumi/cmsfiles/contents/0000557/557975/2jinken.xlsx" TargetMode="External"/><Relationship Id="rId6" Type="http://schemas.openxmlformats.org/officeDocument/2006/relationships/hyperlink" Target="https://www.city.osaka.lg.jp/tsurumi/cmsfiles/contents/0000557/557975/7comyuiku.xlsx" TargetMode="External"/><Relationship Id="rId11" Type="http://schemas.openxmlformats.org/officeDocument/2006/relationships/hyperlink" Target="https://www.city.osaka.lg.jp/tsurumi/cmsfiles/contents/0000557/557975/12bouhan.xlsx" TargetMode="External"/><Relationship Id="rId24" Type="http://schemas.openxmlformats.org/officeDocument/2006/relationships/hyperlink" Target="https://www.city.osaka.lg.jp/tsurumi/cmsfiles/contents/0000557/557975/25koho.xlsx" TargetMode="External"/><Relationship Id="rId32" Type="http://schemas.openxmlformats.org/officeDocument/2006/relationships/hyperlink" Target="https://www.city.osaka.lg.jp/tsurumi/cmsfiles/contents/0000557/557975/33kuippan.xlsx" TargetMode="External"/><Relationship Id="rId37" Type="http://schemas.openxmlformats.org/officeDocument/2006/relationships/hyperlink" Target="https://www.city.osaka.lg.jp/tsurumi/cmsfiles/contents/0000557/557975/38mokuzaikatsuyo.xlsx" TargetMode="External"/><Relationship Id="rId5" Type="http://schemas.openxmlformats.org/officeDocument/2006/relationships/hyperlink" Target="https://www.city.osaka.lg.jp/tsurumi/cmsfiles/contents/0000557/557975/6gakutai.xlsx" TargetMode="External"/><Relationship Id="rId15" Type="http://schemas.openxmlformats.org/officeDocument/2006/relationships/hyperlink" Target="https://www.city.osaka.lg.jp/tsurumi/cmsfiles/contents/0000557/557975/16yonsaijihomon.xlsx" TargetMode="External"/><Relationship Id="rId23" Type="http://schemas.openxmlformats.org/officeDocument/2006/relationships/hyperlink" Target="https://www.city.osaka.lg.jp/tsurumi/cmsfiles/contents/0000557/557975/24josanshi.xlsx" TargetMode="External"/><Relationship Id="rId28" Type="http://schemas.openxmlformats.org/officeDocument/2006/relationships/hyperlink" Target="https://www.city.osaka.lg.jp/tsurumi/cmsfiles/contents/0000557/557975/29jujo.xlsx" TargetMode="External"/><Relationship Id="rId36" Type="http://schemas.openxmlformats.org/officeDocument/2006/relationships/hyperlink" Target="https://www.city.osaka.lg.jp/tsurumi/cmsfiles/contents/0000557/557975/37parenttraining.xlsx" TargetMode="External"/><Relationship Id="rId10" Type="http://schemas.openxmlformats.org/officeDocument/2006/relationships/hyperlink" Target="https://www.city.osaka.lg.jp/tsurumi/cmsfiles/contents/0000557/557975/11bousai.xlsx" TargetMode="External"/><Relationship Id="rId19" Type="http://schemas.openxmlformats.org/officeDocument/2006/relationships/hyperlink" Target="https://www.city.osaka.lg.jp/tsurumi/cmsfiles/contents/0000557/557975/20juminNW.xlsx" TargetMode="External"/><Relationship Id="rId31" Type="http://schemas.openxmlformats.org/officeDocument/2006/relationships/hyperlink" Target="https://www.city.osaka.lg.jp/tsurumi/cmsfiles/contents/0000557/557975/32jinzaiikusei.xlsx" TargetMode="External"/><Relationship Id="rId4" Type="http://schemas.openxmlformats.org/officeDocument/2006/relationships/hyperlink" Target="https://www.city.osaka.lg.jp/tsurumi/cmsfiles/contents/0000557/557975/5seijinnohi.xlsx" TargetMode="External"/><Relationship Id="rId9" Type="http://schemas.openxmlformats.org/officeDocument/2006/relationships/hyperlink" Target="https://www.city.osaka.lg.jp/tsurumi/cmsfiles/contents/0000557/557975/10arakomi.xlsx" TargetMode="External"/><Relationship Id="rId14" Type="http://schemas.openxmlformats.org/officeDocument/2006/relationships/hyperlink" Target="https://www.city.osaka.lg.jp/tsurumi/cmsfiles/contents/0000557/557975/15DV.xlsx" TargetMode="External"/><Relationship Id="rId22" Type="http://schemas.openxmlformats.org/officeDocument/2006/relationships/hyperlink" Target="https://www.city.osaka.lg.jp/tsurumi/cmsfiles/contents/0000557/557975/23kenkodukuri.xlsx" TargetMode="External"/><Relationship Id="rId27" Type="http://schemas.openxmlformats.org/officeDocument/2006/relationships/hyperlink" Target="https://www.city.osaka.lg.jp/tsurumi/cmsfiles/contents/0000557/557975/28miryoku.xlsx" TargetMode="External"/><Relationship Id="rId30" Type="http://schemas.openxmlformats.org/officeDocument/2006/relationships/hyperlink" Target="https://www.city.osaka.lg.jp/tsurumi/cmsfiles/contents/0000557/557975/31teinentaishoku.xlsx" TargetMode="External"/><Relationship Id="rId35" Type="http://schemas.openxmlformats.org/officeDocument/2006/relationships/hyperlink" Target="https://www.city.osaka.lg.jp/tsurumi/cmsfiles/contents/0000557/557975/36shugakumaesupport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zaisei/cmsfiles/contents/0000488/488888/200331-K01-06.xlsx" TargetMode="External"/><Relationship Id="rId2" Type="http://schemas.openxmlformats.org/officeDocument/2006/relationships/hyperlink" Target="http://www.city.osaka.lg.jp/zaisei/cmsfiles/contents/0000488/488888/200331-K01-06.xlsx" TargetMode="External"/><Relationship Id="rId1" Type="http://schemas.openxmlformats.org/officeDocument/2006/relationships/hyperlink" Target="http://www.city.osaka.lg.jp/zaisei/cmsfiles/contents/0000488/488888/200331-K01-06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2"/>
  <sheetViews>
    <sheetView tabSelected="1" view="pageBreakPreview" topLeftCell="A4" zoomScaleNormal="100" zoomScaleSheetLayoutView="100" workbookViewId="0">
      <selection activeCell="G16" sqref="G16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7.375" style="4" bestFit="1" customWidth="1"/>
    <col min="11" max="11" width="2.875" style="4" customWidth="1"/>
    <col min="12" max="219" width="8.625" style="4" customWidth="1"/>
    <col min="220" max="16384" width="8.625" style="4"/>
  </cols>
  <sheetData>
    <row r="1" spans="1:12" ht="17.25" customHeight="1">
      <c r="G1" s="41"/>
    </row>
    <row r="2" spans="1:12" ht="17.25" customHeight="1">
      <c r="A2" s="1"/>
      <c r="B2" s="1"/>
      <c r="G2" s="40"/>
      <c r="I2" s="33"/>
    </row>
    <row r="3" spans="1:12" ht="17.25" customHeight="1">
      <c r="A3" s="1"/>
      <c r="B3" s="1"/>
      <c r="G3" s="123"/>
      <c r="I3" s="33"/>
    </row>
    <row r="4" spans="1:12" ht="17.25" customHeight="1">
      <c r="G4" s="40"/>
    </row>
    <row r="5" spans="1:12" ht="18" customHeight="1">
      <c r="A5" s="1" t="s">
        <v>39</v>
      </c>
      <c r="B5" s="1"/>
      <c r="G5" s="2"/>
      <c r="H5" s="46"/>
      <c r="I5" s="46"/>
    </row>
    <row r="6" spans="1:12" ht="15" customHeight="1">
      <c r="G6" s="2"/>
    </row>
    <row r="7" spans="1:12" ht="18" customHeight="1">
      <c r="A7" s="5" t="s">
        <v>44</v>
      </c>
      <c r="B7" s="5"/>
      <c r="D7" s="4"/>
      <c r="E7" s="4"/>
      <c r="F7" s="5"/>
      <c r="G7" s="5"/>
      <c r="I7" s="34" t="s">
        <v>80</v>
      </c>
    </row>
    <row r="8" spans="1:12" ht="10.5" customHeight="1">
      <c r="A8" s="4"/>
      <c r="B8" s="4"/>
      <c r="D8" s="4"/>
      <c r="E8" s="4"/>
      <c r="F8" s="5"/>
      <c r="G8" s="5"/>
    </row>
    <row r="9" spans="1:12" ht="27" customHeight="1" thickBot="1">
      <c r="A9" s="4"/>
      <c r="B9" s="4"/>
      <c r="E9" s="153" t="s">
        <v>0</v>
      </c>
      <c r="F9" s="153"/>
      <c r="G9" s="6"/>
      <c r="I9" s="8" t="s">
        <v>1</v>
      </c>
    </row>
    <row r="10" spans="1:12" ht="15" customHeight="1">
      <c r="A10" s="9" t="s">
        <v>2</v>
      </c>
      <c r="B10" s="10" t="s">
        <v>32</v>
      </c>
      <c r="C10" s="141" t="s">
        <v>30</v>
      </c>
      <c r="D10" s="143" t="s">
        <v>33</v>
      </c>
      <c r="E10" s="31" t="s">
        <v>130</v>
      </c>
      <c r="F10" s="10" t="s">
        <v>131</v>
      </c>
      <c r="G10" s="31" t="s">
        <v>28</v>
      </c>
      <c r="H10" s="144" t="s">
        <v>31</v>
      </c>
      <c r="I10" s="145"/>
    </row>
    <row r="11" spans="1:12" ht="15" customHeight="1">
      <c r="A11" s="11" t="s">
        <v>6</v>
      </c>
      <c r="B11" s="12" t="s">
        <v>23</v>
      </c>
      <c r="C11" s="142"/>
      <c r="D11" s="142"/>
      <c r="E11" s="32" t="s">
        <v>37</v>
      </c>
      <c r="F11" s="32" t="s">
        <v>38</v>
      </c>
      <c r="G11" s="32" t="s">
        <v>29</v>
      </c>
      <c r="H11" s="146"/>
      <c r="I11" s="147"/>
      <c r="L11" s="124"/>
    </row>
    <row r="12" spans="1:12" ht="15" customHeight="1">
      <c r="A12" s="125">
        <v>1</v>
      </c>
      <c r="B12" s="148" t="s">
        <v>126</v>
      </c>
      <c r="C12" s="150" t="s">
        <v>132</v>
      </c>
      <c r="D12" s="131" t="s">
        <v>119</v>
      </c>
      <c r="E12" s="13">
        <v>1174886</v>
      </c>
      <c r="F12" s="13">
        <v>1173413</v>
      </c>
      <c r="G12" s="13">
        <f t="shared" ref="G12:G41" si="0">+F12-E12</f>
        <v>-1473</v>
      </c>
      <c r="H12" s="133" t="s">
        <v>8</v>
      </c>
      <c r="I12" s="120"/>
    </row>
    <row r="13" spans="1:12" ht="15" customHeight="1">
      <c r="A13" s="126"/>
      <c r="B13" s="149"/>
      <c r="C13" s="151"/>
      <c r="D13" s="132"/>
      <c r="E13" s="15">
        <v>1174886</v>
      </c>
      <c r="F13" s="15">
        <v>1173413</v>
      </c>
      <c r="G13" s="16">
        <f t="shared" si="0"/>
        <v>-1473</v>
      </c>
      <c r="H13" s="134"/>
      <c r="I13" s="21"/>
    </row>
    <row r="14" spans="1:12" ht="15" customHeight="1">
      <c r="A14" s="135" t="s">
        <v>9</v>
      </c>
      <c r="B14" s="136"/>
      <c r="C14" s="136"/>
      <c r="D14" s="137"/>
      <c r="E14" s="17">
        <f>+E12</f>
        <v>1174886</v>
      </c>
      <c r="F14" s="17">
        <f>+F12</f>
        <v>1173413</v>
      </c>
      <c r="G14" s="13">
        <f t="shared" si="0"/>
        <v>-1473</v>
      </c>
      <c r="H14" s="133"/>
      <c r="I14" s="121"/>
    </row>
    <row r="15" spans="1:12" ht="15" customHeight="1">
      <c r="A15" s="138"/>
      <c r="B15" s="139"/>
      <c r="C15" s="139"/>
      <c r="D15" s="140"/>
      <c r="E15" s="18">
        <f>+E13</f>
        <v>1174886</v>
      </c>
      <c r="F15" s="18">
        <f>+F13</f>
        <v>1173413</v>
      </c>
      <c r="G15" s="16">
        <f t="shared" si="0"/>
        <v>-1473</v>
      </c>
      <c r="H15" s="134"/>
      <c r="I15" s="21"/>
    </row>
    <row r="16" spans="1:12" ht="15" customHeight="1">
      <c r="A16" s="125">
        <v>2</v>
      </c>
      <c r="B16" s="127" t="s">
        <v>81</v>
      </c>
      <c r="C16" s="129" t="s">
        <v>82</v>
      </c>
      <c r="D16" s="131" t="s">
        <v>119</v>
      </c>
      <c r="E16" s="122">
        <v>1478</v>
      </c>
      <c r="F16" s="122">
        <v>4294</v>
      </c>
      <c r="G16" s="13">
        <f t="shared" si="0"/>
        <v>2816</v>
      </c>
      <c r="H16" s="133"/>
      <c r="I16" s="121"/>
    </row>
    <row r="17" spans="1:9" ht="15" customHeight="1">
      <c r="A17" s="126"/>
      <c r="B17" s="128"/>
      <c r="C17" s="130"/>
      <c r="D17" s="132"/>
      <c r="E17" s="18">
        <v>1478</v>
      </c>
      <c r="F17" s="18">
        <v>4294</v>
      </c>
      <c r="G17" s="16">
        <f t="shared" si="0"/>
        <v>2816</v>
      </c>
      <c r="H17" s="134"/>
      <c r="I17" s="21"/>
    </row>
    <row r="18" spans="1:9" ht="15" customHeight="1">
      <c r="A18" s="125">
        <v>3</v>
      </c>
      <c r="B18" s="127" t="s">
        <v>81</v>
      </c>
      <c r="C18" s="129" t="s">
        <v>83</v>
      </c>
      <c r="D18" s="131" t="s">
        <v>119</v>
      </c>
      <c r="E18" s="17">
        <v>2607</v>
      </c>
      <c r="F18" s="17">
        <v>2638</v>
      </c>
      <c r="G18" s="13">
        <f t="shared" si="0"/>
        <v>31</v>
      </c>
      <c r="H18" s="133"/>
      <c r="I18" s="121"/>
    </row>
    <row r="19" spans="1:9" ht="15" customHeight="1">
      <c r="A19" s="126"/>
      <c r="B19" s="128"/>
      <c r="C19" s="130"/>
      <c r="D19" s="132"/>
      <c r="E19" s="18">
        <v>2607</v>
      </c>
      <c r="F19" s="18">
        <v>2638</v>
      </c>
      <c r="G19" s="16">
        <f t="shared" si="0"/>
        <v>31</v>
      </c>
      <c r="H19" s="134"/>
      <c r="I19" s="21"/>
    </row>
    <row r="20" spans="1:9" ht="15" customHeight="1">
      <c r="A20" s="125">
        <v>4</v>
      </c>
      <c r="B20" s="127" t="s">
        <v>81</v>
      </c>
      <c r="C20" s="129" t="s">
        <v>84</v>
      </c>
      <c r="D20" s="131" t="s">
        <v>119</v>
      </c>
      <c r="E20" s="17">
        <v>3067</v>
      </c>
      <c r="F20" s="17">
        <v>3134</v>
      </c>
      <c r="G20" s="13">
        <f t="shared" si="0"/>
        <v>67</v>
      </c>
      <c r="H20" s="133"/>
      <c r="I20" s="121"/>
    </row>
    <row r="21" spans="1:9" ht="15" customHeight="1">
      <c r="A21" s="126"/>
      <c r="B21" s="128"/>
      <c r="C21" s="130"/>
      <c r="D21" s="132"/>
      <c r="E21" s="18">
        <v>3067</v>
      </c>
      <c r="F21" s="18">
        <v>3134</v>
      </c>
      <c r="G21" s="16">
        <f t="shared" si="0"/>
        <v>67</v>
      </c>
      <c r="H21" s="134"/>
      <c r="I21" s="21"/>
    </row>
    <row r="22" spans="1:9" ht="15" customHeight="1">
      <c r="A22" s="125">
        <v>5</v>
      </c>
      <c r="B22" s="127" t="s">
        <v>81</v>
      </c>
      <c r="C22" s="152" t="s">
        <v>85</v>
      </c>
      <c r="D22" s="131" t="s">
        <v>119</v>
      </c>
      <c r="E22" s="13">
        <v>557</v>
      </c>
      <c r="F22" s="13">
        <v>537</v>
      </c>
      <c r="G22" s="13">
        <f t="shared" si="0"/>
        <v>-20</v>
      </c>
      <c r="H22" s="133" t="s">
        <v>8</v>
      </c>
      <c r="I22" s="121"/>
    </row>
    <row r="23" spans="1:9" ht="15" customHeight="1">
      <c r="A23" s="126"/>
      <c r="B23" s="128"/>
      <c r="C23" s="152"/>
      <c r="D23" s="132"/>
      <c r="E23" s="15">
        <v>557</v>
      </c>
      <c r="F23" s="15">
        <v>537</v>
      </c>
      <c r="G23" s="16">
        <f t="shared" si="0"/>
        <v>-20</v>
      </c>
      <c r="H23" s="134"/>
      <c r="I23" s="21"/>
    </row>
    <row r="24" spans="1:9" ht="15" customHeight="1">
      <c r="A24" s="125">
        <v>6</v>
      </c>
      <c r="B24" s="127" t="s">
        <v>81</v>
      </c>
      <c r="C24" s="129" t="s">
        <v>86</v>
      </c>
      <c r="D24" s="131" t="s">
        <v>119</v>
      </c>
      <c r="E24" s="17">
        <v>2392</v>
      </c>
      <c r="F24" s="17">
        <v>2796</v>
      </c>
      <c r="G24" s="13">
        <f t="shared" si="0"/>
        <v>404</v>
      </c>
      <c r="H24" s="133" t="s">
        <v>8</v>
      </c>
      <c r="I24" s="121"/>
    </row>
    <row r="25" spans="1:9" ht="15" customHeight="1">
      <c r="A25" s="126"/>
      <c r="B25" s="128"/>
      <c r="C25" s="130"/>
      <c r="D25" s="132"/>
      <c r="E25" s="18">
        <v>2392</v>
      </c>
      <c r="F25" s="18">
        <v>2394</v>
      </c>
      <c r="G25" s="16">
        <f t="shared" si="0"/>
        <v>2</v>
      </c>
      <c r="H25" s="134"/>
      <c r="I25" s="21"/>
    </row>
    <row r="26" spans="1:9" ht="15" customHeight="1">
      <c r="A26" s="125">
        <v>7</v>
      </c>
      <c r="B26" s="127" t="s">
        <v>81</v>
      </c>
      <c r="C26" s="129" t="s">
        <v>87</v>
      </c>
      <c r="D26" s="131" t="s">
        <v>120</v>
      </c>
      <c r="E26" s="17">
        <v>7134</v>
      </c>
      <c r="F26" s="17">
        <v>7052</v>
      </c>
      <c r="G26" s="13">
        <f t="shared" si="0"/>
        <v>-82</v>
      </c>
      <c r="H26" s="133" t="s">
        <v>8</v>
      </c>
      <c r="I26" s="121"/>
    </row>
    <row r="27" spans="1:9" ht="15" customHeight="1">
      <c r="A27" s="126"/>
      <c r="B27" s="128"/>
      <c r="C27" s="130"/>
      <c r="D27" s="132"/>
      <c r="E27" s="18">
        <v>7134</v>
      </c>
      <c r="F27" s="18">
        <v>7052</v>
      </c>
      <c r="G27" s="16">
        <f t="shared" si="0"/>
        <v>-82</v>
      </c>
      <c r="H27" s="134"/>
      <c r="I27" s="21"/>
    </row>
    <row r="28" spans="1:9" ht="15" customHeight="1">
      <c r="A28" s="125">
        <v>8</v>
      </c>
      <c r="B28" s="127" t="s">
        <v>81</v>
      </c>
      <c r="C28" s="129" t="s">
        <v>88</v>
      </c>
      <c r="D28" s="131" t="s">
        <v>120</v>
      </c>
      <c r="E28" s="17">
        <v>88333</v>
      </c>
      <c r="F28" s="17">
        <v>57314</v>
      </c>
      <c r="G28" s="13">
        <f t="shared" si="0"/>
        <v>-31019</v>
      </c>
      <c r="H28" s="133" t="s">
        <v>8</v>
      </c>
      <c r="I28" s="121"/>
    </row>
    <row r="29" spans="1:9" ht="15" customHeight="1">
      <c r="A29" s="126"/>
      <c r="B29" s="128"/>
      <c r="C29" s="130"/>
      <c r="D29" s="132"/>
      <c r="E29" s="18">
        <v>88291</v>
      </c>
      <c r="F29" s="18">
        <v>57272</v>
      </c>
      <c r="G29" s="16">
        <f t="shared" si="0"/>
        <v>-31019</v>
      </c>
      <c r="H29" s="134"/>
      <c r="I29" s="21"/>
    </row>
    <row r="30" spans="1:9" ht="15" customHeight="1">
      <c r="A30" s="125">
        <v>9</v>
      </c>
      <c r="B30" s="127" t="s">
        <v>81</v>
      </c>
      <c r="C30" s="129" t="s">
        <v>89</v>
      </c>
      <c r="D30" s="131" t="s">
        <v>120</v>
      </c>
      <c r="E30" s="17">
        <v>31796</v>
      </c>
      <c r="F30" s="17">
        <v>32084</v>
      </c>
      <c r="G30" s="13">
        <f t="shared" si="0"/>
        <v>288</v>
      </c>
      <c r="H30" s="133" t="s">
        <v>8</v>
      </c>
      <c r="I30" s="121"/>
    </row>
    <row r="31" spans="1:9" ht="15" customHeight="1">
      <c r="A31" s="126"/>
      <c r="B31" s="128"/>
      <c r="C31" s="130"/>
      <c r="D31" s="132"/>
      <c r="E31" s="18">
        <v>31796</v>
      </c>
      <c r="F31" s="18">
        <v>32084</v>
      </c>
      <c r="G31" s="16">
        <f t="shared" si="0"/>
        <v>288</v>
      </c>
      <c r="H31" s="134"/>
      <c r="I31" s="21"/>
    </row>
    <row r="32" spans="1:9" ht="15" customHeight="1">
      <c r="A32" s="125">
        <v>10</v>
      </c>
      <c r="B32" s="127" t="s">
        <v>81</v>
      </c>
      <c r="C32" s="129" t="s">
        <v>90</v>
      </c>
      <c r="D32" s="131" t="s">
        <v>120</v>
      </c>
      <c r="E32" s="17">
        <v>16196</v>
      </c>
      <c r="F32" s="17">
        <v>16095</v>
      </c>
      <c r="G32" s="13">
        <f t="shared" si="0"/>
        <v>-101</v>
      </c>
      <c r="H32" s="133" t="s">
        <v>8</v>
      </c>
      <c r="I32" s="121"/>
    </row>
    <row r="33" spans="1:9" ht="15" customHeight="1">
      <c r="A33" s="126"/>
      <c r="B33" s="128"/>
      <c r="C33" s="130"/>
      <c r="D33" s="132"/>
      <c r="E33" s="18">
        <v>16196</v>
      </c>
      <c r="F33" s="18">
        <v>16095</v>
      </c>
      <c r="G33" s="16">
        <f t="shared" si="0"/>
        <v>-101</v>
      </c>
      <c r="H33" s="134"/>
      <c r="I33" s="21"/>
    </row>
    <row r="34" spans="1:9" ht="15" customHeight="1">
      <c r="A34" s="125">
        <v>11</v>
      </c>
      <c r="B34" s="127" t="s">
        <v>81</v>
      </c>
      <c r="C34" s="129" t="s">
        <v>91</v>
      </c>
      <c r="D34" s="131" t="s">
        <v>120</v>
      </c>
      <c r="E34" s="17">
        <v>10812</v>
      </c>
      <c r="F34" s="17">
        <v>10812</v>
      </c>
      <c r="G34" s="13">
        <f t="shared" si="0"/>
        <v>0</v>
      </c>
      <c r="H34" s="133" t="s">
        <v>8</v>
      </c>
      <c r="I34" s="121"/>
    </row>
    <row r="35" spans="1:9" ht="15" customHeight="1">
      <c r="A35" s="126"/>
      <c r="B35" s="128"/>
      <c r="C35" s="130"/>
      <c r="D35" s="132"/>
      <c r="E35" s="18">
        <v>10812</v>
      </c>
      <c r="F35" s="18">
        <v>10812</v>
      </c>
      <c r="G35" s="16">
        <f t="shared" si="0"/>
        <v>0</v>
      </c>
      <c r="H35" s="134"/>
      <c r="I35" s="21"/>
    </row>
    <row r="36" spans="1:9" ht="15" customHeight="1">
      <c r="A36" s="125">
        <v>12</v>
      </c>
      <c r="B36" s="127" t="s">
        <v>81</v>
      </c>
      <c r="C36" s="152" t="s">
        <v>92</v>
      </c>
      <c r="D36" s="131" t="s">
        <v>120</v>
      </c>
      <c r="E36" s="13">
        <v>6730</v>
      </c>
      <c r="F36" s="13">
        <v>6730</v>
      </c>
      <c r="G36" s="13">
        <f t="shared" si="0"/>
        <v>0</v>
      </c>
      <c r="H36" s="133" t="s">
        <v>8</v>
      </c>
      <c r="I36" s="121"/>
    </row>
    <row r="37" spans="1:9" ht="15" customHeight="1">
      <c r="A37" s="126"/>
      <c r="B37" s="128"/>
      <c r="C37" s="152"/>
      <c r="D37" s="132"/>
      <c r="E37" s="15">
        <v>6730</v>
      </c>
      <c r="F37" s="15">
        <v>6730</v>
      </c>
      <c r="G37" s="16">
        <f t="shared" si="0"/>
        <v>0</v>
      </c>
      <c r="H37" s="134"/>
      <c r="I37" s="21"/>
    </row>
    <row r="38" spans="1:9" ht="15" customHeight="1">
      <c r="A38" s="125">
        <v>13</v>
      </c>
      <c r="B38" s="127" t="s">
        <v>81</v>
      </c>
      <c r="C38" s="129" t="s">
        <v>93</v>
      </c>
      <c r="D38" s="131" t="s">
        <v>120</v>
      </c>
      <c r="E38" s="17">
        <v>1606</v>
      </c>
      <c r="F38" s="17">
        <v>606</v>
      </c>
      <c r="G38" s="13">
        <f t="shared" si="0"/>
        <v>-1000</v>
      </c>
      <c r="H38" s="133" t="s">
        <v>8</v>
      </c>
      <c r="I38" s="121"/>
    </row>
    <row r="39" spans="1:9" ht="15" customHeight="1">
      <c r="A39" s="126"/>
      <c r="B39" s="128"/>
      <c r="C39" s="130"/>
      <c r="D39" s="132"/>
      <c r="E39" s="18">
        <v>1246</v>
      </c>
      <c r="F39" s="18">
        <v>246</v>
      </c>
      <c r="G39" s="16">
        <f t="shared" si="0"/>
        <v>-1000</v>
      </c>
      <c r="H39" s="134"/>
      <c r="I39" s="21"/>
    </row>
    <row r="40" spans="1:9" ht="15" customHeight="1">
      <c r="A40" s="125">
        <v>14</v>
      </c>
      <c r="B40" s="127" t="s">
        <v>81</v>
      </c>
      <c r="C40" s="129" t="s">
        <v>94</v>
      </c>
      <c r="D40" s="131" t="s">
        <v>121</v>
      </c>
      <c r="E40" s="17">
        <v>5013</v>
      </c>
      <c r="F40" s="17">
        <v>5015</v>
      </c>
      <c r="G40" s="13">
        <f t="shared" si="0"/>
        <v>2</v>
      </c>
      <c r="H40" s="133" t="s">
        <v>8</v>
      </c>
      <c r="I40" s="121"/>
    </row>
    <row r="41" spans="1:9" ht="15" customHeight="1">
      <c r="A41" s="126"/>
      <c r="B41" s="128"/>
      <c r="C41" s="130"/>
      <c r="D41" s="132"/>
      <c r="E41" s="18">
        <v>5013</v>
      </c>
      <c r="F41" s="18">
        <v>5015</v>
      </c>
      <c r="G41" s="16">
        <f t="shared" si="0"/>
        <v>2</v>
      </c>
      <c r="H41" s="134"/>
      <c r="I41" s="21"/>
    </row>
    <row r="42" spans="1:9" ht="15" customHeight="1">
      <c r="A42" s="125">
        <v>15</v>
      </c>
      <c r="B42" s="127" t="s">
        <v>81</v>
      </c>
      <c r="C42" s="129" t="s">
        <v>95</v>
      </c>
      <c r="D42" s="131" t="s">
        <v>121</v>
      </c>
      <c r="E42" s="17">
        <v>360</v>
      </c>
      <c r="F42" s="17">
        <v>360</v>
      </c>
      <c r="G42" s="13">
        <f t="shared" ref="G42:G97" si="1">+F42-E42</f>
        <v>0</v>
      </c>
      <c r="H42" s="133" t="s">
        <v>8</v>
      </c>
      <c r="I42" s="121"/>
    </row>
    <row r="43" spans="1:9" ht="15" customHeight="1">
      <c r="A43" s="126"/>
      <c r="B43" s="128"/>
      <c r="C43" s="130"/>
      <c r="D43" s="132"/>
      <c r="E43" s="18">
        <v>360</v>
      </c>
      <c r="F43" s="18">
        <v>360</v>
      </c>
      <c r="G43" s="16">
        <f t="shared" si="1"/>
        <v>0</v>
      </c>
      <c r="H43" s="134"/>
      <c r="I43" s="21"/>
    </row>
    <row r="44" spans="1:9" ht="15" customHeight="1">
      <c r="A44" s="125">
        <v>16</v>
      </c>
      <c r="B44" s="127" t="s">
        <v>81</v>
      </c>
      <c r="C44" s="129" t="s">
        <v>96</v>
      </c>
      <c r="D44" s="131" t="s">
        <v>121</v>
      </c>
      <c r="E44" s="17">
        <v>0</v>
      </c>
      <c r="F44" s="17">
        <v>2164</v>
      </c>
      <c r="G44" s="13">
        <f t="shared" si="1"/>
        <v>2164</v>
      </c>
      <c r="H44" s="133" t="s">
        <v>8</v>
      </c>
      <c r="I44" s="121"/>
    </row>
    <row r="45" spans="1:9" ht="15" customHeight="1">
      <c r="A45" s="126"/>
      <c r="B45" s="128"/>
      <c r="C45" s="130"/>
      <c r="D45" s="132"/>
      <c r="E45" s="18">
        <v>0</v>
      </c>
      <c r="F45" s="18">
        <v>2164</v>
      </c>
      <c r="G45" s="16">
        <f t="shared" si="1"/>
        <v>2164</v>
      </c>
      <c r="H45" s="134"/>
      <c r="I45" s="21"/>
    </row>
    <row r="46" spans="1:9" ht="15" customHeight="1">
      <c r="A46" s="125">
        <v>17</v>
      </c>
      <c r="B46" s="127" t="s">
        <v>81</v>
      </c>
      <c r="C46" s="129" t="s">
        <v>97</v>
      </c>
      <c r="D46" s="131" t="s">
        <v>121</v>
      </c>
      <c r="E46" s="17">
        <v>160</v>
      </c>
      <c r="F46" s="17">
        <v>160</v>
      </c>
      <c r="G46" s="13">
        <f t="shared" si="1"/>
        <v>0</v>
      </c>
      <c r="H46" s="133" t="s">
        <v>8</v>
      </c>
      <c r="I46" s="121"/>
    </row>
    <row r="47" spans="1:9" ht="15" customHeight="1">
      <c r="A47" s="126"/>
      <c r="B47" s="128"/>
      <c r="C47" s="130"/>
      <c r="D47" s="132"/>
      <c r="E47" s="18">
        <v>160</v>
      </c>
      <c r="F47" s="18">
        <v>160</v>
      </c>
      <c r="G47" s="16">
        <f t="shared" si="1"/>
        <v>0</v>
      </c>
      <c r="H47" s="134"/>
      <c r="I47" s="21"/>
    </row>
    <row r="48" spans="1:9" ht="15" customHeight="1">
      <c r="A48" s="125">
        <v>18</v>
      </c>
      <c r="B48" s="127" t="s">
        <v>81</v>
      </c>
      <c r="C48" s="129" t="s">
        <v>98</v>
      </c>
      <c r="D48" s="131" t="s">
        <v>121</v>
      </c>
      <c r="E48" s="17">
        <v>442</v>
      </c>
      <c r="F48" s="17">
        <v>832</v>
      </c>
      <c r="G48" s="13">
        <f t="shared" si="1"/>
        <v>390</v>
      </c>
      <c r="H48" s="133" t="s">
        <v>8</v>
      </c>
      <c r="I48" s="121"/>
    </row>
    <row r="49" spans="1:9" ht="15" customHeight="1">
      <c r="A49" s="126"/>
      <c r="B49" s="128"/>
      <c r="C49" s="130"/>
      <c r="D49" s="132"/>
      <c r="E49" s="18">
        <v>334</v>
      </c>
      <c r="F49" s="18">
        <v>490</v>
      </c>
      <c r="G49" s="16">
        <f t="shared" si="1"/>
        <v>156</v>
      </c>
      <c r="H49" s="134"/>
      <c r="I49" s="21"/>
    </row>
    <row r="50" spans="1:9" ht="15" customHeight="1">
      <c r="A50" s="125">
        <v>19</v>
      </c>
      <c r="B50" s="127" t="s">
        <v>81</v>
      </c>
      <c r="C50" s="129" t="s">
        <v>99</v>
      </c>
      <c r="D50" s="131" t="s">
        <v>121</v>
      </c>
      <c r="E50" s="17">
        <v>324</v>
      </c>
      <c r="F50" s="17">
        <v>324</v>
      </c>
      <c r="G50" s="13">
        <f t="shared" si="1"/>
        <v>0</v>
      </c>
      <c r="H50" s="133"/>
      <c r="I50" s="121"/>
    </row>
    <row r="51" spans="1:9" ht="15" customHeight="1">
      <c r="A51" s="126"/>
      <c r="B51" s="128"/>
      <c r="C51" s="130"/>
      <c r="D51" s="132"/>
      <c r="E51" s="18">
        <v>324</v>
      </c>
      <c r="F51" s="18">
        <v>324</v>
      </c>
      <c r="G51" s="16">
        <f t="shared" si="1"/>
        <v>0</v>
      </c>
      <c r="H51" s="134"/>
      <c r="I51" s="21"/>
    </row>
    <row r="52" spans="1:9" ht="15" customHeight="1">
      <c r="A52" s="125">
        <v>20</v>
      </c>
      <c r="B52" s="127" t="s">
        <v>81</v>
      </c>
      <c r="C52" s="129" t="s">
        <v>100</v>
      </c>
      <c r="D52" s="131" t="s">
        <v>121</v>
      </c>
      <c r="E52" s="17">
        <v>28523</v>
      </c>
      <c r="F52" s="17">
        <v>28523</v>
      </c>
      <c r="G52" s="13">
        <f t="shared" si="1"/>
        <v>0</v>
      </c>
      <c r="H52" s="43"/>
      <c r="I52" s="121"/>
    </row>
    <row r="53" spans="1:9" ht="15" customHeight="1">
      <c r="A53" s="126"/>
      <c r="B53" s="128"/>
      <c r="C53" s="130"/>
      <c r="D53" s="132"/>
      <c r="E53" s="18">
        <v>28523</v>
      </c>
      <c r="F53" s="18">
        <v>28523</v>
      </c>
      <c r="G53" s="16">
        <f t="shared" si="1"/>
        <v>0</v>
      </c>
      <c r="H53" s="43"/>
      <c r="I53" s="21"/>
    </row>
    <row r="54" spans="1:9" ht="22.5" customHeight="1">
      <c r="A54" s="125">
        <v>21</v>
      </c>
      <c r="B54" s="127" t="s">
        <v>81</v>
      </c>
      <c r="C54" s="129" t="s">
        <v>101</v>
      </c>
      <c r="D54" s="131" t="s">
        <v>121</v>
      </c>
      <c r="E54" s="17">
        <v>3289</v>
      </c>
      <c r="F54" s="17">
        <v>3285</v>
      </c>
      <c r="G54" s="13">
        <f t="shared" si="1"/>
        <v>-4</v>
      </c>
      <c r="H54" s="133"/>
      <c r="I54" s="121"/>
    </row>
    <row r="55" spans="1:9" ht="22.5" customHeight="1">
      <c r="A55" s="126"/>
      <c r="B55" s="128"/>
      <c r="C55" s="130"/>
      <c r="D55" s="132"/>
      <c r="E55" s="18">
        <v>3289</v>
      </c>
      <c r="F55" s="18">
        <v>3285</v>
      </c>
      <c r="G55" s="16">
        <f t="shared" si="1"/>
        <v>-4</v>
      </c>
      <c r="H55" s="134"/>
      <c r="I55" s="21"/>
    </row>
    <row r="56" spans="1:9" ht="15" customHeight="1">
      <c r="A56" s="125">
        <v>22</v>
      </c>
      <c r="B56" s="127" t="s">
        <v>81</v>
      </c>
      <c r="C56" s="152" t="s">
        <v>102</v>
      </c>
      <c r="D56" s="131" t="s">
        <v>121</v>
      </c>
      <c r="E56" s="13">
        <v>1599</v>
      </c>
      <c r="F56" s="13">
        <v>1245</v>
      </c>
      <c r="G56" s="13">
        <f t="shared" si="1"/>
        <v>-354</v>
      </c>
      <c r="H56" s="133"/>
      <c r="I56" s="121"/>
    </row>
    <row r="57" spans="1:9" ht="15" customHeight="1">
      <c r="A57" s="126"/>
      <c r="B57" s="128"/>
      <c r="C57" s="152"/>
      <c r="D57" s="132"/>
      <c r="E57" s="15">
        <v>1599</v>
      </c>
      <c r="F57" s="15">
        <v>1245</v>
      </c>
      <c r="G57" s="16">
        <f t="shared" si="1"/>
        <v>-354</v>
      </c>
      <c r="H57" s="134"/>
      <c r="I57" s="21"/>
    </row>
    <row r="58" spans="1:9" ht="15" customHeight="1">
      <c r="A58" s="125">
        <v>23</v>
      </c>
      <c r="B58" s="127" t="s">
        <v>81</v>
      </c>
      <c r="C58" s="129" t="s">
        <v>103</v>
      </c>
      <c r="D58" s="131" t="s">
        <v>121</v>
      </c>
      <c r="E58" s="17">
        <v>337</v>
      </c>
      <c r="F58" s="17">
        <v>336</v>
      </c>
      <c r="G58" s="13">
        <f t="shared" si="1"/>
        <v>-1</v>
      </c>
      <c r="H58" s="133" t="s">
        <v>8</v>
      </c>
      <c r="I58" s="121"/>
    </row>
    <row r="59" spans="1:9" ht="15" customHeight="1">
      <c r="A59" s="126"/>
      <c r="B59" s="128"/>
      <c r="C59" s="130"/>
      <c r="D59" s="132"/>
      <c r="E59" s="18">
        <v>337</v>
      </c>
      <c r="F59" s="18">
        <v>336</v>
      </c>
      <c r="G59" s="16">
        <f t="shared" si="1"/>
        <v>-1</v>
      </c>
      <c r="H59" s="134"/>
      <c r="I59" s="21"/>
    </row>
    <row r="60" spans="1:9" ht="15" customHeight="1">
      <c r="A60" s="125">
        <v>24</v>
      </c>
      <c r="B60" s="127" t="s">
        <v>81</v>
      </c>
      <c r="C60" s="129" t="s">
        <v>104</v>
      </c>
      <c r="D60" s="131" t="s">
        <v>121</v>
      </c>
      <c r="E60" s="17">
        <v>0</v>
      </c>
      <c r="F60" s="17">
        <v>279</v>
      </c>
      <c r="G60" s="13">
        <f t="shared" si="1"/>
        <v>279</v>
      </c>
      <c r="H60" s="133" t="s">
        <v>8</v>
      </c>
      <c r="I60" s="121"/>
    </row>
    <row r="61" spans="1:9" ht="15" customHeight="1">
      <c r="A61" s="126"/>
      <c r="B61" s="128"/>
      <c r="C61" s="130"/>
      <c r="D61" s="132"/>
      <c r="E61" s="18">
        <v>0</v>
      </c>
      <c r="F61" s="18">
        <v>279</v>
      </c>
      <c r="G61" s="16">
        <f t="shared" si="1"/>
        <v>279</v>
      </c>
      <c r="H61" s="134"/>
      <c r="I61" s="21"/>
    </row>
    <row r="62" spans="1:9" ht="15" customHeight="1">
      <c r="A62" s="125">
        <v>25</v>
      </c>
      <c r="B62" s="127" t="s">
        <v>81</v>
      </c>
      <c r="C62" s="129" t="s">
        <v>105</v>
      </c>
      <c r="D62" s="131" t="s">
        <v>119</v>
      </c>
      <c r="E62" s="17">
        <v>20317</v>
      </c>
      <c r="F62" s="17">
        <v>20968</v>
      </c>
      <c r="G62" s="13">
        <f t="shared" si="1"/>
        <v>651</v>
      </c>
      <c r="H62" s="133" t="s">
        <v>8</v>
      </c>
      <c r="I62" s="121"/>
    </row>
    <row r="63" spans="1:9" ht="15" customHeight="1">
      <c r="A63" s="126"/>
      <c r="B63" s="128"/>
      <c r="C63" s="130"/>
      <c r="D63" s="132"/>
      <c r="E63" s="18">
        <v>20317</v>
      </c>
      <c r="F63" s="18">
        <v>20968</v>
      </c>
      <c r="G63" s="16">
        <f t="shared" si="1"/>
        <v>651</v>
      </c>
      <c r="H63" s="134"/>
      <c r="I63" s="21"/>
    </row>
    <row r="64" spans="1:9" ht="15" customHeight="1">
      <c r="A64" s="125">
        <v>26</v>
      </c>
      <c r="B64" s="127" t="s">
        <v>81</v>
      </c>
      <c r="C64" s="129" t="s">
        <v>106</v>
      </c>
      <c r="D64" s="131" t="s">
        <v>119</v>
      </c>
      <c r="E64" s="17">
        <v>1775</v>
      </c>
      <c r="F64" s="17">
        <v>1862</v>
      </c>
      <c r="G64" s="13">
        <f t="shared" si="1"/>
        <v>87</v>
      </c>
      <c r="H64" s="133" t="s">
        <v>8</v>
      </c>
      <c r="I64" s="121"/>
    </row>
    <row r="65" spans="1:9" ht="15" customHeight="1">
      <c r="A65" s="126"/>
      <c r="B65" s="128"/>
      <c r="C65" s="130"/>
      <c r="D65" s="132"/>
      <c r="E65" s="18">
        <v>1775</v>
      </c>
      <c r="F65" s="18">
        <v>1862</v>
      </c>
      <c r="G65" s="16">
        <f t="shared" si="1"/>
        <v>87</v>
      </c>
      <c r="H65" s="134"/>
      <c r="I65" s="21"/>
    </row>
    <row r="66" spans="1:9" ht="15" customHeight="1">
      <c r="A66" s="125">
        <v>27</v>
      </c>
      <c r="B66" s="127" t="s">
        <v>81</v>
      </c>
      <c r="C66" s="129" t="s">
        <v>107</v>
      </c>
      <c r="D66" s="131" t="s">
        <v>122</v>
      </c>
      <c r="E66" s="17">
        <v>1627</v>
      </c>
      <c r="F66" s="17">
        <v>1748</v>
      </c>
      <c r="G66" s="13">
        <f t="shared" si="1"/>
        <v>121</v>
      </c>
      <c r="H66" s="133" t="s">
        <v>8</v>
      </c>
      <c r="I66" s="121"/>
    </row>
    <row r="67" spans="1:9" ht="15" customHeight="1">
      <c r="A67" s="126"/>
      <c r="B67" s="128"/>
      <c r="C67" s="130"/>
      <c r="D67" s="132"/>
      <c r="E67" s="18">
        <v>1499</v>
      </c>
      <c r="F67" s="18">
        <v>1514</v>
      </c>
      <c r="G67" s="16">
        <f t="shared" si="1"/>
        <v>15</v>
      </c>
      <c r="H67" s="134"/>
      <c r="I67" s="21"/>
    </row>
    <row r="68" spans="1:9" ht="15" customHeight="1">
      <c r="A68" s="125">
        <v>28</v>
      </c>
      <c r="B68" s="127" t="s">
        <v>81</v>
      </c>
      <c r="C68" s="129" t="s">
        <v>108</v>
      </c>
      <c r="D68" s="131" t="s">
        <v>119</v>
      </c>
      <c r="E68" s="17">
        <v>2191</v>
      </c>
      <c r="F68" s="17">
        <v>1893</v>
      </c>
      <c r="G68" s="17">
        <f t="shared" si="1"/>
        <v>-298</v>
      </c>
      <c r="H68" s="133" t="s">
        <v>8</v>
      </c>
      <c r="I68" s="120"/>
    </row>
    <row r="69" spans="1:9" ht="15" customHeight="1">
      <c r="A69" s="126"/>
      <c r="B69" s="128"/>
      <c r="C69" s="130"/>
      <c r="D69" s="132"/>
      <c r="E69" s="18">
        <v>2191</v>
      </c>
      <c r="F69" s="18">
        <v>1893</v>
      </c>
      <c r="G69" s="16">
        <f t="shared" si="1"/>
        <v>-298</v>
      </c>
      <c r="H69" s="134"/>
      <c r="I69" s="21"/>
    </row>
    <row r="70" spans="1:9" ht="15" customHeight="1">
      <c r="A70" s="125">
        <v>29</v>
      </c>
      <c r="B70" s="127" t="s">
        <v>81</v>
      </c>
      <c r="C70" s="129" t="s">
        <v>109</v>
      </c>
      <c r="D70" s="131" t="s">
        <v>123</v>
      </c>
      <c r="E70" s="17">
        <v>49683</v>
      </c>
      <c r="F70" s="17">
        <v>56285</v>
      </c>
      <c r="G70" s="17">
        <f t="shared" si="1"/>
        <v>6602</v>
      </c>
      <c r="H70" s="133" t="s">
        <v>8</v>
      </c>
      <c r="I70" s="120"/>
    </row>
    <row r="71" spans="1:9" ht="15" customHeight="1">
      <c r="A71" s="126"/>
      <c r="B71" s="128"/>
      <c r="C71" s="130"/>
      <c r="D71" s="132"/>
      <c r="E71" s="18">
        <v>49682</v>
      </c>
      <c r="F71" s="18">
        <v>56284</v>
      </c>
      <c r="G71" s="16">
        <f t="shared" si="1"/>
        <v>6602</v>
      </c>
      <c r="H71" s="134"/>
      <c r="I71" s="21"/>
    </row>
    <row r="72" spans="1:9" ht="15" customHeight="1">
      <c r="A72" s="125">
        <v>30</v>
      </c>
      <c r="B72" s="127" t="s">
        <v>81</v>
      </c>
      <c r="C72" s="129" t="s">
        <v>110</v>
      </c>
      <c r="D72" s="131" t="s">
        <v>124</v>
      </c>
      <c r="E72" s="17">
        <v>577</v>
      </c>
      <c r="F72" s="17">
        <v>655</v>
      </c>
      <c r="G72" s="13">
        <f t="shared" si="1"/>
        <v>78</v>
      </c>
      <c r="H72" s="133" t="s">
        <v>8</v>
      </c>
      <c r="I72" s="121"/>
    </row>
    <row r="73" spans="1:9" ht="15" customHeight="1">
      <c r="A73" s="126"/>
      <c r="B73" s="128"/>
      <c r="C73" s="130"/>
      <c r="D73" s="132"/>
      <c r="E73" s="18">
        <v>577</v>
      </c>
      <c r="F73" s="18">
        <v>655</v>
      </c>
      <c r="G73" s="16">
        <f t="shared" si="1"/>
        <v>78</v>
      </c>
      <c r="H73" s="134"/>
      <c r="I73" s="21"/>
    </row>
    <row r="74" spans="1:9" ht="15" customHeight="1">
      <c r="A74" s="125">
        <v>31</v>
      </c>
      <c r="B74" s="127" t="s">
        <v>81</v>
      </c>
      <c r="C74" s="129" t="s">
        <v>111</v>
      </c>
      <c r="D74" s="131" t="s">
        <v>124</v>
      </c>
      <c r="E74" s="17">
        <v>1315</v>
      </c>
      <c r="F74" s="17">
        <v>1629</v>
      </c>
      <c r="G74" s="13">
        <f t="shared" ref="G74:G95" si="2">+F74-E74</f>
        <v>314</v>
      </c>
      <c r="H74" s="133" t="s">
        <v>8</v>
      </c>
      <c r="I74" s="121"/>
    </row>
    <row r="75" spans="1:9" ht="15" customHeight="1">
      <c r="A75" s="126"/>
      <c r="B75" s="128"/>
      <c r="C75" s="130"/>
      <c r="D75" s="132"/>
      <c r="E75" s="18">
        <v>1315</v>
      </c>
      <c r="F75" s="18">
        <v>1629</v>
      </c>
      <c r="G75" s="16">
        <f t="shared" si="2"/>
        <v>314</v>
      </c>
      <c r="H75" s="134"/>
      <c r="I75" s="21"/>
    </row>
    <row r="76" spans="1:9" ht="15" customHeight="1">
      <c r="A76" s="125">
        <v>32</v>
      </c>
      <c r="B76" s="127" t="s">
        <v>81</v>
      </c>
      <c r="C76" s="129" t="s">
        <v>112</v>
      </c>
      <c r="D76" s="131" t="s">
        <v>124</v>
      </c>
      <c r="E76" s="17">
        <v>604</v>
      </c>
      <c r="F76" s="17">
        <v>604</v>
      </c>
      <c r="G76" s="13">
        <f t="shared" si="2"/>
        <v>0</v>
      </c>
      <c r="H76" s="133" t="s">
        <v>8</v>
      </c>
      <c r="I76" s="121"/>
    </row>
    <row r="77" spans="1:9" ht="15" customHeight="1">
      <c r="A77" s="126"/>
      <c r="B77" s="128"/>
      <c r="C77" s="130"/>
      <c r="D77" s="132"/>
      <c r="E77" s="18">
        <v>604</v>
      </c>
      <c r="F77" s="18">
        <v>604</v>
      </c>
      <c r="G77" s="16">
        <f t="shared" si="2"/>
        <v>0</v>
      </c>
      <c r="H77" s="134"/>
      <c r="I77" s="21"/>
    </row>
    <row r="78" spans="1:9" ht="15" customHeight="1">
      <c r="A78" s="125">
        <v>33</v>
      </c>
      <c r="B78" s="127" t="s">
        <v>81</v>
      </c>
      <c r="C78" s="129" t="s">
        <v>113</v>
      </c>
      <c r="D78" s="131" t="s">
        <v>124</v>
      </c>
      <c r="E78" s="17">
        <v>31238</v>
      </c>
      <c r="F78" s="17">
        <v>31238</v>
      </c>
      <c r="G78" s="13">
        <f t="shared" si="2"/>
        <v>0</v>
      </c>
      <c r="H78" s="133" t="s">
        <v>8</v>
      </c>
      <c r="I78" s="121"/>
    </row>
    <row r="79" spans="1:9" ht="15" customHeight="1">
      <c r="A79" s="126"/>
      <c r="B79" s="128"/>
      <c r="C79" s="130"/>
      <c r="D79" s="132"/>
      <c r="E79" s="18">
        <v>31238</v>
      </c>
      <c r="F79" s="18">
        <v>31238</v>
      </c>
      <c r="G79" s="16">
        <f t="shared" si="2"/>
        <v>0</v>
      </c>
      <c r="H79" s="134"/>
      <c r="I79" s="21"/>
    </row>
    <row r="80" spans="1:9" ht="15" customHeight="1">
      <c r="A80" s="125">
        <v>34</v>
      </c>
      <c r="B80" s="127" t="s">
        <v>81</v>
      </c>
      <c r="C80" s="129" t="s">
        <v>114</v>
      </c>
      <c r="D80" s="131" t="s">
        <v>124</v>
      </c>
      <c r="E80" s="17">
        <v>35073</v>
      </c>
      <c r="F80" s="17">
        <v>35073</v>
      </c>
      <c r="G80" s="13">
        <f t="shared" si="2"/>
        <v>0</v>
      </c>
      <c r="H80" s="133" t="s">
        <v>8</v>
      </c>
      <c r="I80" s="121"/>
    </row>
    <row r="81" spans="1:9" ht="15" customHeight="1">
      <c r="A81" s="126"/>
      <c r="B81" s="128"/>
      <c r="C81" s="130"/>
      <c r="D81" s="132"/>
      <c r="E81" s="18">
        <v>33396</v>
      </c>
      <c r="F81" s="18">
        <v>33542</v>
      </c>
      <c r="G81" s="16">
        <f t="shared" si="2"/>
        <v>146</v>
      </c>
      <c r="H81" s="134"/>
      <c r="I81" s="21"/>
    </row>
    <row r="82" spans="1:9" ht="15" customHeight="1">
      <c r="A82" s="125">
        <v>35</v>
      </c>
      <c r="B82" s="127" t="s">
        <v>81</v>
      </c>
      <c r="C82" s="129" t="s">
        <v>115</v>
      </c>
      <c r="D82" s="131" t="s">
        <v>121</v>
      </c>
      <c r="E82" s="17">
        <v>9682</v>
      </c>
      <c r="F82" s="17">
        <v>13676</v>
      </c>
      <c r="G82" s="13">
        <f t="shared" si="2"/>
        <v>3994</v>
      </c>
      <c r="H82" s="133"/>
      <c r="I82" s="121"/>
    </row>
    <row r="83" spans="1:9" ht="15" customHeight="1">
      <c r="A83" s="126"/>
      <c r="B83" s="128"/>
      <c r="C83" s="130"/>
      <c r="D83" s="132"/>
      <c r="E83" s="18">
        <v>9682</v>
      </c>
      <c r="F83" s="18">
        <v>13676</v>
      </c>
      <c r="G83" s="16">
        <f t="shared" si="2"/>
        <v>3994</v>
      </c>
      <c r="H83" s="134"/>
      <c r="I83" s="21"/>
    </row>
    <row r="84" spans="1:9" ht="15" customHeight="1">
      <c r="A84" s="125">
        <v>36</v>
      </c>
      <c r="B84" s="127" t="s">
        <v>81</v>
      </c>
      <c r="C84" s="129" t="s">
        <v>116</v>
      </c>
      <c r="D84" s="131" t="s">
        <v>121</v>
      </c>
      <c r="E84" s="17">
        <v>10001</v>
      </c>
      <c r="F84" s="17">
        <v>10001</v>
      </c>
      <c r="G84" s="13">
        <f t="shared" si="2"/>
        <v>0</v>
      </c>
      <c r="H84" s="43"/>
      <c r="I84" s="121"/>
    </row>
    <row r="85" spans="1:9" ht="15" customHeight="1">
      <c r="A85" s="126"/>
      <c r="B85" s="128"/>
      <c r="C85" s="130"/>
      <c r="D85" s="132"/>
      <c r="E85" s="18">
        <v>10001</v>
      </c>
      <c r="F85" s="18">
        <v>10001</v>
      </c>
      <c r="G85" s="16">
        <f t="shared" si="2"/>
        <v>0</v>
      </c>
      <c r="H85" s="43"/>
      <c r="I85" s="21"/>
    </row>
    <row r="86" spans="1:9" ht="15" customHeight="1">
      <c r="A86" s="125">
        <v>37</v>
      </c>
      <c r="B86" s="127" t="s">
        <v>81</v>
      </c>
      <c r="C86" s="129" t="s">
        <v>117</v>
      </c>
      <c r="D86" s="131" t="s">
        <v>121</v>
      </c>
      <c r="E86" s="17">
        <v>1464</v>
      </c>
      <c r="F86" s="17">
        <v>1464</v>
      </c>
      <c r="G86" s="13">
        <f t="shared" si="2"/>
        <v>0</v>
      </c>
      <c r="H86" s="133"/>
      <c r="I86" s="121"/>
    </row>
    <row r="87" spans="1:9" ht="15" customHeight="1">
      <c r="A87" s="126"/>
      <c r="B87" s="128"/>
      <c r="C87" s="130"/>
      <c r="D87" s="132"/>
      <c r="E87" s="18">
        <v>1464</v>
      </c>
      <c r="F87" s="18">
        <v>1464</v>
      </c>
      <c r="G87" s="16">
        <f t="shared" si="2"/>
        <v>0</v>
      </c>
      <c r="H87" s="134"/>
      <c r="I87" s="21"/>
    </row>
    <row r="88" spans="1:9" ht="15" customHeight="1">
      <c r="A88" s="125">
        <v>38</v>
      </c>
      <c r="B88" s="127" t="s">
        <v>81</v>
      </c>
      <c r="C88" s="152" t="s">
        <v>118</v>
      </c>
      <c r="D88" s="131" t="s">
        <v>124</v>
      </c>
      <c r="E88" s="13">
        <v>0</v>
      </c>
      <c r="F88" s="13">
        <v>46252</v>
      </c>
      <c r="G88" s="13">
        <f t="shared" si="2"/>
        <v>46252</v>
      </c>
      <c r="H88" s="133"/>
      <c r="I88" s="121"/>
    </row>
    <row r="89" spans="1:9" ht="15" customHeight="1">
      <c r="A89" s="126"/>
      <c r="B89" s="128"/>
      <c r="C89" s="152"/>
      <c r="D89" s="132"/>
      <c r="E89" s="15">
        <v>0</v>
      </c>
      <c r="F89" s="15">
        <v>46252</v>
      </c>
      <c r="G89" s="16">
        <f t="shared" si="2"/>
        <v>46252</v>
      </c>
      <c r="H89" s="134"/>
      <c r="I89" s="21"/>
    </row>
    <row r="90" spans="1:9" ht="15" customHeight="1">
      <c r="A90" s="135" t="s">
        <v>125</v>
      </c>
      <c r="B90" s="136"/>
      <c r="C90" s="136"/>
      <c r="D90" s="137"/>
      <c r="E90" s="17">
        <f>+SUM(E16,E18,E20,E22,E24,E26,E28,E30,E32,E34,E36,E38,E40,E42,E44,E46,E48,E50,E52,E54,E56,E58,E60,E62,E64,E66,E68,E70,E72,E74,E76,E78,E80,E82,E84,E86,E88)</f>
        <v>378302</v>
      </c>
      <c r="F90" s="17">
        <f t="shared" ref="F90:G90" si="3">+SUM(F16,F18,F20,F22,F24,F26,F28,F30,F32,F34,F36,F38,F40,F42,F44,F46,F48,F50,F52,F54,F56,F58,F60,F62,F64,F66,F68,F70,F72,F74,F76,F78,F80,F82,F84,F86,F88)</f>
        <v>409963</v>
      </c>
      <c r="G90" s="17">
        <f t="shared" si="3"/>
        <v>31661</v>
      </c>
      <c r="H90" s="133"/>
      <c r="I90" s="121"/>
    </row>
    <row r="91" spans="1:9" ht="15" customHeight="1">
      <c r="A91" s="138"/>
      <c r="B91" s="139"/>
      <c r="C91" s="139"/>
      <c r="D91" s="140"/>
      <c r="E91" s="18">
        <f>+SUM(E17,E19,E21,E23,E25,E27,E29,E31,E33,E35,E37,E39,E41,E43,E45,E47,E49,E51,E53,E55,E57,E59,E61,E63,E65,E67,E69,E71,E73,E75,E77,E79,E81,E83,E85,E87,E89)</f>
        <v>375986</v>
      </c>
      <c r="F91" s="18">
        <f t="shared" ref="F91:G91" si="4">+SUM(F17,F19,F21,F23,F25,F27,F29,F31,F33,F35,F37,F39,F41,F43,F45,F47,F49,F51,F53,F55,F57,F59,F61,F63,F65,F67,F69,F71,F73,F75,F77,F79,F81,F83,F85,F87,F89)</f>
        <v>407051</v>
      </c>
      <c r="G91" s="18">
        <f t="shared" si="4"/>
        <v>31065</v>
      </c>
      <c r="H91" s="134"/>
      <c r="I91" s="21"/>
    </row>
    <row r="92" spans="1:9" ht="15" customHeight="1">
      <c r="A92" s="125">
        <v>39</v>
      </c>
      <c r="B92" s="148" t="s">
        <v>127</v>
      </c>
      <c r="C92" s="150" t="s">
        <v>133</v>
      </c>
      <c r="D92" s="131" t="s">
        <v>128</v>
      </c>
      <c r="E92" s="13">
        <v>0</v>
      </c>
      <c r="F92" s="13">
        <v>326</v>
      </c>
      <c r="G92" s="13">
        <f t="shared" si="2"/>
        <v>326</v>
      </c>
      <c r="H92" s="133" t="s">
        <v>8</v>
      </c>
      <c r="I92" s="120"/>
    </row>
    <row r="93" spans="1:9" ht="15" customHeight="1">
      <c r="A93" s="126"/>
      <c r="B93" s="149"/>
      <c r="C93" s="151"/>
      <c r="D93" s="132"/>
      <c r="E93" s="15">
        <v>0</v>
      </c>
      <c r="F93" s="15">
        <v>326</v>
      </c>
      <c r="G93" s="16">
        <f t="shared" si="2"/>
        <v>326</v>
      </c>
      <c r="H93" s="134"/>
      <c r="I93" s="21"/>
    </row>
    <row r="94" spans="1:9" ht="15" customHeight="1">
      <c r="A94" s="135" t="s">
        <v>129</v>
      </c>
      <c r="B94" s="136"/>
      <c r="C94" s="136"/>
      <c r="D94" s="137"/>
      <c r="E94" s="17">
        <f>+E92</f>
        <v>0</v>
      </c>
      <c r="F94" s="17">
        <f>+F92</f>
        <v>326</v>
      </c>
      <c r="G94" s="13">
        <f t="shared" si="2"/>
        <v>326</v>
      </c>
      <c r="H94" s="133"/>
      <c r="I94" s="121"/>
    </row>
    <row r="95" spans="1:9" ht="15" customHeight="1">
      <c r="A95" s="138"/>
      <c r="B95" s="139"/>
      <c r="C95" s="139"/>
      <c r="D95" s="140"/>
      <c r="E95" s="18">
        <f>+E93</f>
        <v>0</v>
      </c>
      <c r="F95" s="18">
        <f>+F93</f>
        <v>326</v>
      </c>
      <c r="G95" s="16">
        <f t="shared" si="2"/>
        <v>326</v>
      </c>
      <c r="H95" s="134"/>
      <c r="I95" s="21"/>
    </row>
    <row r="96" spans="1:9" ht="15" customHeight="1">
      <c r="A96" s="154" t="s">
        <v>18</v>
      </c>
      <c r="B96" s="155"/>
      <c r="C96" s="155"/>
      <c r="D96" s="156"/>
      <c r="E96" s="13">
        <f>+E14+E90+E94</f>
        <v>1553188</v>
      </c>
      <c r="F96" s="13">
        <f t="shared" ref="F96:F97" si="5">+F14+F90+F94</f>
        <v>1583702</v>
      </c>
      <c r="G96" s="14">
        <f t="shared" si="1"/>
        <v>30514</v>
      </c>
      <c r="H96" s="133" t="str">
        <f>IF(I96="　","　","区ＣＭ")</f>
        <v>　</v>
      </c>
      <c r="I96" s="19" t="str">
        <f>IF(SUMIF(J12:J57,J96,I12:I57)=0,"　",SUMIF(J12:J57,J96,I12:I57))</f>
        <v>　</v>
      </c>
    </row>
    <row r="97" spans="1:9" ht="15" customHeight="1" thickBot="1">
      <c r="A97" s="157"/>
      <c r="B97" s="158"/>
      <c r="C97" s="158"/>
      <c r="D97" s="159"/>
      <c r="E97" s="22">
        <f>+E15+E91+E95</f>
        <v>1550872</v>
      </c>
      <c r="F97" s="22">
        <f t="shared" si="5"/>
        <v>1580790</v>
      </c>
      <c r="G97" s="23">
        <f t="shared" si="1"/>
        <v>29918</v>
      </c>
      <c r="H97" s="160"/>
      <c r="I97" s="24" t="str">
        <f>IF(SUMIF(J12:J57,J97,I12:I57)=0,"　",SUMIF(J12:J57,J97,I12:I57))</f>
        <v>　</v>
      </c>
    </row>
    <row r="98" spans="1:9" ht="12.75">
      <c r="A98" s="42"/>
      <c r="B98" s="42"/>
      <c r="C98" s="42"/>
      <c r="D98" s="42"/>
      <c r="E98" s="25"/>
      <c r="F98" s="26"/>
      <c r="G98" s="26"/>
    </row>
    <row r="99" spans="1:9" ht="18" customHeight="1">
      <c r="A99" s="30"/>
      <c r="B99" s="30"/>
      <c r="C99" s="38"/>
      <c r="D99" s="30"/>
      <c r="F99" s="7"/>
      <c r="G99" s="7"/>
    </row>
    <row r="100" spans="1:9" ht="18" customHeight="1">
      <c r="A100" s="27"/>
      <c r="D100" s="30"/>
      <c r="F100" s="7"/>
      <c r="G100" s="7"/>
      <c r="H100" s="27"/>
    </row>
    <row r="101" spans="1:9" ht="18" customHeight="1">
      <c r="F101" s="7"/>
      <c r="G101" s="7"/>
      <c r="H101" s="27"/>
    </row>
    <row r="102" spans="1:9" ht="18" customHeight="1">
      <c r="F102" s="7"/>
      <c r="G102" s="7"/>
      <c r="H102" s="27"/>
    </row>
  </sheetData>
  <mergeCells count="205">
    <mergeCell ref="A92:A93"/>
    <mergeCell ref="B92:B93"/>
    <mergeCell ref="C92:C93"/>
    <mergeCell ref="D92:D93"/>
    <mergeCell ref="H92:H93"/>
    <mergeCell ref="A94:D95"/>
    <mergeCell ref="H94:H95"/>
    <mergeCell ref="A90:D91"/>
    <mergeCell ref="H90:H91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E9:F9"/>
    <mergeCell ref="A56:A57"/>
    <mergeCell ref="B56:B57"/>
    <mergeCell ref="C56:C57"/>
    <mergeCell ref="A96:D97"/>
    <mergeCell ref="H96:H97"/>
    <mergeCell ref="D56:D57"/>
    <mergeCell ref="H56:H57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2:A23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54:A55"/>
    <mergeCell ref="B54:B55"/>
    <mergeCell ref="C54:C55"/>
    <mergeCell ref="D54:D55"/>
    <mergeCell ref="H54:H55"/>
    <mergeCell ref="A52:A53"/>
    <mergeCell ref="B52:B53"/>
    <mergeCell ref="C52:C53"/>
    <mergeCell ref="D52:D53"/>
  </mergeCells>
  <phoneticPr fontId="4"/>
  <dataValidations count="2">
    <dataValidation type="list" allowBlank="1" showInputMessage="1" showErrorMessage="1" sqref="H12:H13 H16:H49 H58:H81 H92:H9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人権教育・人権啓発推進事業"/>
    <hyperlink ref="C18:C19" r:id="rId2" display="鶴見区生涯学習事業"/>
    <hyperlink ref="C20:C21" r:id="rId3" display="鶴見区青少年育成事業"/>
    <hyperlink ref="C22:C23" r:id="rId4" display="成人の日記念のつどい事業"/>
    <hyperlink ref="C24:C25" r:id="rId5" display="学校体育施設開放事業"/>
    <hyperlink ref="C26:C27" r:id="rId6" display="コミュニティ育成事業"/>
    <hyperlink ref="C28:C29" r:id="rId7" display="区役所附設会館管理運営経費"/>
    <hyperlink ref="C30:C31" r:id="rId8" display="地域活動協議会支援事業"/>
    <hyperlink ref="C32:C33" r:id="rId9" display="新たな地域コミュニティ支援事業"/>
    <hyperlink ref="C34:C35" r:id="rId10" display="防災資機材の充実等災害に強いまちづくり（防災事業）"/>
    <hyperlink ref="C36:C37" r:id="rId11" display="防犯事業"/>
    <hyperlink ref="C38:C39" r:id="rId12" display="交通安全対策事業"/>
    <hyperlink ref="C40:C41" r:id="rId13" display="子育て支援事業"/>
    <hyperlink ref="C42:C43" r:id="rId14" display="児童虐待防止・ドメスティックバイオレンス対策事業"/>
    <hyperlink ref="C44:C45" r:id="rId15" display="４歳児訪問事業"/>
    <hyperlink ref="C46:C47" r:id="rId16" display="身体障がい者・知的障がい者相談員事業"/>
    <hyperlink ref="C48:C49" r:id="rId17" display="地域福祉活動推進事業"/>
    <hyperlink ref="C50:C51" r:id="rId18" display="福祉事務所運営費"/>
    <hyperlink ref="C52:C53" r:id="rId19" display="住民主体の地域福祉ネットワーク活動推進事業"/>
    <hyperlink ref="C54:C55" r:id="rId20" display="乳幼児発達相談体制強化事業（発達障がい者支援施策の充実）"/>
    <hyperlink ref="C56:C57" r:id="rId21" display="地域保健事業経費"/>
    <hyperlink ref="C58:C59" r:id="rId22" display="健康づくり推進事業"/>
    <hyperlink ref="C60:C61" r:id="rId23" display="助産師相談事業"/>
    <hyperlink ref="C62:C63" r:id="rId24" display="区の広報事業"/>
    <hyperlink ref="C64:C65" r:id="rId25" display="区の広聴事業"/>
    <hyperlink ref="C66:C67" r:id="rId26" display="花と緑のまちづくり推進事業"/>
    <hyperlink ref="C68:C69" r:id="rId27" display="鶴見魅力創造事業"/>
    <hyperlink ref="C70:C71" r:id="rId28" display="鶴見区住民情報関係事務経費"/>
    <hyperlink ref="C72:C73" r:id="rId29" display="区政会議運営事業"/>
    <hyperlink ref="C74:C75" r:id="rId30" display="定年退職後の社会参加促進調査事業"/>
    <hyperlink ref="C76:C77" r:id="rId31" display="人材育成関連事業"/>
    <hyperlink ref="C78:C79" r:id="rId32" display="区一般管理経費"/>
    <hyperlink ref="C80:C81" r:id="rId33" display="区庁舎設備維持費"/>
    <hyperlink ref="C82:C83" r:id="rId34" display="鶴見区　こどもの学習支援事業"/>
    <hyperlink ref="C84:C85" r:id="rId35" display="就学前こどもサポートネット事業"/>
    <hyperlink ref="C86:C87" r:id="rId36" display="ペアレントトレーニング連続講座"/>
    <hyperlink ref="C88:C89" r:id="rId37" display="国産木材を活用した区役所庁舎整備事業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8"/>
  <rowBreaks count="1" manualBreakCount="1">
    <brk id="6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2"/>
  <sheetViews>
    <sheetView view="pageBreakPreview" zoomScaleNormal="100" zoomScaleSheetLayoutView="100" workbookViewId="0">
      <selection activeCell="A5" sqref="A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41"/>
    </row>
    <row r="2" spans="1:10" ht="17.25" customHeight="1">
      <c r="A2" s="1"/>
      <c r="B2" s="1"/>
      <c r="G2" s="40"/>
      <c r="I2" s="33"/>
    </row>
    <row r="3" spans="1:10" ht="17.25" customHeight="1">
      <c r="A3" s="1"/>
      <c r="B3" s="1"/>
      <c r="G3" s="39"/>
      <c r="I3" s="33"/>
    </row>
    <row r="4" spans="1:10" ht="17.25" customHeight="1">
      <c r="G4" s="40"/>
    </row>
    <row r="5" spans="1:10" ht="18" customHeight="1">
      <c r="A5" s="1" t="s">
        <v>39</v>
      </c>
      <c r="B5" s="1"/>
      <c r="G5" s="2"/>
      <c r="H5" s="46"/>
      <c r="I5" s="46"/>
    </row>
    <row r="6" spans="1:10" ht="15" customHeight="1">
      <c r="G6" s="2"/>
    </row>
    <row r="7" spans="1:10" ht="18" customHeight="1">
      <c r="A7" s="5" t="s">
        <v>27</v>
      </c>
      <c r="B7" s="5"/>
      <c r="D7" s="4"/>
      <c r="E7" s="4"/>
      <c r="F7" s="5"/>
      <c r="G7" s="5"/>
      <c r="I7" s="34" t="s">
        <v>45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153" t="s">
        <v>46</v>
      </c>
      <c r="F9" s="153"/>
      <c r="G9" s="6"/>
      <c r="I9" s="8" t="s">
        <v>1</v>
      </c>
    </row>
    <row r="10" spans="1:10" ht="15" customHeight="1">
      <c r="A10" s="9" t="s">
        <v>2</v>
      </c>
      <c r="B10" s="10" t="s">
        <v>32</v>
      </c>
      <c r="C10" s="141" t="s">
        <v>30</v>
      </c>
      <c r="D10" s="143" t="s">
        <v>33</v>
      </c>
      <c r="E10" s="47" t="s">
        <v>78</v>
      </c>
      <c r="F10" s="10" t="s">
        <v>79</v>
      </c>
      <c r="G10" s="47" t="s">
        <v>28</v>
      </c>
      <c r="H10" s="144" t="s">
        <v>5</v>
      </c>
      <c r="I10" s="145"/>
    </row>
    <row r="11" spans="1:10" ht="15" customHeight="1">
      <c r="A11" s="11" t="s">
        <v>6</v>
      </c>
      <c r="B11" s="12" t="s">
        <v>23</v>
      </c>
      <c r="C11" s="142"/>
      <c r="D11" s="142"/>
      <c r="E11" s="48" t="s">
        <v>37</v>
      </c>
      <c r="F11" s="48" t="s">
        <v>38</v>
      </c>
      <c r="G11" s="48" t="s">
        <v>29</v>
      </c>
      <c r="H11" s="146"/>
      <c r="I11" s="147"/>
    </row>
    <row r="12" spans="1:10" ht="15" customHeight="1">
      <c r="A12" s="125">
        <v>1</v>
      </c>
      <c r="B12" s="173" t="s">
        <v>24</v>
      </c>
      <c r="C12" s="150" t="s">
        <v>40</v>
      </c>
      <c r="D12" s="131" t="s">
        <v>7</v>
      </c>
      <c r="E12" s="13">
        <v>30000</v>
      </c>
      <c r="F12" s="13"/>
      <c r="G12" s="13">
        <f t="shared" ref="G12:G61" si="0">+F12-E12</f>
        <v>-30000</v>
      </c>
      <c r="H12" s="133" t="s">
        <v>8</v>
      </c>
      <c r="I12" s="36"/>
      <c r="J12" s="4" t="s">
        <v>42</v>
      </c>
    </row>
    <row r="13" spans="1:10" ht="15" customHeight="1">
      <c r="A13" s="126"/>
      <c r="B13" s="149"/>
      <c r="C13" s="151"/>
      <c r="D13" s="132"/>
      <c r="E13" s="15">
        <v>30000</v>
      </c>
      <c r="F13" s="15"/>
      <c r="G13" s="16">
        <f t="shared" si="0"/>
        <v>-30000</v>
      </c>
      <c r="H13" s="134"/>
      <c r="I13" s="37"/>
      <c r="J13" s="4" t="s">
        <v>43</v>
      </c>
    </row>
    <row r="14" spans="1:10" ht="15" customHeight="1">
      <c r="A14" s="135" t="s">
        <v>9</v>
      </c>
      <c r="B14" s="136"/>
      <c r="C14" s="136"/>
      <c r="D14" s="137"/>
      <c r="E14" s="17">
        <f>+E12</f>
        <v>30000</v>
      </c>
      <c r="F14" s="17"/>
      <c r="G14" s="13">
        <f t="shared" si="0"/>
        <v>-30000</v>
      </c>
      <c r="H14" s="133"/>
      <c r="I14" s="36"/>
    </row>
    <row r="15" spans="1:10" ht="15" customHeight="1">
      <c r="A15" s="138"/>
      <c r="B15" s="139"/>
      <c r="C15" s="139"/>
      <c r="D15" s="140"/>
      <c r="E15" s="18">
        <f>+E13</f>
        <v>30000</v>
      </c>
      <c r="F15" s="18"/>
      <c r="G15" s="16">
        <f t="shared" si="0"/>
        <v>-30000</v>
      </c>
      <c r="H15" s="134"/>
      <c r="I15" s="37"/>
    </row>
    <row r="16" spans="1:10" ht="15" customHeight="1">
      <c r="A16" s="125">
        <v>2</v>
      </c>
      <c r="B16" s="127" t="s">
        <v>25</v>
      </c>
      <c r="C16" s="150" t="s">
        <v>10</v>
      </c>
      <c r="D16" s="131" t="s">
        <v>11</v>
      </c>
      <c r="E16" s="14">
        <v>25000</v>
      </c>
      <c r="F16" s="14"/>
      <c r="G16" s="13">
        <f t="shared" si="0"/>
        <v>-25000</v>
      </c>
      <c r="H16" s="133"/>
      <c r="I16" s="19"/>
      <c r="J16" s="4" t="s">
        <v>42</v>
      </c>
    </row>
    <row r="17" spans="1:11" ht="15" customHeight="1">
      <c r="A17" s="126"/>
      <c r="B17" s="128"/>
      <c r="C17" s="151"/>
      <c r="D17" s="132"/>
      <c r="E17" s="18">
        <v>25000</v>
      </c>
      <c r="F17" s="18"/>
      <c r="G17" s="16">
        <f t="shared" si="0"/>
        <v>-25000</v>
      </c>
      <c r="H17" s="134"/>
      <c r="I17" s="20"/>
      <c r="J17" s="4" t="s">
        <v>43</v>
      </c>
    </row>
    <row r="18" spans="1:11" ht="15" customHeight="1">
      <c r="A18" s="125">
        <v>3</v>
      </c>
      <c r="B18" s="127" t="s">
        <v>25</v>
      </c>
      <c r="C18" s="150" t="s">
        <v>12</v>
      </c>
      <c r="D18" s="131" t="s">
        <v>13</v>
      </c>
      <c r="E18" s="17">
        <v>5000</v>
      </c>
      <c r="F18" s="17"/>
      <c r="G18" s="13">
        <f t="shared" si="0"/>
        <v>-5000</v>
      </c>
      <c r="H18" s="133"/>
      <c r="I18" s="36"/>
      <c r="J18" s="4" t="s">
        <v>42</v>
      </c>
    </row>
    <row r="19" spans="1:11" ht="15" customHeight="1">
      <c r="A19" s="126"/>
      <c r="B19" s="128"/>
      <c r="C19" s="151"/>
      <c r="D19" s="132"/>
      <c r="E19" s="18">
        <v>0</v>
      </c>
      <c r="F19" s="18"/>
      <c r="G19" s="16">
        <f t="shared" si="0"/>
        <v>0</v>
      </c>
      <c r="H19" s="134"/>
      <c r="I19" s="21"/>
      <c r="J19" s="4" t="s">
        <v>43</v>
      </c>
    </row>
    <row r="20" spans="1:11" ht="15" customHeight="1">
      <c r="A20" s="125">
        <v>4</v>
      </c>
      <c r="B20" s="127" t="s">
        <v>25</v>
      </c>
      <c r="C20" s="150" t="s">
        <v>14</v>
      </c>
      <c r="D20" s="131" t="s">
        <v>15</v>
      </c>
      <c r="E20" s="17">
        <v>5000</v>
      </c>
      <c r="F20" s="17"/>
      <c r="G20" s="13">
        <f t="shared" si="0"/>
        <v>-5000</v>
      </c>
      <c r="H20" s="133" t="s">
        <v>75</v>
      </c>
      <c r="I20" s="121">
        <v>2000</v>
      </c>
      <c r="J20" s="4" t="s">
        <v>42</v>
      </c>
      <c r="K20" s="4" t="s">
        <v>76</v>
      </c>
    </row>
    <row r="21" spans="1:11" ht="15" customHeight="1">
      <c r="A21" s="126"/>
      <c r="B21" s="128"/>
      <c r="C21" s="151"/>
      <c r="D21" s="132"/>
      <c r="E21" s="18">
        <v>5000</v>
      </c>
      <c r="F21" s="18"/>
      <c r="G21" s="16">
        <f t="shared" si="0"/>
        <v>-5000</v>
      </c>
      <c r="H21" s="134"/>
      <c r="I21" s="21">
        <v>2000</v>
      </c>
      <c r="J21" s="4" t="s">
        <v>43</v>
      </c>
      <c r="K21" s="4" t="s">
        <v>77</v>
      </c>
    </row>
    <row r="22" spans="1:11" ht="15" customHeight="1">
      <c r="A22" s="125">
        <v>5</v>
      </c>
      <c r="B22" s="127" t="s">
        <v>25</v>
      </c>
      <c r="C22" s="172" t="s">
        <v>16</v>
      </c>
      <c r="D22" s="131" t="s">
        <v>17</v>
      </c>
      <c r="E22" s="13">
        <v>30000</v>
      </c>
      <c r="F22" s="13"/>
      <c r="G22" s="13">
        <f t="shared" si="0"/>
        <v>-30000</v>
      </c>
      <c r="H22" s="133" t="s">
        <v>8</v>
      </c>
      <c r="I22" s="36"/>
      <c r="J22" s="4" t="s">
        <v>42</v>
      </c>
    </row>
    <row r="23" spans="1:11" ht="15" customHeight="1">
      <c r="A23" s="126"/>
      <c r="B23" s="128"/>
      <c r="C23" s="172"/>
      <c r="D23" s="132"/>
      <c r="E23" s="15">
        <v>30000</v>
      </c>
      <c r="F23" s="15"/>
      <c r="G23" s="16">
        <f t="shared" si="0"/>
        <v>-30000</v>
      </c>
      <c r="H23" s="134"/>
      <c r="I23" s="37"/>
      <c r="J23" s="4" t="s">
        <v>43</v>
      </c>
    </row>
    <row r="24" spans="1:11" ht="15" customHeight="1">
      <c r="A24" s="135" t="s">
        <v>41</v>
      </c>
      <c r="B24" s="136"/>
      <c r="C24" s="136"/>
      <c r="D24" s="137"/>
      <c r="E24" s="17">
        <f>+E16+E18+E20+E22</f>
        <v>65000</v>
      </c>
      <c r="F24" s="17"/>
      <c r="G24" s="13">
        <f t="shared" si="0"/>
        <v>-65000</v>
      </c>
      <c r="H24" s="133"/>
      <c r="I24" s="36"/>
    </row>
    <row r="25" spans="1:11" ht="15" customHeight="1">
      <c r="A25" s="138"/>
      <c r="B25" s="139"/>
      <c r="C25" s="139"/>
      <c r="D25" s="140"/>
      <c r="E25" s="18">
        <f>+E17+E19+E21+E23</f>
        <v>60000</v>
      </c>
      <c r="F25" s="18"/>
      <c r="G25" s="16">
        <f t="shared" si="0"/>
        <v>-60000</v>
      </c>
      <c r="H25" s="134"/>
      <c r="I25" s="37"/>
    </row>
    <row r="26" spans="1:11" ht="15" customHeight="1">
      <c r="A26" s="125">
        <v>6</v>
      </c>
      <c r="B26" s="127"/>
      <c r="C26" s="150"/>
      <c r="D26" s="131"/>
      <c r="E26" s="17"/>
      <c r="F26" s="17"/>
      <c r="G26" s="13">
        <f t="shared" si="0"/>
        <v>0</v>
      </c>
      <c r="H26" s="133" t="s">
        <v>8</v>
      </c>
      <c r="I26" s="36"/>
      <c r="J26" s="4" t="s">
        <v>42</v>
      </c>
    </row>
    <row r="27" spans="1:11" ht="15" customHeight="1">
      <c r="A27" s="126"/>
      <c r="B27" s="128"/>
      <c r="C27" s="151"/>
      <c r="D27" s="132"/>
      <c r="E27" s="18"/>
      <c r="F27" s="18"/>
      <c r="G27" s="16">
        <f t="shared" si="0"/>
        <v>0</v>
      </c>
      <c r="H27" s="134"/>
      <c r="I27" s="37"/>
      <c r="J27" s="4" t="s">
        <v>43</v>
      </c>
    </row>
    <row r="28" spans="1:11" ht="15" customHeight="1">
      <c r="A28" s="125">
        <v>7</v>
      </c>
      <c r="B28" s="127"/>
      <c r="C28" s="150"/>
      <c r="D28" s="131"/>
      <c r="E28" s="17"/>
      <c r="F28" s="17"/>
      <c r="G28" s="13">
        <f t="shared" si="0"/>
        <v>0</v>
      </c>
      <c r="H28" s="133" t="s">
        <v>8</v>
      </c>
      <c r="I28" s="36"/>
      <c r="J28" s="4" t="s">
        <v>42</v>
      </c>
    </row>
    <row r="29" spans="1:11" ht="15" customHeight="1">
      <c r="A29" s="126"/>
      <c r="B29" s="128"/>
      <c r="C29" s="151"/>
      <c r="D29" s="132"/>
      <c r="E29" s="18"/>
      <c r="F29" s="18"/>
      <c r="G29" s="16">
        <f t="shared" si="0"/>
        <v>0</v>
      </c>
      <c r="H29" s="134"/>
      <c r="I29" s="37"/>
      <c r="J29" s="4" t="s">
        <v>43</v>
      </c>
    </row>
    <row r="30" spans="1:11" ht="15" customHeight="1">
      <c r="A30" s="125">
        <v>8</v>
      </c>
      <c r="B30" s="127"/>
      <c r="C30" s="150"/>
      <c r="D30" s="131"/>
      <c r="E30" s="17"/>
      <c r="F30" s="17"/>
      <c r="G30" s="13">
        <f t="shared" si="0"/>
        <v>0</v>
      </c>
      <c r="H30" s="133" t="s">
        <v>8</v>
      </c>
      <c r="I30" s="36"/>
      <c r="J30" s="4" t="s">
        <v>42</v>
      </c>
    </row>
    <row r="31" spans="1:11" ht="15" customHeight="1">
      <c r="A31" s="126"/>
      <c r="B31" s="128"/>
      <c r="C31" s="151"/>
      <c r="D31" s="132"/>
      <c r="E31" s="18"/>
      <c r="F31" s="18"/>
      <c r="G31" s="16">
        <f t="shared" si="0"/>
        <v>0</v>
      </c>
      <c r="H31" s="134"/>
      <c r="I31" s="37"/>
      <c r="J31" s="4" t="s">
        <v>43</v>
      </c>
    </row>
    <row r="32" spans="1:11" ht="15" customHeight="1">
      <c r="A32" s="125">
        <v>9</v>
      </c>
      <c r="B32" s="127"/>
      <c r="C32" s="150"/>
      <c r="D32" s="131"/>
      <c r="E32" s="17"/>
      <c r="F32" s="17"/>
      <c r="G32" s="13">
        <f t="shared" si="0"/>
        <v>0</v>
      </c>
      <c r="H32" s="133" t="s">
        <v>8</v>
      </c>
      <c r="I32" s="36"/>
      <c r="J32" s="4" t="s">
        <v>42</v>
      </c>
    </row>
    <row r="33" spans="1:10" ht="15" customHeight="1">
      <c r="A33" s="126"/>
      <c r="B33" s="128"/>
      <c r="C33" s="151"/>
      <c r="D33" s="132"/>
      <c r="E33" s="18"/>
      <c r="F33" s="18"/>
      <c r="G33" s="16">
        <f t="shared" si="0"/>
        <v>0</v>
      </c>
      <c r="H33" s="134"/>
      <c r="I33" s="37"/>
      <c r="J33" s="4" t="s">
        <v>43</v>
      </c>
    </row>
    <row r="34" spans="1:10" ht="15" customHeight="1">
      <c r="A34" s="125">
        <v>10</v>
      </c>
      <c r="B34" s="127"/>
      <c r="C34" s="150"/>
      <c r="D34" s="131"/>
      <c r="E34" s="17"/>
      <c r="F34" s="17"/>
      <c r="G34" s="13">
        <f t="shared" si="0"/>
        <v>0</v>
      </c>
      <c r="H34" s="133" t="s">
        <v>8</v>
      </c>
      <c r="I34" s="36"/>
      <c r="J34" s="4" t="s">
        <v>42</v>
      </c>
    </row>
    <row r="35" spans="1:10" ht="15" customHeight="1">
      <c r="A35" s="126"/>
      <c r="B35" s="128"/>
      <c r="C35" s="151"/>
      <c r="D35" s="132"/>
      <c r="E35" s="18"/>
      <c r="F35" s="18"/>
      <c r="G35" s="16">
        <f t="shared" si="0"/>
        <v>0</v>
      </c>
      <c r="H35" s="134"/>
      <c r="I35" s="37"/>
      <c r="J35" s="4" t="s">
        <v>43</v>
      </c>
    </row>
    <row r="36" spans="1:10" ht="15" customHeight="1">
      <c r="A36" s="125">
        <v>11</v>
      </c>
      <c r="B36" s="127"/>
      <c r="C36" s="150"/>
      <c r="D36" s="131"/>
      <c r="E36" s="17"/>
      <c r="F36" s="17"/>
      <c r="G36" s="13">
        <f t="shared" si="0"/>
        <v>0</v>
      </c>
      <c r="H36" s="133" t="s">
        <v>8</v>
      </c>
      <c r="I36" s="36"/>
      <c r="J36" s="4" t="s">
        <v>42</v>
      </c>
    </row>
    <row r="37" spans="1:10" ht="15" customHeight="1">
      <c r="A37" s="126"/>
      <c r="B37" s="128"/>
      <c r="C37" s="151"/>
      <c r="D37" s="132"/>
      <c r="E37" s="18"/>
      <c r="F37" s="18"/>
      <c r="G37" s="16">
        <f t="shared" si="0"/>
        <v>0</v>
      </c>
      <c r="H37" s="134"/>
      <c r="I37" s="37"/>
      <c r="J37" s="4" t="s">
        <v>43</v>
      </c>
    </row>
    <row r="38" spans="1:10" ht="15" customHeight="1">
      <c r="A38" s="125">
        <v>12</v>
      </c>
      <c r="B38" s="127"/>
      <c r="C38" s="172"/>
      <c r="D38" s="131"/>
      <c r="E38" s="13"/>
      <c r="F38" s="13"/>
      <c r="G38" s="13">
        <f t="shared" si="0"/>
        <v>0</v>
      </c>
      <c r="H38" s="133" t="s">
        <v>8</v>
      </c>
      <c r="I38" s="36"/>
      <c r="J38" s="4" t="s">
        <v>42</v>
      </c>
    </row>
    <row r="39" spans="1:10" ht="15" customHeight="1">
      <c r="A39" s="126"/>
      <c r="B39" s="128"/>
      <c r="C39" s="172"/>
      <c r="D39" s="132"/>
      <c r="E39" s="15"/>
      <c r="F39" s="15"/>
      <c r="G39" s="16">
        <f t="shared" si="0"/>
        <v>0</v>
      </c>
      <c r="H39" s="134"/>
      <c r="I39" s="37"/>
      <c r="J39" s="4" t="s">
        <v>43</v>
      </c>
    </row>
    <row r="40" spans="1:10" ht="15" customHeight="1">
      <c r="A40" s="125">
        <v>13</v>
      </c>
      <c r="B40" s="127"/>
      <c r="C40" s="150"/>
      <c r="D40" s="131"/>
      <c r="E40" s="17"/>
      <c r="F40" s="17"/>
      <c r="G40" s="13">
        <f t="shared" si="0"/>
        <v>0</v>
      </c>
      <c r="H40" s="133" t="s">
        <v>8</v>
      </c>
      <c r="I40" s="36"/>
      <c r="J40" s="4" t="s">
        <v>42</v>
      </c>
    </row>
    <row r="41" spans="1:10" ht="15" customHeight="1">
      <c r="A41" s="126"/>
      <c r="B41" s="128"/>
      <c r="C41" s="151"/>
      <c r="D41" s="132"/>
      <c r="E41" s="18"/>
      <c r="F41" s="18"/>
      <c r="G41" s="16">
        <f t="shared" si="0"/>
        <v>0</v>
      </c>
      <c r="H41" s="134"/>
      <c r="I41" s="37"/>
      <c r="J41" s="4" t="s">
        <v>43</v>
      </c>
    </row>
    <row r="42" spans="1:10" ht="15" customHeight="1">
      <c r="A42" s="125">
        <v>14</v>
      </c>
      <c r="B42" s="127"/>
      <c r="C42" s="150"/>
      <c r="D42" s="131"/>
      <c r="E42" s="17"/>
      <c r="F42" s="17"/>
      <c r="G42" s="13">
        <f t="shared" si="0"/>
        <v>0</v>
      </c>
      <c r="H42" s="133" t="s">
        <v>8</v>
      </c>
      <c r="I42" s="36"/>
      <c r="J42" s="4" t="s">
        <v>42</v>
      </c>
    </row>
    <row r="43" spans="1:10" ht="15" customHeight="1">
      <c r="A43" s="126"/>
      <c r="B43" s="128"/>
      <c r="C43" s="151"/>
      <c r="D43" s="132"/>
      <c r="E43" s="18"/>
      <c r="F43" s="18"/>
      <c r="G43" s="16">
        <f t="shared" si="0"/>
        <v>0</v>
      </c>
      <c r="H43" s="134"/>
      <c r="I43" s="37"/>
      <c r="J43" s="4" t="s">
        <v>43</v>
      </c>
    </row>
    <row r="44" spans="1:10" ht="15" customHeight="1">
      <c r="A44" s="125">
        <v>15</v>
      </c>
      <c r="B44" s="127"/>
      <c r="C44" s="150"/>
      <c r="D44" s="131"/>
      <c r="E44" s="17"/>
      <c r="F44" s="17"/>
      <c r="G44" s="13">
        <f t="shared" si="0"/>
        <v>0</v>
      </c>
      <c r="H44" s="133" t="s">
        <v>8</v>
      </c>
      <c r="I44" s="36"/>
      <c r="J44" s="4" t="s">
        <v>42</v>
      </c>
    </row>
    <row r="45" spans="1:10" ht="15" customHeight="1">
      <c r="A45" s="126"/>
      <c r="B45" s="128"/>
      <c r="C45" s="151"/>
      <c r="D45" s="132"/>
      <c r="E45" s="18"/>
      <c r="F45" s="18"/>
      <c r="G45" s="16">
        <f t="shared" si="0"/>
        <v>0</v>
      </c>
      <c r="H45" s="134"/>
      <c r="I45" s="37"/>
      <c r="J45" s="4" t="s">
        <v>43</v>
      </c>
    </row>
    <row r="46" spans="1:10" ht="15" customHeight="1">
      <c r="A46" s="125">
        <v>16</v>
      </c>
      <c r="B46" s="127"/>
      <c r="C46" s="150"/>
      <c r="D46" s="131"/>
      <c r="E46" s="17"/>
      <c r="F46" s="17"/>
      <c r="G46" s="13">
        <f t="shared" si="0"/>
        <v>0</v>
      </c>
      <c r="H46" s="133" t="s">
        <v>8</v>
      </c>
      <c r="I46" s="36"/>
      <c r="J46" s="4" t="s">
        <v>42</v>
      </c>
    </row>
    <row r="47" spans="1:10" ht="15" customHeight="1">
      <c r="A47" s="126"/>
      <c r="B47" s="128"/>
      <c r="C47" s="151"/>
      <c r="D47" s="132"/>
      <c r="E47" s="18"/>
      <c r="F47" s="18"/>
      <c r="G47" s="16">
        <f t="shared" si="0"/>
        <v>0</v>
      </c>
      <c r="H47" s="134"/>
      <c r="I47" s="37"/>
      <c r="J47" s="4" t="s">
        <v>43</v>
      </c>
    </row>
    <row r="48" spans="1:10" ht="15" customHeight="1">
      <c r="A48" s="125">
        <v>17</v>
      </c>
      <c r="B48" s="127"/>
      <c r="C48" s="150"/>
      <c r="D48" s="131"/>
      <c r="E48" s="17"/>
      <c r="F48" s="17"/>
      <c r="G48" s="13">
        <f t="shared" si="0"/>
        <v>0</v>
      </c>
      <c r="H48" s="133" t="s">
        <v>8</v>
      </c>
      <c r="I48" s="36"/>
      <c r="J48" s="4" t="s">
        <v>42</v>
      </c>
    </row>
    <row r="49" spans="1:11" ht="15" customHeight="1">
      <c r="A49" s="126"/>
      <c r="B49" s="128"/>
      <c r="C49" s="151"/>
      <c r="D49" s="132"/>
      <c r="E49" s="18"/>
      <c r="F49" s="18"/>
      <c r="G49" s="16">
        <f t="shared" si="0"/>
        <v>0</v>
      </c>
      <c r="H49" s="134"/>
      <c r="I49" s="37"/>
      <c r="J49" s="4" t="s">
        <v>43</v>
      </c>
    </row>
    <row r="50" spans="1:11" ht="15" customHeight="1">
      <c r="A50" s="125">
        <v>18</v>
      </c>
      <c r="B50" s="127"/>
      <c r="C50" s="150"/>
      <c r="D50" s="131"/>
      <c r="E50" s="17"/>
      <c r="F50" s="17"/>
      <c r="G50" s="13">
        <f t="shared" si="0"/>
        <v>0</v>
      </c>
      <c r="H50" s="133" t="s">
        <v>8</v>
      </c>
      <c r="I50" s="36"/>
      <c r="J50" s="4" t="s">
        <v>42</v>
      </c>
    </row>
    <row r="51" spans="1:11" ht="15" customHeight="1">
      <c r="A51" s="126"/>
      <c r="B51" s="128"/>
      <c r="C51" s="151"/>
      <c r="D51" s="132"/>
      <c r="E51" s="18"/>
      <c r="F51" s="18"/>
      <c r="G51" s="16">
        <f t="shared" si="0"/>
        <v>0</v>
      </c>
      <c r="H51" s="134"/>
      <c r="I51" s="37"/>
      <c r="J51" s="4" t="s">
        <v>43</v>
      </c>
    </row>
    <row r="52" spans="1:11" ht="15" customHeight="1">
      <c r="A52" s="125">
        <v>19</v>
      </c>
      <c r="B52" s="127"/>
      <c r="C52" s="150"/>
      <c r="D52" s="131"/>
      <c r="E52" s="17"/>
      <c r="F52" s="17"/>
      <c r="G52" s="13">
        <f t="shared" si="0"/>
        <v>0</v>
      </c>
      <c r="H52" s="133"/>
      <c r="I52" s="36"/>
      <c r="J52" s="4" t="s">
        <v>42</v>
      </c>
    </row>
    <row r="53" spans="1:11" ht="15" customHeight="1">
      <c r="A53" s="126"/>
      <c r="B53" s="128"/>
      <c r="C53" s="151"/>
      <c r="D53" s="132"/>
      <c r="E53" s="18"/>
      <c r="F53" s="18"/>
      <c r="G53" s="16">
        <f t="shared" si="0"/>
        <v>0</v>
      </c>
      <c r="H53" s="134"/>
      <c r="I53" s="37"/>
      <c r="J53" s="4" t="s">
        <v>43</v>
      </c>
    </row>
    <row r="54" spans="1:11" ht="15" customHeight="1">
      <c r="A54" s="125">
        <v>20</v>
      </c>
      <c r="B54" s="127"/>
      <c r="C54" s="150"/>
      <c r="D54" s="131"/>
      <c r="E54" s="45"/>
      <c r="F54" s="45"/>
      <c r="G54" s="13">
        <f t="shared" si="0"/>
        <v>0</v>
      </c>
      <c r="H54" s="43"/>
      <c r="I54" s="44"/>
    </row>
    <row r="55" spans="1:11" ht="15" customHeight="1">
      <c r="A55" s="126"/>
      <c r="B55" s="128"/>
      <c r="C55" s="151"/>
      <c r="D55" s="132"/>
      <c r="E55" s="18"/>
      <c r="F55" s="18"/>
      <c r="G55" s="16">
        <f t="shared" si="0"/>
        <v>0</v>
      </c>
      <c r="H55" s="43"/>
      <c r="I55" s="44"/>
    </row>
    <row r="56" spans="1:11" ht="15" customHeight="1">
      <c r="A56" s="125">
        <v>21</v>
      </c>
      <c r="B56" s="127"/>
      <c r="C56" s="150"/>
      <c r="D56" s="131"/>
      <c r="E56" s="17"/>
      <c r="F56" s="17"/>
      <c r="G56" s="13">
        <f t="shared" si="0"/>
        <v>0</v>
      </c>
      <c r="H56" s="133"/>
      <c r="I56" s="36"/>
      <c r="J56" s="4" t="s">
        <v>42</v>
      </c>
    </row>
    <row r="57" spans="1:11" ht="15" customHeight="1">
      <c r="A57" s="126"/>
      <c r="B57" s="128"/>
      <c r="C57" s="151"/>
      <c r="D57" s="132"/>
      <c r="E57" s="18"/>
      <c r="F57" s="18"/>
      <c r="G57" s="16">
        <f t="shared" si="0"/>
        <v>0</v>
      </c>
      <c r="H57" s="134"/>
      <c r="I57" s="37"/>
      <c r="J57" s="4" t="s">
        <v>43</v>
      </c>
    </row>
    <row r="58" spans="1:11" ht="15" customHeight="1">
      <c r="A58" s="125">
        <v>22</v>
      </c>
      <c r="B58" s="127"/>
      <c r="C58" s="172"/>
      <c r="D58" s="131"/>
      <c r="E58" s="13"/>
      <c r="F58" s="13"/>
      <c r="G58" s="13">
        <f t="shared" si="0"/>
        <v>0</v>
      </c>
      <c r="H58" s="133"/>
      <c r="I58" s="36"/>
      <c r="J58" s="4" t="s">
        <v>42</v>
      </c>
    </row>
    <row r="59" spans="1:11" ht="15" customHeight="1">
      <c r="A59" s="126"/>
      <c r="B59" s="128"/>
      <c r="C59" s="172"/>
      <c r="D59" s="132"/>
      <c r="E59" s="15"/>
      <c r="F59" s="15"/>
      <c r="G59" s="16">
        <f t="shared" si="0"/>
        <v>0</v>
      </c>
      <c r="H59" s="134"/>
      <c r="I59" s="37"/>
      <c r="J59" s="4" t="s">
        <v>43</v>
      </c>
    </row>
    <row r="60" spans="1:11" ht="15" customHeight="1">
      <c r="A60" s="154" t="s">
        <v>52</v>
      </c>
      <c r="B60" s="155"/>
      <c r="C60" s="155"/>
      <c r="D60" s="156"/>
      <c r="E60" s="17">
        <f>+SUMIF($J12:$J59,$J60,E12:E59)</f>
        <v>95000</v>
      </c>
      <c r="F60" s="17">
        <f>+SUMIF($J12:$J59,$J60,F12:F59)</f>
        <v>0</v>
      </c>
      <c r="G60" s="14">
        <f t="shared" si="0"/>
        <v>-95000</v>
      </c>
      <c r="H60" s="133" t="str">
        <f>IF(I60="　","　","区ＣＭ")</f>
        <v>区ＣＭ</v>
      </c>
      <c r="I60" s="19">
        <f>IF(SUMIF(K12:K59,K60,I12:I59)=0,"　",SUMIF(K12:K59,K60,I12:I59))</f>
        <v>2000</v>
      </c>
      <c r="J60" s="4" t="s">
        <v>42</v>
      </c>
      <c r="K60" s="4" t="s">
        <v>76</v>
      </c>
    </row>
    <row r="61" spans="1:11" ht="15" customHeight="1" thickBot="1">
      <c r="A61" s="157"/>
      <c r="B61" s="158"/>
      <c r="C61" s="158"/>
      <c r="D61" s="159"/>
      <c r="E61" s="22">
        <f>+SUMIF($J12:$J59,$J61,E12:E59)</f>
        <v>90000</v>
      </c>
      <c r="F61" s="22">
        <f>+SUMIF($J12:$J59,$J61,F12:F59)</f>
        <v>0</v>
      </c>
      <c r="G61" s="23">
        <f t="shared" si="0"/>
        <v>-90000</v>
      </c>
      <c r="H61" s="160"/>
      <c r="I61" s="24">
        <f>IF(SUMIF(K12:K59,K61,I12:I59)=0,"　",SUMIF(K12:K59,K61,I12:I59))</f>
        <v>2000</v>
      </c>
      <c r="J61" s="4" t="s">
        <v>43</v>
      </c>
      <c r="K61" s="4" t="s">
        <v>77</v>
      </c>
    </row>
    <row r="62" spans="1:11" ht="12.75">
      <c r="A62" s="42"/>
      <c r="B62" s="42"/>
      <c r="C62" s="42"/>
      <c r="D62" s="42"/>
      <c r="E62" s="25"/>
      <c r="F62" s="26"/>
      <c r="G62" s="26"/>
    </row>
    <row r="63" spans="1:11" ht="18" customHeight="1">
      <c r="A63" s="30"/>
      <c r="B63" s="30"/>
      <c r="C63" s="38"/>
      <c r="D63" s="30"/>
      <c r="F63" s="7"/>
      <c r="G63" s="7"/>
    </row>
    <row r="64" spans="1:11" ht="18" customHeight="1" thickBot="1">
      <c r="A64" s="42" t="s">
        <v>19</v>
      </c>
      <c r="B64" s="42"/>
      <c r="C64" s="42"/>
      <c r="D64" s="42"/>
      <c r="F64" s="7"/>
      <c r="G64" s="7"/>
      <c r="H64" s="27"/>
    </row>
    <row r="65" spans="1:9" ht="18" customHeight="1">
      <c r="A65" s="9" t="s">
        <v>2</v>
      </c>
      <c r="B65" s="10" t="s">
        <v>3</v>
      </c>
      <c r="C65" s="141" t="s">
        <v>20</v>
      </c>
      <c r="D65" s="143" t="s">
        <v>4</v>
      </c>
      <c r="E65" s="47" t="s">
        <v>78</v>
      </c>
      <c r="F65" s="10" t="s">
        <v>79</v>
      </c>
      <c r="G65" s="47" t="s">
        <v>28</v>
      </c>
      <c r="H65" s="144" t="s">
        <v>5</v>
      </c>
      <c r="I65" s="145"/>
    </row>
    <row r="66" spans="1:9" ht="18" customHeight="1">
      <c r="A66" s="11" t="s">
        <v>6</v>
      </c>
      <c r="B66" s="28" t="s">
        <v>23</v>
      </c>
      <c r="C66" s="142"/>
      <c r="D66" s="161"/>
      <c r="E66" s="35" t="s">
        <v>34</v>
      </c>
      <c r="F66" s="48" t="s">
        <v>35</v>
      </c>
      <c r="G66" s="48" t="s">
        <v>36</v>
      </c>
      <c r="H66" s="146"/>
      <c r="I66" s="147"/>
    </row>
    <row r="67" spans="1:9" ht="18" customHeight="1">
      <c r="A67" s="162"/>
      <c r="B67" s="164"/>
      <c r="C67" s="150" t="s">
        <v>21</v>
      </c>
      <c r="D67" s="131" t="s">
        <v>22</v>
      </c>
      <c r="E67" s="14" t="s">
        <v>26</v>
      </c>
      <c r="F67" s="14"/>
      <c r="G67" s="14" t="s">
        <v>26</v>
      </c>
      <c r="H67" s="168"/>
      <c r="I67" s="169"/>
    </row>
    <row r="68" spans="1:9" ht="18" customHeight="1" thickBot="1">
      <c r="A68" s="163"/>
      <c r="B68" s="165"/>
      <c r="C68" s="166"/>
      <c r="D68" s="167"/>
      <c r="E68" s="29" t="s">
        <v>26</v>
      </c>
      <c r="F68" s="23"/>
      <c r="G68" s="23">
        <f>+F68</f>
        <v>0</v>
      </c>
      <c r="H68" s="170"/>
      <c r="I68" s="171"/>
    </row>
    <row r="69" spans="1:9" ht="18" customHeight="1">
      <c r="F69" s="7"/>
      <c r="G69" s="7"/>
      <c r="H69" s="27"/>
    </row>
    <row r="70" spans="1:9" ht="18" customHeight="1">
      <c r="A70" s="27"/>
      <c r="D70" s="30"/>
      <c r="F70" s="7"/>
      <c r="G70" s="7"/>
      <c r="H70" s="27"/>
    </row>
    <row r="71" spans="1:9" ht="18" customHeight="1">
      <c r="F71" s="7"/>
      <c r="G71" s="7"/>
      <c r="H71" s="27"/>
    </row>
    <row r="72" spans="1:9" ht="18" customHeight="1">
      <c r="F72" s="7"/>
      <c r="G72" s="7"/>
      <c r="H72" s="27"/>
    </row>
  </sheetData>
  <mergeCells count="127">
    <mergeCell ref="A14:D15"/>
    <mergeCell ref="H14:H15"/>
    <mergeCell ref="A16:A17"/>
    <mergeCell ref="B16:B17"/>
    <mergeCell ref="C16:C17"/>
    <mergeCell ref="D16:D17"/>
    <mergeCell ref="H16:H17"/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  <mergeCell ref="A22:A23"/>
    <mergeCell ref="B22:B23"/>
    <mergeCell ref="C22:C23"/>
    <mergeCell ref="D22:D23"/>
    <mergeCell ref="H22:H23"/>
    <mergeCell ref="A24:D25"/>
    <mergeCell ref="H24:H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H56:H57"/>
    <mergeCell ref="A58:A59"/>
    <mergeCell ref="B58:B59"/>
    <mergeCell ref="C58:C59"/>
    <mergeCell ref="D58:D59"/>
    <mergeCell ref="H58:H59"/>
    <mergeCell ref="A54:A55"/>
    <mergeCell ref="B54:B55"/>
    <mergeCell ref="C54:C55"/>
    <mergeCell ref="D54:D55"/>
    <mergeCell ref="A56:A57"/>
    <mergeCell ref="B56:B57"/>
    <mergeCell ref="C56:C57"/>
    <mergeCell ref="D56:D57"/>
    <mergeCell ref="A60:D61"/>
    <mergeCell ref="H60:H61"/>
    <mergeCell ref="C65:C66"/>
    <mergeCell ref="D65:D66"/>
    <mergeCell ref="H65:I66"/>
    <mergeCell ref="A67:A68"/>
    <mergeCell ref="B67:B68"/>
    <mergeCell ref="C67:C68"/>
    <mergeCell ref="D67:D68"/>
    <mergeCell ref="H67:I68"/>
  </mergeCells>
  <phoneticPr fontId="4"/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2:H13 H26:H51 H16:H23">
      <formula1>"　　,区ＣＭ"</formula1>
    </dataValidation>
  </dataValidation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7"/>
  <sheetViews>
    <sheetView view="pageBreakPreview" zoomScaleNormal="100" zoomScaleSheetLayoutView="100" workbookViewId="0">
      <selection activeCell="A5" sqref="A5"/>
    </sheetView>
  </sheetViews>
  <sheetFormatPr defaultColWidth="8.625" defaultRowHeight="18" customHeight="1"/>
  <cols>
    <col min="1" max="1" width="3.75" style="49" customWidth="1"/>
    <col min="2" max="2" width="12.5" style="49" customWidth="1"/>
    <col min="3" max="3" width="23.75" style="49" customWidth="1"/>
    <col min="4" max="4" width="17.5" style="49" customWidth="1"/>
    <col min="5" max="5" width="12.5" style="49" customWidth="1"/>
    <col min="6" max="7" width="12.5" style="50" customWidth="1"/>
    <col min="8" max="8" width="6.25" style="52" customWidth="1"/>
    <col min="9" max="9" width="9.375" style="52" customWidth="1"/>
    <col min="10" max="10" width="3.25" style="52" bestFit="1" customWidth="1"/>
    <col min="11" max="11" width="7.375" style="52" bestFit="1" customWidth="1"/>
    <col min="12" max="12" width="2.875" style="52" customWidth="1"/>
    <col min="13" max="221" width="8.625" style="52" customWidth="1"/>
    <col min="222" max="16384" width="8.625" style="52"/>
  </cols>
  <sheetData>
    <row r="1" spans="1:10" ht="17.25" customHeight="1">
      <c r="G1" s="51"/>
    </row>
    <row r="2" spans="1:10" ht="17.25" customHeight="1">
      <c r="A2" s="53"/>
      <c r="B2" s="53"/>
      <c r="G2" s="54"/>
      <c r="I2" s="55"/>
    </row>
    <row r="3" spans="1:10" ht="17.25" customHeight="1">
      <c r="A3" s="53"/>
      <c r="B3" s="53"/>
      <c r="G3" s="56"/>
      <c r="I3" s="55"/>
    </row>
    <row r="4" spans="1:10" ht="17.25" customHeight="1">
      <c r="G4" s="54"/>
    </row>
    <row r="5" spans="1:10" ht="18" customHeight="1">
      <c r="A5" s="53" t="s">
        <v>39</v>
      </c>
      <c r="B5" s="53"/>
      <c r="G5" s="49"/>
      <c r="H5" s="57"/>
      <c r="I5" s="57"/>
    </row>
    <row r="6" spans="1:10" ht="15" customHeight="1">
      <c r="G6" s="49"/>
    </row>
    <row r="7" spans="1:10" ht="18" customHeight="1">
      <c r="A7" s="5" t="s">
        <v>27</v>
      </c>
      <c r="B7" s="58"/>
      <c r="D7" s="52"/>
      <c r="E7" s="52"/>
      <c r="F7" s="58"/>
      <c r="G7" s="58"/>
      <c r="I7" s="34" t="s">
        <v>45</v>
      </c>
      <c r="J7" s="34"/>
    </row>
    <row r="8" spans="1:10" ht="10.5" customHeight="1">
      <c r="A8" s="52"/>
      <c r="B8" s="52"/>
      <c r="D8" s="52"/>
      <c r="E8" s="52"/>
      <c r="F8" s="58"/>
      <c r="G8" s="58"/>
    </row>
    <row r="9" spans="1:10" ht="27" customHeight="1" thickBot="1">
      <c r="A9" s="52"/>
      <c r="B9" s="52"/>
      <c r="E9" s="206"/>
      <c r="F9" s="206"/>
      <c r="G9" s="59"/>
      <c r="I9" s="60" t="s">
        <v>1</v>
      </c>
    </row>
    <row r="10" spans="1:10" ht="15" customHeight="1">
      <c r="A10" s="61" t="s">
        <v>2</v>
      </c>
      <c r="B10" s="62" t="s">
        <v>32</v>
      </c>
      <c r="C10" s="207" t="s">
        <v>30</v>
      </c>
      <c r="D10" s="209" t="s">
        <v>33</v>
      </c>
      <c r="E10" s="47" t="s">
        <v>78</v>
      </c>
      <c r="F10" s="10" t="s">
        <v>79</v>
      </c>
      <c r="G10" s="63" t="s">
        <v>28</v>
      </c>
      <c r="H10" s="210" t="s">
        <v>5</v>
      </c>
      <c r="I10" s="211"/>
    </row>
    <row r="11" spans="1:10" ht="15" customHeight="1">
      <c r="A11" s="64" t="s">
        <v>6</v>
      </c>
      <c r="B11" s="65" t="s">
        <v>47</v>
      </c>
      <c r="C11" s="208"/>
      <c r="D11" s="208"/>
      <c r="E11" s="48" t="s">
        <v>37</v>
      </c>
      <c r="F11" s="48" t="s">
        <v>38</v>
      </c>
      <c r="G11" s="66" t="s">
        <v>29</v>
      </c>
      <c r="H11" s="212"/>
      <c r="I11" s="213"/>
    </row>
    <row r="12" spans="1:10" ht="15" customHeight="1">
      <c r="A12" s="176" t="s">
        <v>55</v>
      </c>
      <c r="B12" s="177"/>
      <c r="C12" s="177"/>
      <c r="D12" s="177"/>
      <c r="E12" s="177"/>
      <c r="F12" s="177"/>
      <c r="G12" s="177"/>
      <c r="H12" s="177"/>
      <c r="I12" s="178"/>
    </row>
    <row r="13" spans="1:10" ht="15" customHeight="1">
      <c r="A13" s="179"/>
      <c r="B13" s="180"/>
      <c r="C13" s="180"/>
      <c r="D13" s="180"/>
      <c r="E13" s="180"/>
      <c r="F13" s="180"/>
      <c r="G13" s="180"/>
      <c r="H13" s="180"/>
      <c r="I13" s="181"/>
    </row>
    <row r="14" spans="1:10" ht="15" customHeight="1">
      <c r="A14" s="196">
        <v>1</v>
      </c>
      <c r="B14" s="204" t="s">
        <v>49</v>
      </c>
      <c r="C14" s="150" t="s">
        <v>10</v>
      </c>
      <c r="D14" s="131" t="s">
        <v>11</v>
      </c>
      <c r="E14" s="174">
        <v>30000</v>
      </c>
      <c r="F14" s="174"/>
      <c r="G14" s="174">
        <f>+F14-E14</f>
        <v>-30000</v>
      </c>
      <c r="H14" s="133" t="s">
        <v>8</v>
      </c>
      <c r="I14" s="67"/>
    </row>
    <row r="15" spans="1:10" ht="15" customHeight="1">
      <c r="A15" s="197"/>
      <c r="B15" s="205"/>
      <c r="C15" s="151"/>
      <c r="D15" s="132"/>
      <c r="E15" s="175"/>
      <c r="F15" s="175"/>
      <c r="G15" s="175">
        <f t="shared" ref="G15:G61" si="0">+F15-E15</f>
        <v>0</v>
      </c>
      <c r="H15" s="134"/>
      <c r="I15" s="68"/>
    </row>
    <row r="16" spans="1:10" ht="15" customHeight="1">
      <c r="A16" s="196">
        <v>2</v>
      </c>
      <c r="B16" s="204" t="s">
        <v>48</v>
      </c>
      <c r="C16" s="150" t="s">
        <v>12</v>
      </c>
      <c r="D16" s="131" t="s">
        <v>13</v>
      </c>
      <c r="E16" s="174">
        <v>25000</v>
      </c>
      <c r="F16" s="174"/>
      <c r="G16" s="174">
        <f t="shared" si="0"/>
        <v>-25000</v>
      </c>
      <c r="H16" s="133" t="s">
        <v>8</v>
      </c>
      <c r="I16" s="67"/>
    </row>
    <row r="17" spans="1:9" ht="15" customHeight="1">
      <c r="A17" s="197"/>
      <c r="B17" s="205"/>
      <c r="C17" s="151"/>
      <c r="D17" s="132"/>
      <c r="E17" s="175"/>
      <c r="F17" s="175"/>
      <c r="G17" s="175">
        <f t="shared" si="0"/>
        <v>0</v>
      </c>
      <c r="H17" s="134"/>
      <c r="I17" s="68"/>
    </row>
    <row r="18" spans="1:9" ht="15" customHeight="1">
      <c r="A18" s="196">
        <v>3</v>
      </c>
      <c r="B18" s="204" t="s">
        <v>49</v>
      </c>
      <c r="C18" s="150" t="s">
        <v>14</v>
      </c>
      <c r="D18" s="131" t="s">
        <v>15</v>
      </c>
      <c r="E18" s="174">
        <v>5000</v>
      </c>
      <c r="F18" s="174"/>
      <c r="G18" s="174">
        <f t="shared" si="0"/>
        <v>-5000</v>
      </c>
      <c r="H18" s="133" t="s">
        <v>8</v>
      </c>
      <c r="I18" s="67"/>
    </row>
    <row r="19" spans="1:9" ht="15" customHeight="1">
      <c r="A19" s="197"/>
      <c r="B19" s="205"/>
      <c r="C19" s="151"/>
      <c r="D19" s="132"/>
      <c r="E19" s="175"/>
      <c r="F19" s="175"/>
      <c r="G19" s="175">
        <f t="shared" si="0"/>
        <v>0</v>
      </c>
      <c r="H19" s="134"/>
      <c r="I19" s="68"/>
    </row>
    <row r="20" spans="1:9" ht="15" customHeight="1">
      <c r="A20" s="196">
        <v>4</v>
      </c>
      <c r="B20" s="204" t="s">
        <v>49</v>
      </c>
      <c r="C20" s="172" t="s">
        <v>16</v>
      </c>
      <c r="D20" s="131" t="s">
        <v>17</v>
      </c>
      <c r="E20" s="174">
        <v>5000</v>
      </c>
      <c r="F20" s="174"/>
      <c r="G20" s="174">
        <f t="shared" si="0"/>
        <v>-5000</v>
      </c>
      <c r="H20" s="133" t="s">
        <v>8</v>
      </c>
      <c r="I20" s="67"/>
    </row>
    <row r="21" spans="1:9" ht="15" customHeight="1">
      <c r="A21" s="197"/>
      <c r="B21" s="205"/>
      <c r="C21" s="172"/>
      <c r="D21" s="132"/>
      <c r="E21" s="175"/>
      <c r="F21" s="175"/>
      <c r="G21" s="175">
        <f t="shared" si="0"/>
        <v>0</v>
      </c>
      <c r="H21" s="134"/>
      <c r="I21" s="68"/>
    </row>
    <row r="22" spans="1:9" ht="15" customHeight="1">
      <c r="A22" s="190" t="s">
        <v>50</v>
      </c>
      <c r="B22" s="191"/>
      <c r="C22" s="191"/>
      <c r="D22" s="192"/>
      <c r="E22" s="174">
        <f>SUM(E14:E21)</f>
        <v>65000</v>
      </c>
      <c r="F22" s="174">
        <f>SUM(F14:F21)</f>
        <v>0</v>
      </c>
      <c r="G22" s="174">
        <f>+F22-E22</f>
        <v>-65000</v>
      </c>
      <c r="H22" s="133"/>
      <c r="I22" s="67"/>
    </row>
    <row r="23" spans="1:9" ht="15" customHeight="1">
      <c r="A23" s="193"/>
      <c r="B23" s="194"/>
      <c r="C23" s="194"/>
      <c r="D23" s="195"/>
      <c r="E23" s="175"/>
      <c r="F23" s="175"/>
      <c r="G23" s="175">
        <f t="shared" ref="G23:G24" si="1">+F23-E23</f>
        <v>0</v>
      </c>
      <c r="H23" s="134"/>
      <c r="I23" s="68"/>
    </row>
    <row r="24" spans="1:9" ht="15" customHeight="1">
      <c r="A24" s="196">
        <v>5</v>
      </c>
      <c r="B24" s="198"/>
      <c r="C24" s="200"/>
      <c r="D24" s="202"/>
      <c r="E24" s="174"/>
      <c r="F24" s="174"/>
      <c r="G24" s="174">
        <f t="shared" si="1"/>
        <v>0</v>
      </c>
      <c r="H24" s="133"/>
      <c r="I24" s="19"/>
    </row>
    <row r="25" spans="1:9" ht="15" customHeight="1">
      <c r="A25" s="197"/>
      <c r="B25" s="199"/>
      <c r="C25" s="201"/>
      <c r="D25" s="203"/>
      <c r="E25" s="175"/>
      <c r="F25" s="175"/>
      <c r="G25" s="175">
        <f t="shared" si="0"/>
        <v>0</v>
      </c>
      <c r="H25" s="134"/>
      <c r="I25" s="20"/>
    </row>
    <row r="26" spans="1:9" ht="15" customHeight="1">
      <c r="A26" s="125">
        <v>6</v>
      </c>
      <c r="B26" s="127"/>
      <c r="C26" s="150"/>
      <c r="D26" s="131"/>
      <c r="E26" s="174"/>
      <c r="F26" s="174"/>
      <c r="G26" s="174">
        <f t="shared" si="0"/>
        <v>0</v>
      </c>
      <c r="H26" s="133"/>
      <c r="I26" s="67"/>
    </row>
    <row r="27" spans="1:9" ht="15" customHeight="1">
      <c r="A27" s="126"/>
      <c r="B27" s="128"/>
      <c r="C27" s="151"/>
      <c r="D27" s="132"/>
      <c r="E27" s="175"/>
      <c r="F27" s="175"/>
      <c r="G27" s="175">
        <f t="shared" si="0"/>
        <v>0</v>
      </c>
      <c r="H27" s="134"/>
      <c r="I27" s="21"/>
    </row>
    <row r="28" spans="1:9" ht="15" customHeight="1">
      <c r="A28" s="125">
        <v>7</v>
      </c>
      <c r="B28" s="127"/>
      <c r="C28" s="150"/>
      <c r="D28" s="131"/>
      <c r="E28" s="174"/>
      <c r="F28" s="174"/>
      <c r="G28" s="174">
        <f t="shared" si="0"/>
        <v>0</v>
      </c>
      <c r="H28" s="133"/>
      <c r="I28" s="19"/>
    </row>
    <row r="29" spans="1:9" ht="15" customHeight="1">
      <c r="A29" s="126"/>
      <c r="B29" s="128"/>
      <c r="C29" s="151"/>
      <c r="D29" s="132"/>
      <c r="E29" s="175"/>
      <c r="F29" s="175"/>
      <c r="G29" s="175">
        <f t="shared" si="0"/>
        <v>0</v>
      </c>
      <c r="H29" s="134"/>
      <c r="I29" s="20"/>
    </row>
    <row r="30" spans="1:9" ht="15" customHeight="1">
      <c r="A30" s="125">
        <v>8</v>
      </c>
      <c r="B30" s="127"/>
      <c r="C30" s="150"/>
      <c r="D30" s="131"/>
      <c r="E30" s="174"/>
      <c r="F30" s="174"/>
      <c r="G30" s="174">
        <f t="shared" si="0"/>
        <v>0</v>
      </c>
      <c r="H30" s="133" t="s">
        <v>8</v>
      </c>
      <c r="I30" s="67"/>
    </row>
    <row r="31" spans="1:9" ht="15" customHeight="1">
      <c r="A31" s="126"/>
      <c r="B31" s="128"/>
      <c r="C31" s="151"/>
      <c r="D31" s="132"/>
      <c r="E31" s="175"/>
      <c r="F31" s="175"/>
      <c r="G31" s="175">
        <f t="shared" si="0"/>
        <v>0</v>
      </c>
      <c r="H31" s="134"/>
      <c r="I31" s="68"/>
    </row>
    <row r="32" spans="1:9" ht="15" customHeight="1">
      <c r="A32" s="125">
        <v>9</v>
      </c>
      <c r="B32" s="127"/>
      <c r="C32" s="150"/>
      <c r="D32" s="131"/>
      <c r="E32" s="174"/>
      <c r="F32" s="174"/>
      <c r="G32" s="174">
        <f t="shared" si="0"/>
        <v>0</v>
      </c>
      <c r="H32" s="133" t="s">
        <v>8</v>
      </c>
      <c r="I32" s="67"/>
    </row>
    <row r="33" spans="1:9" ht="15" customHeight="1">
      <c r="A33" s="126"/>
      <c r="B33" s="128"/>
      <c r="C33" s="151"/>
      <c r="D33" s="132"/>
      <c r="E33" s="175"/>
      <c r="F33" s="175"/>
      <c r="G33" s="175">
        <f t="shared" si="0"/>
        <v>0</v>
      </c>
      <c r="H33" s="134"/>
      <c r="I33" s="68"/>
    </row>
    <row r="34" spans="1:9" ht="15" customHeight="1">
      <c r="A34" s="125">
        <v>10</v>
      </c>
      <c r="B34" s="127"/>
      <c r="C34" s="150"/>
      <c r="D34" s="131"/>
      <c r="E34" s="174"/>
      <c r="F34" s="174"/>
      <c r="G34" s="174">
        <f t="shared" si="0"/>
        <v>0</v>
      </c>
      <c r="H34" s="133"/>
      <c r="I34" s="67"/>
    </row>
    <row r="35" spans="1:9" ht="15" customHeight="1">
      <c r="A35" s="126"/>
      <c r="B35" s="128"/>
      <c r="C35" s="151"/>
      <c r="D35" s="132"/>
      <c r="E35" s="175"/>
      <c r="F35" s="175"/>
      <c r="G35" s="175">
        <f t="shared" si="0"/>
        <v>0</v>
      </c>
      <c r="H35" s="134"/>
      <c r="I35" s="68"/>
    </row>
    <row r="36" spans="1:9" ht="15" customHeight="1">
      <c r="A36" s="125">
        <v>11</v>
      </c>
      <c r="B36" s="127"/>
      <c r="C36" s="150"/>
      <c r="D36" s="131"/>
      <c r="E36" s="174"/>
      <c r="F36" s="174"/>
      <c r="G36" s="174">
        <f t="shared" si="0"/>
        <v>0</v>
      </c>
      <c r="H36" s="133" t="s">
        <v>8</v>
      </c>
      <c r="I36" s="84"/>
    </row>
    <row r="37" spans="1:9" ht="15" customHeight="1">
      <c r="A37" s="126"/>
      <c r="B37" s="128"/>
      <c r="C37" s="151"/>
      <c r="D37" s="132"/>
      <c r="E37" s="175"/>
      <c r="F37" s="175"/>
      <c r="G37" s="175">
        <f t="shared" si="0"/>
        <v>0</v>
      </c>
      <c r="H37" s="134"/>
      <c r="I37" s="85"/>
    </row>
    <row r="38" spans="1:9" ht="15" customHeight="1">
      <c r="A38" s="125">
        <v>12</v>
      </c>
      <c r="B38" s="127"/>
      <c r="C38" s="172"/>
      <c r="D38" s="131"/>
      <c r="E38" s="174"/>
      <c r="F38" s="174"/>
      <c r="G38" s="174">
        <f t="shared" si="0"/>
        <v>0</v>
      </c>
      <c r="H38" s="133"/>
      <c r="I38" s="84"/>
    </row>
    <row r="39" spans="1:9" ht="15" customHeight="1">
      <c r="A39" s="126"/>
      <c r="B39" s="128"/>
      <c r="C39" s="172"/>
      <c r="D39" s="132"/>
      <c r="E39" s="175"/>
      <c r="F39" s="175"/>
      <c r="G39" s="175">
        <f t="shared" si="0"/>
        <v>0</v>
      </c>
      <c r="H39" s="134"/>
      <c r="I39" s="85"/>
    </row>
    <row r="40" spans="1:9" ht="15" customHeight="1">
      <c r="A40" s="125">
        <v>13</v>
      </c>
      <c r="B40" s="127"/>
      <c r="C40" s="150"/>
      <c r="D40" s="131"/>
      <c r="E40" s="174"/>
      <c r="F40" s="174"/>
      <c r="G40" s="174">
        <f t="shared" si="0"/>
        <v>0</v>
      </c>
      <c r="H40" s="133" t="s">
        <v>8</v>
      </c>
      <c r="I40" s="67"/>
    </row>
    <row r="41" spans="1:9" ht="15" customHeight="1">
      <c r="A41" s="126"/>
      <c r="B41" s="128"/>
      <c r="C41" s="151"/>
      <c r="D41" s="132"/>
      <c r="E41" s="175"/>
      <c r="F41" s="175"/>
      <c r="G41" s="175">
        <f t="shared" si="0"/>
        <v>0</v>
      </c>
      <c r="H41" s="134"/>
      <c r="I41" s="68"/>
    </row>
    <row r="42" spans="1:9" ht="15" customHeight="1">
      <c r="A42" s="125">
        <v>14</v>
      </c>
      <c r="B42" s="127"/>
      <c r="C42" s="150"/>
      <c r="D42" s="131"/>
      <c r="E42" s="174"/>
      <c r="F42" s="174"/>
      <c r="G42" s="174">
        <f t="shared" si="0"/>
        <v>0</v>
      </c>
      <c r="H42" s="133"/>
      <c r="I42" s="67"/>
    </row>
    <row r="43" spans="1:9" ht="15" customHeight="1">
      <c r="A43" s="126"/>
      <c r="B43" s="128"/>
      <c r="C43" s="151"/>
      <c r="D43" s="132"/>
      <c r="E43" s="175"/>
      <c r="F43" s="175"/>
      <c r="G43" s="175">
        <f t="shared" si="0"/>
        <v>0</v>
      </c>
      <c r="H43" s="134"/>
      <c r="I43" s="68"/>
    </row>
    <row r="44" spans="1:9" ht="15" customHeight="1">
      <c r="A44" s="125">
        <v>15</v>
      </c>
      <c r="B44" s="127"/>
      <c r="C44" s="150"/>
      <c r="D44" s="131"/>
      <c r="E44" s="174"/>
      <c r="F44" s="174"/>
      <c r="G44" s="174">
        <f t="shared" si="0"/>
        <v>0</v>
      </c>
      <c r="H44" s="133"/>
      <c r="I44" s="86"/>
    </row>
    <row r="45" spans="1:9" ht="15" customHeight="1">
      <c r="A45" s="126"/>
      <c r="B45" s="128"/>
      <c r="C45" s="151"/>
      <c r="D45" s="132"/>
      <c r="E45" s="175"/>
      <c r="F45" s="175"/>
      <c r="G45" s="175">
        <f t="shared" si="0"/>
        <v>0</v>
      </c>
      <c r="H45" s="134"/>
      <c r="I45" s="87"/>
    </row>
    <row r="46" spans="1:9" ht="15" customHeight="1">
      <c r="A46" s="125">
        <v>16</v>
      </c>
      <c r="B46" s="127"/>
      <c r="C46" s="150"/>
      <c r="D46" s="131"/>
      <c r="E46" s="174"/>
      <c r="F46" s="174"/>
      <c r="G46" s="174">
        <f t="shared" si="0"/>
        <v>0</v>
      </c>
      <c r="H46" s="133" t="s">
        <v>8</v>
      </c>
      <c r="I46" s="67"/>
    </row>
    <row r="47" spans="1:9" ht="15" customHeight="1">
      <c r="A47" s="126"/>
      <c r="B47" s="128"/>
      <c r="C47" s="151"/>
      <c r="D47" s="132"/>
      <c r="E47" s="175"/>
      <c r="F47" s="175"/>
      <c r="G47" s="175">
        <f t="shared" si="0"/>
        <v>0</v>
      </c>
      <c r="H47" s="134"/>
      <c r="I47" s="68"/>
    </row>
    <row r="48" spans="1:9" ht="15" customHeight="1">
      <c r="A48" s="125">
        <v>17</v>
      </c>
      <c r="B48" s="127"/>
      <c r="C48" s="150"/>
      <c r="D48" s="131"/>
      <c r="E48" s="174"/>
      <c r="F48" s="174"/>
      <c r="G48" s="174">
        <f t="shared" si="0"/>
        <v>0</v>
      </c>
      <c r="H48" s="133" t="s">
        <v>8</v>
      </c>
      <c r="I48" s="67"/>
    </row>
    <row r="49" spans="1:10" ht="15" customHeight="1">
      <c r="A49" s="126"/>
      <c r="B49" s="128"/>
      <c r="C49" s="151"/>
      <c r="D49" s="132"/>
      <c r="E49" s="175"/>
      <c r="F49" s="175"/>
      <c r="G49" s="175">
        <f t="shared" si="0"/>
        <v>0</v>
      </c>
      <c r="H49" s="134"/>
      <c r="I49" s="68"/>
    </row>
    <row r="50" spans="1:10" ht="15" customHeight="1">
      <c r="A50" s="125">
        <v>18</v>
      </c>
      <c r="B50" s="127"/>
      <c r="C50" s="150"/>
      <c r="D50" s="131"/>
      <c r="E50" s="174"/>
      <c r="F50" s="174"/>
      <c r="G50" s="174">
        <f t="shared" si="0"/>
        <v>0</v>
      </c>
      <c r="H50" s="133"/>
      <c r="I50" s="67"/>
    </row>
    <row r="51" spans="1:10" ht="15" customHeight="1">
      <c r="A51" s="126"/>
      <c r="B51" s="128"/>
      <c r="C51" s="151"/>
      <c r="D51" s="132"/>
      <c r="E51" s="175"/>
      <c r="F51" s="175"/>
      <c r="G51" s="175">
        <f t="shared" si="0"/>
        <v>0</v>
      </c>
      <c r="H51" s="134"/>
      <c r="I51" s="68"/>
    </row>
    <row r="52" spans="1:10" ht="15" customHeight="1">
      <c r="A52" s="125">
        <v>19</v>
      </c>
      <c r="B52" s="127"/>
      <c r="C52" s="150"/>
      <c r="D52" s="131"/>
      <c r="E52" s="174"/>
      <c r="F52" s="174"/>
      <c r="G52" s="174">
        <f t="shared" si="0"/>
        <v>0</v>
      </c>
      <c r="H52" s="133"/>
      <c r="I52" s="67"/>
    </row>
    <row r="53" spans="1:10" ht="15" customHeight="1">
      <c r="A53" s="126"/>
      <c r="B53" s="128"/>
      <c r="C53" s="151"/>
      <c r="D53" s="132"/>
      <c r="E53" s="175"/>
      <c r="F53" s="175"/>
      <c r="G53" s="175">
        <f t="shared" si="0"/>
        <v>0</v>
      </c>
      <c r="H53" s="134"/>
      <c r="I53" s="68"/>
    </row>
    <row r="54" spans="1:10" ht="15" customHeight="1">
      <c r="A54" s="125">
        <v>20</v>
      </c>
      <c r="B54" s="127"/>
      <c r="C54" s="150"/>
      <c r="D54" s="131"/>
      <c r="E54" s="174"/>
      <c r="F54" s="174"/>
      <c r="G54" s="174">
        <f t="shared" si="0"/>
        <v>0</v>
      </c>
      <c r="H54" s="133"/>
      <c r="I54" s="67"/>
    </row>
    <row r="55" spans="1:10" ht="15" customHeight="1">
      <c r="A55" s="126"/>
      <c r="B55" s="128"/>
      <c r="C55" s="151"/>
      <c r="D55" s="132"/>
      <c r="E55" s="175"/>
      <c r="F55" s="175"/>
      <c r="G55" s="175">
        <f t="shared" si="0"/>
        <v>0</v>
      </c>
      <c r="H55" s="134"/>
      <c r="I55" s="68"/>
    </row>
    <row r="56" spans="1:10" ht="15" customHeight="1">
      <c r="A56" s="125">
        <v>21</v>
      </c>
      <c r="B56" s="127"/>
      <c r="C56" s="150"/>
      <c r="D56" s="131"/>
      <c r="E56" s="174"/>
      <c r="F56" s="174"/>
      <c r="G56" s="174">
        <f t="shared" si="0"/>
        <v>0</v>
      </c>
      <c r="H56" s="43"/>
      <c r="I56" s="69"/>
    </row>
    <row r="57" spans="1:10" ht="15" customHeight="1">
      <c r="A57" s="126"/>
      <c r="B57" s="128"/>
      <c r="C57" s="151"/>
      <c r="D57" s="132"/>
      <c r="E57" s="175"/>
      <c r="F57" s="175"/>
      <c r="G57" s="175">
        <f t="shared" si="0"/>
        <v>0</v>
      </c>
      <c r="H57" s="43"/>
      <c r="I57" s="69"/>
    </row>
    <row r="58" spans="1:10" ht="15" customHeight="1">
      <c r="A58" s="135" t="s">
        <v>54</v>
      </c>
      <c r="B58" s="136"/>
      <c r="C58" s="136"/>
      <c r="D58" s="137"/>
      <c r="E58" s="174">
        <f>SUM(E24:E57)</f>
        <v>0</v>
      </c>
      <c r="F58" s="174">
        <f>SUM(F24:F57)</f>
        <v>0</v>
      </c>
      <c r="G58" s="174">
        <f t="shared" si="0"/>
        <v>0</v>
      </c>
      <c r="H58" s="133"/>
      <c r="I58" s="67"/>
    </row>
    <row r="59" spans="1:10" ht="15" customHeight="1">
      <c r="A59" s="138"/>
      <c r="B59" s="139"/>
      <c r="C59" s="139"/>
      <c r="D59" s="140"/>
      <c r="E59" s="175"/>
      <c r="F59" s="175"/>
      <c r="G59" s="175">
        <f t="shared" si="0"/>
        <v>0</v>
      </c>
      <c r="H59" s="134"/>
      <c r="I59" s="68"/>
    </row>
    <row r="60" spans="1:10" ht="15" customHeight="1">
      <c r="A60" s="182" t="s">
        <v>52</v>
      </c>
      <c r="B60" s="183"/>
      <c r="C60" s="183"/>
      <c r="D60" s="184"/>
      <c r="E60" s="188">
        <f>SUM(E22,E58)</f>
        <v>65000</v>
      </c>
      <c r="F60" s="188">
        <f>SUM(F22,F58)</f>
        <v>0</v>
      </c>
      <c r="G60" s="174">
        <f t="shared" si="0"/>
        <v>-65000</v>
      </c>
      <c r="H60" s="133" t="s">
        <v>53</v>
      </c>
      <c r="I60" s="70" t="s">
        <v>53</v>
      </c>
    </row>
    <row r="61" spans="1:10" ht="15" customHeight="1" thickBot="1">
      <c r="A61" s="185"/>
      <c r="B61" s="186"/>
      <c r="C61" s="186"/>
      <c r="D61" s="187"/>
      <c r="E61" s="189"/>
      <c r="F61" s="189"/>
      <c r="G61" s="189">
        <f t="shared" si="0"/>
        <v>0</v>
      </c>
      <c r="H61" s="160"/>
      <c r="I61" s="24" t="s">
        <v>53</v>
      </c>
    </row>
    <row r="62" spans="1:10" ht="12.75">
      <c r="A62" s="27"/>
      <c r="B62" s="2"/>
      <c r="C62" s="2"/>
      <c r="D62" s="30"/>
      <c r="E62" s="2"/>
      <c r="F62" s="7"/>
      <c r="G62" s="7"/>
    </row>
    <row r="63" spans="1:10" s="4" customFormat="1" ht="18" customHeight="1">
      <c r="A63" s="71"/>
      <c r="B63" s="72"/>
      <c r="C63" s="72"/>
      <c r="D63" s="2"/>
      <c r="E63" s="2"/>
      <c r="F63" s="7"/>
      <c r="G63" s="7"/>
      <c r="H63" s="7"/>
      <c r="I63" s="2"/>
      <c r="J63" s="27"/>
    </row>
    <row r="64" spans="1:10" s="4" customFormat="1" ht="15.75" customHeight="1">
      <c r="A64" s="73"/>
      <c r="B64" s="72"/>
      <c r="C64" s="72"/>
      <c r="D64" s="2"/>
      <c r="E64" s="2"/>
      <c r="F64" s="3"/>
      <c r="G64" s="3"/>
      <c r="H64" s="3"/>
      <c r="I64" s="2"/>
    </row>
    <row r="65" spans="1:9" s="4" customFormat="1" ht="6" customHeight="1">
      <c r="A65" s="73"/>
      <c r="B65" s="72"/>
      <c r="C65" s="72"/>
      <c r="D65" s="2"/>
      <c r="E65" s="2"/>
      <c r="F65" s="3"/>
      <c r="G65" s="3"/>
      <c r="H65" s="3"/>
      <c r="I65" s="2"/>
    </row>
    <row r="66" spans="1:9" s="4" customFormat="1" ht="15.75" customHeight="1">
      <c r="A66" s="73"/>
      <c r="B66" s="72"/>
      <c r="C66" s="72"/>
      <c r="D66" s="2"/>
      <c r="E66" s="2"/>
      <c r="F66" s="3"/>
      <c r="G66" s="3"/>
      <c r="H66" s="3"/>
      <c r="I66" s="2"/>
    </row>
    <row r="67" spans="1:9" s="4" customFormat="1" ht="15.75" customHeight="1">
      <c r="A67" s="73"/>
      <c r="B67" s="72"/>
      <c r="C67" s="72"/>
      <c r="D67" s="2"/>
      <c r="E67" s="2"/>
      <c r="F67" s="3"/>
      <c r="G67" s="3"/>
      <c r="H67" s="3"/>
      <c r="I67" s="2"/>
    </row>
    <row r="68" spans="1:9" s="4" customFormat="1" ht="6" customHeight="1">
      <c r="A68" s="73"/>
      <c r="B68" s="72"/>
      <c r="C68" s="72"/>
      <c r="D68" s="2"/>
      <c r="E68" s="2"/>
      <c r="F68" s="3"/>
      <c r="G68" s="3"/>
      <c r="H68" s="3"/>
      <c r="I68" s="2"/>
    </row>
    <row r="69" spans="1:9" s="4" customFormat="1" ht="15.75" customHeight="1">
      <c r="A69" s="73"/>
      <c r="B69" s="72"/>
      <c r="C69" s="72"/>
      <c r="D69" s="2"/>
      <c r="E69" s="2"/>
      <c r="F69" s="3"/>
      <c r="G69" s="3"/>
      <c r="H69" s="3"/>
      <c r="I69" s="2"/>
    </row>
    <row r="70" spans="1:9" s="4" customFormat="1" ht="6" customHeight="1">
      <c r="A70" s="73"/>
      <c r="B70" s="72"/>
      <c r="C70" s="72"/>
      <c r="D70" s="2"/>
      <c r="E70" s="2"/>
      <c r="F70" s="3"/>
      <c r="G70" s="3"/>
      <c r="H70" s="3"/>
      <c r="I70" s="2"/>
    </row>
    <row r="71" spans="1:9" s="4" customFormat="1" ht="15.75" customHeight="1">
      <c r="A71" s="74"/>
      <c r="B71" s="75"/>
      <c r="C71" s="75"/>
      <c r="D71" s="2"/>
      <c r="E71" s="2"/>
      <c r="F71" s="3"/>
      <c r="G71" s="3"/>
      <c r="H71" s="3"/>
      <c r="I71" s="2"/>
    </row>
    <row r="72" spans="1:9" s="4" customFormat="1" ht="15.75" customHeight="1">
      <c r="A72" s="74"/>
      <c r="B72" s="75"/>
      <c r="C72" s="75"/>
      <c r="D72" s="2"/>
      <c r="E72" s="2"/>
      <c r="F72" s="3"/>
      <c r="G72" s="3"/>
      <c r="H72" s="3"/>
      <c r="I72" s="2"/>
    </row>
    <row r="73" spans="1:9" s="4" customFormat="1" ht="15.75" customHeight="1">
      <c r="A73" s="74"/>
      <c r="B73" s="75"/>
      <c r="C73" s="75"/>
      <c r="D73" s="2"/>
      <c r="E73" s="2"/>
      <c r="F73" s="3"/>
      <c r="G73" s="3"/>
      <c r="H73" s="3"/>
      <c r="I73" s="2"/>
    </row>
    <row r="74" spans="1:9" s="4" customFormat="1" ht="15.75" customHeight="1">
      <c r="A74" s="74"/>
      <c r="C74" s="75"/>
      <c r="D74" s="2"/>
      <c r="E74" s="2"/>
      <c r="F74" s="3"/>
      <c r="G74" s="3"/>
      <c r="H74" s="3"/>
      <c r="I74" s="2"/>
    </row>
    <row r="75" spans="1:9" s="4" customFormat="1" ht="15.75" customHeight="1">
      <c r="A75" s="74"/>
      <c r="B75" s="75"/>
      <c r="C75" s="75"/>
      <c r="D75" s="2"/>
      <c r="E75" s="2"/>
      <c r="F75" s="3"/>
      <c r="G75" s="3"/>
      <c r="H75" s="3"/>
      <c r="I75" s="2"/>
    </row>
    <row r="76" spans="1:9" s="4" customFormat="1" ht="15.75" customHeight="1">
      <c r="A76" s="74"/>
      <c r="B76" s="75"/>
      <c r="C76" s="75"/>
      <c r="D76" s="2"/>
      <c r="E76" s="2"/>
      <c r="F76" s="3"/>
      <c r="G76" s="3"/>
      <c r="H76" s="3"/>
      <c r="I76" s="2"/>
    </row>
    <row r="77" spans="1:9" s="4" customFormat="1" ht="15.75" customHeight="1">
      <c r="A77" s="74"/>
      <c r="B77" s="75"/>
      <c r="C77" s="75"/>
      <c r="D77" s="2"/>
      <c r="E77" s="2"/>
      <c r="F77" s="3"/>
      <c r="G77" s="3"/>
      <c r="H77" s="3"/>
      <c r="I77" s="2"/>
    </row>
    <row r="78" spans="1:9" s="4" customFormat="1" ht="15.75" customHeight="1">
      <c r="A78" s="74"/>
      <c r="B78" s="75"/>
      <c r="C78" s="75"/>
      <c r="D78" s="2"/>
      <c r="E78" s="2"/>
      <c r="F78" s="3"/>
      <c r="G78" s="3"/>
      <c r="H78" s="3"/>
      <c r="I78" s="2"/>
    </row>
    <row r="79" spans="1:9" s="4" customFormat="1" ht="15.75" customHeight="1">
      <c r="A79" s="74"/>
      <c r="B79" s="75"/>
      <c r="C79" s="75"/>
      <c r="D79" s="2"/>
      <c r="E79" s="2"/>
      <c r="F79" s="3"/>
      <c r="G79" s="3"/>
      <c r="H79" s="3"/>
      <c r="I79" s="2"/>
    </row>
    <row r="80" spans="1:9" s="4" customFormat="1" ht="15.75" customHeight="1">
      <c r="A80" s="74"/>
      <c r="B80" s="75"/>
      <c r="C80" s="75"/>
      <c r="D80" s="2"/>
      <c r="E80" s="2"/>
      <c r="F80" s="3"/>
      <c r="G80" s="3"/>
      <c r="H80" s="3"/>
      <c r="I80" s="2"/>
    </row>
    <row r="81" spans="1:9" s="4" customFormat="1" ht="15.75" customHeight="1">
      <c r="A81" s="74"/>
      <c r="B81" s="75"/>
      <c r="C81" s="75"/>
      <c r="D81" s="2"/>
      <c r="E81" s="2"/>
      <c r="F81" s="3"/>
      <c r="G81" s="3"/>
      <c r="H81" s="3"/>
      <c r="I81" s="2"/>
    </row>
    <row r="82" spans="1:9" s="4" customFormat="1" ht="15.75" customHeight="1">
      <c r="A82" s="74"/>
      <c r="B82" s="75"/>
      <c r="C82" s="75"/>
      <c r="D82" s="2"/>
      <c r="E82" s="2"/>
      <c r="F82" s="3"/>
      <c r="G82" s="3"/>
      <c r="H82" s="3"/>
      <c r="I82" s="2"/>
    </row>
    <row r="83" spans="1:9" s="4" customFormat="1" ht="15.75" customHeight="1">
      <c r="A83" s="74"/>
      <c r="B83" s="75"/>
      <c r="C83" s="75"/>
      <c r="D83" s="2"/>
      <c r="E83" s="2"/>
      <c r="F83" s="3"/>
      <c r="G83" s="3"/>
      <c r="H83" s="3"/>
      <c r="I83" s="2"/>
    </row>
    <row r="84" spans="1:9" s="4" customFormat="1" ht="15.75" customHeight="1">
      <c r="A84" s="74"/>
      <c r="B84" s="75"/>
      <c r="C84" s="75"/>
      <c r="D84" s="2"/>
      <c r="E84" s="2"/>
      <c r="F84" s="3"/>
      <c r="G84" s="3"/>
      <c r="H84" s="3"/>
      <c r="I84" s="2"/>
    </row>
    <row r="85" spans="1:9" s="4" customFormat="1" ht="6" customHeight="1">
      <c r="A85" s="74"/>
      <c r="B85" s="75"/>
      <c r="C85" s="75"/>
      <c r="D85" s="2"/>
      <c r="E85" s="2"/>
      <c r="F85" s="3"/>
      <c r="G85" s="3"/>
      <c r="H85" s="3"/>
      <c r="I85" s="2"/>
    </row>
    <row r="86" spans="1:9" s="4" customFormat="1" ht="15.75" customHeight="1">
      <c r="A86" s="74"/>
      <c r="B86" s="75"/>
      <c r="C86" s="75"/>
      <c r="D86" s="2"/>
      <c r="E86" s="2"/>
      <c r="F86" s="3"/>
      <c r="G86" s="3"/>
      <c r="H86" s="3"/>
      <c r="I86" s="2"/>
    </row>
    <row r="87" spans="1:9" s="4" customFormat="1" ht="6" customHeight="1">
      <c r="A87" s="74"/>
      <c r="B87" s="75"/>
      <c r="C87" s="75"/>
      <c r="D87" s="2"/>
      <c r="E87" s="2"/>
      <c r="F87" s="3"/>
      <c r="G87" s="3"/>
      <c r="H87" s="3"/>
      <c r="I87" s="2"/>
    </row>
    <row r="88" spans="1:9" s="4" customFormat="1" ht="15.75" customHeight="1">
      <c r="A88" s="73"/>
      <c r="B88" s="72"/>
      <c r="C88" s="72"/>
      <c r="D88" s="2"/>
      <c r="E88" s="2"/>
      <c r="F88" s="3"/>
      <c r="G88" s="3"/>
      <c r="H88" s="3"/>
      <c r="I88" s="2"/>
    </row>
    <row r="89" spans="1:9" s="4" customFormat="1" ht="6" customHeight="1">
      <c r="A89" s="73"/>
      <c r="B89" s="72"/>
      <c r="C89" s="72"/>
      <c r="D89" s="2"/>
      <c r="E89" s="2"/>
      <c r="F89" s="3"/>
      <c r="G89" s="3"/>
      <c r="H89" s="3"/>
      <c r="I89" s="2"/>
    </row>
    <row r="90" spans="1:9" s="4" customFormat="1" ht="15.75" customHeight="1">
      <c r="A90" s="74"/>
      <c r="B90" s="72"/>
      <c r="C90" s="72"/>
      <c r="D90" s="2"/>
      <c r="E90" s="2"/>
      <c r="F90" s="3"/>
      <c r="G90" s="3"/>
      <c r="H90" s="3"/>
      <c r="I90" s="2"/>
    </row>
    <row r="91" spans="1:9" s="4" customFormat="1" ht="15.75" customHeight="1">
      <c r="A91" s="73"/>
      <c r="B91" s="72"/>
      <c r="C91" s="72"/>
      <c r="D91" s="2"/>
      <c r="E91" s="2"/>
      <c r="F91" s="3"/>
      <c r="G91" s="3"/>
      <c r="H91" s="3"/>
      <c r="I91" s="2"/>
    </row>
    <row r="92" spans="1:9" s="4" customFormat="1" ht="6" customHeight="1">
      <c r="A92" s="73"/>
      <c r="B92" s="72"/>
      <c r="C92" s="72"/>
      <c r="D92" s="2"/>
      <c r="E92" s="2"/>
      <c r="F92" s="3"/>
      <c r="G92" s="3"/>
      <c r="H92" s="3"/>
      <c r="I92" s="2"/>
    </row>
    <row r="93" spans="1:9" s="4" customFormat="1" ht="15.75" customHeight="1">
      <c r="A93" s="73"/>
      <c r="B93" s="75"/>
      <c r="C93" s="75"/>
      <c r="D93" s="2"/>
      <c r="E93" s="2"/>
      <c r="F93" s="3"/>
      <c r="G93" s="3"/>
      <c r="H93" s="3"/>
      <c r="I93" s="2"/>
    </row>
    <row r="94" spans="1:9" s="4" customFormat="1" ht="15.75" customHeight="1">
      <c r="A94" s="74"/>
      <c r="B94" s="75"/>
      <c r="C94" s="75"/>
      <c r="D94" s="2"/>
      <c r="E94" s="2"/>
      <c r="F94" s="3"/>
      <c r="G94" s="3"/>
      <c r="H94" s="3"/>
      <c r="I94" s="2"/>
    </row>
    <row r="95" spans="1:9" s="4" customFormat="1" ht="6" customHeight="1">
      <c r="A95" s="73"/>
      <c r="B95" s="72"/>
      <c r="C95" s="72"/>
      <c r="D95" s="2"/>
      <c r="E95" s="2"/>
      <c r="F95" s="3"/>
      <c r="G95" s="3"/>
      <c r="H95" s="3"/>
      <c r="I95" s="2"/>
    </row>
    <row r="96" spans="1:9" s="4" customFormat="1" ht="15.75" customHeight="1">
      <c r="A96" s="73"/>
      <c r="B96" s="72"/>
      <c r="C96" s="72"/>
      <c r="D96" s="2"/>
      <c r="E96" s="2"/>
      <c r="F96" s="3"/>
      <c r="G96" s="3"/>
      <c r="H96" s="3"/>
      <c r="I96" s="2"/>
    </row>
    <row r="97" spans="1:9" s="4" customFormat="1" ht="15.75" customHeight="1">
      <c r="A97" s="73"/>
      <c r="B97" s="72"/>
      <c r="C97" s="72"/>
      <c r="D97" s="2"/>
      <c r="E97" s="2"/>
      <c r="F97" s="3"/>
      <c r="G97" s="3"/>
      <c r="H97" s="3"/>
      <c r="I97" s="2"/>
    </row>
    <row r="98" spans="1:9" s="4" customFormat="1" ht="6" customHeight="1">
      <c r="A98" s="73"/>
      <c r="B98" s="72"/>
      <c r="C98" s="72"/>
      <c r="D98" s="2"/>
      <c r="E98" s="2"/>
      <c r="F98" s="3"/>
      <c r="G98" s="3"/>
      <c r="H98" s="3"/>
      <c r="I98" s="2"/>
    </row>
    <row r="99" spans="1:9" s="4" customFormat="1" ht="15.75" customHeight="1">
      <c r="A99" s="73"/>
      <c r="B99" s="72"/>
      <c r="C99" s="72"/>
      <c r="D99" s="2"/>
      <c r="E99" s="2"/>
      <c r="F99" s="3"/>
      <c r="G99" s="3"/>
      <c r="H99" s="3"/>
      <c r="I99" s="2"/>
    </row>
    <row r="100" spans="1:9" s="4" customFormat="1" ht="6" customHeight="1">
      <c r="A100" s="73"/>
      <c r="B100" s="72"/>
      <c r="C100" s="72"/>
      <c r="D100" s="2"/>
      <c r="E100" s="2"/>
      <c r="F100" s="3"/>
      <c r="G100" s="3"/>
      <c r="H100" s="3"/>
      <c r="I100" s="2"/>
    </row>
    <row r="101" spans="1:9" s="4" customFormat="1" ht="15.75" customHeight="1">
      <c r="A101" s="73"/>
      <c r="B101" s="76"/>
      <c r="C101" s="72"/>
      <c r="D101" s="2"/>
      <c r="E101" s="2"/>
      <c r="F101" s="3"/>
      <c r="G101" s="3"/>
      <c r="H101" s="3"/>
      <c r="I101" s="2"/>
    </row>
    <row r="102" spans="1:9" s="4" customFormat="1" ht="15" customHeight="1">
      <c r="A102" s="73"/>
      <c r="B102" s="72"/>
      <c r="C102" s="72"/>
      <c r="D102" s="2"/>
      <c r="E102" s="2"/>
      <c r="F102" s="3"/>
      <c r="G102" s="3"/>
      <c r="H102" s="3"/>
      <c r="I102" s="2"/>
    </row>
    <row r="103" spans="1:9" ht="12.75">
      <c r="A103" s="77"/>
      <c r="B103" s="77"/>
      <c r="C103" s="77"/>
      <c r="D103" s="77"/>
      <c r="E103" s="78"/>
      <c r="F103" s="79"/>
      <c r="G103" s="79"/>
    </row>
    <row r="104" spans="1:9" ht="18" customHeight="1">
      <c r="A104" s="80"/>
      <c r="B104" s="80"/>
      <c r="C104" s="81"/>
      <c r="D104" s="80"/>
      <c r="F104" s="82"/>
      <c r="G104" s="82"/>
    </row>
    <row r="105" spans="1:9" ht="18" customHeight="1">
      <c r="A105" s="77"/>
      <c r="B105" s="77"/>
      <c r="C105" s="77"/>
      <c r="D105" s="77"/>
      <c r="F105" s="82"/>
      <c r="G105" s="82"/>
      <c r="H105" s="83"/>
    </row>
    <row r="106" spans="1:9" ht="18" customHeight="1">
      <c r="F106" s="82"/>
      <c r="G106" s="82"/>
      <c r="H106" s="83"/>
    </row>
    <row r="107" spans="1:9" ht="18" customHeight="1">
      <c r="F107" s="82"/>
      <c r="G107" s="82"/>
      <c r="H107" s="83"/>
    </row>
  </sheetData>
  <mergeCells count="187">
    <mergeCell ref="E9:F9"/>
    <mergeCell ref="C10:C11"/>
    <mergeCell ref="D10:D11"/>
    <mergeCell ref="H10:I11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A22:D23"/>
    <mergeCell ref="E22:E23"/>
    <mergeCell ref="F22:F23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6:A27"/>
    <mergeCell ref="B26:B27"/>
    <mergeCell ref="C26:C27"/>
    <mergeCell ref="D26:D27"/>
    <mergeCell ref="E26:E27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G30:G31"/>
    <mergeCell ref="H30:H31"/>
    <mergeCell ref="A32:A33"/>
    <mergeCell ref="B32:B33"/>
    <mergeCell ref="C32:C33"/>
    <mergeCell ref="D32:D33"/>
    <mergeCell ref="E32:E33"/>
    <mergeCell ref="F32:F33"/>
    <mergeCell ref="G32:G33"/>
    <mergeCell ref="H32:H33"/>
    <mergeCell ref="A30:A31"/>
    <mergeCell ref="B30:B31"/>
    <mergeCell ref="C30:C31"/>
    <mergeCell ref="D30:D31"/>
    <mergeCell ref="E30:E31"/>
    <mergeCell ref="F30:F31"/>
    <mergeCell ref="E34:E35"/>
    <mergeCell ref="F34:F35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E38:E39"/>
    <mergeCell ref="F38:F39"/>
    <mergeCell ref="G38:G39"/>
    <mergeCell ref="H38:H39"/>
    <mergeCell ref="B38:B39"/>
    <mergeCell ref="C38:C39"/>
    <mergeCell ref="A46:A47"/>
    <mergeCell ref="B46:B47"/>
    <mergeCell ref="C46:C47"/>
    <mergeCell ref="D46:D47"/>
    <mergeCell ref="E46:E47"/>
    <mergeCell ref="F46:F47"/>
    <mergeCell ref="G46:G47"/>
    <mergeCell ref="H46:H47"/>
    <mergeCell ref="G40:G41"/>
    <mergeCell ref="H40:H41"/>
    <mergeCell ref="E42:E43"/>
    <mergeCell ref="F42:F43"/>
    <mergeCell ref="G42:G43"/>
    <mergeCell ref="H42:H43"/>
    <mergeCell ref="A40:A41"/>
    <mergeCell ref="B40:B41"/>
    <mergeCell ref="C40:C41"/>
    <mergeCell ref="D40:D41"/>
    <mergeCell ref="E40:E41"/>
    <mergeCell ref="F40:F41"/>
    <mergeCell ref="A50:A51"/>
    <mergeCell ref="B50:B51"/>
    <mergeCell ref="C50:C51"/>
    <mergeCell ref="A48:A49"/>
    <mergeCell ref="B48:B49"/>
    <mergeCell ref="C48:C49"/>
    <mergeCell ref="D48:D49"/>
    <mergeCell ref="E48:E49"/>
    <mergeCell ref="F48:F49"/>
    <mergeCell ref="E44:E45"/>
    <mergeCell ref="F44:F45"/>
    <mergeCell ref="D52:D53"/>
    <mergeCell ref="E52:E53"/>
    <mergeCell ref="F52:F53"/>
    <mergeCell ref="G48:G49"/>
    <mergeCell ref="H48:H49"/>
    <mergeCell ref="E50:E51"/>
    <mergeCell ref="F50:F51"/>
    <mergeCell ref="G50:G51"/>
    <mergeCell ref="H50:H51"/>
    <mergeCell ref="A60:D61"/>
    <mergeCell ref="E60:E61"/>
    <mergeCell ref="F60:F61"/>
    <mergeCell ref="G60:G61"/>
    <mergeCell ref="H60:H61"/>
    <mergeCell ref="A34:A35"/>
    <mergeCell ref="B34:B35"/>
    <mergeCell ref="C34:C35"/>
    <mergeCell ref="D34:D35"/>
    <mergeCell ref="A38:A39"/>
    <mergeCell ref="G56:G57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G52:G53"/>
    <mergeCell ref="H52:H53"/>
    <mergeCell ref="E54:E55"/>
    <mergeCell ref="G44:G45"/>
    <mergeCell ref="H44:H45"/>
    <mergeCell ref="A58:D59"/>
    <mergeCell ref="A12:I13"/>
    <mergeCell ref="D50:D51"/>
    <mergeCell ref="A54:A55"/>
    <mergeCell ref="B54:B55"/>
    <mergeCell ref="C54:C55"/>
    <mergeCell ref="D54:D55"/>
    <mergeCell ref="D38:D39"/>
    <mergeCell ref="A42:A43"/>
    <mergeCell ref="B42:B43"/>
    <mergeCell ref="C42:C43"/>
    <mergeCell ref="D42:D43"/>
    <mergeCell ref="A44:A45"/>
    <mergeCell ref="B44:B45"/>
    <mergeCell ref="C44:C45"/>
    <mergeCell ref="D44:D45"/>
    <mergeCell ref="F54:F55"/>
    <mergeCell ref="G54:G55"/>
    <mergeCell ref="H54:H55"/>
    <mergeCell ref="A52:A53"/>
    <mergeCell ref="B52:B53"/>
    <mergeCell ref="C52:C53"/>
  </mergeCells>
  <phoneticPr fontId="4"/>
  <conditionalFormatting sqref="I60">
    <cfRule type="cellIs" dxfId="1" priority="1" stopIfTrue="1" operator="equal">
      <formula>0</formula>
    </cfRule>
  </conditionalFormatting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4:H21 H24:H33 H46:H49 H36:H37 H40:H41">
      <formula1>"　　,区ＣＭ"</formula1>
    </dataValidation>
  </dataValidation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"/>
  <rowBreaks count="1" manualBreakCount="1">
    <brk id="10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7"/>
  <sheetViews>
    <sheetView view="pageBreakPreview" zoomScaleNormal="100" zoomScaleSheetLayoutView="100" workbookViewId="0">
      <selection activeCell="A5" sqref="A5"/>
    </sheetView>
  </sheetViews>
  <sheetFormatPr defaultColWidth="8.625" defaultRowHeight="18" customHeight="1"/>
  <cols>
    <col min="1" max="1" width="3.75" style="88" customWidth="1"/>
    <col min="2" max="2" width="12.5" style="88" customWidth="1"/>
    <col min="3" max="3" width="23.75" style="88" customWidth="1"/>
    <col min="4" max="4" width="17.5" style="88" customWidth="1"/>
    <col min="5" max="5" width="12.5" style="88" customWidth="1"/>
    <col min="6" max="7" width="12.5" style="89" customWidth="1"/>
    <col min="8" max="8" width="6.25" style="91" customWidth="1"/>
    <col min="9" max="9" width="9.375" style="91" customWidth="1"/>
    <col min="10" max="10" width="3.25" style="91" bestFit="1" customWidth="1"/>
    <col min="11" max="11" width="7.375" style="91" bestFit="1" customWidth="1"/>
    <col min="12" max="12" width="2.875" style="91" customWidth="1"/>
    <col min="13" max="221" width="8.625" style="91" customWidth="1"/>
    <col min="222" max="16384" width="8.625" style="91"/>
  </cols>
  <sheetData>
    <row r="1" spans="1:9" ht="17.25" customHeight="1">
      <c r="G1" s="90"/>
    </row>
    <row r="2" spans="1:9" ht="17.25" customHeight="1">
      <c r="A2" s="92"/>
      <c r="B2" s="92"/>
      <c r="G2" s="93"/>
      <c r="I2" s="94"/>
    </row>
    <row r="3" spans="1:9" ht="17.25" customHeight="1">
      <c r="A3" s="92"/>
      <c r="B3" s="92"/>
      <c r="G3" s="95"/>
      <c r="I3" s="94"/>
    </row>
    <row r="4" spans="1:9" ht="17.25" customHeight="1">
      <c r="G4" s="93"/>
    </row>
    <row r="5" spans="1:9" ht="18" customHeight="1">
      <c r="A5" s="92" t="s">
        <v>39</v>
      </c>
      <c r="B5" s="92"/>
      <c r="G5" s="88"/>
      <c r="H5" s="96"/>
      <c r="I5" s="96"/>
    </row>
    <row r="6" spans="1:9" ht="15" customHeight="1">
      <c r="G6" s="88"/>
    </row>
    <row r="7" spans="1:9" ht="18" customHeight="1">
      <c r="A7" s="97" t="s">
        <v>56</v>
      </c>
      <c r="B7" s="97"/>
      <c r="D7" s="91"/>
      <c r="E7" s="91"/>
      <c r="F7" s="97"/>
      <c r="G7" s="97"/>
      <c r="I7" s="98" t="s">
        <v>57</v>
      </c>
    </row>
    <row r="8" spans="1:9" ht="10.5" customHeight="1">
      <c r="A8" s="91"/>
      <c r="B8" s="91"/>
      <c r="D8" s="91"/>
      <c r="E8" s="91"/>
      <c r="F8" s="97"/>
      <c r="G8" s="97"/>
    </row>
    <row r="9" spans="1:9" ht="27" customHeight="1" thickBot="1">
      <c r="A9" s="91"/>
      <c r="B9" s="91"/>
      <c r="E9" s="246"/>
      <c r="F9" s="246"/>
      <c r="G9" s="99"/>
      <c r="I9" s="100" t="s">
        <v>1</v>
      </c>
    </row>
    <row r="10" spans="1:9" ht="15" customHeight="1">
      <c r="A10" s="101" t="s">
        <v>2</v>
      </c>
      <c r="B10" s="102" t="s">
        <v>32</v>
      </c>
      <c r="C10" s="247" t="s">
        <v>30</v>
      </c>
      <c r="D10" s="249" t="s">
        <v>33</v>
      </c>
      <c r="E10" s="47" t="s">
        <v>78</v>
      </c>
      <c r="F10" s="10" t="s">
        <v>79</v>
      </c>
      <c r="G10" s="103" t="s">
        <v>28</v>
      </c>
      <c r="H10" s="250" t="s">
        <v>5</v>
      </c>
      <c r="I10" s="251"/>
    </row>
    <row r="11" spans="1:9" ht="15" customHeight="1">
      <c r="A11" s="104" t="s">
        <v>6</v>
      </c>
      <c r="B11" s="105" t="s">
        <v>23</v>
      </c>
      <c r="C11" s="248"/>
      <c r="D11" s="248"/>
      <c r="E11" s="48" t="s">
        <v>37</v>
      </c>
      <c r="F11" s="48" t="s">
        <v>38</v>
      </c>
      <c r="G11" s="106" t="s">
        <v>29</v>
      </c>
      <c r="H11" s="252"/>
      <c r="I11" s="253"/>
    </row>
    <row r="12" spans="1:9" ht="15" customHeight="1">
      <c r="A12" s="234">
        <v>1</v>
      </c>
      <c r="B12" s="236" t="s">
        <v>58</v>
      </c>
      <c r="C12" s="150" t="s">
        <v>10</v>
      </c>
      <c r="D12" s="239" t="s">
        <v>59</v>
      </c>
      <c r="E12" s="174">
        <v>30000</v>
      </c>
      <c r="F12" s="220"/>
      <c r="G12" s="220">
        <f>+F12-E12</f>
        <v>-30000</v>
      </c>
      <c r="H12" s="224" t="s">
        <v>8</v>
      </c>
      <c r="I12" s="107"/>
    </row>
    <row r="13" spans="1:9" ht="15" customHeight="1">
      <c r="A13" s="235"/>
      <c r="B13" s="237"/>
      <c r="C13" s="151"/>
      <c r="D13" s="240"/>
      <c r="E13" s="175"/>
      <c r="F13" s="226"/>
      <c r="G13" s="226"/>
      <c r="H13" s="227"/>
      <c r="I13" s="108"/>
    </row>
    <row r="14" spans="1:9" ht="15" customHeight="1">
      <c r="A14" s="234">
        <v>2</v>
      </c>
      <c r="B14" s="236" t="s">
        <v>60</v>
      </c>
      <c r="C14" s="150" t="s">
        <v>12</v>
      </c>
      <c r="D14" s="239" t="s">
        <v>59</v>
      </c>
      <c r="E14" s="174">
        <v>25000</v>
      </c>
      <c r="F14" s="220"/>
      <c r="G14" s="220">
        <f>+F14-E14</f>
        <v>-25000</v>
      </c>
      <c r="H14" s="224" t="s">
        <v>8</v>
      </c>
      <c r="I14" s="107"/>
    </row>
    <row r="15" spans="1:9" ht="15" customHeight="1">
      <c r="A15" s="235"/>
      <c r="B15" s="237"/>
      <c r="C15" s="151"/>
      <c r="D15" s="240"/>
      <c r="E15" s="175"/>
      <c r="F15" s="226"/>
      <c r="G15" s="226"/>
      <c r="H15" s="227"/>
      <c r="I15" s="108"/>
    </row>
    <row r="16" spans="1:9" ht="15" customHeight="1">
      <c r="A16" s="234">
        <v>3</v>
      </c>
      <c r="B16" s="236" t="s">
        <v>61</v>
      </c>
      <c r="C16" s="150" t="s">
        <v>14</v>
      </c>
      <c r="D16" s="239" t="s">
        <v>59</v>
      </c>
      <c r="E16" s="174">
        <v>5000</v>
      </c>
      <c r="F16" s="220"/>
      <c r="G16" s="220">
        <f>+F16-E16</f>
        <v>-5000</v>
      </c>
      <c r="H16" s="224" t="s">
        <v>8</v>
      </c>
      <c r="I16" s="107"/>
    </row>
    <row r="17" spans="1:9" ht="15" customHeight="1">
      <c r="A17" s="235"/>
      <c r="B17" s="237"/>
      <c r="C17" s="151"/>
      <c r="D17" s="240"/>
      <c r="E17" s="175"/>
      <c r="F17" s="226"/>
      <c r="G17" s="226"/>
      <c r="H17" s="227"/>
      <c r="I17" s="108"/>
    </row>
    <row r="18" spans="1:9" ht="15" customHeight="1">
      <c r="A18" s="234">
        <v>4</v>
      </c>
      <c r="B18" s="236" t="s">
        <v>62</v>
      </c>
      <c r="C18" s="172" t="s">
        <v>16</v>
      </c>
      <c r="D18" s="239" t="s">
        <v>59</v>
      </c>
      <c r="E18" s="174">
        <v>5000</v>
      </c>
      <c r="F18" s="220"/>
      <c r="G18" s="220">
        <f>+F18-E18</f>
        <v>-5000</v>
      </c>
      <c r="H18" s="224" t="s">
        <v>8</v>
      </c>
      <c r="I18" s="107"/>
    </row>
    <row r="19" spans="1:9" ht="15" customHeight="1">
      <c r="A19" s="235"/>
      <c r="B19" s="237"/>
      <c r="C19" s="172"/>
      <c r="D19" s="240"/>
      <c r="E19" s="175"/>
      <c r="F19" s="226"/>
      <c r="G19" s="226"/>
      <c r="H19" s="227"/>
      <c r="I19" s="108"/>
    </row>
    <row r="20" spans="1:9" ht="15" customHeight="1">
      <c r="A20" s="234">
        <v>5</v>
      </c>
      <c r="B20" s="236" t="s">
        <v>63</v>
      </c>
      <c r="C20" s="242"/>
      <c r="D20" s="239" t="s">
        <v>59</v>
      </c>
      <c r="E20" s="220"/>
      <c r="F20" s="220"/>
      <c r="G20" s="220">
        <f>+F20-E20</f>
        <v>0</v>
      </c>
      <c r="H20" s="224" t="s">
        <v>8</v>
      </c>
      <c r="I20" s="107"/>
    </row>
    <row r="21" spans="1:9" ht="15" customHeight="1">
      <c r="A21" s="235"/>
      <c r="B21" s="237"/>
      <c r="C21" s="243"/>
      <c r="D21" s="240"/>
      <c r="E21" s="226"/>
      <c r="F21" s="226"/>
      <c r="G21" s="226"/>
      <c r="H21" s="227"/>
      <c r="I21" s="108"/>
    </row>
    <row r="22" spans="1:9" ht="15" customHeight="1">
      <c r="A22" s="234">
        <v>6</v>
      </c>
      <c r="B22" s="236" t="s">
        <v>64</v>
      </c>
      <c r="C22" s="242"/>
      <c r="D22" s="239" t="s">
        <v>59</v>
      </c>
      <c r="E22" s="220"/>
      <c r="F22" s="220"/>
      <c r="G22" s="220">
        <f>+F22-E22</f>
        <v>0</v>
      </c>
      <c r="H22" s="224" t="s">
        <v>8</v>
      </c>
      <c r="I22" s="107"/>
    </row>
    <row r="23" spans="1:9" ht="15" customHeight="1">
      <c r="A23" s="235"/>
      <c r="B23" s="237"/>
      <c r="C23" s="243"/>
      <c r="D23" s="240"/>
      <c r="E23" s="226"/>
      <c r="F23" s="226"/>
      <c r="G23" s="226"/>
      <c r="H23" s="227"/>
      <c r="I23" s="108"/>
    </row>
    <row r="24" spans="1:9" ht="15" customHeight="1">
      <c r="A24" s="228" t="s">
        <v>65</v>
      </c>
      <c r="B24" s="229"/>
      <c r="C24" s="229"/>
      <c r="D24" s="230"/>
      <c r="E24" s="220">
        <f>SUM(E12:E23)</f>
        <v>65000</v>
      </c>
      <c r="F24" s="220">
        <f>SUM(F12:F23)</f>
        <v>0</v>
      </c>
      <c r="G24" s="220">
        <f>+F24-E24</f>
        <v>-65000</v>
      </c>
      <c r="H24" s="224"/>
      <c r="I24" s="107"/>
    </row>
    <row r="25" spans="1:9" ht="15" customHeight="1">
      <c r="A25" s="231"/>
      <c r="B25" s="232"/>
      <c r="C25" s="232"/>
      <c r="D25" s="233"/>
      <c r="E25" s="226"/>
      <c r="F25" s="226"/>
      <c r="G25" s="226"/>
      <c r="H25" s="227"/>
      <c r="I25" s="108"/>
    </row>
    <row r="26" spans="1:9" ht="15" customHeight="1">
      <c r="A26" s="234">
        <v>7</v>
      </c>
      <c r="B26" s="236" t="s">
        <v>66</v>
      </c>
      <c r="C26" s="242"/>
      <c r="D26" s="239" t="s">
        <v>59</v>
      </c>
      <c r="E26" s="222"/>
      <c r="F26" s="222"/>
      <c r="G26" s="220">
        <f>+F26-E26</f>
        <v>0</v>
      </c>
      <c r="H26" s="224"/>
      <c r="I26" s="109"/>
    </row>
    <row r="27" spans="1:9" ht="15" customHeight="1">
      <c r="A27" s="235"/>
      <c r="B27" s="237"/>
      <c r="C27" s="243"/>
      <c r="D27" s="240"/>
      <c r="E27" s="241"/>
      <c r="F27" s="241"/>
      <c r="G27" s="226"/>
      <c r="H27" s="227"/>
      <c r="I27" s="110"/>
    </row>
    <row r="28" spans="1:9" ht="15" customHeight="1">
      <c r="A28" s="234">
        <v>8</v>
      </c>
      <c r="B28" s="236" t="s">
        <v>67</v>
      </c>
      <c r="C28" s="242"/>
      <c r="D28" s="239" t="s">
        <v>59</v>
      </c>
      <c r="E28" s="222"/>
      <c r="F28" s="222"/>
      <c r="G28" s="220">
        <f>+F28-E28</f>
        <v>0</v>
      </c>
      <c r="H28" s="224"/>
      <c r="I28" s="107"/>
    </row>
    <row r="29" spans="1:9" ht="15" customHeight="1">
      <c r="A29" s="235"/>
      <c r="B29" s="237"/>
      <c r="C29" s="243"/>
      <c r="D29" s="240"/>
      <c r="E29" s="241"/>
      <c r="F29" s="241"/>
      <c r="G29" s="226"/>
      <c r="H29" s="227"/>
      <c r="I29" s="111"/>
    </row>
    <row r="30" spans="1:9" ht="15" customHeight="1">
      <c r="A30" s="234">
        <v>9</v>
      </c>
      <c r="B30" s="236" t="s">
        <v>68</v>
      </c>
      <c r="C30" s="244"/>
      <c r="D30" s="239" t="s">
        <v>59</v>
      </c>
      <c r="E30" s="222"/>
      <c r="F30" s="222"/>
      <c r="G30" s="220">
        <f>+F30-E30</f>
        <v>0</v>
      </c>
      <c r="H30" s="224"/>
      <c r="I30" s="109"/>
    </row>
    <row r="31" spans="1:9" ht="15" customHeight="1">
      <c r="A31" s="235"/>
      <c r="B31" s="237"/>
      <c r="C31" s="245"/>
      <c r="D31" s="240"/>
      <c r="E31" s="241"/>
      <c r="F31" s="241"/>
      <c r="G31" s="226"/>
      <c r="H31" s="227"/>
      <c r="I31" s="110"/>
    </row>
    <row r="32" spans="1:9" ht="15" customHeight="1">
      <c r="A32" s="234">
        <v>10</v>
      </c>
      <c r="B32" s="236" t="s">
        <v>69</v>
      </c>
      <c r="C32" s="242"/>
      <c r="D32" s="239" t="s">
        <v>59</v>
      </c>
      <c r="E32" s="222"/>
      <c r="F32" s="222"/>
      <c r="G32" s="220">
        <f>+F32-E32</f>
        <v>0</v>
      </c>
      <c r="H32" s="224" t="s">
        <v>8</v>
      </c>
      <c r="I32" s="107"/>
    </row>
    <row r="33" spans="1:9" ht="15" customHeight="1">
      <c r="A33" s="235"/>
      <c r="B33" s="237"/>
      <c r="C33" s="243"/>
      <c r="D33" s="240"/>
      <c r="E33" s="241"/>
      <c r="F33" s="241"/>
      <c r="G33" s="226"/>
      <c r="H33" s="227"/>
      <c r="I33" s="108"/>
    </row>
    <row r="34" spans="1:9" ht="15" customHeight="1">
      <c r="A34" s="234">
        <v>11</v>
      </c>
      <c r="B34" s="236" t="s">
        <v>70</v>
      </c>
      <c r="C34" s="238"/>
      <c r="D34" s="239" t="s">
        <v>59</v>
      </c>
      <c r="E34" s="222"/>
      <c r="F34" s="222"/>
      <c r="G34" s="220">
        <f>+F34-E34</f>
        <v>0</v>
      </c>
      <c r="H34" s="224" t="s">
        <v>8</v>
      </c>
      <c r="I34" s="107"/>
    </row>
    <row r="35" spans="1:9" ht="15" customHeight="1">
      <c r="A35" s="235"/>
      <c r="B35" s="237"/>
      <c r="C35" s="238"/>
      <c r="D35" s="240"/>
      <c r="E35" s="241"/>
      <c r="F35" s="241"/>
      <c r="G35" s="226"/>
      <c r="H35" s="227"/>
      <c r="I35" s="108"/>
    </row>
    <row r="36" spans="1:9" ht="15" customHeight="1">
      <c r="A36" s="228" t="s">
        <v>71</v>
      </c>
      <c r="B36" s="229"/>
      <c r="C36" s="229"/>
      <c r="D36" s="230"/>
      <c r="E36" s="220">
        <f>SUM(E26:E35)</f>
        <v>0</v>
      </c>
      <c r="F36" s="220">
        <f>SUM(F26:F35)</f>
        <v>0</v>
      </c>
      <c r="G36" s="220">
        <f>+F36-E36</f>
        <v>0</v>
      </c>
      <c r="H36" s="224"/>
      <c r="I36" s="107"/>
    </row>
    <row r="37" spans="1:9" ht="15" customHeight="1">
      <c r="A37" s="231"/>
      <c r="B37" s="232"/>
      <c r="C37" s="232"/>
      <c r="D37" s="233"/>
      <c r="E37" s="226"/>
      <c r="F37" s="226"/>
      <c r="G37" s="226"/>
      <c r="H37" s="227"/>
      <c r="I37" s="108"/>
    </row>
    <row r="38" spans="1:9" ht="15" customHeight="1">
      <c r="A38" s="234">
        <v>12</v>
      </c>
      <c r="B38" s="236" t="s">
        <v>72</v>
      </c>
      <c r="C38" s="238"/>
      <c r="D38" s="239" t="s">
        <v>73</v>
      </c>
      <c r="E38" s="220"/>
      <c r="F38" s="220"/>
      <c r="G38" s="220">
        <f>+F38-E38</f>
        <v>0</v>
      </c>
      <c r="H38" s="224" t="s">
        <v>8</v>
      </c>
      <c r="I38" s="107"/>
    </row>
    <row r="39" spans="1:9" ht="15" customHeight="1">
      <c r="A39" s="235"/>
      <c r="B39" s="237"/>
      <c r="C39" s="238"/>
      <c r="D39" s="240"/>
      <c r="E39" s="226"/>
      <c r="F39" s="226"/>
      <c r="G39" s="226"/>
      <c r="H39" s="227"/>
      <c r="I39" s="108"/>
    </row>
    <row r="40" spans="1:9" ht="15" customHeight="1">
      <c r="A40" s="228" t="s">
        <v>51</v>
      </c>
      <c r="B40" s="229"/>
      <c r="C40" s="229"/>
      <c r="D40" s="230"/>
      <c r="E40" s="220">
        <f>+E38</f>
        <v>0</v>
      </c>
      <c r="F40" s="220">
        <f>+F38</f>
        <v>0</v>
      </c>
      <c r="G40" s="220">
        <f>+F40-E40</f>
        <v>0</v>
      </c>
      <c r="H40" s="224"/>
      <c r="I40" s="107"/>
    </row>
    <row r="41" spans="1:9" ht="15" customHeight="1">
      <c r="A41" s="231"/>
      <c r="B41" s="232"/>
      <c r="C41" s="232"/>
      <c r="D41" s="233"/>
      <c r="E41" s="226"/>
      <c r="F41" s="226"/>
      <c r="G41" s="226"/>
      <c r="H41" s="227"/>
      <c r="I41" s="108"/>
    </row>
    <row r="42" spans="1:9" ht="15" customHeight="1">
      <c r="A42" s="214" t="s">
        <v>74</v>
      </c>
      <c r="B42" s="215"/>
      <c r="C42" s="215"/>
      <c r="D42" s="216"/>
      <c r="E42" s="220">
        <f>+E24+E36+E40</f>
        <v>65000</v>
      </c>
      <c r="F42" s="220">
        <f t="shared" ref="F42" si="0">+F24+F36+F40</f>
        <v>0</v>
      </c>
      <c r="G42" s="222">
        <f>+F42-E42</f>
        <v>-65000</v>
      </c>
      <c r="H42" s="224" t="str">
        <f>IF(I42="　","　","区CM")</f>
        <v>　</v>
      </c>
      <c r="I42" s="112" t="str">
        <f>IF(SUMIF(K22:K41,K42,I22:I41)=0,"　",SUMIF(K22:K41,K42,I22:I41))</f>
        <v>　</v>
      </c>
    </row>
    <row r="43" spans="1:9" ht="15" customHeight="1" thickBot="1">
      <c r="A43" s="217"/>
      <c r="B43" s="218"/>
      <c r="C43" s="218"/>
      <c r="D43" s="219"/>
      <c r="E43" s="221"/>
      <c r="F43" s="221"/>
      <c r="G43" s="223"/>
      <c r="H43" s="225"/>
      <c r="I43" s="113" t="str">
        <f>IF(SUMIF(K22:K41,K43,I22:I41)=0,"　",SUMIF(K22:K41,K43,I22:I41))</f>
        <v>　</v>
      </c>
    </row>
    <row r="44" spans="1:9" ht="12.75">
      <c r="A44" s="114"/>
      <c r="B44" s="114"/>
      <c r="C44" s="114"/>
      <c r="D44" s="114"/>
      <c r="E44" s="115"/>
      <c r="F44" s="116"/>
      <c r="G44" s="116"/>
    </row>
    <row r="45" spans="1:9" ht="18" customHeight="1">
      <c r="A45" s="117"/>
      <c r="D45" s="118"/>
      <c r="F45" s="119"/>
      <c r="G45" s="119"/>
      <c r="H45" s="117"/>
    </row>
    <row r="46" spans="1:9" ht="18" customHeight="1">
      <c r="F46" s="119"/>
      <c r="G46" s="119"/>
      <c r="H46" s="117"/>
    </row>
    <row r="47" spans="1:9" ht="18" customHeight="1">
      <c r="F47" s="119"/>
      <c r="G47" s="119"/>
      <c r="H47" s="117"/>
    </row>
  </sheetData>
  <mergeCells count="120">
    <mergeCell ref="E9:F9"/>
    <mergeCell ref="C10:C11"/>
    <mergeCell ref="D10:D11"/>
    <mergeCell ref="H10:I11"/>
    <mergeCell ref="A12:A13"/>
    <mergeCell ref="B12:B13"/>
    <mergeCell ref="C12:C13"/>
    <mergeCell ref="D12:D13"/>
    <mergeCell ref="E12:E13"/>
    <mergeCell ref="F12:F13"/>
    <mergeCell ref="G12:G13"/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F16:F17"/>
    <mergeCell ref="G20:G21"/>
    <mergeCell ref="H20:H21"/>
    <mergeCell ref="A22:A23"/>
    <mergeCell ref="B22:B23"/>
    <mergeCell ref="C22:C23"/>
    <mergeCell ref="D22:D23"/>
    <mergeCell ref="E22:E23"/>
    <mergeCell ref="F22:F23"/>
    <mergeCell ref="G22:G23"/>
    <mergeCell ref="H22:H23"/>
    <mergeCell ref="A20:A21"/>
    <mergeCell ref="B20:B21"/>
    <mergeCell ref="C20:C21"/>
    <mergeCell ref="D20:D21"/>
    <mergeCell ref="E20:E21"/>
    <mergeCell ref="F20:F21"/>
    <mergeCell ref="A24:D25"/>
    <mergeCell ref="E24:E25"/>
    <mergeCell ref="F24:F25"/>
    <mergeCell ref="G24:G25"/>
    <mergeCell ref="H24:H25"/>
    <mergeCell ref="A26:A27"/>
    <mergeCell ref="B26:B27"/>
    <mergeCell ref="C26:C27"/>
    <mergeCell ref="D26:D27"/>
    <mergeCell ref="E26:E27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30:A31"/>
    <mergeCell ref="B30:B31"/>
    <mergeCell ref="C30:C31"/>
    <mergeCell ref="D30:D31"/>
    <mergeCell ref="E30:E31"/>
    <mergeCell ref="F30:F31"/>
    <mergeCell ref="G30:G31"/>
    <mergeCell ref="H30:H31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A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A42:D43"/>
    <mergeCell ref="E42:E43"/>
    <mergeCell ref="F42:F43"/>
    <mergeCell ref="G42:G43"/>
    <mergeCell ref="H42:H43"/>
    <mergeCell ref="F38:F39"/>
    <mergeCell ref="G38:G39"/>
    <mergeCell ref="H38:H39"/>
    <mergeCell ref="A40:D41"/>
    <mergeCell ref="E40:E41"/>
    <mergeCell ref="F40:F41"/>
    <mergeCell ref="G40:G41"/>
    <mergeCell ref="H40:H41"/>
  </mergeCells>
  <phoneticPr fontId="4"/>
  <conditionalFormatting sqref="I4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2:H23 H26:H35 H38:H39">
      <formula1>"　　,区ＣＭ"</formula1>
    </dataValidation>
  </dataValidations>
  <hyperlinks>
    <hyperlink ref="C14:C15" r:id="rId1" display="食肉市場事業会計繰出金"/>
    <hyperlink ref="C16:C17" r:id="rId2" display="中央卸売市場事業会計繰出金"/>
    <hyperlink ref="C18:C19" r:id="rId3" display="港営事業会計繰出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一般会計</vt:lpstr>
      <vt:lpstr>政令会計</vt:lpstr>
      <vt:lpstr>準公・公営会計</vt:lpstr>
      <vt:lpstr>公債費会計</vt:lpstr>
      <vt:lpstr>一般会計!Print_Area</vt:lpstr>
      <vt:lpstr>公債費会計!Print_Area</vt:lpstr>
      <vt:lpstr>準公・公営会計!Print_Area</vt:lpstr>
      <vt:lpstr>政令会計!Print_Area</vt:lpstr>
      <vt:lpstr>一般会計!Print_Titles</vt:lpstr>
      <vt:lpstr>公債費会計!Print_Titles</vt:lpstr>
      <vt:lpstr>政令会計!Print_Titles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2022-07-29T01:11:26Z</dcterms:modified>
</cp:coreProperties>
</file>