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Sheet1" sheetId="1" r:id="rId1"/>
    <sheet name="Sheet2" sheetId="2" r:id="rId2"/>
  </sheets>
  <definedNames>
    <definedName name="gengaku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13" i="1"/>
  <c r="Z32" i="1" l="1"/>
  <c r="Z41" i="1" s="1"/>
  <c r="Y32" i="1"/>
  <c r="Y41" i="1" s="1"/>
  <c r="L7" i="2"/>
  <c r="L16" i="2" s="1"/>
  <c r="K7" i="2"/>
  <c r="K16" i="2" s="1"/>
  <c r="T14" i="1"/>
  <c r="V14" i="1"/>
  <c r="X14" i="1"/>
  <c r="X13" i="1"/>
  <c r="V13" i="1" l="1"/>
  <c r="T13" i="1"/>
  <c r="R13" i="1"/>
  <c r="R14" i="1"/>
  <c r="P13" i="1" l="1"/>
  <c r="P14" i="1"/>
  <c r="D13" i="1"/>
  <c r="Z7" i="1"/>
  <c r="Z6" i="1"/>
  <c r="X7" i="1"/>
  <c r="X6" i="1"/>
  <c r="V7" i="1"/>
  <c r="V6" i="1"/>
  <c r="T7" i="1"/>
  <c r="T6" i="1"/>
  <c r="R7" i="1"/>
  <c r="R6" i="1"/>
  <c r="P7" i="1"/>
  <c r="P6" i="1"/>
  <c r="L6" i="1"/>
  <c r="AA7" i="1"/>
  <c r="N14" i="1" l="1"/>
  <c r="N13" i="1"/>
  <c r="L14" i="1"/>
  <c r="L13" i="1"/>
  <c r="J14" i="1"/>
  <c r="J13" i="1"/>
  <c r="H14" i="1"/>
  <c r="H13" i="1"/>
  <c r="F14" i="1"/>
  <c r="D14" i="1"/>
  <c r="F13" i="1"/>
  <c r="Y15" i="1"/>
  <c r="W15" i="1"/>
  <c r="U15" i="1"/>
  <c r="S15" i="1"/>
  <c r="Q15" i="1"/>
  <c r="O15" i="1"/>
  <c r="AA14" i="1"/>
  <c r="AB14" i="1" s="1"/>
  <c r="AA13" i="1"/>
  <c r="AB13" i="1" s="1"/>
  <c r="M15" i="1"/>
  <c r="K15" i="1"/>
  <c r="I15" i="1"/>
  <c r="G15" i="1"/>
  <c r="E15" i="1"/>
  <c r="C15" i="1"/>
  <c r="B15" i="1"/>
  <c r="Y8" i="1"/>
  <c r="W8" i="1"/>
  <c r="U8" i="1"/>
  <c r="S8" i="1"/>
  <c r="Q8" i="1"/>
  <c r="O8" i="1"/>
  <c r="M8" i="1"/>
  <c r="K8" i="1"/>
  <c r="I8" i="1"/>
  <c r="G8" i="1"/>
  <c r="E8" i="1"/>
  <c r="C8" i="1"/>
  <c r="AB7" i="1"/>
  <c r="AA6" i="1"/>
  <c r="AB6" i="1" s="1"/>
  <c r="N7" i="1"/>
  <c r="N6" i="1"/>
  <c r="L7" i="1"/>
  <c r="J7" i="1"/>
  <c r="J6" i="1"/>
  <c r="H7" i="1"/>
  <c r="H6" i="1"/>
  <c r="F7" i="1"/>
  <c r="F6" i="1"/>
  <c r="D7" i="1"/>
  <c r="D6" i="1"/>
  <c r="B8" i="1"/>
  <c r="R15" i="1" l="1"/>
  <c r="T15" i="1"/>
  <c r="V8" i="1"/>
  <c r="P15" i="1"/>
  <c r="X15" i="1"/>
  <c r="P8" i="1"/>
  <c r="X8" i="1"/>
  <c r="R8" i="1"/>
  <c r="Z8" i="1"/>
  <c r="T8" i="1"/>
  <c r="V15" i="1"/>
  <c r="F15" i="1"/>
  <c r="N15" i="1"/>
  <c r="H15" i="1"/>
  <c r="D15" i="1"/>
  <c r="J15" i="1"/>
  <c r="N8" i="1"/>
  <c r="L15" i="1"/>
  <c r="H8" i="1"/>
  <c r="J8" i="1"/>
  <c r="F8" i="1"/>
  <c r="D8" i="1"/>
  <c r="L8" i="1"/>
  <c r="AA15" i="1"/>
  <c r="AB15" i="1" s="1"/>
  <c r="AA8" i="1"/>
  <c r="AB8" i="1" s="1"/>
</calcChain>
</file>

<file path=xl/sharedStrings.xml><?xml version="1.0" encoding="utf-8"?>
<sst xmlns="http://schemas.openxmlformats.org/spreadsheetml/2006/main" count="177" uniqueCount="87">
  <si>
    <t>4月</t>
    <rPh sb="1" eb="2">
      <t>ガツ</t>
    </rPh>
    <phoneticPr fontId="1"/>
  </si>
  <si>
    <t>収容可能台数</t>
    <rPh sb="0" eb="2">
      <t>シュウヨウ</t>
    </rPh>
    <rPh sb="2" eb="4">
      <t>カノウ</t>
    </rPh>
    <rPh sb="4" eb="6">
      <t>ダイスウ</t>
    </rPh>
    <phoneticPr fontId="1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</si>
  <si>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</si>
  <si>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</si>
  <si>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</si>
  <si>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</si>
  <si>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</si>
  <si>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</si>
  <si>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</si>
  <si>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</si>
  <si>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</si>
  <si>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</si>
  <si>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</si>
  <si>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契約数</t>
    <rPh sb="0" eb="2">
      <t>ケイヤク</t>
    </rPh>
    <rPh sb="2" eb="3">
      <t>スウ</t>
    </rPh>
    <phoneticPr fontId="1"/>
  </si>
  <si>
    <t>契約率</t>
    <rPh sb="0" eb="2">
      <t>ケイヤク</t>
    </rPh>
    <rPh sb="2" eb="3">
      <t>リツ</t>
    </rPh>
    <phoneticPr fontId="1"/>
  </si>
  <si>
    <t>10月</t>
    <rPh sb="2" eb="3">
      <t>ガツ</t>
    </rPh>
    <phoneticPr fontId="1"/>
  </si>
  <si>
    <t>利用台数</t>
    <rPh sb="0" eb="2">
      <t>リヨウ</t>
    </rPh>
    <rPh sb="2" eb="4">
      <t>ダイスウ</t>
    </rPh>
    <phoneticPr fontId="1"/>
  </si>
  <si>
    <t>利用率</t>
    <rPh sb="0" eb="2">
      <t>リヨウ</t>
    </rPh>
    <rPh sb="2" eb="3">
      <t>リツ</t>
    </rPh>
    <phoneticPr fontId="1"/>
  </si>
  <si>
    <t>自転車</t>
    <rPh sb="0" eb="3">
      <t>ジテンシャ</t>
    </rPh>
    <phoneticPr fontId="1"/>
  </si>
  <si>
    <t>原付</t>
    <rPh sb="0" eb="2">
      <t>ゲンツキ</t>
    </rPh>
    <phoneticPr fontId="1"/>
  </si>
  <si>
    <t>平成30年度一時利用台数</t>
    <rPh sb="6" eb="8">
      <t>イチジ</t>
    </rPh>
    <rPh sb="8" eb="10">
      <t>リヨウ</t>
    </rPh>
    <rPh sb="10" eb="12">
      <t>ダイスウ</t>
    </rPh>
    <phoneticPr fontId="1"/>
  </si>
  <si>
    <t>自転車</t>
    <rPh sb="0" eb="3">
      <t>ジテンシャ</t>
    </rPh>
    <phoneticPr fontId="7"/>
  </si>
  <si>
    <t>原付</t>
    <rPh sb="0" eb="2">
      <t>ゲンツキ</t>
    </rPh>
    <phoneticPr fontId="7"/>
  </si>
  <si>
    <t>定期契台数</t>
    <rPh sb="0" eb="2">
      <t>テイキ</t>
    </rPh>
    <rPh sb="2" eb="3">
      <t>チギリ</t>
    </rPh>
    <rPh sb="3" eb="5">
      <t>ダイスウ</t>
    </rPh>
    <phoneticPr fontId="6"/>
  </si>
  <si>
    <t>上記の内訳</t>
    <rPh sb="0" eb="2">
      <t>ジョウキ</t>
    </rPh>
    <rPh sb="3" eb="5">
      <t>ウチワケ</t>
    </rPh>
    <phoneticPr fontId="7"/>
  </si>
  <si>
    <t>減額対象外</t>
    <rPh sb="0" eb="1">
      <t>ゲン</t>
    </rPh>
    <rPh sb="1" eb="2">
      <t>ガク</t>
    </rPh>
    <rPh sb="2" eb="5">
      <t>タイショウガイ</t>
    </rPh>
    <phoneticPr fontId="6"/>
  </si>
  <si>
    <t>市内在住６５才以上の者</t>
    <rPh sb="0" eb="2">
      <t>シナイ</t>
    </rPh>
    <rPh sb="2" eb="4">
      <t>ザイジュウ</t>
    </rPh>
    <rPh sb="6" eb="7">
      <t>サイ</t>
    </rPh>
    <rPh sb="7" eb="9">
      <t>イジョウ</t>
    </rPh>
    <rPh sb="10" eb="11">
      <t>モノ</t>
    </rPh>
    <phoneticPr fontId="6"/>
  </si>
  <si>
    <t>身体障がい者手帳の交付を受けている者</t>
    <rPh sb="0" eb="2">
      <t>シンタイ</t>
    </rPh>
    <rPh sb="2" eb="3">
      <t>ショウ</t>
    </rPh>
    <rPh sb="5" eb="6">
      <t>シャ</t>
    </rPh>
    <rPh sb="6" eb="8">
      <t>テチョウ</t>
    </rPh>
    <rPh sb="9" eb="11">
      <t>コウフ</t>
    </rPh>
    <rPh sb="12" eb="13">
      <t>ウ</t>
    </rPh>
    <rPh sb="17" eb="18">
      <t>モノ</t>
    </rPh>
    <phoneticPr fontId="6"/>
  </si>
  <si>
    <t>精神障がい者保健福祉手帳の
交付を受けている者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rPh sb="14" eb="16">
      <t>コウフ</t>
    </rPh>
    <rPh sb="17" eb="18">
      <t>ウ</t>
    </rPh>
    <rPh sb="22" eb="23">
      <t>モノ</t>
    </rPh>
    <phoneticPr fontId="6"/>
  </si>
  <si>
    <t>療育手帳の交付を
受けている者</t>
    <rPh sb="0" eb="2">
      <t>リョウイク</t>
    </rPh>
    <rPh sb="2" eb="4">
      <t>テチョウ</t>
    </rPh>
    <rPh sb="5" eb="7">
      <t>コウフ</t>
    </rPh>
    <rPh sb="9" eb="10">
      <t>ウ</t>
    </rPh>
    <rPh sb="14" eb="15">
      <t>モノ</t>
    </rPh>
    <phoneticPr fontId="6"/>
  </si>
  <si>
    <t>生活保護受給者</t>
    <rPh sb="0" eb="2">
      <t>セイカツ</t>
    </rPh>
    <rPh sb="2" eb="4">
      <t>ホゴ</t>
    </rPh>
    <rPh sb="4" eb="7">
      <t>ジュキュウシャ</t>
    </rPh>
    <phoneticPr fontId="6"/>
  </si>
  <si>
    <t>児童扶養手当受給者</t>
    <rPh sb="0" eb="2">
      <t>ジドウ</t>
    </rPh>
    <rPh sb="2" eb="4">
      <t>フヨウ</t>
    </rPh>
    <rPh sb="4" eb="6">
      <t>テアテ</t>
    </rPh>
    <rPh sb="6" eb="9">
      <t>ジュキュウシャ</t>
    </rPh>
    <phoneticPr fontId="6"/>
  </si>
  <si>
    <t>ひとり親家庭</t>
    <rPh sb="3" eb="4">
      <t>オヤ</t>
    </rPh>
    <rPh sb="4" eb="6">
      <t>カテイ</t>
    </rPh>
    <phoneticPr fontId="6"/>
  </si>
  <si>
    <t>遺族年金受給者</t>
    <rPh sb="0" eb="2">
      <t>イゾク</t>
    </rPh>
    <rPh sb="2" eb="4">
      <t>ネンキン</t>
    </rPh>
    <rPh sb="4" eb="7">
      <t>ジュキュウシャ</t>
    </rPh>
    <phoneticPr fontId="6"/>
  </si>
  <si>
    <t>合　　　　　　　計</t>
    <rPh sb="0" eb="1">
      <t>ゴウ</t>
    </rPh>
    <rPh sb="8" eb="9">
      <t>ケイ</t>
    </rPh>
    <phoneticPr fontId="6"/>
  </si>
  <si>
    <t>平成31年3月減額定期利用申請件数</t>
    <rPh sb="7" eb="9">
      <t>ゲンガク</t>
    </rPh>
    <rPh sb="9" eb="11">
      <t>テイキ</t>
    </rPh>
    <rPh sb="11" eb="13">
      <t>リヨウ</t>
    </rPh>
    <rPh sb="13" eb="15">
      <t>シンセイ</t>
    </rPh>
    <rPh sb="15" eb="17">
      <t>ケンスウ</t>
    </rPh>
    <phoneticPr fontId="6"/>
  </si>
  <si>
    <t>一時利用料金</t>
  </si>
  <si>
    <t>（1日1回）150円</t>
  </si>
  <si>
    <t>（1日1回）200円</t>
  </si>
  <si>
    <t>11枚（回）綴り</t>
  </si>
  <si>
    <t>1,500円</t>
  </si>
  <si>
    <t>24枚（回）綴り</t>
  </si>
  <si>
    <t>3,000円</t>
  </si>
  <si>
    <t>2,000円</t>
  </si>
  <si>
    <t>4,000円</t>
  </si>
  <si>
    <t>1ヶ月</t>
  </si>
  <si>
    <t>1,700円</t>
  </si>
  <si>
    <t>3ヶ月</t>
  </si>
  <si>
    <t>5,700円</t>
  </si>
  <si>
    <t>4,800円</t>
  </si>
  <si>
    <t>6ヶ月</t>
  </si>
  <si>
    <t>11,000円</t>
  </si>
  <si>
    <t>9,300円</t>
  </si>
  <si>
    <t>8,500円</t>
  </si>
  <si>
    <t>16,500円</t>
  </si>
  <si>
    <t>対象者</t>
  </si>
  <si>
    <t>減額率</t>
  </si>
  <si>
    <t>必要書類</t>
  </si>
  <si>
    <t>特記事項</t>
  </si>
  <si>
    <t>障がい者</t>
  </si>
  <si>
    <t>身体障がい者手帳・療育手帳・精神障がい者保健福祉手帳など</t>
  </si>
  <si>
    <t>左記の手帳等を受けている方　</t>
  </si>
  <si>
    <t>生活保護世帯</t>
  </si>
  <si>
    <t>保健福祉センター等の発行する受給を確認できる書類</t>
  </si>
  <si>
    <t>生活保護を受けている世帯で1名に限る</t>
  </si>
  <si>
    <t>ひとり親家庭</t>
  </si>
  <si>
    <t>保健福祉センター等の発行する受給を確認できる書類（ひとり親家庭医療証・児童扶養手当証書など）</t>
  </si>
  <si>
    <t>左記の書類の交付を受けている世帯で1名に限る</t>
  </si>
  <si>
    <t>高齢者</t>
  </si>
  <si>
    <t>市内在住の高齢者を証明する書類</t>
  </si>
  <si>
    <t>大阪市在住者で、満65歳以上の方</t>
  </si>
  <si>
    <t>※上記の減額制度は、一時利用回数券・定期利用料金のみの取扱いです。（一時利用料金の減額制度はありません）</t>
  </si>
  <si>
    <t>自転車駐車場の利用料金</t>
    <phoneticPr fontId="1"/>
  </si>
  <si>
    <t>自転車</t>
    <phoneticPr fontId="1"/>
  </si>
  <si>
    <t>原動機付自転車</t>
    <phoneticPr fontId="1"/>
  </si>
  <si>
    <t>一時利用回数券</t>
    <phoneticPr fontId="1"/>
  </si>
  <si>
    <t>定期利用料金（毎月25日～翌月5日まで、管理事務所で受付）</t>
    <phoneticPr fontId="1"/>
  </si>
  <si>
    <t>各利用料金の減額の適用が受けられるもの（一覧）</t>
    <phoneticPr fontId="1"/>
  </si>
  <si>
    <t>自転車
（一般）</t>
    <rPh sb="5" eb="7">
      <t>イッパン</t>
    </rPh>
    <phoneticPr fontId="1"/>
  </si>
  <si>
    <t>自転車
（高校生）</t>
    <rPh sb="5" eb="8">
      <t>コウコウセイ</t>
    </rPh>
    <phoneticPr fontId="1"/>
  </si>
  <si>
    <t>精神障がい者保健福祉手帳の交付を受けている者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rPh sb="13" eb="15">
      <t>コウフ</t>
    </rPh>
    <rPh sb="16" eb="17">
      <t>ウ</t>
    </rPh>
    <rPh sb="21" eb="22">
      <t>モノ</t>
    </rPh>
    <phoneticPr fontId="6"/>
  </si>
  <si>
    <t>療育手帳の交付を受けている者</t>
    <rPh sb="0" eb="2">
      <t>リョウイク</t>
    </rPh>
    <rPh sb="2" eb="4">
      <t>テチョウ</t>
    </rPh>
    <rPh sb="5" eb="7">
      <t>コウフ</t>
    </rPh>
    <rPh sb="8" eb="9">
      <t>ウ</t>
    </rPh>
    <rPh sb="13" eb="14">
      <t>モノ</t>
    </rPh>
    <phoneticPr fontId="6"/>
  </si>
  <si>
    <t>区役所敷地内
（自転車・原付）</t>
    <rPh sb="0" eb="1">
      <t>ク</t>
    </rPh>
    <rPh sb="1" eb="3">
      <t>ヤクショ</t>
    </rPh>
    <rPh sb="3" eb="5">
      <t>シキチ</t>
    </rPh>
    <rPh sb="5" eb="6">
      <t>ナイ</t>
    </rPh>
    <rPh sb="8" eb="11">
      <t>ジテンシャ</t>
    </rPh>
    <rPh sb="12" eb="14">
      <t>ゲンツキ</t>
    </rPh>
    <phoneticPr fontId="1"/>
  </si>
  <si>
    <t>十三東1丁目45-2
（自転車）</t>
    <rPh sb="0" eb="3">
      <t>ジュウソウヒガシ</t>
    </rPh>
    <rPh sb="4" eb="6">
      <t>チョウメ</t>
    </rPh>
    <rPh sb="12" eb="15">
      <t>ジテンシャ</t>
    </rPh>
    <phoneticPr fontId="1"/>
  </si>
  <si>
    <t>平成30年度定期利用契約台数（十三東1丁目45-2）</t>
    <rPh sb="0" eb="2">
      <t>ヘイセイ</t>
    </rPh>
    <rPh sb="4" eb="6">
      <t>ネンド</t>
    </rPh>
    <rPh sb="6" eb="8">
      <t>テイキ</t>
    </rPh>
    <rPh sb="8" eb="10">
      <t>リヨウ</t>
    </rPh>
    <rPh sb="10" eb="12">
      <t>ケイヤク</t>
    </rPh>
    <rPh sb="12" eb="14">
      <t>ダイスウ</t>
    </rPh>
    <phoneticPr fontId="1"/>
  </si>
  <si>
    <t>※十三東1丁目45-2で運営する駐輪場は定期利用及び一時利用、区役所敷地内駐輪場は一時利用のみ</t>
    <rPh sb="12" eb="14">
      <t>ウンエイ</t>
    </rPh>
    <rPh sb="16" eb="19">
      <t>チュウリンジョウ</t>
    </rPh>
    <rPh sb="20" eb="22">
      <t>テイキ</t>
    </rPh>
    <rPh sb="22" eb="24">
      <t>リヨウ</t>
    </rPh>
    <rPh sb="24" eb="25">
      <t>オヨ</t>
    </rPh>
    <rPh sb="26" eb="28">
      <t>イチジ</t>
    </rPh>
    <rPh sb="28" eb="30">
      <t>リヨウ</t>
    </rPh>
    <rPh sb="31" eb="32">
      <t>ク</t>
    </rPh>
    <rPh sb="32" eb="34">
      <t>ヤクショ</t>
    </rPh>
    <rPh sb="34" eb="36">
      <t>シキチ</t>
    </rPh>
    <rPh sb="36" eb="37">
      <t>ナイ</t>
    </rPh>
    <rPh sb="37" eb="40">
      <t>チュウリンジョウ</t>
    </rPh>
    <rPh sb="41" eb="43">
      <t>イチジ</t>
    </rPh>
    <rPh sb="43" eb="45">
      <t>リヨウ</t>
    </rPh>
    <phoneticPr fontId="1"/>
  </si>
  <si>
    <t>市営自転車駐車場運営状況</t>
    <rPh sb="0" eb="2">
      <t>シエイ</t>
    </rPh>
    <rPh sb="2" eb="5">
      <t>ジテンシャ</t>
    </rPh>
    <rPh sb="5" eb="8">
      <t>チュウシャジョウ</t>
    </rPh>
    <rPh sb="8" eb="10">
      <t>ウンエイ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</si>
</sst>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台&quot;"/>
    <numFmt numFmtId="177" formatCode="0.0%"/>
    <numFmt numFmtId="178" formatCode="0_);[Red]\(0\)"/>
    <numFmt numFmtId="179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333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 shrinkToFit="1"/>
    </xf>
    <xf numFmtId="179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4" name="図 3" descr="https://www.city.osaka.lg.jp/kensetsu/images/clear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364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abSelected="1" topLeftCell="K22" workbookViewId="0">
      <selection activeCell="B44" sqref="B44:AA46"/>
    </sheetView>
  </sheetViews>
  <sheetFormatPr defaultRowHeight="15.75" x14ac:dyDescent="0.15"/>
  <cols>
    <col min="1" max="1" width="17.25" style="1" customWidth="1"/>
    <col min="2" max="2" width="16.625" style="1" customWidth="1"/>
    <col min="3" max="26" width="9.125" style="1" bestFit="1" customWidth="1"/>
    <col min="27" max="27" width="9.25" style="1" bestFit="1" customWidth="1"/>
    <col min="28" max="28" width="9.125" style="1" bestFit="1" customWidth="1"/>
    <col min="29" max="16384" width="9" style="1"/>
  </cols>
  <sheetData>
    <row r="1" spans="1:28" ht="23.25" customHeight="1" x14ac:dyDescent="0.15">
      <c r="A1" s="7" t="s">
        <v>86</v>
      </c>
      <c r="D1" s="1" t="s">
        <v>85</v>
      </c>
    </row>
    <row r="3" spans="1:28" ht="24" customHeight="1" x14ac:dyDescent="0.15">
      <c r="A3" s="6" t="s">
        <v>84</v>
      </c>
    </row>
    <row r="4" spans="1:28" ht="24" customHeight="1" x14ac:dyDescent="0.15">
      <c r="A4" s="23"/>
      <c r="B4" s="23" t="s">
        <v>1</v>
      </c>
      <c r="C4" s="23" t="s">
        <v>0</v>
      </c>
      <c r="D4" s="23"/>
      <c r="E4" s="23" t="s">
        <v>2</v>
      </c>
      <c r="F4" s="23"/>
      <c r="G4" s="23" t="s">
        <v>3</v>
      </c>
      <c r="H4" s="23"/>
      <c r="I4" s="23" t="s">
        <v>4</v>
      </c>
      <c r="J4" s="23"/>
      <c r="K4" s="23" t="s">
        <v>5</v>
      </c>
      <c r="L4" s="23"/>
      <c r="M4" s="23" t="s">
        <v>6</v>
      </c>
      <c r="N4" s="23"/>
      <c r="O4" s="23" t="s">
        <v>15</v>
      </c>
      <c r="P4" s="23"/>
      <c r="Q4" s="23" t="s">
        <v>7</v>
      </c>
      <c r="R4" s="23"/>
      <c r="S4" s="23" t="s">
        <v>8</v>
      </c>
      <c r="T4" s="23"/>
      <c r="U4" s="23" t="s">
        <v>9</v>
      </c>
      <c r="V4" s="23"/>
      <c r="W4" s="23" t="s">
        <v>10</v>
      </c>
      <c r="X4" s="23"/>
      <c r="Y4" s="23" t="s">
        <v>11</v>
      </c>
      <c r="Z4" s="23"/>
      <c r="AA4" s="23" t="s">
        <v>12</v>
      </c>
      <c r="AB4" s="23"/>
    </row>
    <row r="5" spans="1:28" ht="24" customHeight="1" x14ac:dyDescent="0.15">
      <c r="A5" s="23"/>
      <c r="B5" s="23"/>
      <c r="C5" s="8" t="s">
        <v>13</v>
      </c>
      <c r="D5" s="8" t="s">
        <v>14</v>
      </c>
      <c r="E5" s="8" t="s">
        <v>13</v>
      </c>
      <c r="F5" s="8" t="s">
        <v>14</v>
      </c>
      <c r="G5" s="8" t="s">
        <v>13</v>
      </c>
      <c r="H5" s="8" t="s">
        <v>14</v>
      </c>
      <c r="I5" s="8" t="s">
        <v>13</v>
      </c>
      <c r="J5" s="8" t="s">
        <v>14</v>
      </c>
      <c r="K5" s="8" t="s">
        <v>13</v>
      </c>
      <c r="L5" s="8" t="s">
        <v>14</v>
      </c>
      <c r="M5" s="8" t="s">
        <v>13</v>
      </c>
      <c r="N5" s="8" t="s">
        <v>14</v>
      </c>
      <c r="O5" s="8" t="s">
        <v>13</v>
      </c>
      <c r="P5" s="8" t="s">
        <v>14</v>
      </c>
      <c r="Q5" s="8" t="s">
        <v>13</v>
      </c>
      <c r="R5" s="8" t="s">
        <v>14</v>
      </c>
      <c r="S5" s="8" t="s">
        <v>13</v>
      </c>
      <c r="T5" s="8" t="s">
        <v>14</v>
      </c>
      <c r="U5" s="8" t="s">
        <v>13</v>
      </c>
      <c r="V5" s="8" t="s">
        <v>14</v>
      </c>
      <c r="W5" s="8" t="s">
        <v>13</v>
      </c>
      <c r="X5" s="8" t="s">
        <v>14</v>
      </c>
      <c r="Y5" s="8" t="s">
        <v>13</v>
      </c>
      <c r="Z5" s="8" t="s">
        <v>14</v>
      </c>
      <c r="AA5" s="8" t="s">
        <v>13</v>
      </c>
      <c r="AB5" s="8" t="s">
        <v>14</v>
      </c>
    </row>
    <row r="6" spans="1:28" ht="33" customHeight="1" x14ac:dyDescent="0.15">
      <c r="A6" s="2" t="s">
        <v>18</v>
      </c>
      <c r="B6" s="3">
        <v>190</v>
      </c>
      <c r="C6" s="3">
        <v>181</v>
      </c>
      <c r="D6" s="4">
        <f>C6/B6</f>
        <v>0.95263157894736838</v>
      </c>
      <c r="E6" s="3">
        <v>186</v>
      </c>
      <c r="F6" s="4">
        <f>E6/B6</f>
        <v>0.97894736842105268</v>
      </c>
      <c r="G6" s="3">
        <v>188</v>
      </c>
      <c r="H6" s="4">
        <f>G6/B6</f>
        <v>0.98947368421052628</v>
      </c>
      <c r="I6" s="3">
        <v>185</v>
      </c>
      <c r="J6" s="4">
        <f>I6/B6</f>
        <v>0.97368421052631582</v>
      </c>
      <c r="K6" s="3">
        <v>187</v>
      </c>
      <c r="L6" s="4">
        <f>K6/B6</f>
        <v>0.98421052631578942</v>
      </c>
      <c r="M6" s="3">
        <v>189</v>
      </c>
      <c r="N6" s="4">
        <f>M6/B6</f>
        <v>0.99473684210526314</v>
      </c>
      <c r="O6" s="3">
        <v>187</v>
      </c>
      <c r="P6" s="4">
        <f>O6/$B6</f>
        <v>0.98421052631578942</v>
      </c>
      <c r="Q6" s="3">
        <v>185</v>
      </c>
      <c r="R6" s="4">
        <f>Q6/$B6</f>
        <v>0.97368421052631582</v>
      </c>
      <c r="S6" s="3">
        <v>185</v>
      </c>
      <c r="T6" s="4">
        <f>S6/$B6</f>
        <v>0.97368421052631582</v>
      </c>
      <c r="U6" s="3">
        <v>182</v>
      </c>
      <c r="V6" s="4">
        <f>U6/$B6</f>
        <v>0.95789473684210524</v>
      </c>
      <c r="W6" s="3">
        <v>180</v>
      </c>
      <c r="X6" s="4">
        <f>W6/$B6</f>
        <v>0.94736842105263153</v>
      </c>
      <c r="Y6" s="3">
        <v>189</v>
      </c>
      <c r="Z6" s="4">
        <f>Y6/$B6</f>
        <v>0.99473684210526314</v>
      </c>
      <c r="AA6" s="3">
        <f>C6+E6+G6+I6+K6+M6+O6+Q6+S6+U6+W6+Y6</f>
        <v>2224</v>
      </c>
      <c r="AB6" s="4">
        <f>AA6/2280</f>
        <v>0.9754385964912281</v>
      </c>
    </row>
    <row r="7" spans="1:28" ht="33" customHeight="1" x14ac:dyDescent="0.15">
      <c r="A7" s="2" t="s">
        <v>19</v>
      </c>
      <c r="B7" s="3">
        <v>10</v>
      </c>
      <c r="C7" s="3">
        <v>6</v>
      </c>
      <c r="D7" s="4">
        <f t="shared" ref="D7:D8" si="0">C7/B7</f>
        <v>0.6</v>
      </c>
      <c r="E7" s="3">
        <v>6</v>
      </c>
      <c r="F7" s="4">
        <f t="shared" ref="F7:F8" si="1">E7/B7</f>
        <v>0.6</v>
      </c>
      <c r="G7" s="3">
        <v>6</v>
      </c>
      <c r="H7" s="4">
        <f t="shared" ref="H7:H8" si="2">G7/B7</f>
        <v>0.6</v>
      </c>
      <c r="I7" s="3">
        <v>6</v>
      </c>
      <c r="J7" s="4">
        <f t="shared" ref="J7:J8" si="3">I7/B7</f>
        <v>0.6</v>
      </c>
      <c r="K7" s="3">
        <v>7</v>
      </c>
      <c r="L7" s="4">
        <f t="shared" ref="L7:L8" si="4">K7/B7</f>
        <v>0.7</v>
      </c>
      <c r="M7" s="3">
        <v>7</v>
      </c>
      <c r="N7" s="4">
        <f t="shared" ref="N7:N8" si="5">M7/B7</f>
        <v>0.7</v>
      </c>
      <c r="O7" s="3">
        <v>6</v>
      </c>
      <c r="P7" s="4">
        <f t="shared" ref="P7:R8" si="6">O7/$B7</f>
        <v>0.6</v>
      </c>
      <c r="Q7" s="3">
        <v>4</v>
      </c>
      <c r="R7" s="4">
        <f t="shared" si="6"/>
        <v>0.4</v>
      </c>
      <c r="S7" s="3">
        <v>6</v>
      </c>
      <c r="T7" s="4">
        <f t="shared" ref="T7" si="7">S7/$B7</f>
        <v>0.6</v>
      </c>
      <c r="U7" s="3">
        <v>7</v>
      </c>
      <c r="V7" s="4">
        <f t="shared" ref="V7" si="8">U7/$B7</f>
        <v>0.7</v>
      </c>
      <c r="W7" s="3">
        <v>8</v>
      </c>
      <c r="X7" s="4">
        <f t="shared" ref="X7" si="9">W7/$B7</f>
        <v>0.8</v>
      </c>
      <c r="Y7" s="3">
        <v>8</v>
      </c>
      <c r="Z7" s="4">
        <f t="shared" ref="Z7" si="10">Y7/$B7</f>
        <v>0.8</v>
      </c>
      <c r="AA7" s="3">
        <f>C7+E7+G7+I7+K7+M7+O7+Q7+S7+U7+W7+Y7</f>
        <v>77</v>
      </c>
      <c r="AB7" s="4">
        <f>AA7/120</f>
        <v>0.64166666666666672</v>
      </c>
    </row>
    <row r="8" spans="1:28" ht="33" customHeight="1" x14ac:dyDescent="0.15">
      <c r="A8" s="2" t="s">
        <v>12</v>
      </c>
      <c r="B8" s="3">
        <f>SUM(B6:B7)</f>
        <v>200</v>
      </c>
      <c r="C8" s="3">
        <f>SUM(C6:C7)</f>
        <v>187</v>
      </c>
      <c r="D8" s="4">
        <f t="shared" si="0"/>
        <v>0.93500000000000005</v>
      </c>
      <c r="E8" s="3">
        <f>SUM(E6:E7)</f>
        <v>192</v>
      </c>
      <c r="F8" s="4">
        <f t="shared" si="1"/>
        <v>0.96</v>
      </c>
      <c r="G8" s="3">
        <f>SUM(G6:G7)</f>
        <v>194</v>
      </c>
      <c r="H8" s="4">
        <f t="shared" si="2"/>
        <v>0.97</v>
      </c>
      <c r="I8" s="3">
        <f>SUM(I6:I7)</f>
        <v>191</v>
      </c>
      <c r="J8" s="4">
        <f t="shared" si="3"/>
        <v>0.95499999999999996</v>
      </c>
      <c r="K8" s="3">
        <f>SUM(K6:K7)</f>
        <v>194</v>
      </c>
      <c r="L8" s="4">
        <f t="shared" si="4"/>
        <v>0.97</v>
      </c>
      <c r="M8" s="3">
        <f>SUM(M6:M7)</f>
        <v>196</v>
      </c>
      <c r="N8" s="4">
        <f t="shared" si="5"/>
        <v>0.98</v>
      </c>
      <c r="O8" s="3">
        <f>SUM(O6:O7)</f>
        <v>193</v>
      </c>
      <c r="P8" s="4">
        <f t="shared" si="6"/>
        <v>0.96499999999999997</v>
      </c>
      <c r="Q8" s="3">
        <f>SUM(Q6:Q7)</f>
        <v>189</v>
      </c>
      <c r="R8" s="4">
        <f t="shared" si="6"/>
        <v>0.94499999999999995</v>
      </c>
      <c r="S8" s="3">
        <f>SUM(S6:S7)</f>
        <v>191</v>
      </c>
      <c r="T8" s="4">
        <f t="shared" ref="T8" si="11">S8/$B8</f>
        <v>0.95499999999999996</v>
      </c>
      <c r="U8" s="3">
        <f>SUM(U6:U7)</f>
        <v>189</v>
      </c>
      <c r="V8" s="4">
        <f t="shared" ref="V8" si="12">U8/$B8</f>
        <v>0.94499999999999995</v>
      </c>
      <c r="W8" s="3">
        <f>SUM(W6:W7)</f>
        <v>188</v>
      </c>
      <c r="X8" s="4">
        <f t="shared" ref="X8" si="13">W8/$B8</f>
        <v>0.94</v>
      </c>
      <c r="Y8" s="3">
        <f>SUM(Y6:Y7)</f>
        <v>197</v>
      </c>
      <c r="Z8" s="4">
        <f t="shared" ref="Z8" si="14">Y8/$B8</f>
        <v>0.98499999999999999</v>
      </c>
      <c r="AA8" s="3">
        <f>C8+E8+G8+I8+K8+M8+O8+Q8+S8+U8+W8+Y8</f>
        <v>2301</v>
      </c>
      <c r="AB8" s="4">
        <f>AA8/2400</f>
        <v>0.95874999999999999</v>
      </c>
    </row>
    <row r="9" spans="1:28" ht="24" customHeight="1" x14ac:dyDescent="0.15"/>
    <row r="10" spans="1:28" ht="24" customHeight="1" x14ac:dyDescent="0.15">
      <c r="A10" s="6" t="s">
        <v>20</v>
      </c>
    </row>
    <row r="11" spans="1:28" ht="24" customHeight="1" x14ac:dyDescent="0.15">
      <c r="A11" s="23"/>
      <c r="B11" s="23" t="s">
        <v>1</v>
      </c>
      <c r="C11" s="23" t="s">
        <v>0</v>
      </c>
      <c r="D11" s="23"/>
      <c r="E11" s="23" t="s">
        <v>2</v>
      </c>
      <c r="F11" s="23"/>
      <c r="G11" s="23" t="s">
        <v>3</v>
      </c>
      <c r="H11" s="23"/>
      <c r="I11" s="23" t="s">
        <v>4</v>
      </c>
      <c r="J11" s="23"/>
      <c r="K11" s="23" t="s">
        <v>5</v>
      </c>
      <c r="L11" s="23"/>
      <c r="M11" s="23" t="s">
        <v>6</v>
      </c>
      <c r="N11" s="23"/>
      <c r="O11" s="23" t="s">
        <v>15</v>
      </c>
      <c r="P11" s="23"/>
      <c r="Q11" s="23" t="s">
        <v>7</v>
      </c>
      <c r="R11" s="23"/>
      <c r="S11" s="23" t="s">
        <v>8</v>
      </c>
      <c r="T11" s="23"/>
      <c r="U11" s="23" t="s">
        <v>9</v>
      </c>
      <c r="V11" s="23"/>
      <c r="W11" s="23" t="s">
        <v>10</v>
      </c>
      <c r="X11" s="23"/>
      <c r="Y11" s="23" t="s">
        <v>11</v>
      </c>
      <c r="Z11" s="23"/>
      <c r="AA11" s="23" t="s">
        <v>12</v>
      </c>
      <c r="AB11" s="23"/>
    </row>
    <row r="12" spans="1:28" ht="24" customHeight="1" x14ac:dyDescent="0.15">
      <c r="A12" s="23"/>
      <c r="B12" s="23"/>
      <c r="C12" s="8" t="s">
        <v>16</v>
      </c>
      <c r="D12" s="8" t="s">
        <v>17</v>
      </c>
      <c r="E12" s="8" t="s">
        <v>16</v>
      </c>
      <c r="F12" s="8" t="s">
        <v>17</v>
      </c>
      <c r="G12" s="8" t="s">
        <v>16</v>
      </c>
      <c r="H12" s="8" t="s">
        <v>17</v>
      </c>
      <c r="I12" s="8" t="s">
        <v>16</v>
      </c>
      <c r="J12" s="8" t="s">
        <v>17</v>
      </c>
      <c r="K12" s="8" t="s">
        <v>16</v>
      </c>
      <c r="L12" s="8" t="s">
        <v>17</v>
      </c>
      <c r="M12" s="8" t="s">
        <v>16</v>
      </c>
      <c r="N12" s="8" t="s">
        <v>17</v>
      </c>
      <c r="O12" s="8" t="s">
        <v>16</v>
      </c>
      <c r="P12" s="8" t="s">
        <v>17</v>
      </c>
      <c r="Q12" s="8" t="s">
        <v>16</v>
      </c>
      <c r="R12" s="8" t="s">
        <v>17</v>
      </c>
      <c r="S12" s="8" t="s">
        <v>16</v>
      </c>
      <c r="T12" s="8" t="s">
        <v>17</v>
      </c>
      <c r="U12" s="8" t="s">
        <v>16</v>
      </c>
      <c r="V12" s="8" t="s">
        <v>17</v>
      </c>
      <c r="W12" s="8" t="s">
        <v>16</v>
      </c>
      <c r="X12" s="8" t="s">
        <v>17</v>
      </c>
      <c r="Y12" s="8" t="s">
        <v>16</v>
      </c>
      <c r="Z12" s="8" t="s">
        <v>17</v>
      </c>
      <c r="AA12" s="8" t="s">
        <v>16</v>
      </c>
      <c r="AB12" s="8" t="s">
        <v>17</v>
      </c>
    </row>
    <row r="13" spans="1:28" ht="33" customHeight="1" x14ac:dyDescent="0.15">
      <c r="A13" s="5" t="s">
        <v>83</v>
      </c>
      <c r="B13" s="3">
        <v>77</v>
      </c>
      <c r="C13" s="3">
        <v>2227</v>
      </c>
      <c r="D13" s="4">
        <f>C13/B13/30</f>
        <v>0.96406926406926408</v>
      </c>
      <c r="E13" s="3">
        <v>2135</v>
      </c>
      <c r="F13" s="4">
        <f>E13/B13/31</f>
        <v>0.8944281524926686</v>
      </c>
      <c r="G13" s="3">
        <v>1929</v>
      </c>
      <c r="H13" s="4">
        <f>G13/B13/30</f>
        <v>0.83506493506493507</v>
      </c>
      <c r="I13" s="3">
        <v>2006</v>
      </c>
      <c r="J13" s="4">
        <f>I13/B13/31</f>
        <v>0.84038542103058234</v>
      </c>
      <c r="K13" s="3">
        <v>2191</v>
      </c>
      <c r="L13" s="4">
        <f>K13/B13/31</f>
        <v>0.91788856304985333</v>
      </c>
      <c r="M13" s="3">
        <v>1671</v>
      </c>
      <c r="N13" s="4">
        <f>M13/B13/30</f>
        <v>0.72337662337662334</v>
      </c>
      <c r="O13" s="3">
        <v>2273</v>
      </c>
      <c r="P13" s="4">
        <f>O13/B13/31</f>
        <v>0.95224130708001675</v>
      </c>
      <c r="Q13" s="3">
        <v>2416</v>
      </c>
      <c r="R13" s="4">
        <f>Q13/B13/30</f>
        <v>1.0458874458874459</v>
      </c>
      <c r="S13" s="3">
        <v>2098</v>
      </c>
      <c r="T13" s="4">
        <f>S13/B13/31</f>
        <v>0.87892752408881447</v>
      </c>
      <c r="U13" s="3">
        <v>1916</v>
      </c>
      <c r="V13" s="4">
        <f>U13/B13/31</f>
        <v>0.80268118977796399</v>
      </c>
      <c r="W13" s="3">
        <v>1746</v>
      </c>
      <c r="X13" s="4">
        <f>W13/$B13/28</f>
        <v>0.80983302411873836</v>
      </c>
      <c r="Y13" s="3">
        <v>2160</v>
      </c>
      <c r="Z13" s="4">
        <f>Y13/$B13/31</f>
        <v>0.90490155006284045</v>
      </c>
      <c r="AA13" s="3">
        <f>C13+E13+G13+I13+K13+M13+O13+Q13+S13+U13+W13+Y13</f>
        <v>24768</v>
      </c>
      <c r="AB13" s="4">
        <f>AA13/B13/365</f>
        <v>0.88126667852695251</v>
      </c>
    </row>
    <row r="14" spans="1:28" ht="33" customHeight="1" x14ac:dyDescent="0.15">
      <c r="A14" s="5" t="s">
        <v>82</v>
      </c>
      <c r="B14" s="3">
        <v>130</v>
      </c>
      <c r="C14" s="3">
        <v>1655</v>
      </c>
      <c r="D14" s="4">
        <f t="shared" ref="D14:D15" si="15">C14/B14/30</f>
        <v>0.42435897435897435</v>
      </c>
      <c r="E14" s="3">
        <v>1555</v>
      </c>
      <c r="F14" s="4">
        <f t="shared" ref="F14:F15" si="16">E14/B14/31</f>
        <v>0.38585607940446648</v>
      </c>
      <c r="G14" s="3">
        <v>1376</v>
      </c>
      <c r="H14" s="4">
        <f t="shared" ref="H14:H15" si="17">G14/B14/30</f>
        <v>0.3528205128205128</v>
      </c>
      <c r="I14" s="3">
        <v>1518</v>
      </c>
      <c r="J14" s="4">
        <f t="shared" ref="J14:J15" si="18">I14/B14/31</f>
        <v>0.37667493796526053</v>
      </c>
      <c r="K14" s="3">
        <v>1648</v>
      </c>
      <c r="L14" s="4">
        <f t="shared" ref="L14:L15" si="19">K14/B14/31</f>
        <v>0.40893300248138958</v>
      </c>
      <c r="M14" s="3">
        <v>1410</v>
      </c>
      <c r="N14" s="4">
        <f t="shared" ref="N14:N15" si="20">M14/B14/30</f>
        <v>0.36153846153846153</v>
      </c>
      <c r="O14" s="3">
        <v>1567</v>
      </c>
      <c r="P14" s="4">
        <f t="shared" ref="P14:P15" si="21">O14/B14/31</f>
        <v>0.388833746898263</v>
      </c>
      <c r="Q14" s="3">
        <v>1497</v>
      </c>
      <c r="R14" s="4">
        <f t="shared" ref="R14:R15" si="22">Q14/B14/30</f>
        <v>0.38384615384615384</v>
      </c>
      <c r="S14" s="3">
        <v>1560</v>
      </c>
      <c r="T14" s="4">
        <f t="shared" ref="T14:T15" si="23">S14/B14/31</f>
        <v>0.38709677419354838</v>
      </c>
      <c r="U14" s="3">
        <v>1423</v>
      </c>
      <c r="V14" s="4">
        <f t="shared" ref="V14:V15" si="24">U14/B14/31</f>
        <v>0.35310173697270469</v>
      </c>
      <c r="W14" s="3">
        <v>1350</v>
      </c>
      <c r="X14" s="4">
        <f t="shared" ref="X14:X15" si="25">W14/$B14/28</f>
        <v>0.37087912087912089</v>
      </c>
      <c r="Y14" s="3">
        <v>1538</v>
      </c>
      <c r="Z14" s="4">
        <f t="shared" ref="Z14:Z15" si="26">Y14/$B14/31</f>
        <v>0.38163771712158812</v>
      </c>
      <c r="AA14" s="3">
        <f>C14+E14+G14+I14+K14+M14+O14+Q14+S14+U14+W14+Y14</f>
        <v>18097</v>
      </c>
      <c r="AB14" s="4">
        <f t="shared" ref="AB14:AB15" si="27">AA14/B14/365</f>
        <v>0.38139093782929395</v>
      </c>
    </row>
    <row r="15" spans="1:28" ht="33" customHeight="1" x14ac:dyDescent="0.15">
      <c r="A15" s="2" t="s">
        <v>12</v>
      </c>
      <c r="B15" s="3">
        <f>SUM(B13:B14)</f>
        <v>207</v>
      </c>
      <c r="C15" s="3">
        <f>SUM(C13:C14)</f>
        <v>3882</v>
      </c>
      <c r="D15" s="4">
        <f t="shared" si="15"/>
        <v>0.62512077294685986</v>
      </c>
      <c r="E15" s="3">
        <f>SUM(E13:E14)</f>
        <v>3690</v>
      </c>
      <c r="F15" s="4">
        <f t="shared" si="16"/>
        <v>0.57503506311360442</v>
      </c>
      <c r="G15" s="3">
        <f>SUM(G13:G14)</f>
        <v>3305</v>
      </c>
      <c r="H15" s="4">
        <f t="shared" si="17"/>
        <v>0.53220611916264093</v>
      </c>
      <c r="I15" s="3">
        <f>SUM(I13:I14)</f>
        <v>3524</v>
      </c>
      <c r="J15" s="4">
        <f t="shared" si="18"/>
        <v>0.54916627707651555</v>
      </c>
      <c r="K15" s="3">
        <f>SUM(K13:K14)</f>
        <v>3839</v>
      </c>
      <c r="L15" s="4">
        <f t="shared" si="19"/>
        <v>0.59825463612279883</v>
      </c>
      <c r="M15" s="3">
        <f>SUM(M13:M14)</f>
        <v>3081</v>
      </c>
      <c r="N15" s="4">
        <f t="shared" si="20"/>
        <v>0.49613526570048305</v>
      </c>
      <c r="O15" s="3">
        <f>SUM(O13:O14)</f>
        <v>3840</v>
      </c>
      <c r="P15" s="4">
        <f t="shared" si="21"/>
        <v>0.59841047218326326</v>
      </c>
      <c r="Q15" s="3">
        <f>SUM(Q13:Q14)</f>
        <v>3913</v>
      </c>
      <c r="R15" s="4">
        <f t="shared" si="22"/>
        <v>0.6301127214170692</v>
      </c>
      <c r="S15" s="3">
        <f>SUM(S13:S14)</f>
        <v>3658</v>
      </c>
      <c r="T15" s="4">
        <f t="shared" si="23"/>
        <v>0.57004830917874394</v>
      </c>
      <c r="U15" s="3">
        <f>SUM(U13:U14)</f>
        <v>3339</v>
      </c>
      <c r="V15" s="4">
        <f t="shared" si="24"/>
        <v>0.52033660589060304</v>
      </c>
      <c r="W15" s="3">
        <f>SUM(W13:W14)</f>
        <v>3096</v>
      </c>
      <c r="X15" s="4">
        <f t="shared" si="25"/>
        <v>0.53416149068322982</v>
      </c>
      <c r="Y15" s="3">
        <f>SUM(Y13:Y14)</f>
        <v>3698</v>
      </c>
      <c r="Z15" s="4">
        <f t="shared" si="26"/>
        <v>0.57628175159731965</v>
      </c>
      <c r="AA15" s="3">
        <f>C15+E15+G15+I15+K15+M15+O15+Q15+S15+U15+W15+Y15</f>
        <v>42865</v>
      </c>
      <c r="AB15" s="4">
        <f t="shared" si="27"/>
        <v>0.56733505393422001</v>
      </c>
    </row>
    <row r="16" spans="1:28" ht="24" customHeight="1" x14ac:dyDescent="0.15"/>
    <row r="17" spans="1:26" ht="24" customHeight="1" x14ac:dyDescent="0.15">
      <c r="A17" s="6" t="s">
        <v>72</v>
      </c>
      <c r="E17" s="12"/>
      <c r="F17" s="12"/>
    </row>
    <row r="18" spans="1:26" ht="24" customHeight="1" x14ac:dyDescent="0.15">
      <c r="A18" s="13" t="s">
        <v>36</v>
      </c>
    </row>
    <row r="19" spans="1:26" ht="24" customHeight="1" x14ac:dyDescent="0.15">
      <c r="A19" s="20" t="s">
        <v>73</v>
      </c>
      <c r="B19" s="42" t="s">
        <v>37</v>
      </c>
      <c r="C19" s="42"/>
    </row>
    <row r="20" spans="1:26" ht="24" customHeight="1" x14ac:dyDescent="0.15">
      <c r="A20" s="20" t="s">
        <v>74</v>
      </c>
      <c r="B20" s="42" t="s">
        <v>38</v>
      </c>
      <c r="C20" s="42"/>
    </row>
    <row r="21" spans="1:26" ht="24" customHeight="1" x14ac:dyDescent="0.15">
      <c r="A21" s="6"/>
      <c r="E21" s="12"/>
      <c r="F21" s="12"/>
    </row>
    <row r="22" spans="1:26" ht="24" customHeight="1" x14ac:dyDescent="0.15">
      <c r="A22" s="13" t="s">
        <v>75</v>
      </c>
    </row>
    <row r="23" spans="1:26" ht="24" customHeight="1" x14ac:dyDescent="0.15">
      <c r="A23" s="31" t="s">
        <v>73</v>
      </c>
      <c r="B23" s="21" t="s">
        <v>39</v>
      </c>
      <c r="C23" s="42" t="s">
        <v>40</v>
      </c>
      <c r="D23" s="42"/>
    </row>
    <row r="24" spans="1:26" ht="24" customHeight="1" x14ac:dyDescent="0.15">
      <c r="A24" s="33"/>
      <c r="B24" s="21" t="s">
        <v>41</v>
      </c>
      <c r="C24" s="42" t="s">
        <v>42</v>
      </c>
      <c r="D24" s="42"/>
    </row>
    <row r="25" spans="1:26" ht="24" customHeight="1" x14ac:dyDescent="0.15">
      <c r="A25" s="31" t="s">
        <v>74</v>
      </c>
      <c r="B25" s="21" t="s">
        <v>39</v>
      </c>
      <c r="C25" s="42" t="s">
        <v>43</v>
      </c>
      <c r="D25" s="42"/>
    </row>
    <row r="26" spans="1:26" ht="24" customHeight="1" x14ac:dyDescent="0.15">
      <c r="A26" s="33"/>
      <c r="B26" s="21" t="s">
        <v>41</v>
      </c>
      <c r="C26" s="42" t="s">
        <v>44</v>
      </c>
      <c r="D26" s="42"/>
    </row>
    <row r="27" spans="1:26" ht="24" customHeight="1" x14ac:dyDescent="0.15">
      <c r="A27" s="16"/>
      <c r="B27" s="15"/>
      <c r="C27" s="14"/>
    </row>
    <row r="28" spans="1:26" ht="24" customHeight="1" x14ac:dyDescent="0.15">
      <c r="A28" s="13" t="s">
        <v>76</v>
      </c>
    </row>
    <row r="29" spans="1:26" ht="24" customHeight="1" x14ac:dyDescent="0.15">
      <c r="A29" s="31" t="s">
        <v>78</v>
      </c>
      <c r="B29" s="21" t="s">
        <v>45</v>
      </c>
      <c r="C29" s="42" t="s">
        <v>43</v>
      </c>
      <c r="D29" s="42"/>
      <c r="E29" s="36" t="s">
        <v>79</v>
      </c>
      <c r="F29" s="37"/>
      <c r="G29" s="34" t="s">
        <v>45</v>
      </c>
      <c r="H29" s="35"/>
      <c r="I29" s="42" t="s">
        <v>46</v>
      </c>
      <c r="J29" s="42"/>
      <c r="S29" s="12" t="s">
        <v>35</v>
      </c>
      <c r="T29" s="12"/>
      <c r="U29" s="12"/>
      <c r="V29" s="12"/>
      <c r="W29" s="12"/>
      <c r="X29" s="12"/>
      <c r="Y29" s="12"/>
      <c r="Z29" s="12"/>
    </row>
    <row r="30" spans="1:26" ht="24" customHeight="1" x14ac:dyDescent="0.15">
      <c r="A30" s="32"/>
      <c r="B30" s="21" t="s">
        <v>47</v>
      </c>
      <c r="C30" s="42" t="s">
        <v>48</v>
      </c>
      <c r="D30" s="42"/>
      <c r="E30" s="38"/>
      <c r="F30" s="39"/>
      <c r="G30" s="34" t="s">
        <v>47</v>
      </c>
      <c r="H30" s="35"/>
      <c r="I30" s="42" t="s">
        <v>49</v>
      </c>
      <c r="J30" s="42"/>
      <c r="S30" s="23"/>
      <c r="T30" s="23"/>
      <c r="U30" s="23"/>
      <c r="V30" s="23"/>
      <c r="W30" s="23"/>
      <c r="X30" s="23"/>
      <c r="Y30" s="8" t="s">
        <v>21</v>
      </c>
      <c r="Z30" s="8" t="s">
        <v>22</v>
      </c>
    </row>
    <row r="31" spans="1:26" ht="24" customHeight="1" x14ac:dyDescent="0.15">
      <c r="A31" s="33"/>
      <c r="B31" s="21" t="s">
        <v>50</v>
      </c>
      <c r="C31" s="42" t="s">
        <v>51</v>
      </c>
      <c r="D31" s="42"/>
      <c r="E31" s="40"/>
      <c r="F31" s="41"/>
      <c r="G31" s="34" t="s">
        <v>50</v>
      </c>
      <c r="H31" s="35"/>
      <c r="I31" s="42" t="s">
        <v>52</v>
      </c>
      <c r="J31" s="42"/>
      <c r="S31" s="24" t="s">
        <v>23</v>
      </c>
      <c r="T31" s="24"/>
      <c r="U31" s="24"/>
      <c r="V31" s="24"/>
      <c r="W31" s="24"/>
      <c r="X31" s="24"/>
      <c r="Y31" s="9">
        <v>190</v>
      </c>
      <c r="Z31" s="9">
        <v>8</v>
      </c>
    </row>
    <row r="32" spans="1:26" ht="24" customHeight="1" x14ac:dyDescent="0.15">
      <c r="A32" s="31" t="s">
        <v>74</v>
      </c>
      <c r="B32" s="21" t="s">
        <v>45</v>
      </c>
      <c r="C32" s="42" t="s">
        <v>42</v>
      </c>
      <c r="D32" s="42"/>
      <c r="S32" s="25" t="s">
        <v>24</v>
      </c>
      <c r="T32" s="26" t="s">
        <v>25</v>
      </c>
      <c r="U32" s="26"/>
      <c r="V32" s="26"/>
      <c r="W32" s="26"/>
      <c r="X32" s="26"/>
      <c r="Y32" s="10">
        <f>Y31-SUM(Y33:Y40)</f>
        <v>174</v>
      </c>
      <c r="Z32" s="10">
        <f>Z31-SUM(Z33:Z40)</f>
        <v>6</v>
      </c>
    </row>
    <row r="33" spans="1:26" ht="24" customHeight="1" x14ac:dyDescent="0.15">
      <c r="A33" s="32"/>
      <c r="B33" s="21" t="s">
        <v>47</v>
      </c>
      <c r="C33" s="42" t="s">
        <v>53</v>
      </c>
      <c r="D33" s="42"/>
      <c r="S33" s="25"/>
      <c r="T33" s="26" t="s">
        <v>26</v>
      </c>
      <c r="U33" s="26"/>
      <c r="V33" s="26"/>
      <c r="W33" s="26"/>
      <c r="X33" s="26"/>
      <c r="Y33" s="10">
        <v>3</v>
      </c>
      <c r="Z33" s="10">
        <v>1</v>
      </c>
    </row>
    <row r="34" spans="1:26" ht="24" customHeight="1" x14ac:dyDescent="0.15">
      <c r="A34" s="33"/>
      <c r="B34" s="21" t="s">
        <v>50</v>
      </c>
      <c r="C34" s="42" t="s">
        <v>54</v>
      </c>
      <c r="D34" s="42"/>
      <c r="S34" s="25"/>
      <c r="T34" s="27" t="s">
        <v>27</v>
      </c>
      <c r="U34" s="27"/>
      <c r="V34" s="27"/>
      <c r="W34" s="27"/>
      <c r="X34" s="27"/>
      <c r="Y34" s="10">
        <v>5</v>
      </c>
      <c r="Z34" s="11">
        <v>0</v>
      </c>
    </row>
    <row r="35" spans="1:26" ht="24" customHeight="1" x14ac:dyDescent="0.15">
      <c r="S35" s="25"/>
      <c r="T35" s="27" t="s">
        <v>80</v>
      </c>
      <c r="U35" s="27"/>
      <c r="V35" s="27"/>
      <c r="W35" s="27"/>
      <c r="X35" s="27"/>
      <c r="Y35" s="10">
        <v>0</v>
      </c>
      <c r="Z35" s="11">
        <v>0</v>
      </c>
    </row>
    <row r="36" spans="1:26" ht="24" customHeight="1" x14ac:dyDescent="0.15">
      <c r="A36" s="13" t="s">
        <v>77</v>
      </c>
      <c r="S36" s="25"/>
      <c r="T36" s="27" t="s">
        <v>81</v>
      </c>
      <c r="U36" s="27"/>
      <c r="V36" s="27"/>
      <c r="W36" s="27"/>
      <c r="X36" s="27"/>
      <c r="Y36" s="10">
        <v>0</v>
      </c>
      <c r="Z36" s="11">
        <v>0</v>
      </c>
    </row>
    <row r="37" spans="1:26" ht="24" customHeight="1" x14ac:dyDescent="0.15">
      <c r="A37" s="17" t="s">
        <v>55</v>
      </c>
      <c r="B37" s="17" t="s">
        <v>56</v>
      </c>
      <c r="C37" s="29" t="s">
        <v>57</v>
      </c>
      <c r="D37" s="29"/>
      <c r="E37" s="29"/>
      <c r="F37" s="29"/>
      <c r="G37" s="29"/>
      <c r="H37" s="29"/>
      <c r="I37" s="29"/>
      <c r="J37" s="29"/>
      <c r="K37" s="29"/>
      <c r="L37" s="29"/>
      <c r="M37" s="29" t="s">
        <v>58</v>
      </c>
      <c r="N37" s="29"/>
      <c r="O37" s="29"/>
      <c r="P37" s="29"/>
      <c r="Q37" s="29"/>
      <c r="S37" s="25"/>
      <c r="T37" s="26" t="s">
        <v>30</v>
      </c>
      <c r="U37" s="26"/>
      <c r="V37" s="26"/>
      <c r="W37" s="26"/>
      <c r="X37" s="26"/>
      <c r="Y37" s="10">
        <v>1</v>
      </c>
      <c r="Z37" s="11">
        <v>0</v>
      </c>
    </row>
    <row r="38" spans="1:26" ht="24" customHeight="1" x14ac:dyDescent="0.15">
      <c r="A38" s="18" t="s">
        <v>59</v>
      </c>
      <c r="B38" s="19">
        <v>0.5</v>
      </c>
      <c r="C38" s="28" t="s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30" t="s">
        <v>61</v>
      </c>
      <c r="N38" s="30"/>
      <c r="O38" s="30"/>
      <c r="P38" s="30"/>
      <c r="Q38" s="30"/>
      <c r="S38" s="25"/>
      <c r="T38" s="26" t="s">
        <v>31</v>
      </c>
      <c r="U38" s="26"/>
      <c r="V38" s="26"/>
      <c r="W38" s="26"/>
      <c r="X38" s="26"/>
      <c r="Y38" s="10">
        <v>5</v>
      </c>
      <c r="Z38" s="11">
        <v>1</v>
      </c>
    </row>
    <row r="39" spans="1:26" ht="24" customHeight="1" x14ac:dyDescent="0.15">
      <c r="A39" s="18" t="s">
        <v>62</v>
      </c>
      <c r="B39" s="19">
        <v>0.5</v>
      </c>
      <c r="C39" s="28" t="s">
        <v>63</v>
      </c>
      <c r="D39" s="28"/>
      <c r="E39" s="28"/>
      <c r="F39" s="28"/>
      <c r="G39" s="28"/>
      <c r="H39" s="28"/>
      <c r="I39" s="28"/>
      <c r="J39" s="28"/>
      <c r="K39" s="28"/>
      <c r="L39" s="28"/>
      <c r="M39" s="30" t="s">
        <v>64</v>
      </c>
      <c r="N39" s="30"/>
      <c r="O39" s="30"/>
      <c r="P39" s="30"/>
      <c r="Q39" s="30"/>
      <c r="S39" s="25"/>
      <c r="T39" s="26" t="s">
        <v>32</v>
      </c>
      <c r="U39" s="26"/>
      <c r="V39" s="26"/>
      <c r="W39" s="26"/>
      <c r="X39" s="26"/>
      <c r="Y39" s="10">
        <v>1</v>
      </c>
      <c r="Z39" s="11">
        <v>0</v>
      </c>
    </row>
    <row r="40" spans="1:26" ht="24" customHeight="1" x14ac:dyDescent="0.15">
      <c r="A40" s="18" t="s">
        <v>65</v>
      </c>
      <c r="B40" s="19">
        <v>0.5</v>
      </c>
      <c r="C40" s="28" t="s">
        <v>66</v>
      </c>
      <c r="D40" s="28"/>
      <c r="E40" s="28"/>
      <c r="F40" s="28"/>
      <c r="G40" s="28"/>
      <c r="H40" s="28"/>
      <c r="I40" s="28"/>
      <c r="J40" s="28"/>
      <c r="K40" s="28"/>
      <c r="L40" s="28"/>
      <c r="M40" s="30" t="s">
        <v>67</v>
      </c>
      <c r="N40" s="30"/>
      <c r="O40" s="30"/>
      <c r="P40" s="30"/>
      <c r="Q40" s="30"/>
      <c r="S40" s="25"/>
      <c r="T40" s="26" t="s">
        <v>33</v>
      </c>
      <c r="U40" s="26"/>
      <c r="V40" s="26"/>
      <c r="W40" s="26"/>
      <c r="X40" s="26"/>
      <c r="Y40" s="10">
        <v>1</v>
      </c>
      <c r="Z40" s="11">
        <v>0</v>
      </c>
    </row>
    <row r="41" spans="1:26" ht="24" customHeight="1" x14ac:dyDescent="0.15">
      <c r="A41" s="18" t="s">
        <v>68</v>
      </c>
      <c r="B41" s="19">
        <v>0.5</v>
      </c>
      <c r="C41" s="28" t="s">
        <v>69</v>
      </c>
      <c r="D41" s="28"/>
      <c r="E41" s="28"/>
      <c r="F41" s="28"/>
      <c r="G41" s="28"/>
      <c r="H41" s="28"/>
      <c r="I41" s="28"/>
      <c r="J41" s="28"/>
      <c r="K41" s="28"/>
      <c r="L41" s="28"/>
      <c r="M41" s="30" t="s">
        <v>70</v>
      </c>
      <c r="N41" s="30"/>
      <c r="O41" s="30"/>
      <c r="P41" s="30"/>
      <c r="Q41" s="30"/>
      <c r="S41" s="22" t="s">
        <v>34</v>
      </c>
      <c r="T41" s="22"/>
      <c r="U41" s="22"/>
      <c r="V41" s="22"/>
      <c r="W41" s="22"/>
      <c r="X41" s="22"/>
      <c r="Y41" s="10">
        <f>SUM(Y32:Y40)</f>
        <v>190</v>
      </c>
      <c r="Z41" s="11">
        <f t="shared" ref="Z41" si="28">SUM(Z32:Z40)</f>
        <v>8</v>
      </c>
    </row>
    <row r="42" spans="1:26" ht="24" customHeight="1" x14ac:dyDescent="0.15">
      <c r="A42" s="13" t="s">
        <v>71</v>
      </c>
    </row>
  </sheetData>
  <mergeCells count="76">
    <mergeCell ref="I29:J29"/>
    <mergeCell ref="I30:J30"/>
    <mergeCell ref="I31:J31"/>
    <mergeCell ref="C23:D23"/>
    <mergeCell ref="C24:D24"/>
    <mergeCell ref="C25:D25"/>
    <mergeCell ref="C26:D26"/>
    <mergeCell ref="B19:C19"/>
    <mergeCell ref="B20:C20"/>
    <mergeCell ref="C29:D29"/>
    <mergeCell ref="C30:D30"/>
    <mergeCell ref="C31:D31"/>
    <mergeCell ref="I11:J11"/>
    <mergeCell ref="O4:P4"/>
    <mergeCell ref="Q4:R4"/>
    <mergeCell ref="S4:T4"/>
    <mergeCell ref="U4:V4"/>
    <mergeCell ref="AA4:AB4"/>
    <mergeCell ref="B4:B5"/>
    <mergeCell ref="A4:A5"/>
    <mergeCell ref="W4:X4"/>
    <mergeCell ref="Y4:Z4"/>
    <mergeCell ref="C4:D4"/>
    <mergeCell ref="E4:F4"/>
    <mergeCell ref="G4:H4"/>
    <mergeCell ref="I4:J4"/>
    <mergeCell ref="K4:L4"/>
    <mergeCell ref="M4:N4"/>
    <mergeCell ref="A23:A24"/>
    <mergeCell ref="A25:A26"/>
    <mergeCell ref="Y11:Z11"/>
    <mergeCell ref="AA11:AB11"/>
    <mergeCell ref="K11:L11"/>
    <mergeCell ref="M11:N11"/>
    <mergeCell ref="A11:A12"/>
    <mergeCell ref="O11:P11"/>
    <mergeCell ref="Q11:R11"/>
    <mergeCell ref="S11:T11"/>
    <mergeCell ref="U11:V11"/>
    <mergeCell ref="W11:X11"/>
    <mergeCell ref="B11:B12"/>
    <mergeCell ref="C11:D11"/>
    <mergeCell ref="E11:F11"/>
    <mergeCell ref="G11:H11"/>
    <mergeCell ref="A32:A34"/>
    <mergeCell ref="A29:A31"/>
    <mergeCell ref="G29:H29"/>
    <mergeCell ref="G30:H30"/>
    <mergeCell ref="G31:H31"/>
    <mergeCell ref="E29:F31"/>
    <mergeCell ref="C32:D32"/>
    <mergeCell ref="C33:D33"/>
    <mergeCell ref="C34:D34"/>
    <mergeCell ref="C41:L41"/>
    <mergeCell ref="C38:L38"/>
    <mergeCell ref="C39:L39"/>
    <mergeCell ref="C37:L37"/>
    <mergeCell ref="M40:Q40"/>
    <mergeCell ref="M39:Q39"/>
    <mergeCell ref="M38:Q38"/>
    <mergeCell ref="M37:Q37"/>
    <mergeCell ref="M41:Q41"/>
    <mergeCell ref="C40:L40"/>
    <mergeCell ref="S41:X41"/>
    <mergeCell ref="S30:X30"/>
    <mergeCell ref="S31:X31"/>
    <mergeCell ref="S32:S40"/>
    <mergeCell ref="T32:X32"/>
    <mergeCell ref="T33:X33"/>
    <mergeCell ref="T34:X34"/>
    <mergeCell ref="T35:X35"/>
    <mergeCell ref="T36:X36"/>
    <mergeCell ref="T37:X37"/>
    <mergeCell ref="T38:X38"/>
    <mergeCell ref="T39:X39"/>
    <mergeCell ref="T40:X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16"/>
  <sheetViews>
    <sheetView workbookViewId="0">
      <selection activeCell="E4" sqref="E4:L16"/>
    </sheetView>
  </sheetViews>
  <sheetFormatPr defaultRowHeight="13.5" x14ac:dyDescent="0.15"/>
  <sheetData>
    <row r="4" spans="5:12" ht="15.75" x14ac:dyDescent="0.15">
      <c r="E4" s="12" t="s">
        <v>35</v>
      </c>
      <c r="F4" s="12"/>
      <c r="G4" s="12"/>
      <c r="H4" s="12"/>
      <c r="I4" s="12"/>
      <c r="J4" s="12"/>
      <c r="K4" s="12"/>
      <c r="L4" s="12"/>
    </row>
    <row r="5" spans="5:12" ht="15.75" x14ac:dyDescent="0.15">
      <c r="E5" s="23"/>
      <c r="F5" s="23"/>
      <c r="G5" s="23"/>
      <c r="H5" s="23"/>
      <c r="I5" s="23"/>
      <c r="J5" s="23"/>
      <c r="K5" s="8" t="s">
        <v>21</v>
      </c>
      <c r="L5" s="8" t="s">
        <v>22</v>
      </c>
    </row>
    <row r="6" spans="5:12" ht="15.75" x14ac:dyDescent="0.15">
      <c r="E6" s="24" t="s">
        <v>23</v>
      </c>
      <c r="F6" s="24"/>
      <c r="G6" s="24"/>
      <c r="H6" s="24"/>
      <c r="I6" s="24"/>
      <c r="J6" s="24"/>
      <c r="K6" s="9">
        <v>190</v>
      </c>
      <c r="L6" s="9">
        <v>8</v>
      </c>
    </row>
    <row r="7" spans="5:12" ht="15.75" x14ac:dyDescent="0.15">
      <c r="E7" s="25" t="s">
        <v>24</v>
      </c>
      <c r="F7" s="26" t="s">
        <v>25</v>
      </c>
      <c r="G7" s="26"/>
      <c r="H7" s="26"/>
      <c r="I7" s="26"/>
      <c r="J7" s="26"/>
      <c r="K7" s="10">
        <f>K6-SUM(K8:K15)</f>
        <v>174</v>
      </c>
      <c r="L7" s="10">
        <f>L6-SUM(L8:L15)</f>
        <v>6</v>
      </c>
    </row>
    <row r="8" spans="5:12" ht="15.75" x14ac:dyDescent="0.15">
      <c r="E8" s="25"/>
      <c r="F8" s="26" t="s">
        <v>26</v>
      </c>
      <c r="G8" s="26"/>
      <c r="H8" s="26"/>
      <c r="I8" s="26"/>
      <c r="J8" s="26"/>
      <c r="K8" s="10">
        <v>3</v>
      </c>
      <c r="L8" s="10">
        <v>1</v>
      </c>
    </row>
    <row r="9" spans="5:12" ht="15.75" x14ac:dyDescent="0.15">
      <c r="E9" s="25"/>
      <c r="F9" s="27" t="s">
        <v>27</v>
      </c>
      <c r="G9" s="27"/>
      <c r="H9" s="27"/>
      <c r="I9" s="27"/>
      <c r="J9" s="27"/>
      <c r="K9" s="10">
        <v>5</v>
      </c>
      <c r="L9" s="11">
        <v>0</v>
      </c>
    </row>
    <row r="10" spans="5:12" ht="15.75" x14ac:dyDescent="0.15">
      <c r="E10" s="25"/>
      <c r="F10" s="27" t="s">
        <v>28</v>
      </c>
      <c r="G10" s="27"/>
      <c r="H10" s="27"/>
      <c r="I10" s="27"/>
      <c r="J10" s="27"/>
      <c r="K10" s="10">
        <v>0</v>
      </c>
      <c r="L10" s="11">
        <v>0</v>
      </c>
    </row>
    <row r="11" spans="5:12" ht="15.75" x14ac:dyDescent="0.15">
      <c r="E11" s="25"/>
      <c r="F11" s="27" t="s">
        <v>29</v>
      </c>
      <c r="G11" s="27"/>
      <c r="H11" s="27"/>
      <c r="I11" s="27"/>
      <c r="J11" s="27"/>
      <c r="K11" s="10">
        <v>0</v>
      </c>
      <c r="L11" s="11">
        <v>0</v>
      </c>
    </row>
    <row r="12" spans="5:12" ht="15.75" x14ac:dyDescent="0.15">
      <c r="E12" s="25"/>
      <c r="F12" s="26" t="s">
        <v>30</v>
      </c>
      <c r="G12" s="26"/>
      <c r="H12" s="26"/>
      <c r="I12" s="26"/>
      <c r="J12" s="26"/>
      <c r="K12" s="10">
        <v>1</v>
      </c>
      <c r="L12" s="11">
        <v>0</v>
      </c>
    </row>
    <row r="13" spans="5:12" ht="15.75" x14ac:dyDescent="0.15">
      <c r="E13" s="25"/>
      <c r="F13" s="26" t="s">
        <v>31</v>
      </c>
      <c r="G13" s="26"/>
      <c r="H13" s="26"/>
      <c r="I13" s="26"/>
      <c r="J13" s="26"/>
      <c r="K13" s="10">
        <v>5</v>
      </c>
      <c r="L13" s="11">
        <v>1</v>
      </c>
    </row>
    <row r="14" spans="5:12" ht="15.75" x14ac:dyDescent="0.15">
      <c r="E14" s="25"/>
      <c r="F14" s="26" t="s">
        <v>32</v>
      </c>
      <c r="G14" s="26"/>
      <c r="H14" s="26"/>
      <c r="I14" s="26"/>
      <c r="J14" s="26"/>
      <c r="K14" s="10">
        <v>1</v>
      </c>
      <c r="L14" s="11">
        <v>0</v>
      </c>
    </row>
    <row r="15" spans="5:12" ht="15.75" x14ac:dyDescent="0.15">
      <c r="E15" s="25"/>
      <c r="F15" s="26" t="s">
        <v>33</v>
      </c>
      <c r="G15" s="26"/>
      <c r="H15" s="26"/>
      <c r="I15" s="26"/>
      <c r="J15" s="26"/>
      <c r="K15" s="10">
        <v>1</v>
      </c>
      <c r="L15" s="11">
        <v>0</v>
      </c>
    </row>
    <row r="16" spans="5:12" ht="15.75" x14ac:dyDescent="0.15">
      <c r="E16" s="22" t="s">
        <v>34</v>
      </c>
      <c r="F16" s="22"/>
      <c r="G16" s="22"/>
      <c r="H16" s="22"/>
      <c r="I16" s="22"/>
      <c r="J16" s="22"/>
      <c r="K16" s="10">
        <f>SUM(K7:K15)</f>
        <v>190</v>
      </c>
      <c r="L16" s="11">
        <f t="shared" ref="L16" si="0">SUM(L7:L15)</f>
        <v>8</v>
      </c>
    </row>
  </sheetData>
  <mergeCells count="13">
    <mergeCell ref="F14:J14"/>
    <mergeCell ref="F15:J15"/>
    <mergeCell ref="E16:J16"/>
    <mergeCell ref="E5:J5"/>
    <mergeCell ref="E6:J6"/>
    <mergeCell ref="E7:E15"/>
    <mergeCell ref="F7:J7"/>
    <mergeCell ref="F8:J8"/>
    <mergeCell ref="F9:J9"/>
    <mergeCell ref="F10:J10"/>
    <mergeCell ref="F11:J11"/>
    <mergeCell ref="F12:J12"/>
    <mergeCell ref="F13:J1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2019-06-20T07:06:21Z</dcterms:created>
  <dcterms:modified xsi:type="dcterms:W3CDTF">2019-06-20T07:06:21Z</dcterms:modified>
</cp:coreProperties>
</file>