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CCD9" lockStructure="1"/>
  <bookViews>
    <workbookView xWindow="0" yWindow="0" windowWidth="20490" windowHeight="7770"/>
  </bookViews>
  <sheets>
    <sheet name="入力シート" sheetId="4" r:id="rId1"/>
    <sheet name="異動届出書（印刷用）" sheetId="5" r:id="rId2"/>
    <sheet name="入力・作成例" sheetId="8" state="hidden" r:id="rId3"/>
  </sheets>
  <definedNames>
    <definedName name="ｄ">入力シート!$G$69:$G$71</definedName>
    <definedName name="_xlnm.Print_Area" localSheetId="1">'異動届出書（印刷用）'!$A$5:$DW$192</definedName>
    <definedName name="_xlnm.Print_Area" localSheetId="2">入力・作成例!$A$1:$BM$72</definedName>
    <definedName name="_xlnm.Print_Area" localSheetId="0">入力シート!$A$2:$IL$61</definedName>
    <definedName name="_xlnm.Print_Titles" localSheetId="2">入力・作成例!$A:$F,入力・作成例!$2:$12</definedName>
    <definedName name="_xlnm.Print_Titles" localSheetId="0">入力シート!$A:$F,入力シート!$2:$12</definedName>
    <definedName name="異動事由" localSheetId="2">入力・作成例!#REF!</definedName>
    <definedName name="異動事由">入力シート!$F$64:$F$70</definedName>
    <definedName name="開始月1" localSheetId="2">入力・作成例!#REF!</definedName>
    <definedName name="開始月1">入力シート!$I$74:$I$86</definedName>
    <definedName name="開始月10" localSheetId="2">入力・作成例!#REF!</definedName>
    <definedName name="開始月10">入力シート!$BK$74:$BK$86</definedName>
    <definedName name="開始月11" localSheetId="2">入力・作成例!#REF!</definedName>
    <definedName name="開始月11">入力シート!$BQ$74:$BQ$86</definedName>
    <definedName name="開始月12" localSheetId="2">入力・作成例!#REF!</definedName>
    <definedName name="開始月12">入力シート!$BW$74:$BW$86</definedName>
    <definedName name="開始月13" localSheetId="2">入力・作成例!#REF!</definedName>
    <definedName name="開始月13">入力シート!$CC$74:$CC$86</definedName>
    <definedName name="開始月14" localSheetId="2">入力・作成例!#REF!</definedName>
    <definedName name="開始月14">入力シート!$CI$74:$CI$86</definedName>
    <definedName name="開始月15" localSheetId="2">入力・作成例!#REF!</definedName>
    <definedName name="開始月15">入力シート!$CO$74:$CO$86</definedName>
    <definedName name="開始月16" localSheetId="2">入力・作成例!#REF!</definedName>
    <definedName name="開始月16">入力シート!$CU$74:$CU$86</definedName>
    <definedName name="開始月17" localSheetId="2">入力・作成例!#REF!</definedName>
    <definedName name="開始月17">入力シート!$DA$74:$DA$86</definedName>
    <definedName name="開始月18" localSheetId="2">入力・作成例!#REF!</definedName>
    <definedName name="開始月18">入力シート!$DG$74:$DG$86</definedName>
    <definedName name="開始月19" localSheetId="2">入力・作成例!#REF!</definedName>
    <definedName name="開始月19">入力シート!$DM$74:$DM$86</definedName>
    <definedName name="開始月2" localSheetId="2">入力・作成例!#REF!</definedName>
    <definedName name="開始月2">入力シート!$O$74:$O$86</definedName>
    <definedName name="開始月20" localSheetId="2">入力・作成例!#REF!</definedName>
    <definedName name="開始月20">入力シート!$DS$74:$DS$86</definedName>
    <definedName name="開始月21" localSheetId="2">入力・作成例!#REF!</definedName>
    <definedName name="開始月21">入力シート!$DY$74:$DY$86</definedName>
    <definedName name="開始月22" localSheetId="2">入力・作成例!#REF!</definedName>
    <definedName name="開始月22">入力シート!$EE$74:$EE$86</definedName>
    <definedName name="開始月23" localSheetId="2">入力・作成例!#REF!</definedName>
    <definedName name="開始月23">入力シート!$EK$74:$EK$86</definedName>
    <definedName name="開始月24" localSheetId="2">入力・作成例!#REF!</definedName>
    <definedName name="開始月24">入力シート!$EQ$74:$EQ$86</definedName>
    <definedName name="開始月25" localSheetId="2">入力・作成例!#REF!</definedName>
    <definedName name="開始月25">入力シート!$EW$74:$EW$86</definedName>
    <definedName name="開始月26" localSheetId="2">入力・作成例!#REF!</definedName>
    <definedName name="開始月26">入力シート!$FC$74:$FC$86</definedName>
    <definedName name="開始月27" localSheetId="2">入力・作成例!#REF!</definedName>
    <definedName name="開始月27">入力シート!$FI$74:$FI$86</definedName>
    <definedName name="開始月28" localSheetId="2">入力・作成例!#REF!</definedName>
    <definedName name="開始月28">入力シート!$FO$74:$FO$86</definedName>
    <definedName name="開始月29" localSheetId="2">入力・作成例!#REF!</definedName>
    <definedName name="開始月29">入力シート!$FU$74:$FU$86</definedName>
    <definedName name="開始月3" localSheetId="2">入力・作成例!#REF!</definedName>
    <definedName name="開始月3">入力シート!$U$74:$U$86</definedName>
    <definedName name="開始月30" localSheetId="2">入力・作成例!#REF!</definedName>
    <definedName name="開始月30">入力シート!$GA$74:$GA$86</definedName>
    <definedName name="開始月31" localSheetId="2">入力・作成例!#REF!</definedName>
    <definedName name="開始月31">入力シート!$GG$74:$GG$86</definedName>
    <definedName name="開始月32" localSheetId="2">入力・作成例!#REF!</definedName>
    <definedName name="開始月32">入力シート!$GM$74:$GM$86</definedName>
    <definedName name="開始月33" localSheetId="2">入力・作成例!#REF!</definedName>
    <definedName name="開始月33">入力シート!$GS$74:$GS$86</definedName>
    <definedName name="開始月34" localSheetId="2">入力・作成例!#REF!</definedName>
    <definedName name="開始月34">入力シート!$GY$74:$GY$86</definedName>
    <definedName name="開始月35" localSheetId="2">入力・作成例!#REF!</definedName>
    <definedName name="開始月35">入力シート!$HE$74:$HE$86</definedName>
    <definedName name="開始月36" localSheetId="2">入力・作成例!#REF!</definedName>
    <definedName name="開始月36">入力シート!$HK$74:$HK$86</definedName>
    <definedName name="開始月37" localSheetId="2">入力・作成例!#REF!</definedName>
    <definedName name="開始月37">入力シート!$HQ$74:$HQ$86</definedName>
    <definedName name="開始月38" localSheetId="2">入力・作成例!#REF!</definedName>
    <definedName name="開始月38">入力シート!$HW$74:$HW$86</definedName>
    <definedName name="開始月39" localSheetId="2">入力・作成例!#REF!</definedName>
    <definedName name="開始月39">入力シート!$IC$74:$IC$86</definedName>
    <definedName name="開始月4" localSheetId="2">入力・作成例!#REF!</definedName>
    <definedName name="開始月4">入力シート!$AA$74:$AA$86</definedName>
    <definedName name="開始月40" localSheetId="2">入力・作成例!#REF!</definedName>
    <definedName name="開始月40">入力シート!$II$74:$II$86</definedName>
    <definedName name="開始月5" localSheetId="2">入力・作成例!#REF!</definedName>
    <definedName name="開始月5">入力シート!$AG$74:$AG$86</definedName>
    <definedName name="開始月6" localSheetId="2">入力・作成例!#REF!</definedName>
    <definedName name="開始月6">入力シート!$AM$74:$AM$86</definedName>
    <definedName name="開始月7" localSheetId="2">入力・作成例!#REF!</definedName>
    <definedName name="開始月7">入力シート!$AS$74:$AS$86</definedName>
    <definedName name="開始月8" localSheetId="2">入力・作成例!#REF!</definedName>
    <definedName name="開始月8">入力シート!$AY$74:$AY$86</definedName>
    <definedName name="開始月9" localSheetId="2">入力・作成例!#REF!</definedName>
    <definedName name="開始月9">入力シート!$BE$74:$BE$86</definedName>
    <definedName name="済月1" localSheetId="2">入力・作成例!#REF!</definedName>
    <definedName name="済月1">入力シート!$G$74:$G$84</definedName>
    <definedName name="済月10" localSheetId="2">入力・作成例!#REF!</definedName>
    <definedName name="済月10">入力シート!$BI$74:$BI$84</definedName>
    <definedName name="済月11" localSheetId="2">入力・作成例!#REF!</definedName>
    <definedName name="済月11">入力シート!$BO$74:$BO$84</definedName>
    <definedName name="済月12" localSheetId="2">入力・作成例!#REF!</definedName>
    <definedName name="済月12">入力シート!$BU$74:$BU$84</definedName>
    <definedName name="済月13" localSheetId="2">入力・作成例!#REF!</definedName>
    <definedName name="済月13">入力シート!$CA$74:$CA$84</definedName>
    <definedName name="済月14" localSheetId="2">入力・作成例!#REF!</definedName>
    <definedName name="済月14">入力シート!$CG$74:$CG$84</definedName>
    <definedName name="済月15" localSheetId="2">入力・作成例!#REF!</definedName>
    <definedName name="済月15">入力シート!$CM$74:$CM$84</definedName>
    <definedName name="済月16" localSheetId="2">入力・作成例!#REF!</definedName>
    <definedName name="済月16">入力シート!$CS$74:$CS$84</definedName>
    <definedName name="済月17" localSheetId="2">入力・作成例!#REF!</definedName>
    <definedName name="済月17">入力シート!$CY$74:$CY$84</definedName>
    <definedName name="済月18" localSheetId="2">入力・作成例!#REF!</definedName>
    <definedName name="済月18">入力シート!$DE$74:$DE$84</definedName>
    <definedName name="済月19" localSheetId="2">入力・作成例!#REF!</definedName>
    <definedName name="済月19">入力シート!$DK$74:$DK$84</definedName>
    <definedName name="済月2" localSheetId="2">入力・作成例!#REF!</definedName>
    <definedName name="済月2">入力シート!$M$74:$M$84</definedName>
    <definedName name="済月20" localSheetId="2">入力・作成例!#REF!</definedName>
    <definedName name="済月20">入力シート!$DQ$74:$DQ$84</definedName>
    <definedName name="済月21" localSheetId="2">入力・作成例!#REF!</definedName>
    <definedName name="済月21">入力シート!$DW$74:$DW$84</definedName>
    <definedName name="済月22" localSheetId="2">入力・作成例!#REF!</definedName>
    <definedName name="済月22">入力シート!$EC$74:$EC$84</definedName>
    <definedName name="済月23" localSheetId="2">入力・作成例!#REF!</definedName>
    <definedName name="済月23">入力シート!$EI$74:$EI$84</definedName>
    <definedName name="済月24" localSheetId="2">入力・作成例!#REF!</definedName>
    <definedName name="済月24">入力シート!$EO$74:$EO$84</definedName>
    <definedName name="済月25" localSheetId="2">入力・作成例!#REF!</definedName>
    <definedName name="済月25">入力シート!$EU$74:$EU$84</definedName>
    <definedName name="済月26" localSheetId="2">入力・作成例!#REF!</definedName>
    <definedName name="済月26">入力シート!$FA$74:$FA$84</definedName>
    <definedName name="済月27" localSheetId="2">入力・作成例!#REF!</definedName>
    <definedName name="済月27">入力シート!$FG$74:$FG$84</definedName>
    <definedName name="済月28" localSheetId="2">入力・作成例!#REF!</definedName>
    <definedName name="済月28">入力シート!$FM$74:$FM$84</definedName>
    <definedName name="済月29" localSheetId="2">入力・作成例!#REF!</definedName>
    <definedName name="済月29">入力シート!$FS$74:$FS$84</definedName>
    <definedName name="済月3" localSheetId="2">入力・作成例!#REF!</definedName>
    <definedName name="済月3">入力シート!$S$74:$S$84</definedName>
    <definedName name="済月30" localSheetId="2">入力・作成例!#REF!</definedName>
    <definedName name="済月30">入力シート!$FY$74:$FY$84</definedName>
    <definedName name="済月31" localSheetId="2">入力・作成例!#REF!</definedName>
    <definedName name="済月31">入力シート!$GE$74:$GE$84</definedName>
    <definedName name="済月32" localSheetId="2">入力・作成例!#REF!</definedName>
    <definedName name="済月32">入力シート!$GK$74:$GK$84</definedName>
    <definedName name="済月33" localSheetId="2">入力・作成例!#REF!</definedName>
    <definedName name="済月33">入力シート!$GQ$74:$GQ$84</definedName>
    <definedName name="済月34" localSheetId="2">入力・作成例!#REF!</definedName>
    <definedName name="済月34">入力シート!$GW$74:$GW$84</definedName>
    <definedName name="済月35" localSheetId="2">入力・作成例!#REF!</definedName>
    <definedName name="済月35">入力シート!$HC$74:$HC$84</definedName>
    <definedName name="済月36" localSheetId="2">入力・作成例!#REF!</definedName>
    <definedName name="済月36">入力シート!$HI$74:$HI$84</definedName>
    <definedName name="済月37" localSheetId="2">入力・作成例!#REF!</definedName>
    <definedName name="済月37">入力シート!$HO$74:$HO$84</definedName>
    <definedName name="済月38" localSheetId="2">入力・作成例!#REF!</definedName>
    <definedName name="済月38">入力シート!$HU$74:$HU$84</definedName>
    <definedName name="済月39" localSheetId="2">入力・作成例!#REF!</definedName>
    <definedName name="済月39">入力シート!$IA$74:$IA$84</definedName>
    <definedName name="済月4" localSheetId="2">入力・作成例!#REF!</definedName>
    <definedName name="済月4">入力シート!$Y$74:$Y$84</definedName>
    <definedName name="済月40" localSheetId="2">入力・作成例!#REF!</definedName>
    <definedName name="済月40">入力シート!$IG$74:$IG$84</definedName>
    <definedName name="済月5" localSheetId="2">入力・作成例!#REF!</definedName>
    <definedName name="済月5">入力シート!$AE$74:$AE$84</definedName>
    <definedName name="済月6" localSheetId="2">入力・作成例!#REF!</definedName>
    <definedName name="済月6">入力シート!$AK$74:$AK$84</definedName>
    <definedName name="済月7" localSheetId="2">入力・作成例!#REF!</definedName>
    <definedName name="済月7">入力シート!$AQ$74:$AQ$84</definedName>
    <definedName name="済月8" localSheetId="2">入力・作成例!#REF!</definedName>
    <definedName name="済月8">入力シート!$AW$74:$AW$84</definedName>
    <definedName name="済月9" localSheetId="2">入力・作成例!#REF!</definedName>
    <definedName name="済月9">入力シート!$BC$74:$BC$84</definedName>
    <definedName name="生年" localSheetId="2">入力・作成例!#REF!</definedName>
    <definedName name="生年">入力シート!$E$67:$E$130</definedName>
    <definedName name="生年２">入力シート!$E$67:$E$130</definedName>
    <definedName name="徴収方法1" localSheetId="2">入力・作成例!#REF!</definedName>
    <definedName name="徴収方法1">入力シート!$G$64:$G$67</definedName>
    <definedName name="徴収方法10" localSheetId="2">入力・作成例!#REF!</definedName>
    <definedName name="徴収方法10">入力シート!$BI$64:$BI$67</definedName>
    <definedName name="徴収方法11" localSheetId="2">入力・作成例!#REF!</definedName>
    <definedName name="徴収方法11">入力シート!$BO$64:$BO$67</definedName>
    <definedName name="徴収方法12" localSheetId="2">入力・作成例!#REF!</definedName>
    <definedName name="徴収方法12">入力シート!$BU$64:$BU$67</definedName>
    <definedName name="徴収方法13" localSheetId="2">入力・作成例!#REF!</definedName>
    <definedName name="徴収方法13">入力シート!$CA$64:$CA$67</definedName>
    <definedName name="徴収方法14" localSheetId="2">入力・作成例!#REF!</definedName>
    <definedName name="徴収方法14">入力シート!$CG$64:$CG$67</definedName>
    <definedName name="徴収方法15" localSheetId="2">入力・作成例!#REF!</definedName>
    <definedName name="徴収方法15">入力シート!$CM$64:$CM$67</definedName>
    <definedName name="徴収方法16" localSheetId="2">入力・作成例!#REF!</definedName>
    <definedName name="徴収方法16">入力シート!$CS$64:$CS$67</definedName>
    <definedName name="徴収方法17" localSheetId="2">入力・作成例!#REF!</definedName>
    <definedName name="徴収方法17">入力シート!$CY$64:$CY$67</definedName>
    <definedName name="徴収方法18" localSheetId="2">入力・作成例!#REF!</definedName>
    <definedName name="徴収方法18">入力シート!$DE$64:$DE$67</definedName>
    <definedName name="徴収方法19" localSheetId="2">入力・作成例!#REF!</definedName>
    <definedName name="徴収方法19">入力シート!$DK$64:$DK$67</definedName>
    <definedName name="徴収方法2" localSheetId="2">入力・作成例!#REF!</definedName>
    <definedName name="徴収方法2">入力シート!$M$64:$M$67</definedName>
    <definedName name="徴収方法20" localSheetId="2">入力・作成例!#REF!</definedName>
    <definedName name="徴収方法20">入力シート!$DQ$64:$DQ$67</definedName>
    <definedName name="徴収方法21" localSheetId="2">入力・作成例!#REF!</definedName>
    <definedName name="徴収方法21">入力シート!$DW$64:$DW$67</definedName>
    <definedName name="徴収方法22" localSheetId="2">入力・作成例!#REF!</definedName>
    <definedName name="徴収方法22">入力シート!$EC$64:$EC$67</definedName>
    <definedName name="徴収方法23" localSheetId="2">入力・作成例!#REF!</definedName>
    <definedName name="徴収方法23">入力シート!$EI$64:$EI$67</definedName>
    <definedName name="徴収方法24" localSheetId="2">入力・作成例!#REF!</definedName>
    <definedName name="徴収方法24">入力シート!$EO$64:$EO$67</definedName>
    <definedName name="徴収方法25" localSheetId="2">入力・作成例!#REF!</definedName>
    <definedName name="徴収方法25">入力シート!$EU$64:$EU$67</definedName>
    <definedName name="徴収方法26" localSheetId="2">入力・作成例!#REF!</definedName>
    <definedName name="徴収方法26">入力シート!$FA$64:$FA$67</definedName>
    <definedName name="徴収方法27" localSheetId="2">入力・作成例!#REF!</definedName>
    <definedName name="徴収方法27">入力シート!$FG$64:$FG$67</definedName>
    <definedName name="徴収方法28" localSheetId="2">入力・作成例!#REF!</definedName>
    <definedName name="徴収方法28">入力シート!$FM$64:$FM$67</definedName>
    <definedName name="徴収方法29" localSheetId="2">入力・作成例!#REF!</definedName>
    <definedName name="徴収方法29">入力シート!$FS$64:$FS$67</definedName>
    <definedName name="徴収方法3" localSheetId="2">入力・作成例!#REF!</definedName>
    <definedName name="徴収方法3">入力シート!$S$64:$S$67</definedName>
    <definedName name="徴収方法30" localSheetId="2">入力・作成例!#REF!</definedName>
    <definedName name="徴収方法30">入力シート!$FY$64:$FY$67</definedName>
    <definedName name="徴収方法31" localSheetId="2">入力・作成例!#REF!</definedName>
    <definedName name="徴収方法31">入力シート!$GE$64:$GE$67</definedName>
    <definedName name="徴収方法32" localSheetId="2">入力・作成例!#REF!</definedName>
    <definedName name="徴収方法32">入力シート!$GK$64:$GK$67</definedName>
    <definedName name="徴収方法33" localSheetId="2">入力・作成例!#REF!</definedName>
    <definedName name="徴収方法33">入力シート!$GQ$64:$GQ$67</definedName>
    <definedName name="徴収方法34" localSheetId="2">入力・作成例!#REF!</definedName>
    <definedName name="徴収方法34">入力シート!$GW$64:$GW$67</definedName>
    <definedName name="徴収方法35" localSheetId="2">入力・作成例!#REF!</definedName>
    <definedName name="徴収方法35">入力シート!$HC$64:$HC$67</definedName>
    <definedName name="徴収方法36" localSheetId="2">入力・作成例!#REF!</definedName>
    <definedName name="徴収方法36">入力シート!$HI$64:$HI$67</definedName>
    <definedName name="徴収方法37" localSheetId="2">入力・作成例!#REF!</definedName>
    <definedName name="徴収方法37">入力シート!$HO$64:$HO$67</definedName>
    <definedName name="徴収方法38" localSheetId="2">入力・作成例!#REF!</definedName>
    <definedName name="徴収方法38">入力シート!$HU$64:$HU$67</definedName>
    <definedName name="徴収方法39" localSheetId="2">入力・作成例!#REF!</definedName>
    <definedName name="徴収方法39">入力シート!$IA$64:$IA$67</definedName>
    <definedName name="徴収方法4" localSheetId="2">入力・作成例!#REF!</definedName>
    <definedName name="徴収方法4">入力シート!$Y$64:$Y$67</definedName>
    <definedName name="徴収方法40" localSheetId="2">入力・作成例!#REF!</definedName>
    <definedName name="徴収方法40">入力シート!$IG$64:$IG$67</definedName>
    <definedName name="徴収方法5" localSheetId="2">入力・作成例!#REF!</definedName>
    <definedName name="徴収方法5">入力シート!$AE$64:$AE$67</definedName>
    <definedName name="徴収方法6" localSheetId="2">入力・作成例!#REF!</definedName>
    <definedName name="徴収方法6">入力シート!$AK$64:$AK$67</definedName>
    <definedName name="徴収方法7" localSheetId="2">入力・作成例!#REF!</definedName>
    <definedName name="徴収方法7">入力シート!$AQ$64:$AQ$67</definedName>
    <definedName name="徴収方法8" localSheetId="2">入力・作成例!#REF!</definedName>
    <definedName name="徴収方法8">入力シート!$AW$64:$AW$67</definedName>
    <definedName name="徴収方法9" localSheetId="2">入力・作成例!#REF!</definedName>
    <definedName name="徴収方法9">入力シート!$BC$64:$BC$67</definedName>
    <definedName name="入力番号" localSheetId="2">入力・作成例!#REF!</definedName>
    <definedName name="入力番号">入力シート!$B$63:$B$103</definedName>
    <definedName name="納入月1" localSheetId="2">入力・作成例!#REF!</definedName>
    <definedName name="納入月1">入力シート!$H$74:$H$86</definedName>
    <definedName name="納入月10" localSheetId="2">入力・作成例!#REF!</definedName>
    <definedName name="納入月10">入力シート!$BJ$74:$BJ$86</definedName>
    <definedName name="納入月11" localSheetId="2">入力・作成例!#REF!</definedName>
    <definedName name="納入月11">入力シート!$BP$74:$BP$86</definedName>
    <definedName name="納入月12" localSheetId="2">入力・作成例!#REF!</definedName>
    <definedName name="納入月12">入力シート!$BV$74:$BV$86</definedName>
    <definedName name="納入月13" localSheetId="2">入力・作成例!#REF!</definedName>
    <definedName name="納入月13">入力シート!$CB$74:$CB$86</definedName>
    <definedName name="納入月14" localSheetId="2">入力・作成例!#REF!</definedName>
    <definedName name="納入月14">入力シート!$CH$74:$CH$86</definedName>
    <definedName name="納入月15" localSheetId="2">入力・作成例!#REF!</definedName>
    <definedName name="納入月15">入力シート!$CN$74:$CN$86</definedName>
    <definedName name="納入月16" localSheetId="2">入力・作成例!#REF!</definedName>
    <definedName name="納入月16">入力シート!$CT$74:$CT$86</definedName>
    <definedName name="納入月17" localSheetId="2">入力・作成例!#REF!</definedName>
    <definedName name="納入月17">入力シート!$CZ$74:$CZ$86</definedName>
    <definedName name="納入月18" localSheetId="2">入力・作成例!#REF!</definedName>
    <definedName name="納入月18">入力シート!$DF$74:$DF$86</definedName>
    <definedName name="納入月19" localSheetId="2">入力・作成例!#REF!</definedName>
    <definedName name="納入月19">入力シート!$DL$74:$DL$86</definedName>
    <definedName name="納入月2" localSheetId="2">入力・作成例!#REF!</definedName>
    <definedName name="納入月2">入力シート!$N$74:$N$86</definedName>
    <definedName name="納入月20" localSheetId="2">入力・作成例!#REF!</definedName>
    <definedName name="納入月20">入力シート!$DR$74:$DR$86</definedName>
    <definedName name="納入月21" localSheetId="2">入力・作成例!#REF!</definedName>
    <definedName name="納入月21">入力シート!$DX$74:$DX$86</definedName>
    <definedName name="納入月22" localSheetId="2">入力・作成例!#REF!</definedName>
    <definedName name="納入月22">入力シート!$ED$74:$ED$86</definedName>
    <definedName name="納入月23" localSheetId="2">入力・作成例!#REF!</definedName>
    <definedName name="納入月23">入力シート!$EJ$74:$EJ$86</definedName>
    <definedName name="納入月24" localSheetId="2">入力・作成例!#REF!</definedName>
    <definedName name="納入月24">入力シート!$EP$74:$EP$86</definedName>
    <definedName name="納入月25" localSheetId="2">入力・作成例!#REF!</definedName>
    <definedName name="納入月25">入力シート!$EV$74:$EV$86</definedName>
    <definedName name="納入月26" localSheetId="2">入力・作成例!#REF!</definedName>
    <definedName name="納入月26">入力シート!$FB$74:$FB$86</definedName>
    <definedName name="納入月27" localSheetId="2">入力・作成例!#REF!</definedName>
    <definedName name="納入月27">入力シート!$FH$74:$FH$86</definedName>
    <definedName name="納入月28" localSheetId="2">入力・作成例!#REF!</definedName>
    <definedName name="納入月28">入力シート!$FN$74:$FN$86</definedName>
    <definedName name="納入月29" localSheetId="2">入力・作成例!#REF!</definedName>
    <definedName name="納入月29">入力シート!$FT$74:$FT$86</definedName>
    <definedName name="納入月3" localSheetId="2">入力・作成例!#REF!</definedName>
    <definedName name="納入月3">入力シート!$T$74:$T$86</definedName>
    <definedName name="納入月30" localSheetId="2">入力・作成例!#REF!</definedName>
    <definedName name="納入月30">入力シート!$FZ$74:$FZ$86</definedName>
    <definedName name="納入月31" localSheetId="2">入力・作成例!#REF!</definedName>
    <definedName name="納入月31">入力シート!$GF$74:$GF$86</definedName>
    <definedName name="納入月32" localSheetId="2">入力・作成例!#REF!</definedName>
    <definedName name="納入月32">入力シート!$GL$74:$GL$86</definedName>
    <definedName name="納入月33" localSheetId="2">入力・作成例!#REF!</definedName>
    <definedName name="納入月33">入力シート!$GR$74:$GR$86</definedName>
    <definedName name="納入月34" localSheetId="2">入力・作成例!#REF!</definedName>
    <definedName name="納入月34">入力シート!$GX$74:$GX$86</definedName>
    <definedName name="納入月35" localSheetId="2">入力・作成例!#REF!</definedName>
    <definedName name="納入月35">入力シート!$HD$74:$HD$86</definedName>
    <definedName name="納入月36" localSheetId="2">入力・作成例!#REF!</definedName>
    <definedName name="納入月36">入力シート!$HJ$74:$HJ$86</definedName>
    <definedName name="納入月37" localSheetId="2">入力・作成例!#REF!</definedName>
    <definedName name="納入月37">入力シート!$HP$74:$HP$86</definedName>
    <definedName name="納入月38" localSheetId="2">入力・作成例!#REF!</definedName>
    <definedName name="納入月38">入力シート!$HV$74:$HV$86</definedName>
    <definedName name="納入月39" localSheetId="2">入力・作成例!#REF!</definedName>
    <definedName name="納入月39">入力シート!$IB$74:$IB$86</definedName>
    <definedName name="納入月4" localSheetId="2">入力・作成例!#REF!</definedName>
    <definedName name="納入月4">入力シート!$Z$74:$Z$86</definedName>
    <definedName name="納入月40" localSheetId="2">入力・作成例!#REF!</definedName>
    <definedName name="納入月40">入力シート!$IH$74:$IH$86</definedName>
    <definedName name="納入月5" localSheetId="2">入力・作成例!#REF!</definedName>
    <definedName name="納入月5">入力シート!$AF$74:$AF$86</definedName>
    <definedName name="納入月6" localSheetId="2">入力・作成例!#REF!</definedName>
    <definedName name="納入月6">入力シート!$AL$74:$AL$86</definedName>
    <definedName name="納入月7" localSheetId="2">入力・作成例!#REF!</definedName>
    <definedName name="納入月7">入力シート!$AR$74:$AR$86</definedName>
    <definedName name="納入月8" localSheetId="2">入力・作成例!#REF!</definedName>
    <definedName name="納入月8">入力シート!$AX$74:$AX$86</definedName>
    <definedName name="納入月9" localSheetId="2">入力・作成例!#REF!</definedName>
    <definedName name="納入月9">入力シート!$BD$74:$BD$86</definedName>
    <definedName name="普徴理由" localSheetId="2">入力・作成例!#REF!</definedName>
    <definedName name="普徴理由">入力シート!$F$75:$F$77</definedName>
    <definedName name="普徴理由1" localSheetId="2">入力・作成例!#REF!</definedName>
    <definedName name="普徴理由1">入力シート!$G$69:$G$71</definedName>
    <definedName name="普徴理由10" localSheetId="2">入力・作成例!#REF!</definedName>
    <definedName name="普徴理由10">入力シート!$BI$69:$BI$71</definedName>
    <definedName name="普徴理由11" localSheetId="2">入力・作成例!#REF!</definedName>
    <definedName name="普徴理由11">入力シート!$BO$69:$BO$71</definedName>
    <definedName name="普徴理由12" localSheetId="2">入力・作成例!#REF!</definedName>
    <definedName name="普徴理由12">入力シート!$BU$69:$BU$71</definedName>
    <definedName name="普徴理由13" localSheetId="2">入力・作成例!#REF!</definedName>
    <definedName name="普徴理由13">入力シート!$CA$69:$CA$71</definedName>
    <definedName name="普徴理由14" localSheetId="2">入力・作成例!#REF!</definedName>
    <definedName name="普徴理由14">入力シート!$CG$69:$CG$71</definedName>
    <definedName name="普徴理由15" localSheetId="2">入力・作成例!#REF!</definedName>
    <definedName name="普徴理由15">入力シート!$CM$69:$CM$71</definedName>
    <definedName name="普徴理由16" localSheetId="2">入力・作成例!#REF!</definedName>
    <definedName name="普徴理由16">入力シート!$CS$69:$CS$71</definedName>
    <definedName name="普徴理由17" localSheetId="2">入力・作成例!#REF!</definedName>
    <definedName name="普徴理由17">入力シート!$CY$69:$CY$71</definedName>
    <definedName name="普徴理由18" localSheetId="2">入力・作成例!#REF!</definedName>
    <definedName name="普徴理由18">入力シート!$DE$69:$DE$71</definedName>
    <definedName name="普徴理由19" localSheetId="2">入力・作成例!#REF!</definedName>
    <definedName name="普徴理由19">入力シート!$DK$69:$DK$71</definedName>
    <definedName name="普徴理由2" localSheetId="2">入力・作成例!#REF!</definedName>
    <definedName name="普徴理由2">入力シート!$M$69:$M$71</definedName>
    <definedName name="普徴理由20" localSheetId="2">入力・作成例!#REF!</definedName>
    <definedName name="普徴理由20">入力シート!$DQ$69:$DQ$71</definedName>
    <definedName name="普徴理由21" localSheetId="2">入力・作成例!#REF!</definedName>
    <definedName name="普徴理由21">入力シート!$DW$69:$DW$71</definedName>
    <definedName name="普徴理由22" localSheetId="2">入力・作成例!#REF!</definedName>
    <definedName name="普徴理由22">入力シート!$EC$69:$EC$71</definedName>
    <definedName name="普徴理由23" localSheetId="2">入力・作成例!#REF!</definedName>
    <definedName name="普徴理由23">入力シート!$EI$69:$EI$71</definedName>
    <definedName name="普徴理由24" localSheetId="2">入力・作成例!#REF!</definedName>
    <definedName name="普徴理由24">入力シート!$EO$69:$EO$71</definedName>
    <definedName name="普徴理由25" localSheetId="2">入力・作成例!#REF!</definedName>
    <definedName name="普徴理由25">入力シート!$EU$69:$EU$71</definedName>
    <definedName name="普徴理由26" localSheetId="2">入力・作成例!#REF!</definedName>
    <definedName name="普徴理由26">入力シート!$FA$69:$FA$71</definedName>
    <definedName name="普徴理由27" localSheetId="2">入力・作成例!#REF!</definedName>
    <definedName name="普徴理由27">入力シート!$FG$69:$FG$71</definedName>
    <definedName name="普徴理由28" localSheetId="2">入力・作成例!#REF!</definedName>
    <definedName name="普徴理由28">入力シート!$FM$69:$FM$71</definedName>
    <definedName name="普徴理由29" localSheetId="2">入力・作成例!#REF!</definedName>
    <definedName name="普徴理由29">入力シート!$FS$69:$FS$71</definedName>
    <definedName name="普徴理由3" localSheetId="2">入力・作成例!#REF!</definedName>
    <definedName name="普徴理由3">入力シート!$S$69:$S$71</definedName>
    <definedName name="普徴理由30" localSheetId="2">入力・作成例!#REF!</definedName>
    <definedName name="普徴理由30">入力シート!$FY$69:$FY$71</definedName>
    <definedName name="普徴理由31" localSheetId="2">入力・作成例!#REF!</definedName>
    <definedName name="普徴理由31">入力シート!$GE$69:$GE$71</definedName>
    <definedName name="普徴理由32" localSheetId="2">入力・作成例!#REF!</definedName>
    <definedName name="普徴理由32">入力シート!$GK$69:$GK$71</definedName>
    <definedName name="普徴理由33" localSheetId="2">入力・作成例!#REF!</definedName>
    <definedName name="普徴理由33">入力シート!$GQ$69:$GQ$71</definedName>
    <definedName name="普徴理由34" localSheetId="2">入力・作成例!#REF!</definedName>
    <definedName name="普徴理由34">入力シート!$GW$69:$GW$71</definedName>
    <definedName name="普徴理由35" localSheetId="2">入力・作成例!#REF!</definedName>
    <definedName name="普徴理由35">入力シート!$HC$69:$HC$71</definedName>
    <definedName name="普徴理由36" localSheetId="2">入力・作成例!#REF!</definedName>
    <definedName name="普徴理由36">入力シート!$HI$69:$HI$71</definedName>
    <definedName name="普徴理由37" localSheetId="2">入力・作成例!#REF!</definedName>
    <definedName name="普徴理由37">入力シート!$HO$69:$HO$71</definedName>
    <definedName name="普徴理由38" localSheetId="2">入力・作成例!#REF!</definedName>
    <definedName name="普徴理由38">入力シート!$HU$69:$HU$71</definedName>
    <definedName name="普徴理由39" localSheetId="2">入力・作成例!#REF!</definedName>
    <definedName name="普徴理由39">入力シート!$IA$69:$IA$71</definedName>
    <definedName name="普徴理由4" localSheetId="2">入力・作成例!#REF!</definedName>
    <definedName name="普徴理由4">入力シート!$Y$69:$Y$71</definedName>
    <definedName name="普徴理由40" localSheetId="2">入力・作成例!#REF!</definedName>
    <definedName name="普徴理由40">入力シート!$IG$69:$IG$71</definedName>
    <definedName name="普徴理由5" localSheetId="2">入力・作成例!#REF!</definedName>
    <definedName name="普徴理由5">入力シート!$AE$69:$AE$71</definedName>
    <definedName name="普徴理由6" localSheetId="2">入力・作成例!#REF!</definedName>
    <definedName name="普徴理由6">入力シート!$AK$69:$AK$71</definedName>
    <definedName name="普徴理由7" localSheetId="2">入力・作成例!#REF!</definedName>
    <definedName name="普徴理由7">入力シート!$AQ$69:$AQ$71</definedName>
    <definedName name="普徴理由8" localSheetId="2">入力・作成例!#REF!</definedName>
    <definedName name="普徴理由8">入力シート!$AW$69:$AW$71</definedName>
    <definedName name="普徴理由9" localSheetId="2">入力・作成例!#REF!</definedName>
    <definedName name="普徴理由9">入力シート!$BC$69:$BC$71</definedName>
  </definedNames>
  <calcPr calcId="162913"/>
</workbook>
</file>

<file path=xl/calcChain.xml><?xml version="1.0" encoding="utf-8"?>
<calcChain xmlns="http://schemas.openxmlformats.org/spreadsheetml/2006/main">
  <c r="CV20" i="5" l="1"/>
  <c r="BE54" i="5" l="1"/>
  <c r="BJ41" i="5"/>
  <c r="BX50" i="5" l="1"/>
  <c r="BX144" i="5" s="1"/>
  <c r="DJ36" i="5"/>
  <c r="DJ130" i="5" s="1"/>
  <c r="BJ33" i="5"/>
  <c r="BJ127" i="5" s="1"/>
  <c r="BA12" i="5"/>
  <c r="BA106" i="5" s="1"/>
  <c r="AD118" i="5"/>
  <c r="V118" i="5"/>
  <c r="O86" i="4"/>
  <c r="N86" i="4"/>
  <c r="O85" i="4"/>
  <c r="N85" i="4"/>
  <c r="O84" i="4" s="1"/>
  <c r="M83" i="4"/>
  <c r="M82" i="4"/>
  <c r="M81" i="4" s="1"/>
  <c r="M80" i="4" s="1"/>
  <c r="M79" i="4" s="1"/>
  <c r="M78" i="4" s="1"/>
  <c r="M77" i="4" s="1"/>
  <c r="M76" i="4" s="1"/>
  <c r="M75" i="4" s="1"/>
  <c r="M74" i="4" s="1"/>
  <c r="EB22" i="5"/>
  <c r="W33" i="5" s="1"/>
  <c r="W127" i="5" s="1"/>
  <c r="EB47" i="5"/>
  <c r="CM36" i="5" s="1"/>
  <c r="CM130" i="5" s="1"/>
  <c r="EB40" i="5"/>
  <c r="EB34" i="5"/>
  <c r="DD34" i="5" s="1"/>
  <c r="DD128" i="5" s="1"/>
  <c r="CX71" i="5"/>
  <c r="CX165" i="5" s="1"/>
  <c r="DL56" i="5"/>
  <c r="DL150" i="5" s="1"/>
  <c r="CY57" i="5"/>
  <c r="CY151" i="5" s="1"/>
  <c r="CL57" i="5"/>
  <c r="CL151" i="5" s="1"/>
  <c r="CE57" i="5"/>
  <c r="CE151" i="5" s="1"/>
  <c r="BX57" i="5"/>
  <c r="BX151" i="5" s="1"/>
  <c r="U54" i="5"/>
  <c r="U148" i="5" s="1"/>
  <c r="AC51" i="5"/>
  <c r="AC145" i="5" s="1"/>
  <c r="W51" i="5"/>
  <c r="W145" i="5" s="1"/>
  <c r="BG60" i="5"/>
  <c r="BG154" i="5" s="1"/>
  <c r="CQ60" i="5"/>
  <c r="CQ154" i="5" s="1"/>
  <c r="CN60" i="5"/>
  <c r="CN154" i="5" s="1"/>
  <c r="CK60" i="5"/>
  <c r="CK154" i="5" s="1"/>
  <c r="CH60" i="5"/>
  <c r="CH154" i="5" s="1"/>
  <c r="CE60" i="5"/>
  <c r="CE154" i="5" s="1"/>
  <c r="CB60" i="5"/>
  <c r="CB154" i="5" s="1"/>
  <c r="BY60" i="5"/>
  <c r="BY154" i="5" s="1"/>
  <c r="BV60" i="5"/>
  <c r="BV154" i="5" s="1"/>
  <c r="BS60" i="5"/>
  <c r="BS154" i="5" s="1"/>
  <c r="BP60" i="5"/>
  <c r="BP154" i="5" s="1"/>
  <c r="BM60" i="5"/>
  <c r="BM154" i="5" s="1"/>
  <c r="BJ60" i="5"/>
  <c r="BJ154" i="5" s="1"/>
  <c r="AA35" i="5"/>
  <c r="AA129" i="5" s="1"/>
  <c r="U62" i="5"/>
  <c r="U156" i="5" s="1"/>
  <c r="Y60" i="5"/>
  <c r="Y154" i="5" s="1"/>
  <c r="AA14" i="5"/>
  <c r="AA108" i="5" s="1"/>
  <c r="BE148" i="5"/>
  <c r="DJ43" i="5"/>
  <c r="DJ137" i="5" s="1"/>
  <c r="BJ36" i="5"/>
  <c r="BJ130" i="5" s="1"/>
  <c r="BJ135" i="5"/>
  <c r="AY41" i="5"/>
  <c r="CP42" i="5"/>
  <c r="CP136" i="5" s="1"/>
  <c r="CH40" i="5"/>
  <c r="CH134" i="5" s="1"/>
  <c r="CE40" i="5"/>
  <c r="DJ17" i="5" s="1"/>
  <c r="DJ111" i="5" s="1"/>
  <c r="CH35" i="5"/>
  <c r="CH129" i="5" s="1"/>
  <c r="AQ30" i="5"/>
  <c r="AQ124" i="5" s="1"/>
  <c r="AH33" i="5"/>
  <c r="AH127" i="5" s="1"/>
  <c r="AM33" i="5"/>
  <c r="AM127" i="5" s="1"/>
  <c r="AR33" i="5"/>
  <c r="AR127" i="5" s="1"/>
  <c r="U41" i="5"/>
  <c r="U135" i="5" s="1"/>
  <c r="U37" i="5"/>
  <c r="U131" i="5" s="1"/>
  <c r="AU35" i="5"/>
  <c r="AU129" i="5" s="1"/>
  <c r="AS35" i="5"/>
  <c r="AS129" i="5" s="1"/>
  <c r="AQ35" i="5"/>
  <c r="AQ129" i="5" s="1"/>
  <c r="AO35" i="5"/>
  <c r="AO129" i="5" s="1"/>
  <c r="AM35" i="5"/>
  <c r="AM129" i="5" s="1"/>
  <c r="AK35" i="5"/>
  <c r="AK129" i="5" s="1"/>
  <c r="AI35" i="5"/>
  <c r="AI129" i="5" s="1"/>
  <c r="AG35" i="5"/>
  <c r="AG129" i="5" s="1"/>
  <c r="AE35" i="5"/>
  <c r="AE129" i="5" s="1"/>
  <c r="AC35" i="5"/>
  <c r="AC129" i="5" s="1"/>
  <c r="AW35" i="5"/>
  <c r="AW129" i="5" s="1"/>
  <c r="DJ26" i="5"/>
  <c r="DJ120" i="5" s="1"/>
  <c r="CA27" i="5"/>
  <c r="CA121" i="5" s="1"/>
  <c r="BY27" i="5"/>
  <c r="BY121" i="5" s="1"/>
  <c r="BW27" i="5"/>
  <c r="BW121" i="5" s="1"/>
  <c r="BU27" i="5"/>
  <c r="BU121" i="5" s="1"/>
  <c r="BS27" i="5"/>
  <c r="BS121" i="5" s="1"/>
  <c r="BQ27" i="5"/>
  <c r="BQ121" i="5" s="1"/>
  <c r="BO27" i="5"/>
  <c r="BO121" i="5" s="1"/>
  <c r="BM27" i="5"/>
  <c r="BM121" i="5" s="1"/>
  <c r="BK27" i="5"/>
  <c r="BK121" i="5" s="1"/>
  <c r="BI27" i="5"/>
  <c r="BI121" i="5" s="1"/>
  <c r="BG27" i="5"/>
  <c r="BG121" i="5" s="1"/>
  <c r="BE27" i="5"/>
  <c r="BE121" i="5" s="1"/>
  <c r="BC27" i="5"/>
  <c r="BC121" i="5" s="1"/>
  <c r="AY135" i="5" l="1"/>
  <c r="BT41" i="5"/>
  <c r="CE134" i="5"/>
  <c r="N84" i="4"/>
  <c r="V70" i="5"/>
  <c r="V164" i="5" s="1"/>
  <c r="Q71" i="5" l="1"/>
  <c r="Q165" i="5" s="1"/>
  <c r="O83" i="4"/>
  <c r="N83" i="4"/>
  <c r="O82" i="4" l="1"/>
  <c r="N82" i="4"/>
  <c r="O81" i="4" l="1"/>
  <c r="N81" i="4"/>
  <c r="N80" i="4" l="1"/>
  <c r="O80" i="4"/>
  <c r="O79" i="4" l="1"/>
  <c r="N79" i="4"/>
  <c r="O78" i="4" l="1"/>
  <c r="N78" i="4"/>
  <c r="O77" i="4" l="1"/>
  <c r="N77" i="4"/>
  <c r="N76" i="4" l="1"/>
  <c r="O76" i="4"/>
  <c r="O75" i="4" l="1"/>
  <c r="N75" i="4"/>
  <c r="N74" i="4" s="1"/>
  <c r="O74" i="4" l="1"/>
  <c r="CR25" i="5" l="1"/>
  <c r="CR119" i="5" s="1"/>
  <c r="CR15" i="5"/>
  <c r="CR109" i="5" s="1"/>
  <c r="CZ20" i="5"/>
  <c r="CZ114" i="5" s="1"/>
  <c r="CV114" i="5"/>
  <c r="CR20" i="5"/>
  <c r="CR114" i="5" s="1"/>
  <c r="CR11" i="5"/>
  <c r="CR105" i="5" s="1"/>
  <c r="AU12" i="5"/>
  <c r="AU106" i="5" s="1"/>
  <c r="AS15" i="5"/>
  <c r="AS109" i="5" s="1"/>
  <c r="DE20" i="5"/>
  <c r="DE11" i="5" l="1"/>
  <c r="DE105" i="5" s="1"/>
  <c r="DE114" i="5"/>
  <c r="CY20" i="5"/>
  <c r="CY114" i="5" s="1"/>
  <c r="CU20" i="5"/>
  <c r="CU114" i="5" s="1"/>
  <c r="BY85" i="5"/>
  <c r="BY179" i="5" s="1"/>
  <c r="DJ11" i="5"/>
  <c r="DJ105" i="5" s="1"/>
  <c r="BY80" i="5" l="1"/>
  <c r="BY174" i="5" s="1"/>
  <c r="AS21" i="5"/>
  <c r="AS115" i="5" s="1"/>
  <c r="AD24" i="5"/>
  <c r="V24" i="5"/>
  <c r="S37" i="8" l="1"/>
  <c r="S42" i="8" s="1"/>
  <c r="M37" i="8"/>
  <c r="M42" i="8" s="1"/>
  <c r="G37" i="8"/>
  <c r="G42" i="8" s="1"/>
  <c r="G69" i="4" l="1"/>
  <c r="D66" i="4" l="1"/>
  <c r="D67" i="4" s="1"/>
  <c r="AU4" i="5" l="1"/>
  <c r="IG67" i="4" l="1"/>
  <c r="IG66" i="4"/>
  <c r="IG65" i="4"/>
  <c r="IG64" i="4"/>
  <c r="IA67" i="4"/>
  <c r="IA66" i="4"/>
  <c r="IA65" i="4"/>
  <c r="IA64" i="4"/>
  <c r="HU67" i="4"/>
  <c r="HU66" i="4"/>
  <c r="HU65" i="4"/>
  <c r="HU64" i="4"/>
  <c r="HO67" i="4"/>
  <c r="HO66" i="4"/>
  <c r="HO65" i="4"/>
  <c r="HO64" i="4"/>
  <c r="HI67" i="4"/>
  <c r="HI66" i="4"/>
  <c r="HI65" i="4"/>
  <c r="HI64" i="4"/>
  <c r="HC67" i="4"/>
  <c r="HC66" i="4"/>
  <c r="HC65" i="4"/>
  <c r="HC64" i="4"/>
  <c r="GW67" i="4"/>
  <c r="GW66" i="4"/>
  <c r="GW65" i="4"/>
  <c r="GW64" i="4"/>
  <c r="GQ67" i="4"/>
  <c r="GQ66" i="4"/>
  <c r="GQ65" i="4"/>
  <c r="GQ64" i="4"/>
  <c r="GK67" i="4"/>
  <c r="GK66" i="4"/>
  <c r="GK65" i="4"/>
  <c r="GK64" i="4"/>
  <c r="GE67" i="4"/>
  <c r="GE66" i="4"/>
  <c r="GE65" i="4"/>
  <c r="GE64" i="4"/>
  <c r="FY67" i="4"/>
  <c r="FY66" i="4"/>
  <c r="FY65" i="4"/>
  <c r="FY64" i="4"/>
  <c r="FS67" i="4"/>
  <c r="FS66" i="4"/>
  <c r="FS65" i="4"/>
  <c r="FS64" i="4"/>
  <c r="FM67" i="4"/>
  <c r="FM66" i="4"/>
  <c r="FM65" i="4"/>
  <c r="FM64" i="4"/>
  <c r="FG67" i="4"/>
  <c r="FG66" i="4"/>
  <c r="FG65" i="4"/>
  <c r="FG64" i="4"/>
  <c r="FA67" i="4"/>
  <c r="FA66" i="4"/>
  <c r="FA65" i="4"/>
  <c r="FA64" i="4"/>
  <c r="EU67" i="4"/>
  <c r="EU66" i="4"/>
  <c r="EU65" i="4"/>
  <c r="EU64" i="4"/>
  <c r="EO67" i="4"/>
  <c r="EO66" i="4"/>
  <c r="EO65" i="4"/>
  <c r="EO64" i="4"/>
  <c r="EI67" i="4"/>
  <c r="EI66" i="4"/>
  <c r="EI65" i="4"/>
  <c r="EI64" i="4"/>
  <c r="EC67" i="4"/>
  <c r="EC66" i="4"/>
  <c r="EC65" i="4"/>
  <c r="EC64" i="4"/>
  <c r="DW67" i="4"/>
  <c r="DW66" i="4"/>
  <c r="DW65" i="4"/>
  <c r="DW64" i="4"/>
  <c r="DQ67" i="4"/>
  <c r="DQ66" i="4"/>
  <c r="DQ65" i="4"/>
  <c r="DQ64" i="4"/>
  <c r="DK67" i="4"/>
  <c r="DK66" i="4"/>
  <c r="DK65" i="4"/>
  <c r="DK64" i="4"/>
  <c r="DE67" i="4"/>
  <c r="DE66" i="4"/>
  <c r="DE65" i="4"/>
  <c r="DE64" i="4"/>
  <c r="CY67" i="4"/>
  <c r="CY66" i="4"/>
  <c r="CY65" i="4"/>
  <c r="CY64" i="4"/>
  <c r="CS67" i="4"/>
  <c r="CS66" i="4"/>
  <c r="CS65" i="4"/>
  <c r="CS64" i="4"/>
  <c r="CM67" i="4"/>
  <c r="CM66" i="4"/>
  <c r="CM65" i="4"/>
  <c r="CM64" i="4"/>
  <c r="CG67" i="4"/>
  <c r="CG66" i="4"/>
  <c r="CG65" i="4"/>
  <c r="CG64" i="4"/>
  <c r="CA67" i="4"/>
  <c r="CA66" i="4"/>
  <c r="CA65" i="4"/>
  <c r="CA64" i="4"/>
  <c r="BU67" i="4"/>
  <c r="BU66" i="4"/>
  <c r="BU65" i="4"/>
  <c r="BU64" i="4"/>
  <c r="BO67" i="4"/>
  <c r="BO66" i="4"/>
  <c r="BO65" i="4"/>
  <c r="BO64" i="4"/>
  <c r="BI67" i="4"/>
  <c r="BI66" i="4"/>
  <c r="BI65" i="4"/>
  <c r="BI64" i="4"/>
  <c r="BC67" i="4"/>
  <c r="BC66" i="4"/>
  <c r="BC65" i="4"/>
  <c r="BC64" i="4"/>
  <c r="AW67" i="4"/>
  <c r="AW66" i="4"/>
  <c r="AW65" i="4"/>
  <c r="AW64" i="4"/>
  <c r="AQ67" i="4"/>
  <c r="AQ66" i="4"/>
  <c r="AQ65" i="4"/>
  <c r="AQ64" i="4"/>
  <c r="AK67" i="4"/>
  <c r="AK66" i="4"/>
  <c r="AK65" i="4"/>
  <c r="AK64" i="4"/>
  <c r="AE67" i="4"/>
  <c r="AE66" i="4"/>
  <c r="AE65" i="4"/>
  <c r="AE64" i="4"/>
  <c r="Y67" i="4"/>
  <c r="Y66" i="4"/>
  <c r="Y65" i="4"/>
  <c r="Y64" i="4"/>
  <c r="S67" i="4"/>
  <c r="S66" i="4"/>
  <c r="S65" i="4"/>
  <c r="S64" i="4"/>
  <c r="M67" i="4"/>
  <c r="M66" i="4"/>
  <c r="M65" i="4"/>
  <c r="M64" i="4"/>
  <c r="II85" i="4"/>
  <c r="IH85" i="4"/>
  <c r="II84" i="4" s="1"/>
  <c r="IC85" i="4"/>
  <c r="IB85" i="4"/>
  <c r="IC84" i="4" s="1"/>
  <c r="HW85" i="4"/>
  <c r="HV85" i="4"/>
  <c r="HW84" i="4" s="1"/>
  <c r="HQ85" i="4"/>
  <c r="HP85" i="4"/>
  <c r="HQ84" i="4" s="1"/>
  <c r="HK85" i="4"/>
  <c r="HJ85" i="4"/>
  <c r="HK84" i="4" s="1"/>
  <c r="HE85" i="4"/>
  <c r="HD85" i="4"/>
  <c r="HE84" i="4" s="1"/>
  <c r="GY85" i="4"/>
  <c r="GX85" i="4"/>
  <c r="GY84" i="4" s="1"/>
  <c r="GS85" i="4"/>
  <c r="GR85" i="4"/>
  <c r="GS84" i="4" s="1"/>
  <c r="GM85" i="4"/>
  <c r="GL85" i="4"/>
  <c r="GM84" i="4" s="1"/>
  <c r="GG85" i="4"/>
  <c r="GF85" i="4"/>
  <c r="GG84" i="4" s="1"/>
  <c r="GA85" i="4"/>
  <c r="FZ85" i="4"/>
  <c r="GA84" i="4" s="1"/>
  <c r="FU85" i="4"/>
  <c r="FT85" i="4"/>
  <c r="FU84" i="4" s="1"/>
  <c r="FO85" i="4"/>
  <c r="FN85" i="4"/>
  <c r="FO84" i="4" s="1"/>
  <c r="FI85" i="4"/>
  <c r="FH85" i="4"/>
  <c r="FI84" i="4" s="1"/>
  <c r="FC85" i="4"/>
  <c r="FB85" i="4"/>
  <c r="FC84" i="4" s="1"/>
  <c r="EW85" i="4"/>
  <c r="EV85" i="4"/>
  <c r="EW84" i="4" s="1"/>
  <c r="EQ85" i="4"/>
  <c r="EP85" i="4"/>
  <c r="EQ84" i="4" s="1"/>
  <c r="EK85" i="4"/>
  <c r="EJ85" i="4"/>
  <c r="EK84" i="4" s="1"/>
  <c r="EE85" i="4"/>
  <c r="ED85" i="4"/>
  <c r="EE84" i="4" s="1"/>
  <c r="DY85" i="4"/>
  <c r="DX85" i="4"/>
  <c r="DY84" i="4" s="1"/>
  <c r="DS85" i="4"/>
  <c r="DR85" i="4"/>
  <c r="DS84" i="4" s="1"/>
  <c r="DM85" i="4"/>
  <c r="DL85" i="4"/>
  <c r="DM84" i="4" s="1"/>
  <c r="DG85" i="4"/>
  <c r="DF85" i="4"/>
  <c r="DG84" i="4" s="1"/>
  <c r="DA85" i="4"/>
  <c r="CZ85" i="4"/>
  <c r="DA84" i="4" s="1"/>
  <c r="CU85" i="4"/>
  <c r="CT85" i="4"/>
  <c r="CU84" i="4" s="1"/>
  <c r="CO85" i="4"/>
  <c r="CN85" i="4"/>
  <c r="CO84" i="4" s="1"/>
  <c r="CI85" i="4"/>
  <c r="CH85" i="4"/>
  <c r="CI84" i="4" s="1"/>
  <c r="CC85" i="4"/>
  <c r="CB85" i="4"/>
  <c r="CC84" i="4" s="1"/>
  <c r="BW85" i="4"/>
  <c r="BV85" i="4"/>
  <c r="BW84" i="4" s="1"/>
  <c r="BQ85" i="4"/>
  <c r="BP85" i="4"/>
  <c r="BQ84" i="4" s="1"/>
  <c r="BK85" i="4"/>
  <c r="BJ85" i="4"/>
  <c r="BK84" i="4" s="1"/>
  <c r="BE85" i="4"/>
  <c r="BD85" i="4"/>
  <c r="BE84" i="4" s="1"/>
  <c r="AY85" i="4"/>
  <c r="AX85" i="4"/>
  <c r="AY84" i="4" s="1"/>
  <c r="AS85" i="4"/>
  <c r="AR85" i="4"/>
  <c r="AS84" i="4" s="1"/>
  <c r="AM85" i="4"/>
  <c r="AL85" i="4"/>
  <c r="AM84" i="4" s="1"/>
  <c r="AG85" i="4"/>
  <c r="AF85" i="4"/>
  <c r="AG84" i="4" s="1"/>
  <c r="AA85" i="4"/>
  <c r="Z85" i="4"/>
  <c r="AA84" i="4" s="1"/>
  <c r="U85" i="4"/>
  <c r="T85" i="4"/>
  <c r="U84" i="4" s="1"/>
  <c r="DF84" i="4" l="1"/>
  <c r="DG83" i="4" s="1"/>
  <c r="FT84" i="4"/>
  <c r="FU83" i="4" s="1"/>
  <c r="IH84" i="4"/>
  <c r="IB84" i="4"/>
  <c r="HV84" i="4"/>
  <c r="HP84" i="4"/>
  <c r="HJ84" i="4"/>
  <c r="HD84" i="4"/>
  <c r="GX84" i="4"/>
  <c r="GR84" i="4"/>
  <c r="GL84" i="4"/>
  <c r="GF84" i="4"/>
  <c r="FZ84" i="4"/>
  <c r="FN84" i="4"/>
  <c r="FH84" i="4"/>
  <c r="FB84" i="4"/>
  <c r="EV84" i="4"/>
  <c r="EP84" i="4"/>
  <c r="EJ84" i="4"/>
  <c r="ED84" i="4"/>
  <c r="DX84" i="4"/>
  <c r="DR84" i="4"/>
  <c r="DL84" i="4"/>
  <c r="CZ84" i="4"/>
  <c r="CT84" i="4"/>
  <c r="CN84" i="4"/>
  <c r="CH84" i="4"/>
  <c r="CB84" i="4"/>
  <c r="BV84" i="4"/>
  <c r="BP84" i="4"/>
  <c r="BJ84" i="4"/>
  <c r="BD84" i="4"/>
  <c r="AX84" i="4"/>
  <c r="AR84" i="4"/>
  <c r="AL84" i="4"/>
  <c r="AF84" i="4"/>
  <c r="Z84" i="4"/>
  <c r="T84" i="4"/>
  <c r="FT83" i="4" l="1"/>
  <c r="FT82" i="4" s="1"/>
  <c r="DF83" i="4"/>
  <c r="DG82" i="4" s="1"/>
  <c r="IH83" i="4"/>
  <c r="II83" i="4"/>
  <c r="IB83" i="4"/>
  <c r="IC83" i="4"/>
  <c r="HV83" i="4"/>
  <c r="HW83" i="4"/>
  <c r="HP83" i="4"/>
  <c r="HQ83" i="4"/>
  <c r="HJ83" i="4"/>
  <c r="HK83" i="4"/>
  <c r="HD83" i="4"/>
  <c r="HE83" i="4"/>
  <c r="GX83" i="4"/>
  <c r="GY83" i="4"/>
  <c r="GS83" i="4"/>
  <c r="GR83" i="4"/>
  <c r="GL83" i="4"/>
  <c r="GM83" i="4"/>
  <c r="GG83" i="4"/>
  <c r="GF83" i="4"/>
  <c r="FZ83" i="4"/>
  <c r="GA83" i="4"/>
  <c r="FN83" i="4"/>
  <c r="FO83" i="4"/>
  <c r="FI83" i="4"/>
  <c r="FH83" i="4"/>
  <c r="FC83" i="4"/>
  <c r="FB83" i="4"/>
  <c r="EW83" i="4"/>
  <c r="EV83" i="4"/>
  <c r="EP83" i="4"/>
  <c r="EQ83" i="4"/>
  <c r="EK83" i="4"/>
  <c r="EJ83" i="4"/>
  <c r="EE83" i="4"/>
  <c r="ED83" i="4"/>
  <c r="DY83" i="4"/>
  <c r="DX83" i="4"/>
  <c r="DS83" i="4"/>
  <c r="DR83" i="4"/>
  <c r="DM83" i="4"/>
  <c r="DL83" i="4"/>
  <c r="DA83" i="4"/>
  <c r="CZ83" i="4"/>
  <c r="CT83" i="4"/>
  <c r="CU83" i="4"/>
  <c r="CN83" i="4"/>
  <c r="CO83" i="4"/>
  <c r="CI83" i="4"/>
  <c r="CH83" i="4"/>
  <c r="CC83" i="4"/>
  <c r="CB83" i="4"/>
  <c r="BW83" i="4"/>
  <c r="BV83" i="4"/>
  <c r="BP83" i="4"/>
  <c r="BQ83" i="4"/>
  <c r="BK83" i="4"/>
  <c r="BJ83" i="4"/>
  <c r="BE83" i="4"/>
  <c r="BD83" i="4"/>
  <c r="AY83" i="4"/>
  <c r="AX83" i="4"/>
  <c r="AS83" i="4"/>
  <c r="AR83" i="4"/>
  <c r="AM83" i="4"/>
  <c r="AL83" i="4"/>
  <c r="AG83" i="4"/>
  <c r="AF83" i="4"/>
  <c r="Z83" i="4"/>
  <c r="AA83" i="4"/>
  <c r="U83" i="4"/>
  <c r="T83" i="4"/>
  <c r="FU82" i="4" l="1"/>
  <c r="DF82" i="4"/>
  <c r="DF81" i="4" s="1"/>
  <c r="II82" i="4"/>
  <c r="IH82" i="4"/>
  <c r="IC82" i="4"/>
  <c r="IB82" i="4"/>
  <c r="HW82" i="4"/>
  <c r="HV82" i="4"/>
  <c r="HQ82" i="4"/>
  <c r="HP82" i="4"/>
  <c r="HK82" i="4"/>
  <c r="HJ82" i="4"/>
  <c r="HE82" i="4"/>
  <c r="HD82" i="4"/>
  <c r="GY82" i="4"/>
  <c r="GX82" i="4"/>
  <c r="GS82" i="4"/>
  <c r="GR82" i="4"/>
  <c r="GM82" i="4"/>
  <c r="GL82" i="4"/>
  <c r="GG82" i="4"/>
  <c r="GF82" i="4"/>
  <c r="GA82" i="4"/>
  <c r="FZ82" i="4"/>
  <c r="FU81" i="4"/>
  <c r="FT81" i="4"/>
  <c r="FO82" i="4"/>
  <c r="FN82" i="4"/>
  <c r="FI82" i="4"/>
  <c r="FH82" i="4"/>
  <c r="FC82" i="4"/>
  <c r="FB82" i="4"/>
  <c r="EW82" i="4"/>
  <c r="EV82" i="4"/>
  <c r="EQ82" i="4"/>
  <c r="EP82" i="4"/>
  <c r="EK82" i="4"/>
  <c r="EJ82" i="4"/>
  <c r="EE82" i="4"/>
  <c r="ED82" i="4"/>
  <c r="DY82" i="4"/>
  <c r="DX82" i="4"/>
  <c r="DS82" i="4"/>
  <c r="DR82" i="4"/>
  <c r="DM82" i="4"/>
  <c r="DL82" i="4"/>
  <c r="DG81" i="4"/>
  <c r="DA82" i="4"/>
  <c r="CZ82" i="4"/>
  <c r="CU82" i="4"/>
  <c r="CT82" i="4"/>
  <c r="CO82" i="4"/>
  <c r="CN82" i="4"/>
  <c r="CI82" i="4"/>
  <c r="CH82" i="4"/>
  <c r="CC82" i="4"/>
  <c r="CB82" i="4"/>
  <c r="BW82" i="4"/>
  <c r="BV82" i="4"/>
  <c r="BQ82" i="4"/>
  <c r="BP82" i="4"/>
  <c r="BK82" i="4"/>
  <c r="BJ82" i="4"/>
  <c r="BE82" i="4"/>
  <c r="BD82" i="4"/>
  <c r="AY82" i="4"/>
  <c r="AX82" i="4"/>
  <c r="AS82" i="4"/>
  <c r="AR82" i="4"/>
  <c r="AM82" i="4"/>
  <c r="AL82" i="4"/>
  <c r="AG82" i="4"/>
  <c r="AF82" i="4"/>
  <c r="AA82" i="4"/>
  <c r="Z82" i="4"/>
  <c r="U82" i="4"/>
  <c r="T82" i="4"/>
  <c r="G66" i="4"/>
  <c r="IH81" i="4" l="1"/>
  <c r="II81" i="4"/>
  <c r="IB81" i="4"/>
  <c r="IC81" i="4"/>
  <c r="HV81" i="4"/>
  <c r="HW81" i="4"/>
  <c r="HP81" i="4"/>
  <c r="HQ81" i="4"/>
  <c r="HJ81" i="4"/>
  <c r="HK81" i="4"/>
  <c r="HE81" i="4"/>
  <c r="HD81" i="4"/>
  <c r="GX81" i="4"/>
  <c r="GY81" i="4"/>
  <c r="GS81" i="4"/>
  <c r="GR81" i="4"/>
  <c r="GM81" i="4"/>
  <c r="GL81" i="4"/>
  <c r="GF81" i="4"/>
  <c r="GG81" i="4"/>
  <c r="GA81" i="4"/>
  <c r="FZ81" i="4"/>
  <c r="FU80" i="4"/>
  <c r="FT80" i="4"/>
  <c r="FO81" i="4"/>
  <c r="FN81" i="4"/>
  <c r="FI81" i="4"/>
  <c r="FH81" i="4"/>
  <c r="FC81" i="4"/>
  <c r="FB81" i="4"/>
  <c r="EW81" i="4"/>
  <c r="EV81" i="4"/>
  <c r="EQ81" i="4"/>
  <c r="EP81" i="4"/>
  <c r="EK81" i="4"/>
  <c r="EJ81" i="4"/>
  <c r="EE81" i="4"/>
  <c r="ED81" i="4"/>
  <c r="DY81" i="4"/>
  <c r="DX81" i="4"/>
  <c r="DS81" i="4"/>
  <c r="DR81" i="4"/>
  <c r="DM81" i="4"/>
  <c r="DL81" i="4"/>
  <c r="DG80" i="4"/>
  <c r="DF80" i="4"/>
  <c r="DA81" i="4"/>
  <c r="CZ81" i="4"/>
  <c r="CT81" i="4"/>
  <c r="CU81" i="4"/>
  <c r="CO81" i="4"/>
  <c r="CN81" i="4"/>
  <c r="CI81" i="4"/>
  <c r="CH81" i="4"/>
  <c r="CC81" i="4"/>
  <c r="CB81" i="4"/>
  <c r="BW81" i="4"/>
  <c r="BV81" i="4"/>
  <c r="BQ81" i="4"/>
  <c r="BP81" i="4"/>
  <c r="BK81" i="4"/>
  <c r="BJ81" i="4"/>
  <c r="BE81" i="4"/>
  <c r="BD81" i="4"/>
  <c r="AY81" i="4"/>
  <c r="AX81" i="4"/>
  <c r="AS81" i="4"/>
  <c r="AR81" i="4"/>
  <c r="AM81" i="4"/>
  <c r="AL81" i="4"/>
  <c r="AG81" i="4"/>
  <c r="AF81" i="4"/>
  <c r="AA81" i="4"/>
  <c r="Z81" i="4"/>
  <c r="U81" i="4"/>
  <c r="T81" i="4"/>
  <c r="S15" i="8"/>
  <c r="T15" i="8" s="1"/>
  <c r="U15" i="8" s="1"/>
  <c r="V15" i="8" s="1"/>
  <c r="W15" i="8" s="1"/>
  <c r="X15" i="8" s="1"/>
  <c r="M15" i="8"/>
  <c r="N15" i="8" s="1"/>
  <c r="O15" i="8" s="1"/>
  <c r="P15" i="8" s="1"/>
  <c r="Q15" i="8" s="1"/>
  <c r="R15" i="8" s="1"/>
  <c r="G15" i="8"/>
  <c r="H15" i="8" s="1"/>
  <c r="I15" i="8" s="1"/>
  <c r="J15" i="8" s="1"/>
  <c r="K15" i="8" s="1"/>
  <c r="L15" i="8" s="1"/>
  <c r="II80" i="4" l="1"/>
  <c r="IH80" i="4"/>
  <c r="IC80" i="4"/>
  <c r="IB80" i="4"/>
  <c r="HW80" i="4"/>
  <c r="HV80" i="4"/>
  <c r="HQ80" i="4"/>
  <c r="HP80" i="4"/>
  <c r="HK80" i="4"/>
  <c r="HJ80" i="4"/>
  <c r="HE80" i="4"/>
  <c r="HD80" i="4"/>
  <c r="GY80" i="4"/>
  <c r="GX80" i="4"/>
  <c r="GS80" i="4"/>
  <c r="GR80" i="4"/>
  <c r="GM80" i="4"/>
  <c r="GL80" i="4"/>
  <c r="GG80" i="4"/>
  <c r="GF80" i="4"/>
  <c r="GA80" i="4"/>
  <c r="FZ80" i="4"/>
  <c r="FU79" i="4"/>
  <c r="FT79" i="4"/>
  <c r="FO80" i="4"/>
  <c r="FN80" i="4"/>
  <c r="FI80" i="4"/>
  <c r="FH80" i="4"/>
  <c r="FC80" i="4"/>
  <c r="FB80" i="4"/>
  <c r="EW80" i="4"/>
  <c r="EV80" i="4"/>
  <c r="EQ80" i="4"/>
  <c r="EP80" i="4"/>
  <c r="EK80" i="4"/>
  <c r="EJ80" i="4"/>
  <c r="EE80" i="4"/>
  <c r="ED80" i="4"/>
  <c r="DY80" i="4"/>
  <c r="DX80" i="4"/>
  <c r="DS80" i="4"/>
  <c r="DR80" i="4"/>
  <c r="DM80" i="4"/>
  <c r="DL80" i="4"/>
  <c r="DG79" i="4"/>
  <c r="DF79" i="4"/>
  <c r="DA80" i="4"/>
  <c r="CZ80" i="4"/>
  <c r="CU80" i="4"/>
  <c r="CT80" i="4"/>
  <c r="CO80" i="4"/>
  <c r="CN80" i="4"/>
  <c r="CI80" i="4"/>
  <c r="CH80" i="4"/>
  <c r="CC80" i="4"/>
  <c r="CB80" i="4"/>
  <c r="BW80" i="4"/>
  <c r="BV80" i="4"/>
  <c r="BQ80" i="4"/>
  <c r="BP80" i="4"/>
  <c r="BK80" i="4"/>
  <c r="BJ80" i="4"/>
  <c r="BE80" i="4"/>
  <c r="BD80" i="4"/>
  <c r="AY80" i="4"/>
  <c r="AX80" i="4"/>
  <c r="AS80" i="4"/>
  <c r="AR80" i="4"/>
  <c r="AM80" i="4"/>
  <c r="AL80" i="4"/>
  <c r="AG80" i="4"/>
  <c r="AF80" i="4"/>
  <c r="AA80" i="4"/>
  <c r="Z80" i="4"/>
  <c r="U80" i="4"/>
  <c r="T80" i="4"/>
  <c r="II86" i="4"/>
  <c r="IH86" i="4"/>
  <c r="IC86" i="4"/>
  <c r="IB86" i="4"/>
  <c r="HW86" i="4"/>
  <c r="HV86" i="4"/>
  <c r="HQ86" i="4"/>
  <c r="HP86" i="4"/>
  <c r="HK86" i="4"/>
  <c r="HJ86" i="4"/>
  <c r="HE86" i="4"/>
  <c r="HD86" i="4"/>
  <c r="GY86" i="4"/>
  <c r="GX86" i="4"/>
  <c r="GS86" i="4"/>
  <c r="GR86" i="4"/>
  <c r="GM86" i="4"/>
  <c r="GL86" i="4"/>
  <c r="GG86" i="4"/>
  <c r="GF86" i="4"/>
  <c r="GA86" i="4"/>
  <c r="FZ86" i="4"/>
  <c r="FU86" i="4"/>
  <c r="FT86" i="4"/>
  <c r="FO86" i="4"/>
  <c r="FN86" i="4"/>
  <c r="FI86" i="4"/>
  <c r="FH86" i="4"/>
  <c r="FC86" i="4"/>
  <c r="FB86" i="4"/>
  <c r="EW86" i="4"/>
  <c r="EV86" i="4"/>
  <c r="EQ86" i="4"/>
  <c r="EP86" i="4"/>
  <c r="EK86" i="4"/>
  <c r="EJ86" i="4"/>
  <c r="EE86" i="4"/>
  <c r="ED86" i="4"/>
  <c r="DY86" i="4"/>
  <c r="DX86" i="4"/>
  <c r="DS86" i="4"/>
  <c r="DR86" i="4"/>
  <c r="DM86" i="4"/>
  <c r="DL86" i="4"/>
  <c r="DG86" i="4"/>
  <c r="DF86" i="4"/>
  <c r="DA86" i="4"/>
  <c r="CZ86" i="4"/>
  <c r="CU86" i="4"/>
  <c r="CT86" i="4"/>
  <c r="CO86" i="4"/>
  <c r="CN86" i="4"/>
  <c r="CI86" i="4"/>
  <c r="CH86" i="4"/>
  <c r="CC86" i="4"/>
  <c r="CB86" i="4"/>
  <c r="BW86" i="4"/>
  <c r="BV86" i="4"/>
  <c r="BQ86" i="4"/>
  <c r="BP86" i="4"/>
  <c r="BK86" i="4"/>
  <c r="BJ86" i="4"/>
  <c r="BE86" i="4"/>
  <c r="BD86" i="4"/>
  <c r="AY86" i="4"/>
  <c r="AX86" i="4"/>
  <c r="AS86" i="4"/>
  <c r="AR86" i="4"/>
  <c r="AM86" i="4"/>
  <c r="AL86" i="4"/>
  <c r="AG86" i="4"/>
  <c r="AF86" i="4"/>
  <c r="AA86" i="4"/>
  <c r="Z86" i="4"/>
  <c r="U86" i="4"/>
  <c r="T86" i="4"/>
  <c r="I85" i="4"/>
  <c r="I86" i="4"/>
  <c r="H85" i="4"/>
  <c r="H84" i="4" s="1"/>
  <c r="H83" i="4" s="1"/>
  <c r="H82" i="4" s="1"/>
  <c r="H81" i="4" s="1"/>
  <c r="H80" i="4" s="1"/>
  <c r="H79" i="4" s="1"/>
  <c r="H78" i="4" s="1"/>
  <c r="H77" i="4" s="1"/>
  <c r="H86" i="4"/>
  <c r="H76" i="4" l="1"/>
  <c r="H75" i="4" s="1"/>
  <c r="H74" i="4" s="1"/>
  <c r="I76" i="4"/>
  <c r="IH79" i="4"/>
  <c r="II79" i="4"/>
  <c r="IC79" i="4"/>
  <c r="IB79" i="4"/>
  <c r="HV79" i="4"/>
  <c r="HW79" i="4"/>
  <c r="HQ79" i="4"/>
  <c r="HP79" i="4"/>
  <c r="HJ79" i="4"/>
  <c r="HK79" i="4"/>
  <c r="HD79" i="4"/>
  <c r="HE79" i="4"/>
  <c r="GY79" i="4"/>
  <c r="GX79" i="4"/>
  <c r="GS79" i="4"/>
  <c r="GR79" i="4"/>
  <c r="GL79" i="4"/>
  <c r="GM79" i="4"/>
  <c r="GF79" i="4"/>
  <c r="GG79" i="4"/>
  <c r="FZ79" i="4"/>
  <c r="GA79" i="4"/>
  <c r="FU78" i="4"/>
  <c r="FT78" i="4"/>
  <c r="FO79" i="4"/>
  <c r="FN79" i="4"/>
  <c r="FH79" i="4"/>
  <c r="FI79" i="4"/>
  <c r="FC79" i="4"/>
  <c r="FB79" i="4"/>
  <c r="EW79" i="4"/>
  <c r="EV79" i="4"/>
  <c r="EP79" i="4"/>
  <c r="EQ79" i="4"/>
  <c r="EK79" i="4"/>
  <c r="EJ79" i="4"/>
  <c r="EE79" i="4"/>
  <c r="ED79" i="4"/>
  <c r="DY79" i="4"/>
  <c r="DX79" i="4"/>
  <c r="DS79" i="4"/>
  <c r="DR79" i="4"/>
  <c r="DM79" i="4"/>
  <c r="DL79" i="4"/>
  <c r="DG78" i="4"/>
  <c r="DF78" i="4"/>
  <c r="DA79" i="4"/>
  <c r="CZ79" i="4"/>
  <c r="CT79" i="4"/>
  <c r="CU79" i="4"/>
  <c r="CN79" i="4"/>
  <c r="CO79" i="4"/>
  <c r="CI79" i="4"/>
  <c r="CH79" i="4"/>
  <c r="CC79" i="4"/>
  <c r="CB79" i="4"/>
  <c r="BW79" i="4"/>
  <c r="BV79" i="4"/>
  <c r="BP79" i="4"/>
  <c r="BQ79" i="4"/>
  <c r="BK79" i="4"/>
  <c r="BJ79" i="4"/>
  <c r="BE79" i="4"/>
  <c r="BD79" i="4"/>
  <c r="AY79" i="4"/>
  <c r="AX79" i="4"/>
  <c r="AS79" i="4"/>
  <c r="AR79" i="4"/>
  <c r="AM79" i="4"/>
  <c r="AL79" i="4"/>
  <c r="AG79" i="4"/>
  <c r="AF79" i="4"/>
  <c r="Z79" i="4"/>
  <c r="AA79" i="4"/>
  <c r="U79" i="4"/>
  <c r="T79" i="4"/>
  <c r="I84" i="4"/>
  <c r="I83" i="4"/>
  <c r="I79" i="4"/>
  <c r="I81" i="4"/>
  <c r="I77" i="4"/>
  <c r="I80" i="4"/>
  <c r="I82" i="4"/>
  <c r="I78" i="4"/>
  <c r="G39" i="4"/>
  <c r="G44" i="4" s="1"/>
  <c r="BV72" i="5" s="1"/>
  <c r="BV166" i="5" s="1"/>
  <c r="I75" i="4" l="1"/>
  <c r="I74" i="4"/>
  <c r="II78" i="4"/>
  <c r="IH78" i="4"/>
  <c r="IC78" i="4"/>
  <c r="IB78" i="4"/>
  <c r="HW78" i="4"/>
  <c r="HV78" i="4"/>
  <c r="HQ78" i="4"/>
  <c r="HP78" i="4"/>
  <c r="HK78" i="4"/>
  <c r="HJ78" i="4"/>
  <c r="HE78" i="4"/>
  <c r="HD78" i="4"/>
  <c r="GY78" i="4"/>
  <c r="GX78" i="4"/>
  <c r="GS78" i="4"/>
  <c r="GR78" i="4"/>
  <c r="GM78" i="4"/>
  <c r="GL78" i="4"/>
  <c r="GG78" i="4"/>
  <c r="GF78" i="4"/>
  <c r="GA78" i="4"/>
  <c r="FZ78" i="4"/>
  <c r="FU77" i="4"/>
  <c r="FT77" i="4"/>
  <c r="FO78" i="4"/>
  <c r="FN78" i="4"/>
  <c r="FI78" i="4"/>
  <c r="FH78" i="4"/>
  <c r="FC78" i="4"/>
  <c r="FB78" i="4"/>
  <c r="EW78" i="4"/>
  <c r="EV78" i="4"/>
  <c r="EQ78" i="4"/>
  <c r="EP78" i="4"/>
  <c r="EK78" i="4"/>
  <c r="EJ78" i="4"/>
  <c r="EE78" i="4"/>
  <c r="ED78" i="4"/>
  <c r="DY78" i="4"/>
  <c r="DX78" i="4"/>
  <c r="DS78" i="4"/>
  <c r="DR78" i="4"/>
  <c r="DM78" i="4"/>
  <c r="DL78" i="4"/>
  <c r="DG77" i="4"/>
  <c r="DF77" i="4"/>
  <c r="DA78" i="4"/>
  <c r="CZ78" i="4"/>
  <c r="CU78" i="4"/>
  <c r="CT78" i="4"/>
  <c r="CO78" i="4"/>
  <c r="CN78" i="4"/>
  <c r="CI78" i="4"/>
  <c r="CH78" i="4"/>
  <c r="CC78" i="4"/>
  <c r="CB78" i="4"/>
  <c r="BW78" i="4"/>
  <c r="BV78" i="4"/>
  <c r="BQ78" i="4"/>
  <c r="BP78" i="4"/>
  <c r="BK78" i="4"/>
  <c r="BJ78" i="4"/>
  <c r="BE78" i="4"/>
  <c r="BD78" i="4"/>
  <c r="AY78" i="4"/>
  <c r="AX78" i="4"/>
  <c r="AS78" i="4"/>
  <c r="AR78" i="4"/>
  <c r="AM78" i="4"/>
  <c r="AL78" i="4"/>
  <c r="AG78" i="4"/>
  <c r="AF78" i="4"/>
  <c r="AA78" i="4"/>
  <c r="Z78" i="4"/>
  <c r="U78" i="4"/>
  <c r="T78" i="4"/>
  <c r="V19" i="5"/>
  <c r="V113" i="5" s="1"/>
  <c r="IH77" i="4" l="1"/>
  <c r="II77" i="4"/>
  <c r="IB77" i="4"/>
  <c r="IC77" i="4"/>
  <c r="HV77" i="4"/>
  <c r="HW77" i="4"/>
  <c r="HP77" i="4"/>
  <c r="HQ77" i="4"/>
  <c r="HJ77" i="4"/>
  <c r="HK77" i="4"/>
  <c r="HD77" i="4"/>
  <c r="HE77" i="4"/>
  <c r="GX77" i="4"/>
  <c r="GY77" i="4"/>
  <c r="GS77" i="4"/>
  <c r="GR77" i="4"/>
  <c r="GM77" i="4"/>
  <c r="GL77" i="4"/>
  <c r="GG77" i="4"/>
  <c r="GF77" i="4"/>
  <c r="FZ77" i="4"/>
  <c r="GA77" i="4"/>
  <c r="FU76" i="4"/>
  <c r="FT76" i="4"/>
  <c r="FN77" i="4"/>
  <c r="FO77" i="4"/>
  <c r="FI77" i="4"/>
  <c r="FH77" i="4"/>
  <c r="FC77" i="4"/>
  <c r="FB77" i="4"/>
  <c r="EW77" i="4"/>
  <c r="EV77" i="4"/>
  <c r="EQ77" i="4"/>
  <c r="EP77" i="4"/>
  <c r="EK77" i="4"/>
  <c r="EJ77" i="4"/>
  <c r="EE77" i="4"/>
  <c r="ED77" i="4"/>
  <c r="DY77" i="4"/>
  <c r="DX77" i="4"/>
  <c r="DS77" i="4"/>
  <c r="DR77" i="4"/>
  <c r="DM77" i="4"/>
  <c r="DL77" i="4"/>
  <c r="DG76" i="4"/>
  <c r="DF76" i="4"/>
  <c r="DA77" i="4"/>
  <c r="CZ77" i="4"/>
  <c r="CT77" i="4"/>
  <c r="CU77" i="4"/>
  <c r="CO77" i="4"/>
  <c r="CN77" i="4"/>
  <c r="CI77" i="4"/>
  <c r="CH77" i="4"/>
  <c r="CC77" i="4"/>
  <c r="CB77" i="4"/>
  <c r="BW77" i="4"/>
  <c r="BV77" i="4"/>
  <c r="BQ77" i="4"/>
  <c r="BP77" i="4"/>
  <c r="BK77" i="4"/>
  <c r="BJ77" i="4"/>
  <c r="BE77" i="4"/>
  <c r="BD77" i="4"/>
  <c r="AY77" i="4"/>
  <c r="AX77" i="4"/>
  <c r="AS77" i="4"/>
  <c r="AR77" i="4"/>
  <c r="AM77" i="4"/>
  <c r="AL77" i="4"/>
  <c r="AG77" i="4"/>
  <c r="AF77" i="4"/>
  <c r="AA77" i="4"/>
  <c r="Z77" i="4"/>
  <c r="U77" i="4"/>
  <c r="T77" i="4"/>
  <c r="II76" i="4" l="1"/>
  <c r="IH76" i="4"/>
  <c r="IC76" i="4"/>
  <c r="IB76" i="4"/>
  <c r="HW76" i="4"/>
  <c r="HV76" i="4"/>
  <c r="HQ76" i="4"/>
  <c r="HP76" i="4"/>
  <c r="HK76" i="4"/>
  <c r="HJ76" i="4"/>
  <c r="HE76" i="4"/>
  <c r="HD76" i="4"/>
  <c r="GY76" i="4"/>
  <c r="GX76" i="4"/>
  <c r="GS76" i="4"/>
  <c r="GR76" i="4"/>
  <c r="GM76" i="4"/>
  <c r="GL76" i="4"/>
  <c r="GG76" i="4"/>
  <c r="GF76" i="4"/>
  <c r="GA76" i="4"/>
  <c r="FZ76" i="4"/>
  <c r="FU75" i="4"/>
  <c r="FT75" i="4"/>
  <c r="FO76" i="4"/>
  <c r="FN76" i="4"/>
  <c r="FI76" i="4"/>
  <c r="FH76" i="4"/>
  <c r="FC76" i="4"/>
  <c r="FB76" i="4"/>
  <c r="EW76" i="4"/>
  <c r="EV76" i="4"/>
  <c r="EQ76" i="4"/>
  <c r="EP76" i="4"/>
  <c r="EK76" i="4"/>
  <c r="EJ76" i="4"/>
  <c r="EE76" i="4"/>
  <c r="ED76" i="4"/>
  <c r="DY76" i="4"/>
  <c r="DX76" i="4"/>
  <c r="DS76" i="4"/>
  <c r="DR76" i="4"/>
  <c r="DM76" i="4"/>
  <c r="DL76" i="4"/>
  <c r="DG75" i="4"/>
  <c r="DF75" i="4"/>
  <c r="DA76" i="4"/>
  <c r="CZ76" i="4"/>
  <c r="CU76" i="4"/>
  <c r="CT76" i="4"/>
  <c r="CO76" i="4"/>
  <c r="CN76" i="4"/>
  <c r="CI76" i="4"/>
  <c r="CH76" i="4"/>
  <c r="CC76" i="4"/>
  <c r="CB76" i="4"/>
  <c r="BW76" i="4"/>
  <c r="BV76" i="4"/>
  <c r="BQ76" i="4"/>
  <c r="BP76" i="4"/>
  <c r="BK76" i="4"/>
  <c r="BJ76" i="4"/>
  <c r="BE76" i="4"/>
  <c r="BD76" i="4"/>
  <c r="AY76" i="4"/>
  <c r="AX76" i="4"/>
  <c r="AS76" i="4"/>
  <c r="AR76" i="4"/>
  <c r="AM76" i="4"/>
  <c r="AL76" i="4"/>
  <c r="AG76" i="4"/>
  <c r="AF76" i="4"/>
  <c r="AA76" i="4"/>
  <c r="Z76" i="4"/>
  <c r="U76" i="4"/>
  <c r="T76" i="4"/>
  <c r="II75" i="4" l="1"/>
  <c r="IH75" i="4"/>
  <c r="IC75" i="4"/>
  <c r="IB75" i="4"/>
  <c r="HV75" i="4"/>
  <c r="HW75" i="4"/>
  <c r="HQ75" i="4"/>
  <c r="HP75" i="4"/>
  <c r="HK75" i="4"/>
  <c r="HJ75" i="4"/>
  <c r="HE75" i="4"/>
  <c r="HD75" i="4"/>
  <c r="GY75" i="4"/>
  <c r="GX75" i="4"/>
  <c r="GS75" i="4"/>
  <c r="GR75" i="4"/>
  <c r="GL75" i="4"/>
  <c r="GM75" i="4"/>
  <c r="GF75" i="4"/>
  <c r="GG75" i="4"/>
  <c r="FZ75" i="4"/>
  <c r="GA75" i="4"/>
  <c r="FU74" i="4"/>
  <c r="FT74" i="4"/>
  <c r="FO75" i="4"/>
  <c r="FN75" i="4"/>
  <c r="FH75" i="4"/>
  <c r="FI75" i="4"/>
  <c r="FC75" i="4"/>
  <c r="FB75" i="4"/>
  <c r="EW75" i="4"/>
  <c r="EV75" i="4"/>
  <c r="EP75" i="4"/>
  <c r="EQ75" i="4"/>
  <c r="EK75" i="4"/>
  <c r="EJ75" i="4"/>
  <c r="EE75" i="4"/>
  <c r="ED75" i="4"/>
  <c r="DX75" i="4"/>
  <c r="DY75" i="4"/>
  <c r="DS75" i="4"/>
  <c r="DR75" i="4"/>
  <c r="DM75" i="4"/>
  <c r="DL75" i="4"/>
  <c r="DG74" i="4"/>
  <c r="DF74" i="4"/>
  <c r="DA75" i="4"/>
  <c r="CZ75" i="4"/>
  <c r="CT75" i="4"/>
  <c r="CU75" i="4"/>
  <c r="CN75" i="4"/>
  <c r="CO75" i="4"/>
  <c r="CI75" i="4"/>
  <c r="CH75" i="4"/>
  <c r="CC75" i="4"/>
  <c r="CB75" i="4"/>
  <c r="BW75" i="4"/>
  <c r="BV75" i="4"/>
  <c r="BP75" i="4"/>
  <c r="BQ75" i="4"/>
  <c r="BK75" i="4"/>
  <c r="BJ75" i="4"/>
  <c r="BE75" i="4"/>
  <c r="BD75" i="4"/>
  <c r="AY75" i="4"/>
  <c r="AX75" i="4"/>
  <c r="AS75" i="4"/>
  <c r="AR75" i="4"/>
  <c r="AM75" i="4"/>
  <c r="AL75" i="4"/>
  <c r="AG75" i="4"/>
  <c r="AF75" i="4"/>
  <c r="Z75" i="4"/>
  <c r="AA75" i="4"/>
  <c r="U75" i="4"/>
  <c r="T75" i="4"/>
  <c r="AE69" i="4"/>
  <c r="CY71" i="4"/>
  <c r="CY69" i="4"/>
  <c r="G67" i="4"/>
  <c r="II74" i="4" l="1"/>
  <c r="IH74" i="4"/>
  <c r="IC74" i="4"/>
  <c r="IB74" i="4"/>
  <c r="HW74" i="4"/>
  <c r="HV74" i="4"/>
  <c r="HQ74" i="4"/>
  <c r="HP74" i="4"/>
  <c r="HK74" i="4"/>
  <c r="HJ74" i="4"/>
  <c r="HE74" i="4"/>
  <c r="HD74" i="4"/>
  <c r="GY74" i="4"/>
  <c r="GX74" i="4"/>
  <c r="GS74" i="4"/>
  <c r="GR74" i="4"/>
  <c r="GM74" i="4"/>
  <c r="GL74" i="4"/>
  <c r="GG74" i="4"/>
  <c r="GF74" i="4"/>
  <c r="GA74" i="4"/>
  <c r="FZ74" i="4"/>
  <c r="FO74" i="4"/>
  <c r="FN74" i="4"/>
  <c r="FI74" i="4"/>
  <c r="FH74" i="4"/>
  <c r="FC74" i="4"/>
  <c r="FB74" i="4"/>
  <c r="EW74" i="4"/>
  <c r="EV74" i="4"/>
  <c r="EQ74" i="4"/>
  <c r="EP74" i="4"/>
  <c r="EK74" i="4"/>
  <c r="EJ74" i="4"/>
  <c r="EE74" i="4"/>
  <c r="ED74" i="4"/>
  <c r="DY74" i="4"/>
  <c r="DX74" i="4"/>
  <c r="DS74" i="4"/>
  <c r="DR74" i="4"/>
  <c r="DM74" i="4"/>
  <c r="DL74" i="4"/>
  <c r="DA74" i="4"/>
  <c r="CZ74" i="4"/>
  <c r="CU74" i="4"/>
  <c r="CT74" i="4"/>
  <c r="CO74" i="4"/>
  <c r="CN74" i="4"/>
  <c r="CI74" i="4"/>
  <c r="CH74" i="4"/>
  <c r="CC74" i="4"/>
  <c r="CB74" i="4"/>
  <c r="BW74" i="4"/>
  <c r="BV74" i="4"/>
  <c r="BQ74" i="4"/>
  <c r="BP74" i="4"/>
  <c r="BK74" i="4"/>
  <c r="BJ74" i="4"/>
  <c r="BE74" i="4"/>
  <c r="BD74" i="4"/>
  <c r="AY74" i="4"/>
  <c r="AX74" i="4"/>
  <c r="AS74" i="4"/>
  <c r="AR74" i="4"/>
  <c r="AM74" i="4"/>
  <c r="AL74" i="4"/>
  <c r="AG74" i="4"/>
  <c r="AF74" i="4"/>
  <c r="AA74" i="4"/>
  <c r="Z74" i="4"/>
  <c r="U74" i="4"/>
  <c r="T74" i="4"/>
  <c r="AA4" i="5"/>
  <c r="IG39" i="4" l="1"/>
  <c r="IG44" i="4" s="1"/>
  <c r="IA39" i="4"/>
  <c r="IA44" i="4" s="1"/>
  <c r="HU39" i="4"/>
  <c r="HU44" i="4" s="1"/>
  <c r="HO39" i="4"/>
  <c r="HO44" i="4" s="1"/>
  <c r="HI39" i="4"/>
  <c r="HI44" i="4" s="1"/>
  <c r="HC39" i="4"/>
  <c r="HC44" i="4" s="1"/>
  <c r="GW39" i="4"/>
  <c r="GW44" i="4" s="1"/>
  <c r="GQ39" i="4"/>
  <c r="GQ44" i="4" s="1"/>
  <c r="GK39" i="4"/>
  <c r="GK44" i="4" s="1"/>
  <c r="GE39" i="4"/>
  <c r="GE44" i="4" s="1"/>
  <c r="FY39" i="4"/>
  <c r="FY44" i="4" s="1"/>
  <c r="FS39" i="4"/>
  <c r="FS44" i="4" s="1"/>
  <c r="FM39" i="4"/>
  <c r="FM44" i="4" s="1"/>
  <c r="FG39" i="4"/>
  <c r="FG44" i="4" s="1"/>
  <c r="FA39" i="4"/>
  <c r="FA44" i="4" s="1"/>
  <c r="EU39" i="4"/>
  <c r="EU44" i="4" s="1"/>
  <c r="EO39" i="4"/>
  <c r="EO44" i="4" s="1"/>
  <c r="EI39" i="4"/>
  <c r="EI44" i="4" s="1"/>
  <c r="EC39" i="4"/>
  <c r="EC44" i="4" s="1"/>
  <c r="DW39" i="4"/>
  <c r="DW44" i="4" s="1"/>
  <c r="DQ39" i="4"/>
  <c r="DQ44" i="4" s="1"/>
  <c r="DK39" i="4"/>
  <c r="DK44" i="4" s="1"/>
  <c r="DE39" i="4"/>
  <c r="DE44" i="4" s="1"/>
  <c r="CY39" i="4"/>
  <c r="CY44" i="4" s="1"/>
  <c r="CS39" i="4"/>
  <c r="CS44" i="4" s="1"/>
  <c r="CM39" i="4"/>
  <c r="CM44" i="4" s="1"/>
  <c r="CG39" i="4"/>
  <c r="CG44" i="4" s="1"/>
  <c r="CA39" i="4"/>
  <c r="CA44" i="4" s="1"/>
  <c r="BU39" i="4"/>
  <c r="BU44" i="4" s="1"/>
  <c r="BO39" i="4"/>
  <c r="BO44" i="4" s="1"/>
  <c r="BI39" i="4"/>
  <c r="BI44" i="4" s="1"/>
  <c r="BC39" i="4"/>
  <c r="BC44" i="4" s="1"/>
  <c r="AW39" i="4"/>
  <c r="AW44" i="4" s="1"/>
  <c r="AQ39" i="4"/>
  <c r="AQ44" i="4" s="1"/>
  <c r="AK39" i="4"/>
  <c r="AK44" i="4" s="1"/>
  <c r="AE39" i="4"/>
  <c r="AE44" i="4" s="1"/>
  <c r="Y39" i="4"/>
  <c r="Y44" i="4" s="1"/>
  <c r="S39" i="4"/>
  <c r="S44" i="4" s="1"/>
  <c r="M39" i="4"/>
  <c r="M44" i="4" s="1"/>
  <c r="U30" i="5"/>
  <c r="U124" i="5" s="1"/>
  <c r="AQ29" i="5"/>
  <c r="AQ123" i="5" s="1"/>
  <c r="U29" i="5"/>
  <c r="U123" i="5" s="1"/>
  <c r="IG71" i="4"/>
  <c r="IG69" i="4"/>
  <c r="IA71" i="4"/>
  <c r="IA69" i="4"/>
  <c r="HU71" i="4"/>
  <c r="HU69" i="4"/>
  <c r="HO71" i="4"/>
  <c r="HO69" i="4"/>
  <c r="HI71" i="4"/>
  <c r="HI69" i="4"/>
  <c r="HC71" i="4"/>
  <c r="HC69" i="4"/>
  <c r="GW71" i="4"/>
  <c r="GW69" i="4"/>
  <c r="GQ71" i="4"/>
  <c r="GQ69" i="4"/>
  <c r="GK71" i="4"/>
  <c r="GK69" i="4"/>
  <c r="GE71" i="4"/>
  <c r="GE69" i="4"/>
  <c r="FY71" i="4"/>
  <c r="FY69" i="4"/>
  <c r="FS71" i="4"/>
  <c r="FS69" i="4"/>
  <c r="FM71" i="4"/>
  <c r="FM69" i="4"/>
  <c r="FG71" i="4"/>
  <c r="FG69" i="4"/>
  <c r="FA71" i="4"/>
  <c r="FA69" i="4"/>
  <c r="EU71" i="4"/>
  <c r="EU69" i="4"/>
  <c r="EO71" i="4"/>
  <c r="EO69" i="4"/>
  <c r="EI71" i="4"/>
  <c r="EI69" i="4"/>
  <c r="BI71" i="4"/>
  <c r="BI69" i="4"/>
  <c r="BC71" i="4"/>
  <c r="BC69" i="4"/>
  <c r="AW71" i="4"/>
  <c r="AW69" i="4"/>
  <c r="AQ71" i="4"/>
  <c r="AQ69" i="4"/>
  <c r="BO71" i="4"/>
  <c r="BO69" i="4"/>
  <c r="CS71" i="4"/>
  <c r="CS69" i="4"/>
  <c r="CM71" i="4"/>
  <c r="CM69" i="4"/>
  <c r="CG71" i="4"/>
  <c r="CG69" i="4"/>
  <c r="CA71" i="4"/>
  <c r="CA69" i="4"/>
  <c r="BU71" i="4"/>
  <c r="BU69" i="4"/>
  <c r="DE71" i="4"/>
  <c r="DE69" i="4"/>
  <c r="DK71" i="4"/>
  <c r="DK69" i="4"/>
  <c r="EC71" i="4"/>
  <c r="EC69" i="4"/>
  <c r="DW71" i="4"/>
  <c r="DW69" i="4"/>
  <c r="DQ71" i="4"/>
  <c r="DQ69" i="4"/>
  <c r="AK71" i="4"/>
  <c r="AK69" i="4"/>
  <c r="AE71" i="4"/>
  <c r="Y71" i="4"/>
  <c r="Y69" i="4"/>
  <c r="S71" i="4"/>
  <c r="S69" i="4"/>
  <c r="M71" i="4"/>
  <c r="M69" i="4"/>
  <c r="DJ20" i="5" l="1"/>
  <c r="DJ114" i="5" s="1"/>
  <c r="G71" i="4" l="1"/>
  <c r="G65" i="4"/>
  <c r="G64" i="4"/>
  <c r="G15" i="4"/>
  <c r="M15" i="4"/>
  <c r="N15" i="4" s="1"/>
  <c r="O15" i="4" s="1"/>
  <c r="P15" i="4" s="1"/>
  <c r="Q15" i="4" s="1"/>
  <c r="R15" i="4" s="1"/>
  <c r="S15" i="4"/>
  <c r="T15" i="4" s="1"/>
  <c r="U15" i="4" s="1"/>
  <c r="V15" i="4" s="1"/>
  <c r="W15" i="4" s="1"/>
  <c r="X15" i="4" s="1"/>
  <c r="Y15" i="4"/>
  <c r="Z15" i="4" s="1"/>
  <c r="AA15" i="4" s="1"/>
  <c r="AB15" i="4" s="1"/>
  <c r="AC15" i="4" s="1"/>
  <c r="AD15" i="4" s="1"/>
  <c r="AE15" i="4"/>
  <c r="AF15" i="4" s="1"/>
  <c r="AG15" i="4" s="1"/>
  <c r="AH15" i="4" s="1"/>
  <c r="AI15" i="4" s="1"/>
  <c r="AJ15" i="4" s="1"/>
  <c r="AK15" i="4"/>
  <c r="AL15" i="4" s="1"/>
  <c r="AM15" i="4" s="1"/>
  <c r="AN15" i="4" s="1"/>
  <c r="AO15" i="4" s="1"/>
  <c r="AP15" i="4" s="1"/>
  <c r="AQ15" i="4"/>
  <c r="AR15" i="4" s="1"/>
  <c r="AS15" i="4" s="1"/>
  <c r="AT15" i="4" s="1"/>
  <c r="AU15" i="4" s="1"/>
  <c r="AV15" i="4" s="1"/>
  <c r="AW15" i="4"/>
  <c r="AX15" i="4" s="1"/>
  <c r="AY15" i="4" s="1"/>
  <c r="AZ15" i="4" s="1"/>
  <c r="BA15" i="4" s="1"/>
  <c r="BB15" i="4" s="1"/>
  <c r="BC15" i="4"/>
  <c r="BD15" i="4" s="1"/>
  <c r="BE15" i="4" s="1"/>
  <c r="BF15" i="4" s="1"/>
  <c r="BG15" i="4" s="1"/>
  <c r="BH15" i="4" s="1"/>
  <c r="BI15" i="4"/>
  <c r="BJ15" i="4" s="1"/>
  <c r="BK15" i="4" s="1"/>
  <c r="BL15" i="4" s="1"/>
  <c r="BM15" i="4" s="1"/>
  <c r="BN15" i="4" s="1"/>
  <c r="BO15" i="4"/>
  <c r="BP15" i="4" s="1"/>
  <c r="BQ15" i="4" s="1"/>
  <c r="BR15" i="4" s="1"/>
  <c r="BS15" i="4" s="1"/>
  <c r="BT15" i="4" s="1"/>
  <c r="BU15" i="4"/>
  <c r="BV15" i="4" s="1"/>
  <c r="BW15" i="4" s="1"/>
  <c r="BX15" i="4" s="1"/>
  <c r="BY15" i="4" s="1"/>
  <c r="BZ15" i="4" s="1"/>
  <c r="CA15" i="4"/>
  <c r="CB15" i="4" s="1"/>
  <c r="CC15" i="4" s="1"/>
  <c r="CD15" i="4" s="1"/>
  <c r="CE15" i="4" s="1"/>
  <c r="CF15" i="4" s="1"/>
  <c r="CG15" i="4"/>
  <c r="CH15" i="4" s="1"/>
  <c r="CI15" i="4" s="1"/>
  <c r="CJ15" i="4" s="1"/>
  <c r="CK15" i="4" s="1"/>
  <c r="CL15" i="4" s="1"/>
  <c r="CM15" i="4"/>
  <c r="CN15" i="4" s="1"/>
  <c r="CO15" i="4" s="1"/>
  <c r="CP15" i="4" s="1"/>
  <c r="CQ15" i="4" s="1"/>
  <c r="CR15" i="4" s="1"/>
  <c r="CS15" i="4"/>
  <c r="CT15" i="4" s="1"/>
  <c r="CU15" i="4" s="1"/>
  <c r="CV15" i="4" s="1"/>
  <c r="CW15" i="4" s="1"/>
  <c r="CX15" i="4" s="1"/>
  <c r="CY15" i="4"/>
  <c r="CZ15" i="4" s="1"/>
  <c r="DA15" i="4" s="1"/>
  <c r="DB15" i="4" s="1"/>
  <c r="DC15" i="4" s="1"/>
  <c r="DD15" i="4" s="1"/>
  <c r="DE15" i="4"/>
  <c r="DF15" i="4" s="1"/>
  <c r="DG15" i="4" s="1"/>
  <c r="DH15" i="4" s="1"/>
  <c r="DI15" i="4" s="1"/>
  <c r="DJ15" i="4" s="1"/>
  <c r="DK15" i="4"/>
  <c r="DL15" i="4" s="1"/>
  <c r="DM15" i="4" s="1"/>
  <c r="DN15" i="4" s="1"/>
  <c r="DO15" i="4" s="1"/>
  <c r="DP15" i="4" s="1"/>
  <c r="DQ15" i="4"/>
  <c r="DR15" i="4" s="1"/>
  <c r="DS15" i="4" s="1"/>
  <c r="DT15" i="4" s="1"/>
  <c r="DU15" i="4" s="1"/>
  <c r="DV15" i="4" s="1"/>
  <c r="DW15" i="4"/>
  <c r="DX15" i="4" s="1"/>
  <c r="DY15" i="4" s="1"/>
  <c r="DZ15" i="4" s="1"/>
  <c r="EA15" i="4" s="1"/>
  <c r="EB15" i="4" s="1"/>
  <c r="EC15" i="4"/>
  <c r="ED15" i="4" s="1"/>
  <c r="EE15" i="4" s="1"/>
  <c r="EF15" i="4" s="1"/>
  <c r="EG15" i="4" s="1"/>
  <c r="EH15" i="4" s="1"/>
  <c r="EI15" i="4"/>
  <c r="EJ15" i="4" s="1"/>
  <c r="EK15" i="4" s="1"/>
  <c r="EL15" i="4" s="1"/>
  <c r="EM15" i="4" s="1"/>
  <c r="EN15" i="4" s="1"/>
  <c r="EO15" i="4"/>
  <c r="EP15" i="4" s="1"/>
  <c r="EQ15" i="4" s="1"/>
  <c r="ER15" i="4" s="1"/>
  <c r="ES15" i="4" s="1"/>
  <c r="ET15" i="4" s="1"/>
  <c r="EU15" i="4"/>
  <c r="EV15" i="4" s="1"/>
  <c r="EW15" i="4" s="1"/>
  <c r="EX15" i="4" s="1"/>
  <c r="EY15" i="4" s="1"/>
  <c r="EZ15" i="4" s="1"/>
  <c r="FA15" i="4"/>
  <c r="FB15" i="4" s="1"/>
  <c r="FC15" i="4" s="1"/>
  <c r="FD15" i="4" s="1"/>
  <c r="FE15" i="4" s="1"/>
  <c r="FF15" i="4" s="1"/>
  <c r="FG15" i="4"/>
  <c r="FH15" i="4" s="1"/>
  <c r="FI15" i="4" s="1"/>
  <c r="FJ15" i="4" s="1"/>
  <c r="FK15" i="4" s="1"/>
  <c r="FL15" i="4" s="1"/>
  <c r="FM15" i="4"/>
  <c r="FN15" i="4" s="1"/>
  <c r="FO15" i="4" s="1"/>
  <c r="FP15" i="4" s="1"/>
  <c r="FQ15" i="4" s="1"/>
  <c r="FR15" i="4" s="1"/>
  <c r="FS15" i="4"/>
  <c r="FT15" i="4" s="1"/>
  <c r="FU15" i="4" s="1"/>
  <c r="FV15" i="4" s="1"/>
  <c r="FW15" i="4" s="1"/>
  <c r="FX15" i="4" s="1"/>
  <c r="FY15" i="4"/>
  <c r="FZ15" i="4" s="1"/>
  <c r="GA15" i="4" s="1"/>
  <c r="GB15" i="4" s="1"/>
  <c r="GC15" i="4" s="1"/>
  <c r="GD15" i="4" s="1"/>
  <c r="GE15" i="4"/>
  <c r="GF15" i="4" s="1"/>
  <c r="GG15" i="4" s="1"/>
  <c r="GH15" i="4" s="1"/>
  <c r="GI15" i="4" s="1"/>
  <c r="GJ15" i="4" s="1"/>
  <c r="GK15" i="4"/>
  <c r="GL15" i="4" s="1"/>
  <c r="GM15" i="4" s="1"/>
  <c r="GN15" i="4" s="1"/>
  <c r="GO15" i="4" s="1"/>
  <c r="GP15" i="4" s="1"/>
  <c r="GQ15" i="4"/>
  <c r="GR15" i="4" s="1"/>
  <c r="GS15" i="4" s="1"/>
  <c r="GT15" i="4" s="1"/>
  <c r="GU15" i="4" s="1"/>
  <c r="GV15" i="4" s="1"/>
  <c r="GW15" i="4"/>
  <c r="GX15" i="4" s="1"/>
  <c r="GY15" i="4" s="1"/>
  <c r="GZ15" i="4" s="1"/>
  <c r="HA15" i="4" s="1"/>
  <c r="HB15" i="4" s="1"/>
  <c r="HC15" i="4"/>
  <c r="HD15" i="4" s="1"/>
  <c r="HE15" i="4" s="1"/>
  <c r="HF15" i="4" s="1"/>
  <c r="HG15" i="4" s="1"/>
  <c r="HH15" i="4" s="1"/>
  <c r="HI15" i="4"/>
  <c r="HJ15" i="4" s="1"/>
  <c r="HK15" i="4" s="1"/>
  <c r="HL15" i="4" s="1"/>
  <c r="HM15" i="4" s="1"/>
  <c r="HN15" i="4" s="1"/>
  <c r="HO15" i="4"/>
  <c r="HP15" i="4" s="1"/>
  <c r="HQ15" i="4" s="1"/>
  <c r="HR15" i="4" s="1"/>
  <c r="HS15" i="4" s="1"/>
  <c r="HT15" i="4" s="1"/>
  <c r="HU15" i="4"/>
  <c r="HV15" i="4" s="1"/>
  <c r="HW15" i="4" s="1"/>
  <c r="HX15" i="4" s="1"/>
  <c r="HY15" i="4" s="1"/>
  <c r="HZ15" i="4" s="1"/>
  <c r="IA15" i="4"/>
  <c r="IB15" i="4" s="1"/>
  <c r="IC15" i="4" s="1"/>
  <c r="ID15" i="4" s="1"/>
  <c r="IE15" i="4" s="1"/>
  <c r="IF15" i="4" s="1"/>
  <c r="IG15" i="4"/>
  <c r="IH15" i="4" s="1"/>
  <c r="II15" i="4" s="1"/>
  <c r="IJ15" i="4" s="1"/>
  <c r="IK15" i="4" s="1"/>
  <c r="IL15" i="4" s="1"/>
  <c r="B64" i="4"/>
  <c r="B65" i="4"/>
  <c r="B66" i="4"/>
  <c r="B67" i="4"/>
  <c r="B68" i="4"/>
  <c r="B69" i="4"/>
  <c r="B70" i="4"/>
  <c r="B71" i="4"/>
  <c r="B72" i="4"/>
  <c r="B73" i="4"/>
  <c r="B74" i="4"/>
  <c r="B75" i="4"/>
  <c r="B76" i="4"/>
  <c r="B77" i="4"/>
  <c r="B78" i="4"/>
  <c r="B79" i="4"/>
  <c r="B80" i="4"/>
  <c r="B81" i="4"/>
  <c r="B82" i="4"/>
  <c r="FG83" i="4"/>
  <c r="FG82" i="4" s="1"/>
  <c r="FG81" i="4" s="1"/>
  <c r="FG80" i="4" s="1"/>
  <c r="FG79" i="4" s="1"/>
  <c r="FG78" i="4" s="1"/>
  <c r="FG77" i="4" s="1"/>
  <c r="FG76" i="4" s="1"/>
  <c r="FG75" i="4" s="1"/>
  <c r="FG74" i="4" s="1"/>
  <c r="B83" i="4"/>
  <c r="G83" i="4"/>
  <c r="G82" i="4" s="1"/>
  <c r="G81" i="4" s="1"/>
  <c r="G80" i="4" s="1"/>
  <c r="G79" i="4" s="1"/>
  <c r="G78" i="4" s="1"/>
  <c r="G77" i="4" s="1"/>
  <c r="G76" i="4" s="1"/>
  <c r="G75" i="4" s="1"/>
  <c r="G74" i="4" s="1"/>
  <c r="AE83" i="4"/>
  <c r="AE82" i="4" s="1"/>
  <c r="AE81" i="4" s="1"/>
  <c r="AE80" i="4" s="1"/>
  <c r="AE79" i="4" s="1"/>
  <c r="AE78" i="4" s="1"/>
  <c r="AE77" i="4" s="1"/>
  <c r="AE76" i="4" s="1"/>
  <c r="AE75" i="4" s="1"/>
  <c r="AE74" i="4" s="1"/>
  <c r="BC83" i="4"/>
  <c r="BC82" i="4" s="1"/>
  <c r="BC81" i="4" s="1"/>
  <c r="BC80" i="4" s="1"/>
  <c r="BC79" i="4" s="1"/>
  <c r="BC78" i="4" s="1"/>
  <c r="BC77" i="4" s="1"/>
  <c r="BC76" i="4" s="1"/>
  <c r="BC75" i="4" s="1"/>
  <c r="BC74" i="4" s="1"/>
  <c r="EU83" i="4"/>
  <c r="EU82" i="4" s="1"/>
  <c r="EU81" i="4" s="1"/>
  <c r="EU80" i="4" s="1"/>
  <c r="EU79" i="4" s="1"/>
  <c r="EU78" i="4" s="1"/>
  <c r="EU77" i="4" s="1"/>
  <c r="EU76" i="4" s="1"/>
  <c r="EU75" i="4" s="1"/>
  <c r="EU74" i="4" s="1"/>
  <c r="FS83" i="4"/>
  <c r="FS82" i="4" s="1"/>
  <c r="FS81" i="4" s="1"/>
  <c r="FS80" i="4" s="1"/>
  <c r="FS79" i="4" s="1"/>
  <c r="FS78" i="4" s="1"/>
  <c r="FS77" i="4" s="1"/>
  <c r="FS76" i="4" s="1"/>
  <c r="FS75" i="4" s="1"/>
  <c r="FS74" i="4" s="1"/>
  <c r="GQ83" i="4"/>
  <c r="GQ82" i="4" s="1"/>
  <c r="GQ81" i="4" s="1"/>
  <c r="GQ80" i="4" s="1"/>
  <c r="GQ79" i="4" s="1"/>
  <c r="GQ78" i="4" s="1"/>
  <c r="GQ77" i="4" s="1"/>
  <c r="GQ76" i="4" s="1"/>
  <c r="GQ75" i="4" s="1"/>
  <c r="GQ74" i="4" s="1"/>
  <c r="HO83" i="4"/>
  <c r="HO82" i="4" s="1"/>
  <c r="HO81" i="4" s="1"/>
  <c r="HO80" i="4" s="1"/>
  <c r="HO79" i="4" s="1"/>
  <c r="HO78" i="4" s="1"/>
  <c r="HO77" i="4" s="1"/>
  <c r="HO76" i="4" s="1"/>
  <c r="HO75" i="4" s="1"/>
  <c r="HO74" i="4" s="1"/>
  <c r="HU83" i="4"/>
  <c r="HU82" i="4" s="1"/>
  <c r="HU81" i="4" s="1"/>
  <c r="HU80" i="4" s="1"/>
  <c r="HU79" i="4" s="1"/>
  <c r="HU78" i="4" s="1"/>
  <c r="HU77" i="4" s="1"/>
  <c r="HU76" i="4" s="1"/>
  <c r="HU75" i="4" s="1"/>
  <c r="HU74" i="4" s="1"/>
  <c r="B84" i="4"/>
  <c r="S83" i="4"/>
  <c r="S82" i="4" s="1"/>
  <c r="S81" i="4" s="1"/>
  <c r="S80" i="4" s="1"/>
  <c r="S79" i="4" s="1"/>
  <c r="S78" i="4" s="1"/>
  <c r="S77" i="4" s="1"/>
  <c r="S76" i="4" s="1"/>
  <c r="S75" i="4" s="1"/>
  <c r="S74" i="4" s="1"/>
  <c r="Y83" i="4"/>
  <c r="Y82" i="4" s="1"/>
  <c r="Y81" i="4" s="1"/>
  <c r="Y80" i="4" s="1"/>
  <c r="Y79" i="4" s="1"/>
  <c r="Y78" i="4" s="1"/>
  <c r="Y77" i="4" s="1"/>
  <c r="Y76" i="4" s="1"/>
  <c r="Y75" i="4" s="1"/>
  <c r="Y74" i="4" s="1"/>
  <c r="AK83" i="4"/>
  <c r="AK82" i="4" s="1"/>
  <c r="AK81" i="4" s="1"/>
  <c r="AK80" i="4" s="1"/>
  <c r="AK79" i="4" s="1"/>
  <c r="AK78" i="4" s="1"/>
  <c r="AK77" i="4" s="1"/>
  <c r="AK76" i="4" s="1"/>
  <c r="AK75" i="4" s="1"/>
  <c r="AK74" i="4" s="1"/>
  <c r="AQ83" i="4"/>
  <c r="AQ82" i="4" s="1"/>
  <c r="AQ81" i="4" s="1"/>
  <c r="AQ80" i="4" s="1"/>
  <c r="AQ79" i="4" s="1"/>
  <c r="AQ78" i="4" s="1"/>
  <c r="AQ77" i="4" s="1"/>
  <c r="AQ76" i="4" s="1"/>
  <c r="AQ75" i="4" s="1"/>
  <c r="AQ74" i="4" s="1"/>
  <c r="AW83" i="4"/>
  <c r="AW82" i="4" s="1"/>
  <c r="AW81" i="4" s="1"/>
  <c r="AW80" i="4" s="1"/>
  <c r="AW79" i="4" s="1"/>
  <c r="AW78" i="4" s="1"/>
  <c r="AW77" i="4" s="1"/>
  <c r="AW76" i="4" s="1"/>
  <c r="AW75" i="4" s="1"/>
  <c r="AW74" i="4" s="1"/>
  <c r="BI83" i="4"/>
  <c r="BI82" i="4" s="1"/>
  <c r="BI81" i="4" s="1"/>
  <c r="BI80" i="4" s="1"/>
  <c r="BI79" i="4" s="1"/>
  <c r="BI78" i="4" s="1"/>
  <c r="BI77" i="4" s="1"/>
  <c r="BI76" i="4" s="1"/>
  <c r="BI75" i="4" s="1"/>
  <c r="BI74" i="4" s="1"/>
  <c r="BO83" i="4"/>
  <c r="BO82" i="4" s="1"/>
  <c r="BO81" i="4" s="1"/>
  <c r="BO80" i="4" s="1"/>
  <c r="BO79" i="4" s="1"/>
  <c r="BO78" i="4" s="1"/>
  <c r="BO77" i="4" s="1"/>
  <c r="BO76" i="4" s="1"/>
  <c r="BO75" i="4" s="1"/>
  <c r="BO74" i="4" s="1"/>
  <c r="BU83" i="4"/>
  <c r="BU82" i="4" s="1"/>
  <c r="BU81" i="4" s="1"/>
  <c r="BU80" i="4" s="1"/>
  <c r="BU79" i="4" s="1"/>
  <c r="BU78" i="4" s="1"/>
  <c r="BU77" i="4" s="1"/>
  <c r="BU76" i="4" s="1"/>
  <c r="BU75" i="4" s="1"/>
  <c r="BU74" i="4" s="1"/>
  <c r="CA83" i="4"/>
  <c r="CA82" i="4" s="1"/>
  <c r="CA81" i="4" s="1"/>
  <c r="CA80" i="4" s="1"/>
  <c r="CA79" i="4" s="1"/>
  <c r="CA78" i="4" s="1"/>
  <c r="CA77" i="4" s="1"/>
  <c r="CA76" i="4" s="1"/>
  <c r="CA75" i="4" s="1"/>
  <c r="CA74" i="4" s="1"/>
  <c r="CG83" i="4"/>
  <c r="CG82" i="4" s="1"/>
  <c r="CG81" i="4" s="1"/>
  <c r="CG80" i="4" s="1"/>
  <c r="CG79" i="4" s="1"/>
  <c r="CG78" i="4" s="1"/>
  <c r="CG77" i="4" s="1"/>
  <c r="CG76" i="4" s="1"/>
  <c r="CG75" i="4" s="1"/>
  <c r="CG74" i="4" s="1"/>
  <c r="CM83" i="4"/>
  <c r="CM82" i="4" s="1"/>
  <c r="CM81" i="4" s="1"/>
  <c r="CM80" i="4" s="1"/>
  <c r="CM79" i="4" s="1"/>
  <c r="CM78" i="4" s="1"/>
  <c r="CM77" i="4" s="1"/>
  <c r="CM76" i="4" s="1"/>
  <c r="CM75" i="4" s="1"/>
  <c r="CM74" i="4" s="1"/>
  <c r="CS83" i="4"/>
  <c r="CS82" i="4" s="1"/>
  <c r="CS81" i="4" s="1"/>
  <c r="CS80" i="4" s="1"/>
  <c r="CS79" i="4" s="1"/>
  <c r="CS78" i="4" s="1"/>
  <c r="CS77" i="4" s="1"/>
  <c r="CS76" i="4" s="1"/>
  <c r="CS75" i="4" s="1"/>
  <c r="CS74" i="4" s="1"/>
  <c r="CY83" i="4"/>
  <c r="CY82" i="4" s="1"/>
  <c r="CY81" i="4" s="1"/>
  <c r="CY80" i="4" s="1"/>
  <c r="CY79" i="4" s="1"/>
  <c r="CY78" i="4" s="1"/>
  <c r="CY77" i="4" s="1"/>
  <c r="CY76" i="4" s="1"/>
  <c r="CY75" i="4" s="1"/>
  <c r="CY74" i="4" s="1"/>
  <c r="DE83" i="4"/>
  <c r="DE82" i="4" s="1"/>
  <c r="DE81" i="4" s="1"/>
  <c r="DE80" i="4" s="1"/>
  <c r="DE79" i="4" s="1"/>
  <c r="DE78" i="4" s="1"/>
  <c r="DE77" i="4" s="1"/>
  <c r="DE76" i="4" s="1"/>
  <c r="DE75" i="4" s="1"/>
  <c r="DE74" i="4" s="1"/>
  <c r="DK83" i="4"/>
  <c r="DK82" i="4" s="1"/>
  <c r="DK81" i="4" s="1"/>
  <c r="DK80" i="4" s="1"/>
  <c r="DK79" i="4" s="1"/>
  <c r="DK78" i="4" s="1"/>
  <c r="DK77" i="4" s="1"/>
  <c r="DK76" i="4" s="1"/>
  <c r="DK75" i="4" s="1"/>
  <c r="DK74" i="4" s="1"/>
  <c r="DQ83" i="4"/>
  <c r="DQ82" i="4" s="1"/>
  <c r="DQ81" i="4" s="1"/>
  <c r="DQ80" i="4" s="1"/>
  <c r="DQ79" i="4" s="1"/>
  <c r="DQ78" i="4" s="1"/>
  <c r="DQ77" i="4" s="1"/>
  <c r="DQ76" i="4" s="1"/>
  <c r="DQ75" i="4" s="1"/>
  <c r="DQ74" i="4" s="1"/>
  <c r="DW83" i="4"/>
  <c r="DW82" i="4" s="1"/>
  <c r="DW81" i="4" s="1"/>
  <c r="DW80" i="4" s="1"/>
  <c r="DW79" i="4" s="1"/>
  <c r="DW78" i="4" s="1"/>
  <c r="DW77" i="4" s="1"/>
  <c r="DW76" i="4" s="1"/>
  <c r="DW75" i="4" s="1"/>
  <c r="DW74" i="4" s="1"/>
  <c r="EC83" i="4"/>
  <c r="EC82" i="4" s="1"/>
  <c r="EC81" i="4" s="1"/>
  <c r="EC80" i="4" s="1"/>
  <c r="EC79" i="4" s="1"/>
  <c r="EC78" i="4" s="1"/>
  <c r="EC77" i="4" s="1"/>
  <c r="EC76" i="4" s="1"/>
  <c r="EC75" i="4" s="1"/>
  <c r="EC74" i="4" s="1"/>
  <c r="EI83" i="4"/>
  <c r="EI82" i="4" s="1"/>
  <c r="EI81" i="4" s="1"/>
  <c r="EI80" i="4" s="1"/>
  <c r="EI79" i="4" s="1"/>
  <c r="EI78" i="4" s="1"/>
  <c r="EI77" i="4" s="1"/>
  <c r="EI76" i="4" s="1"/>
  <c r="EI75" i="4" s="1"/>
  <c r="EI74" i="4" s="1"/>
  <c r="EO83" i="4"/>
  <c r="EO82" i="4" s="1"/>
  <c r="EO81" i="4" s="1"/>
  <c r="EO80" i="4" s="1"/>
  <c r="EO79" i="4" s="1"/>
  <c r="EO78" i="4" s="1"/>
  <c r="EO77" i="4" s="1"/>
  <c r="EO76" i="4" s="1"/>
  <c r="EO75" i="4" s="1"/>
  <c r="EO74" i="4" s="1"/>
  <c r="FA83" i="4"/>
  <c r="FA82" i="4" s="1"/>
  <c r="FA81" i="4" s="1"/>
  <c r="FA80" i="4" s="1"/>
  <c r="FA79" i="4" s="1"/>
  <c r="FA78" i="4" s="1"/>
  <c r="FA77" i="4" s="1"/>
  <c r="FA76" i="4" s="1"/>
  <c r="FA75" i="4" s="1"/>
  <c r="FA74" i="4" s="1"/>
  <c r="FM83" i="4"/>
  <c r="FM82" i="4" s="1"/>
  <c r="FM81" i="4" s="1"/>
  <c r="FM80" i="4" s="1"/>
  <c r="FM79" i="4" s="1"/>
  <c r="FM78" i="4" s="1"/>
  <c r="FM77" i="4" s="1"/>
  <c r="FM76" i="4" s="1"/>
  <c r="FM75" i="4" s="1"/>
  <c r="FM74" i="4" s="1"/>
  <c r="FY83" i="4"/>
  <c r="FY82" i="4" s="1"/>
  <c r="FY81" i="4" s="1"/>
  <c r="FY80" i="4" s="1"/>
  <c r="FY79" i="4" s="1"/>
  <c r="FY78" i="4" s="1"/>
  <c r="FY77" i="4" s="1"/>
  <c r="FY76" i="4" s="1"/>
  <c r="FY75" i="4" s="1"/>
  <c r="FY74" i="4" s="1"/>
  <c r="GE83" i="4"/>
  <c r="GE82" i="4" s="1"/>
  <c r="GE81" i="4" s="1"/>
  <c r="GE80" i="4" s="1"/>
  <c r="GE79" i="4" s="1"/>
  <c r="GE78" i="4" s="1"/>
  <c r="GE77" i="4" s="1"/>
  <c r="GE76" i="4" s="1"/>
  <c r="GE75" i="4" s="1"/>
  <c r="GE74" i="4" s="1"/>
  <c r="GK83" i="4"/>
  <c r="GK82" i="4" s="1"/>
  <c r="GK81" i="4" s="1"/>
  <c r="GK80" i="4" s="1"/>
  <c r="GK79" i="4" s="1"/>
  <c r="GK78" i="4" s="1"/>
  <c r="GK77" i="4" s="1"/>
  <c r="GK76" i="4" s="1"/>
  <c r="GK75" i="4" s="1"/>
  <c r="GK74" i="4" s="1"/>
  <c r="GW83" i="4"/>
  <c r="GW82" i="4" s="1"/>
  <c r="GW81" i="4" s="1"/>
  <c r="GW80" i="4" s="1"/>
  <c r="GW79" i="4" s="1"/>
  <c r="GW78" i="4" s="1"/>
  <c r="GW77" i="4" s="1"/>
  <c r="GW76" i="4" s="1"/>
  <c r="GW75" i="4" s="1"/>
  <c r="GW74" i="4" s="1"/>
  <c r="HC83" i="4"/>
  <c r="HC82" i="4" s="1"/>
  <c r="HC81" i="4" s="1"/>
  <c r="HC80" i="4" s="1"/>
  <c r="HC79" i="4" s="1"/>
  <c r="HC78" i="4" s="1"/>
  <c r="HC77" i="4" s="1"/>
  <c r="HC76" i="4" s="1"/>
  <c r="HC75" i="4" s="1"/>
  <c r="HC74" i="4" s="1"/>
  <c r="HI83" i="4"/>
  <c r="HI82" i="4" s="1"/>
  <c r="HI81" i="4" s="1"/>
  <c r="HI80" i="4" s="1"/>
  <c r="HI79" i="4" s="1"/>
  <c r="HI78" i="4" s="1"/>
  <c r="HI77" i="4" s="1"/>
  <c r="HI76" i="4" s="1"/>
  <c r="HI75" i="4" s="1"/>
  <c r="HI74" i="4" s="1"/>
  <c r="IA83" i="4"/>
  <c r="IA82" i="4" s="1"/>
  <c r="IA81" i="4" s="1"/>
  <c r="IA80" i="4" s="1"/>
  <c r="IA79" i="4" s="1"/>
  <c r="IA78" i="4" s="1"/>
  <c r="IA77" i="4" s="1"/>
  <c r="IA76" i="4" s="1"/>
  <c r="IA75" i="4" s="1"/>
  <c r="IA74" i="4" s="1"/>
  <c r="IG83" i="4"/>
  <c r="IG82" i="4" s="1"/>
  <c r="IG81" i="4" s="1"/>
  <c r="IG80" i="4" s="1"/>
  <c r="IG79" i="4" s="1"/>
  <c r="IG78" i="4" s="1"/>
  <c r="IG77" i="4" s="1"/>
  <c r="IG76" i="4" s="1"/>
  <c r="IG75" i="4" s="1"/>
  <c r="IG74" i="4" s="1"/>
  <c r="B85" i="4"/>
  <c r="B86" i="4"/>
  <c r="B87" i="4"/>
  <c r="B88" i="4"/>
  <c r="B89" i="4"/>
  <c r="B90" i="4"/>
  <c r="B91" i="4"/>
  <c r="B92" i="4"/>
  <c r="B93" i="4"/>
  <c r="B94" i="4"/>
  <c r="B95" i="4"/>
  <c r="B96" i="4"/>
  <c r="B97" i="4"/>
  <c r="B98" i="4"/>
  <c r="B99" i="4"/>
  <c r="B100" i="4"/>
  <c r="B101" i="4"/>
  <c r="B102" i="4"/>
  <c r="B103" i="4"/>
  <c r="BT135" i="5" l="1"/>
  <c r="H15" i="4"/>
  <c r="D68" i="4"/>
  <c r="E67" i="4"/>
  <c r="EE38" i="5" l="1"/>
  <c r="V83" i="5" s="1"/>
  <c r="V177" i="5" s="1"/>
  <c r="ED38" i="5"/>
  <c r="I15" i="4"/>
  <c r="C68" i="4"/>
  <c r="E68" i="4" s="1"/>
  <c r="D69" i="4"/>
  <c r="Q82" i="5" l="1"/>
  <c r="Q176" i="5" s="1"/>
  <c r="J15" i="4"/>
  <c r="D70" i="4"/>
  <c r="C69" i="4"/>
  <c r="E69" i="4" s="1"/>
  <c r="K15" i="4" l="1"/>
  <c r="C70" i="4"/>
  <c r="E70" i="4" s="1"/>
  <c r="D71" i="4"/>
  <c r="BT33" i="5" l="1"/>
  <c r="L15" i="4"/>
  <c r="C71" i="4"/>
  <c r="E71" i="4" s="1"/>
  <c r="D72" i="4"/>
  <c r="BT36" i="5" l="1"/>
  <c r="BT130" i="5" s="1"/>
  <c r="BT127" i="5"/>
  <c r="D73" i="4"/>
  <c r="C72" i="4"/>
  <c r="E72" i="4" s="1"/>
  <c r="D74" i="4" l="1"/>
  <c r="C73" i="4"/>
  <c r="E73" i="4" s="1"/>
  <c r="D75" i="4" l="1"/>
  <c r="C74" i="4"/>
  <c r="E74" i="4" s="1"/>
  <c r="D76" i="4" l="1"/>
  <c r="C75" i="4"/>
  <c r="E75" i="4" s="1"/>
  <c r="C76" i="4" l="1"/>
  <c r="E76" i="4" s="1"/>
  <c r="D77" i="4"/>
  <c r="D78" i="4" l="1"/>
  <c r="C77" i="4"/>
  <c r="E77" i="4" s="1"/>
  <c r="D79" i="4" l="1"/>
  <c r="C78" i="4"/>
  <c r="E78" i="4" s="1"/>
  <c r="D80" i="4" l="1"/>
  <c r="C79" i="4"/>
  <c r="E79" i="4" s="1"/>
  <c r="C80" i="4" l="1"/>
  <c r="E80" i="4" s="1"/>
  <c r="D81" i="4"/>
  <c r="D82" i="4" l="1"/>
  <c r="C81" i="4"/>
  <c r="E81" i="4" s="1"/>
  <c r="D83" i="4" l="1"/>
  <c r="C82" i="4"/>
  <c r="E82" i="4" s="1"/>
  <c r="C83" i="4" l="1"/>
  <c r="E83" i="4" s="1"/>
  <c r="D84" i="4"/>
  <c r="C84" i="4" l="1"/>
  <c r="E84" i="4" s="1"/>
  <c r="D85" i="4"/>
  <c r="D86" i="4" l="1"/>
  <c r="C85" i="4"/>
  <c r="E85" i="4" s="1"/>
  <c r="C86" i="4" l="1"/>
  <c r="E86" i="4" s="1"/>
  <c r="D87" i="4"/>
  <c r="C87" i="4" l="1"/>
  <c r="E87" i="4" s="1"/>
  <c r="D88" i="4"/>
  <c r="C88" i="4" l="1"/>
  <c r="E88" i="4" s="1"/>
  <c r="D89" i="4"/>
  <c r="D90" i="4" l="1"/>
  <c r="C89" i="4"/>
  <c r="E89" i="4" s="1"/>
  <c r="C90" i="4" l="1"/>
  <c r="E90" i="4" s="1"/>
  <c r="D91" i="4"/>
  <c r="C91" i="4" l="1"/>
  <c r="E91" i="4" s="1"/>
  <c r="D92" i="4"/>
  <c r="C92" i="4" l="1"/>
  <c r="E92" i="4" s="1"/>
  <c r="D93" i="4"/>
  <c r="D94" i="4" l="1"/>
  <c r="C93" i="4"/>
  <c r="E93" i="4" s="1"/>
  <c r="D95" i="4" l="1"/>
  <c r="C94" i="4"/>
  <c r="E94" i="4" s="1"/>
  <c r="C95" i="4" l="1"/>
  <c r="E95" i="4" s="1"/>
  <c r="D96" i="4"/>
  <c r="C96" i="4" l="1"/>
  <c r="E96" i="4" s="1"/>
  <c r="D97" i="4"/>
  <c r="D98" i="4" l="1"/>
  <c r="C97" i="4"/>
  <c r="E97" i="4" s="1"/>
  <c r="D99" i="4" l="1"/>
  <c r="C98" i="4"/>
  <c r="E98" i="4" s="1"/>
  <c r="C99" i="4" l="1"/>
  <c r="E99" i="4" s="1"/>
  <c r="D100" i="4"/>
  <c r="C100" i="4" l="1"/>
  <c r="E100" i="4" s="1"/>
  <c r="D101" i="4"/>
  <c r="D102" i="4" l="1"/>
  <c r="C101" i="4"/>
  <c r="E101" i="4" s="1"/>
  <c r="C102" i="4" l="1"/>
  <c r="E102" i="4" s="1"/>
  <c r="D103" i="4"/>
  <c r="C103" i="4" l="1"/>
  <c r="E103" i="4" s="1"/>
  <c r="D104" i="4"/>
  <c r="C104" i="4" l="1"/>
  <c r="E104" i="4" s="1"/>
  <c r="D105" i="4"/>
  <c r="D106" i="4" l="1"/>
  <c r="C105" i="4"/>
  <c r="E105" i="4" s="1"/>
  <c r="C106" i="4" l="1"/>
  <c r="E106" i="4" s="1"/>
  <c r="D107" i="4"/>
  <c r="C107" i="4" l="1"/>
  <c r="E107" i="4" s="1"/>
  <c r="D108" i="4"/>
  <c r="C108" i="4" l="1"/>
  <c r="E108" i="4" s="1"/>
  <c r="D109" i="4"/>
  <c r="D110" i="4" l="1"/>
  <c r="C109" i="4"/>
  <c r="E109" i="4" s="1"/>
  <c r="D111" i="4" l="1"/>
  <c r="C110" i="4"/>
  <c r="E110" i="4" s="1"/>
  <c r="D112" i="4" l="1"/>
  <c r="C111" i="4"/>
  <c r="E111" i="4" s="1"/>
  <c r="C112" i="4" l="1"/>
  <c r="E112" i="4" s="1"/>
  <c r="D113" i="4"/>
  <c r="D114" i="4" l="1"/>
  <c r="C113" i="4"/>
  <c r="E113" i="4" s="1"/>
  <c r="C114" i="4" l="1"/>
  <c r="E114" i="4" s="1"/>
  <c r="D115" i="4"/>
  <c r="D116" i="4" l="1"/>
  <c r="C115" i="4"/>
  <c r="E115" i="4" s="1"/>
  <c r="C116" i="4" l="1"/>
  <c r="E116" i="4" s="1"/>
  <c r="D117" i="4"/>
  <c r="D118" i="4" l="1"/>
  <c r="C117" i="4"/>
  <c r="E117" i="4" s="1"/>
  <c r="C118" i="4" l="1"/>
  <c r="E118" i="4" s="1"/>
  <c r="D119" i="4"/>
  <c r="C119" i="4" l="1"/>
  <c r="E119" i="4" s="1"/>
  <c r="D120" i="4"/>
  <c r="C120" i="4" l="1"/>
  <c r="E120" i="4" s="1"/>
  <c r="D121" i="4"/>
  <c r="D122" i="4" l="1"/>
  <c r="C121" i="4"/>
  <c r="E121" i="4" s="1"/>
  <c r="C122" i="4" l="1"/>
  <c r="E122" i="4" s="1"/>
  <c r="D123" i="4"/>
  <c r="C123" i="4" l="1"/>
  <c r="E123" i="4" s="1"/>
  <c r="D124" i="4"/>
  <c r="C124" i="4" l="1"/>
  <c r="E124" i="4" s="1"/>
  <c r="D125" i="4"/>
  <c r="D126" i="4" l="1"/>
  <c r="C125" i="4"/>
  <c r="E125" i="4" s="1"/>
  <c r="C126" i="4" l="1"/>
  <c r="E126" i="4" s="1"/>
  <c r="D127" i="4"/>
  <c r="C127" i="4" l="1"/>
  <c r="E127" i="4" s="1"/>
  <c r="D128" i="4"/>
  <c r="C128" i="4" l="1"/>
  <c r="E128" i="4" s="1"/>
  <c r="D129" i="4"/>
  <c r="D130" i="4" l="1"/>
  <c r="C129" i="4"/>
  <c r="E129" i="4" s="1"/>
  <c r="C130" i="4" l="1"/>
  <c r="E130" i="4" s="1"/>
</calcChain>
</file>

<file path=xl/comments1.xml><?xml version="1.0" encoding="utf-8"?>
<comments xmlns="http://schemas.openxmlformats.org/spreadsheetml/2006/main">
  <authors>
    <author>作成者</author>
  </authors>
  <commentList>
    <comment ref="C6" authorId="0" shapeId="0">
      <text>
        <r>
          <rPr>
            <b/>
            <sz val="9"/>
            <color indexed="81"/>
            <rFont val="ＭＳ Ｐゴシック"/>
            <family val="3"/>
            <charset val="128"/>
          </rPr>
          <t>お送りしている特別徴収税額決定(変更)通知書
に記載の指定番号を入力してください。</t>
        </r>
      </text>
    </comment>
    <comment ref="B16" authorId="0" shapeId="0">
      <text>
        <r>
          <rPr>
            <b/>
            <sz val="10"/>
            <color indexed="81"/>
            <rFont val="ＭＳ Ｐゴシック"/>
            <family val="3"/>
            <charset val="128"/>
          </rPr>
          <t>お送りしている特別徴収税額決定(変更)通知書
に記載の宛名番号を入力してください。</t>
        </r>
      </text>
    </comment>
    <comment ref="B18" authorId="0" shapeId="0">
      <text>
        <r>
          <rPr>
            <b/>
            <sz val="10"/>
            <color indexed="81"/>
            <rFont val="ＭＳ Ｐゴシック"/>
            <family val="3"/>
            <charset val="128"/>
          </rPr>
          <t>お送りしている特別徴収税額決定(変更)通知書
に記載の氏名を入力してください。</t>
        </r>
      </text>
    </comment>
    <comment ref="C20" authorId="0" shapeId="0">
      <text>
        <r>
          <rPr>
            <b/>
            <sz val="10"/>
            <color indexed="81"/>
            <rFont val="ＭＳ Ｐゴシック"/>
            <family val="3"/>
            <charset val="128"/>
          </rPr>
          <t>上記の姓と現在の姓が異なる場合に入力してください。</t>
        </r>
      </text>
    </comment>
    <comment ref="C24" authorId="0" shapeId="0">
      <text>
        <r>
          <rPr>
            <b/>
            <sz val="10"/>
            <color indexed="81"/>
            <rFont val="ＭＳ ゴシック"/>
            <family val="3"/>
            <charset val="128"/>
          </rPr>
          <t>6月～12月の退職･･･退職年の1月1日現在住所
1月～ 5月の退職･･･退職年の</t>
        </r>
        <r>
          <rPr>
            <b/>
            <u/>
            <sz val="10"/>
            <color indexed="81"/>
            <rFont val="ＭＳ ゴシック"/>
            <family val="3"/>
            <charset val="128"/>
          </rPr>
          <t>前年の</t>
        </r>
        <r>
          <rPr>
            <b/>
            <sz val="10"/>
            <color indexed="81"/>
            <rFont val="ＭＳ ゴシック"/>
            <family val="3"/>
            <charset val="128"/>
          </rPr>
          <t>1月1日現在住所</t>
        </r>
      </text>
    </comment>
    <comment ref="C28" authorId="0" shapeId="0">
      <text>
        <r>
          <rPr>
            <b/>
            <sz val="10"/>
            <color indexed="81"/>
            <rFont val="ＭＳ Ｐゴシック"/>
            <family val="3"/>
            <charset val="128"/>
          </rPr>
          <t>上記の1月1日現在の住所と
現在の住所が異なる場合に入力してください。</t>
        </r>
      </text>
    </comment>
    <comment ref="B33" authorId="0" shapeId="0">
      <text>
        <r>
          <rPr>
            <b/>
            <sz val="10"/>
            <color indexed="81"/>
            <rFont val="ＭＳ Ｐゴシック"/>
            <family val="3"/>
            <charset val="128"/>
          </rPr>
          <t>異動年月日を和暦の年月日で入力してください。
（例）令和2年3月31日→2年3月31日</t>
        </r>
      </text>
    </comment>
    <comment ref="C35" authorId="0" shapeId="0">
      <text>
        <r>
          <rPr>
            <b/>
            <sz val="10"/>
            <color indexed="81"/>
            <rFont val="ＭＳ Ｐゴシック"/>
            <family val="3"/>
            <charset val="128"/>
          </rPr>
          <t>上記の異動の事由が「8その他」の場合には、
その理由を入力してください。</t>
        </r>
      </text>
    </comment>
    <comment ref="B36" authorId="0" shapeId="0">
      <text>
        <r>
          <rPr>
            <b/>
            <sz val="10"/>
            <color indexed="81"/>
            <rFont val="ＭＳ Ｐゴシック"/>
            <family val="3"/>
            <charset val="128"/>
          </rPr>
          <t>お送りしている特別徴収税額決定(変更)通知書
に記載の年税額を入力してください。</t>
        </r>
      </text>
    </comment>
    <comment ref="C37" authorId="0" shapeId="0">
      <text>
        <r>
          <rPr>
            <b/>
            <sz val="10"/>
            <color indexed="81"/>
            <rFont val="ＭＳ Ｐゴシック"/>
            <family val="3"/>
            <charset val="128"/>
          </rPr>
          <t>すでに給与等から差し引いて徴収した税額(月割額)の合計と、
その月分を入力してください。</t>
        </r>
      </text>
    </comment>
    <comment ref="B40" authorId="0" shapeId="0">
      <text>
        <r>
          <rPr>
            <sz val="10"/>
            <color indexed="81"/>
            <rFont val="ＭＳ Ｐゴシック"/>
            <family val="3"/>
            <charset val="128"/>
          </rPr>
          <t xml:space="preserve">異動した年の1月1日から異動日までに支払った
給与等の合計額(退職手当等を除く)を入力してください。
</t>
        </r>
        <r>
          <rPr>
            <u/>
            <sz val="10"/>
            <color indexed="81"/>
            <rFont val="ＭＳ Ｐゴシック"/>
            <family val="3"/>
            <charset val="128"/>
          </rPr>
          <t>注：下記の「今後支払予定の給与支払額」欄に入力する
給与支払額（退職手当等を除く）を含めて入力してください。</t>
        </r>
      </text>
    </comment>
    <comment ref="B41" authorId="0" shapeId="0">
      <text>
        <r>
          <rPr>
            <b/>
            <sz val="10"/>
            <color indexed="81"/>
            <rFont val="ＭＳ ゴシック"/>
            <family val="3"/>
            <charset val="128"/>
          </rPr>
          <t>異動した年の1月1日から異動日までに支払った給与等から
差し引いた社会保険料の合計額を入力してください。</t>
        </r>
      </text>
    </comment>
    <comment ref="B42" authorId="0" shapeId="0">
      <text>
        <r>
          <rPr>
            <b/>
            <sz val="10"/>
            <color indexed="81"/>
            <rFont val="ＭＳ Ｐゴシック"/>
            <family val="3"/>
            <charset val="128"/>
          </rPr>
          <t xml:space="preserve">異動日等の条件によって選択範囲が異なります。
</t>
        </r>
        <r>
          <rPr>
            <b/>
            <u/>
            <sz val="10"/>
            <color indexed="81"/>
            <rFont val="ＭＳ Ｐゴシック"/>
            <family val="3"/>
            <charset val="128"/>
          </rPr>
          <t>注：翌年１月～５月までの退職の場合は一括徴収が必要です。</t>
        </r>
        <r>
          <rPr>
            <b/>
            <sz val="10"/>
            <color indexed="81"/>
            <rFont val="ＭＳ Ｐゴシック"/>
            <family val="3"/>
            <charset val="128"/>
          </rPr>
          <t xml:space="preserve">
異動後の従業員等の負担を考慮して、一括徴収にご協力願います。</t>
        </r>
      </text>
    </comment>
    <comment ref="C43" authorId="0" shapeId="0">
      <text>
        <r>
          <rPr>
            <b/>
            <sz val="10"/>
            <color indexed="81"/>
            <rFont val="ＭＳ Ｐゴシック"/>
            <family val="3"/>
            <charset val="128"/>
          </rPr>
          <t>上記で普通徴収を選択された場合に、
その理由を選択してください。</t>
        </r>
      </text>
    </comment>
    <comment ref="C44" authorId="0" shapeId="0">
      <text>
        <r>
          <rPr>
            <sz val="10"/>
            <color indexed="81"/>
            <rFont val="ＭＳ ゴシック"/>
            <family val="3"/>
            <charset val="128"/>
          </rPr>
          <t>残税額を一括徴収する場合に、必要事項を入力してください。</t>
        </r>
      </text>
    </comment>
    <comment ref="C46" authorId="0" shapeId="0">
      <text>
        <r>
          <rPr>
            <sz val="10"/>
            <color indexed="81"/>
            <rFont val="ＭＳ ゴシック"/>
            <family val="3"/>
            <charset val="128"/>
          </rPr>
          <t xml:space="preserve">残税額について、他の給与支払者において特別徴収を継続される場合に、必要事項を入力してください。
</t>
        </r>
        <r>
          <rPr>
            <b/>
            <sz val="10"/>
            <color indexed="81"/>
            <rFont val="ＭＳ ゴシック"/>
            <family val="3"/>
            <charset val="128"/>
          </rPr>
          <t>(注)新しい給与支払者には月割額・徴収開始月を必ず連絡いただくようお願いします。</t>
        </r>
      </text>
    </comment>
  </commentList>
</comments>
</file>

<file path=xl/comments2.xml><?xml version="1.0" encoding="utf-8"?>
<comments xmlns="http://schemas.openxmlformats.org/spreadsheetml/2006/main">
  <authors>
    <author>作成者</author>
  </authors>
  <commentList>
    <comment ref="C7" authorId="0" shapeId="0">
      <text>
        <r>
          <rPr>
            <b/>
            <sz val="9"/>
            <color indexed="81"/>
            <rFont val="ＭＳ Ｐゴシック"/>
            <family val="3"/>
            <charset val="128"/>
          </rPr>
          <t>お送りしている特別徴収税額決定(変更)通知書
に記載の指定番号を入力してください。</t>
        </r>
      </text>
    </comment>
    <comment ref="B16" authorId="0" shapeId="0">
      <text>
        <r>
          <rPr>
            <b/>
            <sz val="10"/>
            <color indexed="81"/>
            <rFont val="ＭＳ Ｐゴシック"/>
            <family val="3"/>
            <charset val="128"/>
          </rPr>
          <t>お送りしている特別徴収税額決定(変更)通知書
に記載の宛名番号を入力してください。</t>
        </r>
      </text>
    </comment>
    <comment ref="B18" authorId="0" shapeId="0">
      <text>
        <r>
          <rPr>
            <b/>
            <sz val="10"/>
            <color indexed="81"/>
            <rFont val="ＭＳ Ｐゴシック"/>
            <family val="3"/>
            <charset val="128"/>
          </rPr>
          <t>お送りしている特別徴収税額決定(変更)通知書
に記載の氏名を入力してください。</t>
        </r>
      </text>
    </comment>
    <comment ref="C20" authorId="0" shapeId="0">
      <text>
        <r>
          <rPr>
            <b/>
            <sz val="10"/>
            <color indexed="81"/>
            <rFont val="ＭＳ Ｐゴシック"/>
            <family val="3"/>
            <charset val="128"/>
          </rPr>
          <t>上記の姓と現在の姓が異なる場合に入力してください。</t>
        </r>
      </text>
    </comment>
    <comment ref="C23" authorId="0" shapeId="0">
      <text>
        <r>
          <rPr>
            <b/>
            <sz val="10"/>
            <color indexed="81"/>
            <rFont val="ＭＳ ゴシック"/>
            <family val="3"/>
            <charset val="128"/>
          </rPr>
          <t>6月～12月の退職･･･退職年の1月1日現在住所
1月～ 5月の退職･･･退職年の</t>
        </r>
        <r>
          <rPr>
            <b/>
            <u/>
            <sz val="10"/>
            <color indexed="81"/>
            <rFont val="ＭＳ ゴシック"/>
            <family val="3"/>
            <charset val="128"/>
          </rPr>
          <t>前年の</t>
        </r>
        <r>
          <rPr>
            <b/>
            <sz val="10"/>
            <color indexed="81"/>
            <rFont val="ＭＳ ゴシック"/>
            <family val="3"/>
            <charset val="128"/>
          </rPr>
          <t>1月1日現在住所</t>
        </r>
      </text>
    </comment>
    <comment ref="C27" authorId="0" shapeId="0">
      <text>
        <r>
          <rPr>
            <b/>
            <sz val="10"/>
            <color indexed="81"/>
            <rFont val="ＭＳ Ｐゴシック"/>
            <family val="3"/>
            <charset val="128"/>
          </rPr>
          <t>上記の1月1日現在の住所と
現在の住所が異なる場合に入力してください。</t>
        </r>
      </text>
    </comment>
    <comment ref="B32" authorId="0" shapeId="0">
      <text>
        <r>
          <rPr>
            <b/>
            <sz val="10"/>
            <color indexed="81"/>
            <rFont val="ＭＳ Ｐゴシック"/>
            <family val="3"/>
            <charset val="128"/>
          </rPr>
          <t>異動年月日を和暦の年月日で入力してください。
（例）平成29年3月31日→29年3月31日</t>
        </r>
      </text>
    </comment>
    <comment ref="B34" authorId="0" shapeId="0">
      <text>
        <r>
          <rPr>
            <b/>
            <sz val="10"/>
            <color indexed="81"/>
            <rFont val="ＭＳ Ｐゴシック"/>
            <family val="3"/>
            <charset val="128"/>
          </rPr>
          <t>お送りしている特別徴収税額決定(変更)通知書
に記載の年税額を入力してください。</t>
        </r>
      </text>
    </comment>
    <comment ref="C35" authorId="0" shapeId="0">
      <text>
        <r>
          <rPr>
            <b/>
            <sz val="10"/>
            <color indexed="81"/>
            <rFont val="ＭＳ Ｐゴシック"/>
            <family val="3"/>
            <charset val="128"/>
          </rPr>
          <t>すでに給与等から差し引いて徴収した税額(月割額)の合計と、
その月分を入力してください。</t>
        </r>
      </text>
    </comment>
    <comment ref="B38" authorId="0" shapeId="0">
      <text>
        <r>
          <rPr>
            <b/>
            <sz val="10"/>
            <color indexed="81"/>
            <rFont val="ＭＳ Ｐゴシック"/>
            <family val="3"/>
            <charset val="128"/>
          </rPr>
          <t xml:space="preserve">異動した年の1月1日から異動日までに支払った
給与等の合計額(退職手当等を除く)を入力してください。
</t>
        </r>
        <r>
          <rPr>
            <b/>
            <u/>
            <sz val="10"/>
            <color indexed="81"/>
            <rFont val="ＭＳ Ｐゴシック"/>
            <family val="3"/>
            <charset val="128"/>
          </rPr>
          <t>注：下記の「今後支払予定の給与支払額」欄に入力する
給与支払額（退職手当等を除く）を含めて入力してください。</t>
        </r>
      </text>
    </comment>
    <comment ref="B39" authorId="0" shapeId="0">
      <text>
        <r>
          <rPr>
            <b/>
            <sz val="10"/>
            <color indexed="81"/>
            <rFont val="ＭＳ ゴシック"/>
            <family val="3"/>
            <charset val="128"/>
          </rPr>
          <t>異動した年の1月1日から異動日までに支払った給与等から
差し引いた社会保険料の合計額を入力してください。</t>
        </r>
      </text>
    </comment>
    <comment ref="B40" authorId="0" shapeId="0">
      <text>
        <r>
          <rPr>
            <b/>
            <sz val="10"/>
            <color indexed="81"/>
            <rFont val="ＭＳ Ｐゴシック"/>
            <family val="3"/>
            <charset val="128"/>
          </rPr>
          <t xml:space="preserve">異動日等の条件によって選択範囲が異なります。
</t>
        </r>
        <r>
          <rPr>
            <b/>
            <u/>
            <sz val="10"/>
            <color indexed="81"/>
            <rFont val="ＭＳ Ｐゴシック"/>
            <family val="3"/>
            <charset val="128"/>
          </rPr>
          <t>注：翌年１月～５月までの退職の場合は一括徴収が必要です。</t>
        </r>
        <r>
          <rPr>
            <b/>
            <sz val="10"/>
            <color indexed="81"/>
            <rFont val="ＭＳ Ｐゴシック"/>
            <family val="3"/>
            <charset val="128"/>
          </rPr>
          <t xml:space="preserve">
異動後の従業員等の負担を考慮して、一括徴収にご協力願います。</t>
        </r>
      </text>
    </comment>
    <comment ref="C41" authorId="0" shapeId="0">
      <text>
        <r>
          <rPr>
            <b/>
            <sz val="10"/>
            <color indexed="81"/>
            <rFont val="ＭＳ Ｐゴシック"/>
            <family val="3"/>
            <charset val="128"/>
          </rPr>
          <t>上記で普通徴収を選択された場合に、
その理由を選択してください。</t>
        </r>
      </text>
    </comment>
    <comment ref="C42" authorId="0" shapeId="0">
      <text>
        <r>
          <rPr>
            <sz val="10"/>
            <color indexed="81"/>
            <rFont val="ＭＳ ゴシック"/>
            <family val="3"/>
            <charset val="128"/>
          </rPr>
          <t>残税額を一括徴収する場合に、必要事項を入力してください。</t>
        </r>
      </text>
    </comment>
    <comment ref="C44" authorId="0" shapeId="0">
      <text>
        <r>
          <rPr>
            <sz val="10"/>
            <color indexed="81"/>
            <rFont val="ＭＳ ゴシック"/>
            <family val="3"/>
            <charset val="128"/>
          </rPr>
          <t xml:space="preserve">残税額について、他の給与支払者において特別徴収を継続される場合に、必要事項を入力してください。
</t>
        </r>
        <r>
          <rPr>
            <b/>
            <sz val="10"/>
            <color indexed="81"/>
            <rFont val="ＭＳ ゴシック"/>
            <family val="3"/>
            <charset val="128"/>
          </rPr>
          <t>(注)新しい給与支払者には月割額・徴収開始月を必ず連絡いただくようお願いします。</t>
        </r>
      </text>
    </comment>
  </commentList>
</comments>
</file>

<file path=xl/sharedStrings.xml><?xml version="1.0" encoding="utf-8"?>
<sst xmlns="http://schemas.openxmlformats.org/spreadsheetml/2006/main" count="1782" uniqueCount="304">
  <si>
    <t>死亡による退職のため</t>
  </si>
  <si>
    <t>開月</t>
    <rPh sb="0" eb="1">
      <t>カイ</t>
    </rPh>
    <rPh sb="1" eb="2">
      <t>ガツ</t>
    </rPh>
    <phoneticPr fontId="6"/>
  </si>
  <si>
    <t>納月</t>
    <rPh sb="0" eb="1">
      <t>ノウ</t>
    </rPh>
    <rPh sb="1" eb="2">
      <t>ツキ</t>
    </rPh>
    <phoneticPr fontId="6"/>
  </si>
  <si>
    <t>済月</t>
    <rPh sb="0" eb="1">
      <t>スミ</t>
    </rPh>
    <rPh sb="1" eb="2">
      <t>ツキ</t>
    </rPh>
    <phoneticPr fontId="6"/>
  </si>
  <si>
    <t>5　長欠</t>
    <rPh sb="2" eb="4">
      <t>チョウケツ</t>
    </rPh>
    <phoneticPr fontId="6"/>
  </si>
  <si>
    <t>4　休職</t>
    <rPh sb="2" eb="4">
      <t>キュウショク</t>
    </rPh>
    <phoneticPr fontId="6"/>
  </si>
  <si>
    <t>3　死亡</t>
    <rPh sb="2" eb="4">
      <t>シボウ</t>
    </rPh>
    <phoneticPr fontId="6"/>
  </si>
  <si>
    <t>2　退職</t>
    <rPh sb="2" eb="4">
      <t>タイショク</t>
    </rPh>
    <phoneticPr fontId="6"/>
  </si>
  <si>
    <t>徴収方法</t>
    <rPh sb="0" eb="2">
      <t>チョウシュウ</t>
    </rPh>
    <rPh sb="2" eb="4">
      <t>ホウホウ</t>
    </rPh>
    <phoneticPr fontId="6"/>
  </si>
  <si>
    <t>異動事由</t>
    <rPh sb="0" eb="2">
      <t>イドウ</t>
    </rPh>
    <rPh sb="2" eb="3">
      <t>ジ</t>
    </rPh>
    <rPh sb="3" eb="4">
      <t>ユ</t>
    </rPh>
    <phoneticPr fontId="6"/>
  </si>
  <si>
    <t>月分(翌月10日期限)</t>
    <phoneticPr fontId="6"/>
  </si>
  <si>
    <t>徴収開始月</t>
    <rPh sb="0" eb="2">
      <t>チョウシュウ</t>
    </rPh>
    <rPh sb="2" eb="4">
      <t>カイシ</t>
    </rPh>
    <rPh sb="4" eb="5">
      <t>ツキ</t>
    </rPh>
    <phoneticPr fontId="6"/>
  </si>
  <si>
    <t>円</t>
    <rPh sb="0" eb="1">
      <t>エン</t>
    </rPh>
    <phoneticPr fontId="6"/>
  </si>
  <si>
    <t>月割額</t>
    <rPh sb="0" eb="1">
      <t>ツキ</t>
    </rPh>
    <rPh sb="1" eb="2">
      <t>ワリ</t>
    </rPh>
    <rPh sb="2" eb="3">
      <t>ガク</t>
    </rPh>
    <phoneticPr fontId="6"/>
  </si>
  <si>
    <t>依頼</t>
    <rPh sb="0" eb="2">
      <t>イライ</t>
    </rPh>
    <phoneticPr fontId="6"/>
  </si>
  <si>
    <t>内　線</t>
    <rPh sb="0" eb="1">
      <t>ウチ</t>
    </rPh>
    <rPh sb="2" eb="3">
      <t>セン</t>
    </rPh>
    <phoneticPr fontId="11"/>
  </si>
  <si>
    <t>電話番号</t>
    <rPh sb="0" eb="2">
      <t>デンワ</t>
    </rPh>
    <rPh sb="2" eb="4">
      <t>バンゴウ</t>
    </rPh>
    <phoneticPr fontId="11"/>
  </si>
  <si>
    <t>氏　名</t>
    <rPh sb="0" eb="1">
      <t>シ</t>
    </rPh>
    <rPh sb="2" eb="3">
      <t>メイ</t>
    </rPh>
    <phoneticPr fontId="11"/>
  </si>
  <si>
    <t>所属課・係</t>
    <rPh sb="0" eb="2">
      <t>ショゾク</t>
    </rPh>
    <rPh sb="2" eb="3">
      <t>カ</t>
    </rPh>
    <rPh sb="4" eb="5">
      <t>カカリ</t>
    </rPh>
    <phoneticPr fontId="11"/>
  </si>
  <si>
    <t>連絡先</t>
    <rPh sb="0" eb="3">
      <t>レンラクサキ</t>
    </rPh>
    <phoneticPr fontId="6"/>
  </si>
  <si>
    <t>建物名等</t>
    <rPh sb="0" eb="2">
      <t>タテモノ</t>
    </rPh>
    <rPh sb="2" eb="3">
      <t>メイ</t>
    </rPh>
    <rPh sb="3" eb="4">
      <t>ナド</t>
    </rPh>
    <phoneticPr fontId="6"/>
  </si>
  <si>
    <t>番　地</t>
    <rPh sb="0" eb="1">
      <t>バン</t>
    </rPh>
    <rPh sb="2" eb="3">
      <t>チ</t>
    </rPh>
    <phoneticPr fontId="6"/>
  </si>
  <si>
    <t>町　名</t>
    <rPh sb="0" eb="1">
      <t>マチ</t>
    </rPh>
    <rPh sb="2" eb="3">
      <t>メイ</t>
    </rPh>
    <phoneticPr fontId="6"/>
  </si>
  <si>
    <t>市区町村名</t>
    <rPh sb="0" eb="2">
      <t>シク</t>
    </rPh>
    <rPh sb="2" eb="4">
      <t>チョウソン</t>
    </rPh>
    <rPh sb="4" eb="5">
      <t>メイ</t>
    </rPh>
    <phoneticPr fontId="6"/>
  </si>
  <si>
    <t>都道府県名</t>
    <rPh sb="0" eb="4">
      <t>トドウフケン</t>
    </rPh>
    <rPh sb="4" eb="5">
      <t>メイ</t>
    </rPh>
    <phoneticPr fontId="6"/>
  </si>
  <si>
    <t>－</t>
    <phoneticPr fontId="6"/>
  </si>
  <si>
    <t>郵便番号</t>
    <rPh sb="0" eb="4">
      <t>ユウビンバンゴウ</t>
    </rPh>
    <phoneticPr fontId="6"/>
  </si>
  <si>
    <t>所在地</t>
    <rPh sb="0" eb="3">
      <t>ショザイチ</t>
    </rPh>
    <phoneticPr fontId="6"/>
  </si>
  <si>
    <r>
      <t xml:space="preserve">給与支払者番号
</t>
    </r>
    <r>
      <rPr>
        <sz val="8"/>
        <color indexed="8"/>
        <rFont val="ＭＳ Ｐゴシック"/>
        <family val="3"/>
        <charset val="128"/>
      </rPr>
      <t>(特別徴収指定番号)</t>
    </r>
    <rPh sb="0" eb="2">
      <t>キュウヨ</t>
    </rPh>
    <rPh sb="2" eb="4">
      <t>シハライ</t>
    </rPh>
    <rPh sb="4" eb="5">
      <t>シャ</t>
    </rPh>
    <rPh sb="5" eb="7">
      <t>バンゴウ</t>
    </rPh>
    <rPh sb="9" eb="11">
      <t>トクベツ</t>
    </rPh>
    <rPh sb="11" eb="13">
      <t>チョウシュウ</t>
    </rPh>
    <rPh sb="13" eb="15">
      <t>シテイ</t>
    </rPh>
    <rPh sb="15" eb="17">
      <t>バンゴウ</t>
    </rPh>
    <phoneticPr fontId="6"/>
  </si>
  <si>
    <r>
      <t xml:space="preserve">(継続先給与支払者情報)
</t>
    </r>
    <r>
      <rPr>
        <sz val="11"/>
        <color indexed="8"/>
        <rFont val="ＭＳ Ｐゴシック"/>
        <family val="3"/>
        <charset val="128"/>
      </rPr>
      <t>特　別　徴　収　継　続</t>
    </r>
    <rPh sb="1" eb="3">
      <t>ケイゾク</t>
    </rPh>
    <rPh sb="3" eb="4">
      <t>サキ</t>
    </rPh>
    <rPh sb="9" eb="11">
      <t>ジョウホウ</t>
    </rPh>
    <rPh sb="13" eb="14">
      <t>トク</t>
    </rPh>
    <rPh sb="15" eb="16">
      <t>ベツ</t>
    </rPh>
    <rPh sb="17" eb="18">
      <t>シルシ</t>
    </rPh>
    <rPh sb="19" eb="20">
      <t>オサム</t>
    </rPh>
    <rPh sb="21" eb="22">
      <t>ツギ</t>
    </rPh>
    <rPh sb="23" eb="24">
      <t>ゾク</t>
    </rPh>
    <phoneticPr fontId="6"/>
  </si>
  <si>
    <t>月分(翌月10日期限)</t>
    <rPh sb="0" eb="2">
      <t>ガツブン</t>
    </rPh>
    <rPh sb="3" eb="5">
      <t>ヨクゲツ</t>
    </rPh>
    <rPh sb="7" eb="8">
      <t>ニチ</t>
    </rPh>
    <rPh sb="8" eb="10">
      <t>キゲン</t>
    </rPh>
    <phoneticPr fontId="6"/>
  </si>
  <si>
    <t>月</t>
    <rPh sb="0" eb="1">
      <t>ガツ</t>
    </rPh>
    <phoneticPr fontId="6"/>
  </si>
  <si>
    <t>年</t>
    <rPh sb="0" eb="1">
      <t>ネン</t>
    </rPh>
    <phoneticPr fontId="6"/>
  </si>
  <si>
    <t>一括徴収</t>
    <rPh sb="0" eb="2">
      <t>イッカツ</t>
    </rPh>
    <rPh sb="2" eb="4">
      <t>チョウシュウ</t>
    </rPh>
    <phoneticPr fontId="6"/>
  </si>
  <si>
    <t>普通徴収の理由</t>
    <rPh sb="0" eb="2">
      <t>フツウ</t>
    </rPh>
    <rPh sb="2" eb="4">
      <t>チョウシュウ</t>
    </rPh>
    <rPh sb="5" eb="7">
      <t>リユウ</t>
    </rPh>
    <phoneticPr fontId="6"/>
  </si>
  <si>
    <t>未徴収税額の徴収方法</t>
    <rPh sb="0" eb="1">
      <t>ミ</t>
    </rPh>
    <rPh sb="1" eb="3">
      <t>チョウシュウ</t>
    </rPh>
    <rPh sb="3" eb="5">
      <t>ゼイガク</t>
    </rPh>
    <rPh sb="6" eb="8">
      <t>チョウシュウ</t>
    </rPh>
    <rPh sb="8" eb="10">
      <t>ホウホウ</t>
    </rPh>
    <phoneticPr fontId="6"/>
  </si>
  <si>
    <t>社会保険料控除額</t>
    <rPh sb="0" eb="2">
      <t>シャカイ</t>
    </rPh>
    <rPh sb="2" eb="5">
      <t>ホケンリョウ</t>
    </rPh>
    <rPh sb="5" eb="7">
      <t>コウジョ</t>
    </rPh>
    <rPh sb="7" eb="8">
      <t>ガク</t>
    </rPh>
    <phoneticPr fontId="6"/>
  </si>
  <si>
    <t>1月1日以降退職時までの
給与支払額(退職手当等を除く)</t>
    <rPh sb="1" eb="2">
      <t>ガツ</t>
    </rPh>
    <rPh sb="3" eb="4">
      <t>ニチ</t>
    </rPh>
    <rPh sb="4" eb="6">
      <t>イコウ</t>
    </rPh>
    <rPh sb="6" eb="8">
      <t>タイショク</t>
    </rPh>
    <rPh sb="8" eb="9">
      <t>ジ</t>
    </rPh>
    <rPh sb="13" eb="14">
      <t>キュウ</t>
    </rPh>
    <rPh sb="14" eb="15">
      <t>アタエ</t>
    </rPh>
    <rPh sb="15" eb="16">
      <t>シ</t>
    </rPh>
    <rPh sb="16" eb="17">
      <t>バライ</t>
    </rPh>
    <rPh sb="17" eb="18">
      <t>ガク</t>
    </rPh>
    <rPh sb="19" eb="21">
      <t>タイショク</t>
    </rPh>
    <rPh sb="21" eb="23">
      <t>テアテ</t>
    </rPh>
    <rPh sb="23" eb="24">
      <t>トウ</t>
    </rPh>
    <rPh sb="25" eb="26">
      <t>ノゾ</t>
    </rPh>
    <phoneticPr fontId="6"/>
  </si>
  <si>
    <t>未徴収の税額</t>
    <rPh sb="0" eb="1">
      <t>ミ</t>
    </rPh>
    <rPh sb="1" eb="3">
      <t>チョウシュウ</t>
    </rPh>
    <rPh sb="4" eb="6">
      <t>ゼイガク</t>
    </rPh>
    <phoneticPr fontId="6"/>
  </si>
  <si>
    <t>月分</t>
    <rPh sb="0" eb="1">
      <t>ガツ</t>
    </rPh>
    <rPh sb="1" eb="2">
      <t>ブン</t>
    </rPh>
    <phoneticPr fontId="6"/>
  </si>
  <si>
    <t>月分～</t>
    <rPh sb="0" eb="1">
      <t>ガツ</t>
    </rPh>
    <rPh sb="1" eb="2">
      <t>ブン</t>
    </rPh>
    <phoneticPr fontId="6"/>
  </si>
  <si>
    <t>徴収済みの月分</t>
    <rPh sb="0" eb="2">
      <t>チョウシュウ</t>
    </rPh>
    <rPh sb="2" eb="3">
      <t>ズ</t>
    </rPh>
    <rPh sb="5" eb="6">
      <t>ツキ</t>
    </rPh>
    <rPh sb="6" eb="7">
      <t>ブン</t>
    </rPh>
    <phoneticPr fontId="6"/>
  </si>
  <si>
    <t>徴収済みの税額</t>
    <rPh sb="0" eb="2">
      <t>チョウシュウ</t>
    </rPh>
    <rPh sb="2" eb="3">
      <t>ズ</t>
    </rPh>
    <rPh sb="5" eb="7">
      <t>ゼイガク</t>
    </rPh>
    <phoneticPr fontId="6"/>
  </si>
  <si>
    <t>特別徴収税額（年税額）</t>
    <rPh sb="0" eb="2">
      <t>トクベツ</t>
    </rPh>
    <rPh sb="2" eb="4">
      <t>チョウシュウ</t>
    </rPh>
    <rPh sb="4" eb="6">
      <t>ゼイガク</t>
    </rPh>
    <rPh sb="7" eb="10">
      <t>ネンゼイガク</t>
    </rPh>
    <phoneticPr fontId="6"/>
  </si>
  <si>
    <t>異動の事由</t>
    <rPh sb="0" eb="2">
      <t>イドウ</t>
    </rPh>
    <rPh sb="3" eb="4">
      <t>ジ</t>
    </rPh>
    <rPh sb="4" eb="5">
      <t>ユ</t>
    </rPh>
    <phoneticPr fontId="6"/>
  </si>
  <si>
    <t>異動年月日</t>
    <rPh sb="0" eb="2">
      <t>イドウ</t>
    </rPh>
    <rPh sb="2" eb="5">
      <t>ネンガッピ</t>
    </rPh>
    <phoneticPr fontId="6"/>
  </si>
  <si>
    <t>1
月
1
日
現
在</t>
    <phoneticPr fontId="6"/>
  </si>
  <si>
    <t>生　年　月　日</t>
    <rPh sb="0" eb="1">
      <t>ショウ</t>
    </rPh>
    <rPh sb="2" eb="3">
      <t>トシ</t>
    </rPh>
    <rPh sb="4" eb="5">
      <t>ツキ</t>
    </rPh>
    <rPh sb="6" eb="7">
      <t>ヒ</t>
    </rPh>
    <phoneticPr fontId="6"/>
  </si>
  <si>
    <t>新　姓</t>
    <phoneticPr fontId="6"/>
  </si>
  <si>
    <t>フリガナ</t>
    <phoneticPr fontId="6"/>
  </si>
  <si>
    <t>氏　　名</t>
    <phoneticPr fontId="6"/>
  </si>
  <si>
    <t>サブ番号</t>
    <rPh sb="2" eb="4">
      <t>バンゴウ</t>
    </rPh>
    <phoneticPr fontId="6"/>
  </si>
  <si>
    <t>入　力　番　号</t>
    <rPh sb="0" eb="1">
      <t>イ</t>
    </rPh>
    <rPh sb="2" eb="3">
      <t>チカラ</t>
    </rPh>
    <rPh sb="4" eb="5">
      <t>バン</t>
    </rPh>
    <rPh sb="6" eb="7">
      <t>ゴウ</t>
    </rPh>
    <phoneticPr fontId="6"/>
  </si>
  <si>
    <r>
      <rPr>
        <sz val="16"/>
        <color indexed="8"/>
        <rFont val="ＭＳ Ｐゴシック"/>
        <family val="3"/>
        <charset val="128"/>
      </rPr>
      <t>各　従　業　員　の　項　目</t>
    </r>
    <r>
      <rPr>
        <sz val="10"/>
        <color indexed="8"/>
        <rFont val="ＭＳ Ｐゴシック"/>
        <family val="3"/>
        <charset val="128"/>
      </rPr>
      <t xml:space="preserve">
</t>
    </r>
    <r>
      <rPr>
        <sz val="9"/>
        <color indexed="8"/>
        <rFont val="ＭＳ Ｐゴシック"/>
        <family val="3"/>
        <charset val="128"/>
      </rPr>
      <t>（入力番号ごとの内容がそれぞれ異動届出書に印刷）</t>
    </r>
    <rPh sb="0" eb="1">
      <t>カク</t>
    </rPh>
    <rPh sb="2" eb="3">
      <t>ジュウ</t>
    </rPh>
    <rPh sb="4" eb="5">
      <t>ギョウ</t>
    </rPh>
    <rPh sb="6" eb="7">
      <t>イン</t>
    </rPh>
    <rPh sb="10" eb="11">
      <t>コウ</t>
    </rPh>
    <rPh sb="12" eb="13">
      <t>メ</t>
    </rPh>
    <rPh sb="15" eb="17">
      <t>ニュウリョク</t>
    </rPh>
    <rPh sb="17" eb="19">
      <t>バンゴウ</t>
    </rPh>
    <rPh sb="22" eb="24">
      <t>ナイヨウ</t>
    </rPh>
    <rPh sb="29" eb="31">
      <t>イドウ</t>
    </rPh>
    <rPh sb="31" eb="33">
      <t>トドケデ</t>
    </rPh>
    <rPh sb="33" eb="34">
      <t>ショ</t>
    </rPh>
    <rPh sb="35" eb="37">
      <t>インサツ</t>
    </rPh>
    <phoneticPr fontId="6"/>
  </si>
  <si>
    <t>－</t>
    <phoneticPr fontId="6"/>
  </si>
  <si>
    <t>連　絡　先</t>
    <rPh sb="0" eb="1">
      <t>レン</t>
    </rPh>
    <rPh sb="2" eb="3">
      <t>ラク</t>
    </rPh>
    <rPh sb="4" eb="5">
      <t>サキ</t>
    </rPh>
    <phoneticPr fontId="11"/>
  </si>
  <si>
    <t>所　在　地
（住　　　所）</t>
    <rPh sb="0" eb="1">
      <t>ショ</t>
    </rPh>
    <rPh sb="2" eb="3">
      <t>ザイ</t>
    </rPh>
    <rPh sb="4" eb="5">
      <t>チ</t>
    </rPh>
    <rPh sb="7" eb="8">
      <t>ジュウ</t>
    </rPh>
    <rPh sb="11" eb="12">
      <t>ショ</t>
    </rPh>
    <phoneticPr fontId="6"/>
  </si>
  <si>
    <t>名　　称
（氏　　名）</t>
    <rPh sb="0" eb="1">
      <t>ナ</t>
    </rPh>
    <rPh sb="3" eb="4">
      <t>ショウ</t>
    </rPh>
    <rPh sb="6" eb="7">
      <t>シ</t>
    </rPh>
    <rPh sb="9" eb="10">
      <t>メイ</t>
    </rPh>
    <phoneticPr fontId="6"/>
  </si>
  <si>
    <r>
      <t xml:space="preserve">給与支払者番号
</t>
    </r>
    <r>
      <rPr>
        <sz val="10"/>
        <color indexed="8"/>
        <rFont val="ＭＳ Ｐゴシック"/>
        <family val="3"/>
        <charset val="128"/>
      </rPr>
      <t>（特別徴収指定番号）</t>
    </r>
    <rPh sb="0" eb="2">
      <t>キュウヨ</t>
    </rPh>
    <rPh sb="2" eb="4">
      <t>シハライ</t>
    </rPh>
    <rPh sb="4" eb="5">
      <t>シャ</t>
    </rPh>
    <rPh sb="5" eb="7">
      <t>バンゴウ</t>
    </rPh>
    <rPh sb="9" eb="11">
      <t>トクベツ</t>
    </rPh>
    <rPh sb="11" eb="13">
      <t>チョウシュウ</t>
    </rPh>
    <rPh sb="13" eb="15">
      <t>シテイ</t>
    </rPh>
    <rPh sb="15" eb="17">
      <t>バンゴウ</t>
    </rPh>
    <phoneticPr fontId="6"/>
  </si>
  <si>
    <t>給与支払者情報
（特別徴収義務者）</t>
    <rPh sb="0" eb="1">
      <t>キュウ</t>
    </rPh>
    <rPh sb="1" eb="2">
      <t>アタエ</t>
    </rPh>
    <rPh sb="2" eb="3">
      <t>シ</t>
    </rPh>
    <rPh sb="3" eb="4">
      <t>バライ</t>
    </rPh>
    <rPh sb="4" eb="5">
      <t>シャ</t>
    </rPh>
    <rPh sb="5" eb="6">
      <t>ジョウ</t>
    </rPh>
    <rPh sb="6" eb="7">
      <t>ホウ</t>
    </rPh>
    <rPh sb="9" eb="11">
      <t>トクベツ</t>
    </rPh>
    <rPh sb="11" eb="13">
      <t>チョウシュウ</t>
    </rPh>
    <rPh sb="13" eb="16">
      <t>ギムシャ</t>
    </rPh>
    <phoneticPr fontId="6"/>
  </si>
  <si>
    <t>日</t>
    <rPh sb="0" eb="1">
      <t>ニチ</t>
    </rPh>
    <phoneticPr fontId="6"/>
  </si>
  <si>
    <t>提　出　年　月　日</t>
    <rPh sb="0" eb="1">
      <t>ツツミ</t>
    </rPh>
    <rPh sb="2" eb="3">
      <t>デ</t>
    </rPh>
    <rPh sb="4" eb="5">
      <t>トシ</t>
    </rPh>
    <rPh sb="6" eb="7">
      <t>ツキ</t>
    </rPh>
    <rPh sb="8" eb="9">
      <t>ヒ</t>
    </rPh>
    <phoneticPr fontId="6"/>
  </si>
  <si>
    <t>　　（1名につき3部印刷されますので、片面印刷で3部とも提出してください。）</t>
    <phoneticPr fontId="6"/>
  </si>
  <si>
    <t>②入力後、異動届出書(印刷)のシートにおいて、入力番号を選択して記載内容を確認のうえ印刷して提出してください。</t>
    <rPh sb="1" eb="4">
      <t>ニュウリョクゴ</t>
    </rPh>
    <rPh sb="5" eb="7">
      <t>イドウ</t>
    </rPh>
    <rPh sb="7" eb="9">
      <t>トドケデ</t>
    </rPh>
    <rPh sb="9" eb="10">
      <t>ショ</t>
    </rPh>
    <rPh sb="11" eb="13">
      <t>インサツ</t>
    </rPh>
    <rPh sb="23" eb="25">
      <t>ニュウリョク</t>
    </rPh>
    <rPh sb="25" eb="27">
      <t>バンゴウ</t>
    </rPh>
    <rPh sb="28" eb="30">
      <t>センタク</t>
    </rPh>
    <rPh sb="32" eb="34">
      <t>キサイ</t>
    </rPh>
    <rPh sb="34" eb="36">
      <t>ナイヨウ</t>
    </rPh>
    <rPh sb="37" eb="39">
      <t>カクニン</t>
    </rPh>
    <rPh sb="42" eb="44">
      <t>インサツ</t>
    </rPh>
    <rPh sb="46" eb="48">
      <t>テイシュツ</t>
    </rPh>
    <phoneticPr fontId="6"/>
  </si>
  <si>
    <t>①下の一覧表に入力番号ごとに必要事項を入力してください。</t>
    <rPh sb="1" eb="2">
      <t>シタ</t>
    </rPh>
    <rPh sb="3" eb="5">
      <t>イチラン</t>
    </rPh>
    <rPh sb="5" eb="6">
      <t>ヒョウ</t>
    </rPh>
    <rPh sb="7" eb="9">
      <t>ニュウリョク</t>
    </rPh>
    <rPh sb="9" eb="11">
      <t>バンゴウ</t>
    </rPh>
    <rPh sb="14" eb="16">
      <t>ヒツヨウ</t>
    </rPh>
    <rPh sb="16" eb="18">
      <t>ジコウ</t>
    </rPh>
    <rPh sb="19" eb="21">
      <t>ニュウリョク</t>
    </rPh>
    <phoneticPr fontId="6"/>
  </si>
  <si>
    <t>給与所得者異動届出書の作成</t>
    <rPh sb="0" eb="2">
      <t>キュウヨ</t>
    </rPh>
    <rPh sb="2" eb="4">
      <t>ショトク</t>
    </rPh>
    <rPh sb="4" eb="5">
      <t>シャ</t>
    </rPh>
    <rPh sb="5" eb="7">
      <t>イドウ</t>
    </rPh>
    <rPh sb="7" eb="9">
      <t>トドケデ</t>
    </rPh>
    <rPh sb="9" eb="10">
      <t>ショ</t>
    </rPh>
    <rPh sb="11" eb="13">
      <t>サクセイ</t>
    </rPh>
    <phoneticPr fontId="6"/>
  </si>
  <si>
    <t>Ｆ</t>
    <phoneticPr fontId="6"/>
  </si>
  <si>
    <t>Ｅ</t>
    <phoneticPr fontId="6"/>
  </si>
  <si>
    <t>Ｄ</t>
    <phoneticPr fontId="6"/>
  </si>
  <si>
    <t>Ｃ</t>
    <phoneticPr fontId="6"/>
  </si>
  <si>
    <t>Ｂ</t>
    <phoneticPr fontId="6"/>
  </si>
  <si>
    <t>Ａ</t>
    <phoneticPr fontId="6"/>
  </si>
  <si>
    <t>点　検</t>
    <rPh sb="0" eb="1">
      <t>テン</t>
    </rPh>
    <rPh sb="2" eb="3">
      <t>ケン</t>
    </rPh>
    <phoneticPr fontId="6"/>
  </si>
  <si>
    <t>旧特別徴収処理欄</t>
    <rPh sb="0" eb="3">
      <t>キュウトクベツ</t>
    </rPh>
    <rPh sb="3" eb="5">
      <t>チョウシュウ</t>
    </rPh>
    <rPh sb="5" eb="7">
      <t>ショリ</t>
    </rPh>
    <rPh sb="7" eb="8">
      <t>ラン</t>
    </rPh>
    <phoneticPr fontId="6"/>
  </si>
  <si>
    <t>-</t>
    <phoneticPr fontId="6"/>
  </si>
  <si>
    <t>電話</t>
    <rPh sb="0" eb="2">
      <t>デンワ</t>
    </rPh>
    <phoneticPr fontId="6"/>
  </si>
  <si>
    <t>〒</t>
    <phoneticPr fontId="6"/>
  </si>
  <si>
    <t>異動後</t>
    <rPh sb="0" eb="2">
      <t>イドウ</t>
    </rPh>
    <rPh sb="2" eb="3">
      <t>ゴ</t>
    </rPh>
    <phoneticPr fontId="6"/>
  </si>
  <si>
    <t>控除社会保険料額</t>
    <rPh sb="0" eb="2">
      <t>コウジョ</t>
    </rPh>
    <rPh sb="2" eb="4">
      <t>シャカイ</t>
    </rPh>
    <rPh sb="4" eb="7">
      <t>ホケンリョウ</t>
    </rPh>
    <rPh sb="7" eb="8">
      <t>ガク</t>
    </rPh>
    <phoneticPr fontId="6"/>
  </si>
  <si>
    <t>月分まで</t>
    <rPh sb="0" eb="2">
      <t>ガツブン</t>
    </rPh>
    <phoneticPr fontId="6"/>
  </si>
  <si>
    <t>月分から</t>
    <rPh sb="0" eb="1">
      <t>ガツ</t>
    </rPh>
    <rPh sb="1" eb="2">
      <t>ブン</t>
    </rPh>
    <phoneticPr fontId="6"/>
  </si>
  <si>
    <t>生年月日</t>
    <rPh sb="0" eb="2">
      <t>セイネン</t>
    </rPh>
    <rPh sb="2" eb="4">
      <t>ガッピ</t>
    </rPh>
    <phoneticPr fontId="6"/>
  </si>
  <si>
    <t>氏名</t>
    <rPh sb="0" eb="2">
      <t>シメイ</t>
    </rPh>
    <phoneticPr fontId="6"/>
  </si>
  <si>
    <t>１月１日以降退職時
までの給与支払額</t>
    <rPh sb="1" eb="2">
      <t>ガツ</t>
    </rPh>
    <rPh sb="3" eb="4">
      <t>ニチ</t>
    </rPh>
    <rPh sb="4" eb="6">
      <t>イコウ</t>
    </rPh>
    <rPh sb="6" eb="8">
      <t>タイショク</t>
    </rPh>
    <rPh sb="8" eb="9">
      <t>ジ</t>
    </rPh>
    <rPh sb="13" eb="15">
      <t>キュウヨ</t>
    </rPh>
    <rPh sb="15" eb="17">
      <t>シハライ</t>
    </rPh>
    <rPh sb="17" eb="18">
      <t>ガク</t>
    </rPh>
    <phoneticPr fontId="6"/>
  </si>
  <si>
    <t>異動後の未徴収
税額の徴収方法</t>
    <rPh sb="0" eb="2">
      <t>イドウ</t>
    </rPh>
    <rPh sb="2" eb="3">
      <t>ゴ</t>
    </rPh>
    <rPh sb="4" eb="7">
      <t>ミチョウシュウ</t>
    </rPh>
    <rPh sb="8" eb="10">
      <t>ゼイガク</t>
    </rPh>
    <rPh sb="11" eb="13">
      <t>チョウシュウ</t>
    </rPh>
    <rPh sb="13" eb="15">
      <t>ホウホウ</t>
    </rPh>
    <phoneticPr fontId="6"/>
  </si>
  <si>
    <t>異動の事由</t>
    <rPh sb="0" eb="2">
      <t>イドウ</t>
    </rPh>
    <rPh sb="3" eb="5">
      <t>ジユウ</t>
    </rPh>
    <phoneticPr fontId="6"/>
  </si>
  <si>
    <t>新姓</t>
    <rPh sb="0" eb="2">
      <t>シンセイ</t>
    </rPh>
    <phoneticPr fontId="6"/>
  </si>
  <si>
    <t>フリガナ</t>
    <phoneticPr fontId="6"/>
  </si>
  <si>
    <t>給与所得者</t>
    <rPh sb="0" eb="2">
      <t>キュウヨ</t>
    </rPh>
    <rPh sb="2" eb="4">
      <t>ショトク</t>
    </rPh>
    <rPh sb="4" eb="5">
      <t>シャ</t>
    </rPh>
    <phoneticPr fontId="6"/>
  </si>
  <si>
    <t>年度</t>
    <rPh sb="0" eb="2">
      <t>ネンド</t>
    </rPh>
    <phoneticPr fontId="6"/>
  </si>
  <si>
    <t>特別徴収
指定番号</t>
    <rPh sb="0" eb="2">
      <t>トクベツ</t>
    </rPh>
    <rPh sb="2" eb="4">
      <t>チョウシュウ</t>
    </rPh>
    <rPh sb="5" eb="7">
      <t>シテイ</t>
    </rPh>
    <rPh sb="7" eb="9">
      <t>バンゴウ</t>
    </rPh>
    <phoneticPr fontId="6"/>
  </si>
  <si>
    <t>整理番号</t>
    <rPh sb="0" eb="2">
      <t>セイリ</t>
    </rPh>
    <rPh sb="2" eb="4">
      <t>バンゴウ</t>
    </rPh>
    <phoneticPr fontId="6"/>
  </si>
  <si>
    <t>特別徴収</t>
    <rPh sb="0" eb="2">
      <t>トクベツ</t>
    </rPh>
    <rPh sb="2" eb="4">
      <t>チョウシュウ</t>
    </rPh>
    <phoneticPr fontId="6"/>
  </si>
  <si>
    <t>に係る給与所得者異動届出書</t>
    <rPh sb="1" eb="2">
      <t>カカ</t>
    </rPh>
    <rPh sb="3" eb="5">
      <t>キュウヨ</t>
    </rPh>
    <rPh sb="5" eb="7">
      <t>ショトク</t>
    </rPh>
    <rPh sb="7" eb="8">
      <t>シャ</t>
    </rPh>
    <rPh sb="8" eb="10">
      <t>イドウ</t>
    </rPh>
    <rPh sb="10" eb="13">
      <t>トドケデショ</t>
    </rPh>
    <phoneticPr fontId="6"/>
  </si>
  <si>
    <t>給与支払報告</t>
    <rPh sb="0" eb="2">
      <t>キュウヨ</t>
    </rPh>
    <rPh sb="2" eb="4">
      <t>シハライ</t>
    </rPh>
    <rPh sb="4" eb="6">
      <t>ホウコク</t>
    </rPh>
    <phoneticPr fontId="6"/>
  </si>
  <si>
    <t>一括徴収(本人希望)</t>
    <phoneticPr fontId="6"/>
  </si>
  <si>
    <t>一括徴収</t>
    <phoneticPr fontId="6"/>
  </si>
  <si>
    <t>１</t>
    <phoneticPr fontId="6"/>
  </si>
  <si>
    <t>入力番号</t>
    <rPh sb="0" eb="2">
      <t>ニュウリョク</t>
    </rPh>
    <rPh sb="2" eb="4">
      <t>バンゴウ</t>
    </rPh>
    <phoneticPr fontId="6"/>
  </si>
  <si>
    <t>月</t>
    <rPh sb="0" eb="1">
      <t>ガツ</t>
    </rPh>
    <phoneticPr fontId="2"/>
  </si>
  <si>
    <t>日</t>
    <rPh sb="0" eb="1">
      <t>ヒ</t>
    </rPh>
    <phoneticPr fontId="2"/>
  </si>
  <si>
    <t>年</t>
    <rPh sb="0" eb="1">
      <t>ネン</t>
    </rPh>
    <phoneticPr fontId="2"/>
  </si>
  <si>
    <t>従業員等の住所</t>
    <rPh sb="0" eb="1">
      <t>ジュウ</t>
    </rPh>
    <rPh sb="1" eb="2">
      <t>ギョウ</t>
    </rPh>
    <rPh sb="2" eb="3">
      <t>イン</t>
    </rPh>
    <rPh sb="3" eb="4">
      <t>トウ</t>
    </rPh>
    <rPh sb="5" eb="6">
      <t>ジュウ</t>
    </rPh>
    <rPh sb="6" eb="7">
      <t>ショ</t>
    </rPh>
    <phoneticPr fontId="6"/>
  </si>
  <si>
    <r>
      <rPr>
        <sz val="16"/>
        <color indexed="8"/>
        <rFont val="ＭＳ Ｐゴシック"/>
        <family val="3"/>
        <charset val="128"/>
      </rPr>
      <t>共通項目</t>
    </r>
    <r>
      <rPr>
        <sz val="10"/>
        <color indexed="8"/>
        <rFont val="ＭＳ Ｐゴシック"/>
        <family val="3"/>
        <charset val="128"/>
      </rPr>
      <t xml:space="preserve">
</t>
    </r>
    <r>
      <rPr>
        <sz val="9"/>
        <color indexed="8"/>
        <rFont val="ＭＳ Ｐゴシック"/>
        <family val="3"/>
        <charset val="128"/>
      </rPr>
      <t>(すべてに印刷)</t>
    </r>
    <rPh sb="0" eb="1">
      <t>トモ</t>
    </rPh>
    <rPh sb="1" eb="2">
      <t>ツウ</t>
    </rPh>
    <rPh sb="2" eb="3">
      <t>コウ</t>
    </rPh>
    <rPh sb="3" eb="4">
      <t>メ</t>
    </rPh>
    <rPh sb="10" eb="12">
      <t>インサツ</t>
    </rPh>
    <phoneticPr fontId="6"/>
  </si>
  <si>
    <t>氏　名</t>
    <rPh sb="0" eb="1">
      <t>シ</t>
    </rPh>
    <rPh sb="2" eb="3">
      <t>メイ</t>
    </rPh>
    <phoneticPr fontId="6"/>
  </si>
  <si>
    <t>普徴理由</t>
    <rPh sb="0" eb="1">
      <t>フ</t>
    </rPh>
    <rPh sb="1" eb="2">
      <t>チョウ</t>
    </rPh>
    <rPh sb="2" eb="4">
      <t>リユウ</t>
    </rPh>
    <phoneticPr fontId="2"/>
  </si>
  <si>
    <t>一括徴収の本人申出がないため</t>
    <phoneticPr fontId="6"/>
  </si>
  <si>
    <t>生年</t>
    <rPh sb="0" eb="2">
      <t>セイネン</t>
    </rPh>
    <phoneticPr fontId="2"/>
  </si>
  <si>
    <t>年号</t>
    <rPh sb="0" eb="1">
      <t>ネン</t>
    </rPh>
    <rPh sb="1" eb="2">
      <t>ゴウ</t>
    </rPh>
    <phoneticPr fontId="2"/>
  </si>
  <si>
    <t>today</t>
    <phoneticPr fontId="2"/>
  </si>
  <si>
    <t>平</t>
    <rPh sb="0" eb="1">
      <t>ヘイ</t>
    </rPh>
    <phoneticPr fontId="2"/>
  </si>
  <si>
    <t>年齢テーブル</t>
    <rPh sb="0" eb="2">
      <t>ネンレイ</t>
    </rPh>
    <phoneticPr fontId="6"/>
  </si>
  <si>
    <t>人事課給与</t>
    <rPh sb="0" eb="3">
      <t>ジンジカ</t>
    </rPh>
    <rPh sb="3" eb="5">
      <t>キュウヨ</t>
    </rPh>
    <phoneticPr fontId="2"/>
  </si>
  <si>
    <t>0000</t>
    <phoneticPr fontId="2"/>
  </si>
  <si>
    <t>昭37</t>
  </si>
  <si>
    <t>淀川　一郎</t>
    <rPh sb="0" eb="2">
      <t>ヨドガワ</t>
    </rPh>
    <rPh sb="3" eb="5">
      <t>イチロウ</t>
    </rPh>
    <phoneticPr fontId="2"/>
  </si>
  <si>
    <t>昭40</t>
  </si>
  <si>
    <t>普通徴収(本人が納付)</t>
  </si>
  <si>
    <t>一括徴収の本人申出がないため</t>
  </si>
  <si>
    <t>昭41</t>
  </si>
  <si>
    <t>一括徴収(本人希望)</t>
  </si>
  <si>
    <t>各入力番号の異動届出書の内容</t>
    <rPh sb="0" eb="3">
      <t>カクニュウリョク</t>
    </rPh>
    <rPh sb="3" eb="5">
      <t>バンゴウ</t>
    </rPh>
    <rPh sb="6" eb="9">
      <t>イドウトドケ</t>
    </rPh>
    <rPh sb="9" eb="10">
      <t>デ</t>
    </rPh>
    <rPh sb="10" eb="11">
      <t>ショ</t>
    </rPh>
    <rPh sb="12" eb="14">
      <t>ナイヨウ</t>
    </rPh>
    <phoneticPr fontId="45"/>
  </si>
  <si>
    <t>入力番号１</t>
    <rPh sb="0" eb="2">
      <t>ニュウリョク</t>
    </rPh>
    <rPh sb="2" eb="4">
      <t>バンゴウ</t>
    </rPh>
    <phoneticPr fontId="45"/>
  </si>
  <si>
    <t>入力番号２</t>
    <rPh sb="0" eb="2">
      <t>ニュウリョク</t>
    </rPh>
    <rPh sb="2" eb="4">
      <t>バンゴウ</t>
    </rPh>
    <phoneticPr fontId="45"/>
  </si>
  <si>
    <t>入力番号３</t>
    <rPh sb="0" eb="2">
      <t>ニュウリョク</t>
    </rPh>
    <rPh sb="2" eb="4">
      <t>バンゴウ</t>
    </rPh>
    <phoneticPr fontId="45"/>
  </si>
  <si>
    <t>異動届出書の作成例</t>
    <rPh sb="0" eb="3">
      <t>イドウトドケ</t>
    </rPh>
    <rPh sb="3" eb="4">
      <t>デ</t>
    </rPh>
    <rPh sb="4" eb="5">
      <t>ショ</t>
    </rPh>
    <rPh sb="6" eb="9">
      <t>サクセイレイ</t>
    </rPh>
    <phoneticPr fontId="6"/>
  </si>
  <si>
    <r>
      <rPr>
        <sz val="6"/>
        <color indexed="8"/>
        <rFont val="ＭＳ Ｐゴシック"/>
        <family val="3"/>
        <charset val="128"/>
      </rPr>
      <t>(上記と異なる場合)</t>
    </r>
    <r>
      <rPr>
        <sz val="10"/>
        <color indexed="8"/>
        <rFont val="ＭＳ Ｐゴシック"/>
        <family val="3"/>
        <charset val="128"/>
      </rPr>
      <t xml:space="preserve">
現　住　所</t>
    </r>
    <rPh sb="11" eb="12">
      <t>ゲン</t>
    </rPh>
    <rPh sb="13" eb="14">
      <t>ジュウ</t>
    </rPh>
    <rPh sb="15" eb="16">
      <t>ショ</t>
    </rPh>
    <phoneticPr fontId="6"/>
  </si>
  <si>
    <t>市町村・区名</t>
    <rPh sb="0" eb="3">
      <t>シチョウソン</t>
    </rPh>
    <rPh sb="4" eb="5">
      <t>ク</t>
    </rPh>
    <rPh sb="5" eb="6">
      <t>メイ</t>
    </rPh>
    <phoneticPr fontId="6"/>
  </si>
  <si>
    <t>大阪市</t>
    <rPh sb="0" eb="2">
      <t>オオサカ</t>
    </rPh>
    <rPh sb="2" eb="3">
      <t>シ</t>
    </rPh>
    <phoneticPr fontId="6"/>
  </si>
  <si>
    <t>区</t>
    <rPh sb="0" eb="1">
      <t>ク</t>
    </rPh>
    <phoneticPr fontId="2"/>
  </si>
  <si>
    <t>個人番号</t>
    <rPh sb="0" eb="2">
      <t>コジン</t>
    </rPh>
    <rPh sb="2" eb="4">
      <t>バンゴウ</t>
    </rPh>
    <phoneticPr fontId="2"/>
  </si>
  <si>
    <t>個人番号（マイナンバー）</t>
    <rPh sb="0" eb="2">
      <t>コジン</t>
    </rPh>
    <rPh sb="2" eb="4">
      <t>バンゴウ</t>
    </rPh>
    <phoneticPr fontId="6"/>
  </si>
  <si>
    <t>個人番号又は法人番号</t>
    <rPh sb="0" eb="2">
      <t>コジン</t>
    </rPh>
    <rPh sb="2" eb="4">
      <t>バンゴウ</t>
    </rPh>
    <rPh sb="4" eb="5">
      <t>マタ</t>
    </rPh>
    <rPh sb="6" eb="8">
      <t>ホウジン</t>
    </rPh>
    <rPh sb="8" eb="10">
      <t>バンゴウ</t>
    </rPh>
    <phoneticPr fontId="6"/>
  </si>
  <si>
    <t>1</t>
    <phoneticPr fontId="2"/>
  </si>
  <si>
    <t>（右詰めで入力してください。）</t>
    <rPh sb="1" eb="2">
      <t>ミギ</t>
    </rPh>
    <rPh sb="2" eb="3">
      <t>ツ</t>
    </rPh>
    <rPh sb="5" eb="7">
      <t>ニュウリョク</t>
    </rPh>
    <phoneticPr fontId="2"/>
  </si>
  <si>
    <t>①　下の一覧表に入力番号ごとに必要事項を入力してください。</t>
    <rPh sb="2" eb="3">
      <t>シタ</t>
    </rPh>
    <rPh sb="4" eb="6">
      <t>イチラン</t>
    </rPh>
    <rPh sb="6" eb="7">
      <t>ヒョウ</t>
    </rPh>
    <rPh sb="8" eb="10">
      <t>ニュウリョク</t>
    </rPh>
    <rPh sb="10" eb="12">
      <t>バンゴウ</t>
    </rPh>
    <rPh sb="15" eb="17">
      <t>ヒツヨウ</t>
    </rPh>
    <rPh sb="17" eb="19">
      <t>ジコウ</t>
    </rPh>
    <rPh sb="20" eb="22">
      <t>ニュウリョク</t>
    </rPh>
    <phoneticPr fontId="6"/>
  </si>
  <si>
    <r>
      <t>○印刷する対象者について、</t>
    </r>
    <r>
      <rPr>
        <b/>
        <u/>
        <sz val="14"/>
        <color rgb="FFFF0000"/>
        <rFont val="ＭＳ Ｐゴシック"/>
        <family val="3"/>
        <charset val="128"/>
      </rPr>
      <t>「入力シート」の入力番号を入力し、記載内容を確認のうえ、印刷してください。</t>
    </r>
    <rPh sb="1" eb="3">
      <t>インサツ</t>
    </rPh>
    <rPh sb="5" eb="8">
      <t>タイショウシャ</t>
    </rPh>
    <rPh sb="14" eb="16">
      <t>ニュウリョク</t>
    </rPh>
    <rPh sb="21" eb="23">
      <t>ニュウリョク</t>
    </rPh>
    <rPh sb="23" eb="25">
      <t>バンゴウ</t>
    </rPh>
    <rPh sb="26" eb="28">
      <t>ニュウリョク</t>
    </rPh>
    <rPh sb="30" eb="32">
      <t>キサイ</t>
    </rPh>
    <rPh sb="32" eb="34">
      <t>ナイヨウ</t>
    </rPh>
    <rPh sb="35" eb="37">
      <t>カクニン</t>
    </rPh>
    <rPh sb="41" eb="43">
      <t>インサツ</t>
    </rPh>
    <phoneticPr fontId="6"/>
  </si>
  <si>
    <t>普通徴収(本人が納付)</t>
    <phoneticPr fontId="6"/>
  </si>
  <si>
    <t>宛名番号</t>
    <rPh sb="0" eb="2">
      <t>アテナ</t>
    </rPh>
    <rPh sb="2" eb="3">
      <t>バン</t>
    </rPh>
    <rPh sb="3" eb="4">
      <t>ゴウ</t>
    </rPh>
    <phoneticPr fontId="6"/>
  </si>
  <si>
    <t>新しい勤務先へは、</t>
    <rPh sb="0" eb="1">
      <t>アタラ</t>
    </rPh>
    <rPh sb="3" eb="6">
      <t>キンムサキ</t>
    </rPh>
    <phoneticPr fontId="6"/>
  </si>
  <si>
    <t>大阪市北区中之島１－３ー２０</t>
    <rPh sb="0" eb="3">
      <t>オオサカシ</t>
    </rPh>
    <rPh sb="3" eb="5">
      <t>キタク</t>
    </rPh>
    <rPh sb="5" eb="8">
      <t>ナカノシマ</t>
    </rPh>
    <phoneticPr fontId="2"/>
  </si>
  <si>
    <t>２</t>
    <phoneticPr fontId="2"/>
  </si>
  <si>
    <t>納　入　月</t>
    <rPh sb="0" eb="1">
      <t>オサム</t>
    </rPh>
    <rPh sb="2" eb="3">
      <t>イ</t>
    </rPh>
    <rPh sb="4" eb="5">
      <t>ツキ</t>
    </rPh>
    <phoneticPr fontId="6"/>
  </si>
  <si>
    <t>令和</t>
    <rPh sb="0" eb="2">
      <t>レイワ</t>
    </rPh>
    <phoneticPr fontId="6"/>
  </si>
  <si>
    <t>徴　収　額
（未徴収の税額と同額）</t>
    <rPh sb="0" eb="1">
      <t>チョウ</t>
    </rPh>
    <rPh sb="2" eb="3">
      <t>オサム</t>
    </rPh>
    <rPh sb="4" eb="5">
      <t>ガク</t>
    </rPh>
    <rPh sb="7" eb="10">
      <t>ミチョウシュウ</t>
    </rPh>
    <rPh sb="11" eb="13">
      <t>ゼイガク</t>
    </rPh>
    <rPh sb="14" eb="16">
      <t>ドウガク</t>
    </rPh>
    <phoneticPr fontId="6"/>
  </si>
  <si>
    <t>提出年月日テーブル</t>
    <rPh sb="0" eb="2">
      <t>テイシュツ</t>
    </rPh>
    <rPh sb="2" eb="5">
      <t>ネンガッピ</t>
    </rPh>
    <phoneticPr fontId="6"/>
  </si>
  <si>
    <t>令和</t>
    <rPh sb="0" eb="2">
      <t>レイワ</t>
    </rPh>
    <phoneticPr fontId="2"/>
  </si>
  <si>
    <t>異動年月日テーブル</t>
    <rPh sb="0" eb="2">
      <t>イドウ</t>
    </rPh>
    <rPh sb="2" eb="5">
      <t>ネンガッピ</t>
    </rPh>
    <phoneticPr fontId="6"/>
  </si>
  <si>
    <t>○○商事　株式会社</t>
    <rPh sb="2" eb="4">
      <t>ショウジ</t>
    </rPh>
    <rPh sb="5" eb="7">
      <t>カブシキ</t>
    </rPh>
    <rPh sb="7" eb="9">
      <t>カイシャ</t>
    </rPh>
    <phoneticPr fontId="2"/>
  </si>
  <si>
    <t>中央区</t>
  </si>
  <si>
    <t>西区</t>
  </si>
  <si>
    <t>住吉区</t>
  </si>
  <si>
    <t>1　転勤・転籍</t>
    <rPh sb="2" eb="4">
      <t>テンキン</t>
    </rPh>
    <rPh sb="5" eb="7">
      <t>テンセキ</t>
    </rPh>
    <phoneticPr fontId="6"/>
  </si>
  <si>
    <t>1　特別徴収義務者を変更
2　普通徴収へ切替
3　一括徴収
4　その他　</t>
    <rPh sb="2" eb="4">
      <t>トクベツ</t>
    </rPh>
    <rPh sb="4" eb="6">
      <t>チョウシュウ</t>
    </rPh>
    <rPh sb="6" eb="9">
      <t>ギムシャ</t>
    </rPh>
    <rPh sb="10" eb="12">
      <t>ヘンコウ</t>
    </rPh>
    <rPh sb="15" eb="17">
      <t>フツウ</t>
    </rPh>
    <rPh sb="17" eb="19">
      <t>チョウシュウ</t>
    </rPh>
    <rPh sb="20" eb="22">
      <t>キリカエ</t>
    </rPh>
    <rPh sb="25" eb="27">
      <t>イッカツ</t>
    </rPh>
    <rPh sb="27" eb="29">
      <t>チョウシュウ</t>
    </rPh>
    <rPh sb="34" eb="35">
      <t>タ</t>
    </rPh>
    <phoneticPr fontId="6"/>
  </si>
  <si>
    <t>大阪市</t>
    <rPh sb="0" eb="3">
      <t>オオサカシ</t>
    </rPh>
    <phoneticPr fontId="6"/>
  </si>
  <si>
    <t>06</t>
    <phoneticPr fontId="2"/>
  </si>
  <si>
    <t>6123</t>
    <phoneticPr fontId="2"/>
  </si>
  <si>
    <t>0000</t>
    <phoneticPr fontId="2"/>
  </si>
  <si>
    <t>市町村民税</t>
    <rPh sb="0" eb="3">
      <t>シチョウソン</t>
    </rPh>
    <rPh sb="3" eb="4">
      <t>ミン</t>
    </rPh>
    <rPh sb="4" eb="5">
      <t>ゼイ</t>
    </rPh>
    <phoneticPr fontId="6"/>
  </si>
  <si>
    <t>道府県民税</t>
    <rPh sb="0" eb="5">
      <t>ドウフケンミンゼイ</t>
    </rPh>
    <phoneticPr fontId="6"/>
  </si>
  <si>
    <t>給与支払者名称</t>
    <phoneticPr fontId="2"/>
  </si>
  <si>
    <t>フリガナ</t>
    <phoneticPr fontId="2"/>
  </si>
  <si>
    <t>大阪府</t>
    <rPh sb="0" eb="2">
      <t>オオサカ</t>
    </rPh>
    <rPh sb="2" eb="3">
      <t>フ</t>
    </rPh>
    <phoneticPr fontId="2"/>
  </si>
  <si>
    <t>給与及び退職手当等から未徴収税額を一括徴収できないため。</t>
    <rPh sb="0" eb="2">
      <t>キュウヨ</t>
    </rPh>
    <rPh sb="2" eb="3">
      <t>オヨ</t>
    </rPh>
    <rPh sb="11" eb="14">
      <t>ミチョウシュウ</t>
    </rPh>
    <rPh sb="14" eb="16">
      <t>ゼイガク</t>
    </rPh>
    <rPh sb="17" eb="19">
      <t>イッカツ</t>
    </rPh>
    <rPh sb="19" eb="21">
      <t>チョウシュウ</t>
    </rPh>
    <phoneticPr fontId="2"/>
  </si>
  <si>
    <t>給与及び退職手当等から未徴収税額を一括徴収できないため。</t>
    <phoneticPr fontId="6"/>
  </si>
  <si>
    <t>特別徴収継続(転勤・転籍)</t>
  </si>
  <si>
    <t>特別徴収継続(転勤・転籍)</t>
    <phoneticPr fontId="6"/>
  </si>
  <si>
    <t>　</t>
    <phoneticPr fontId="6"/>
  </si>
  <si>
    <t>0000</t>
    <phoneticPr fontId="2"/>
  </si>
  <si>
    <t>人事課給与</t>
    <rPh sb="0" eb="3">
      <t>ジンジカ</t>
    </rPh>
    <rPh sb="3" eb="5">
      <t>キュウヨ</t>
    </rPh>
    <phoneticPr fontId="2"/>
  </si>
  <si>
    <t>0000</t>
    <phoneticPr fontId="2"/>
  </si>
  <si>
    <t>オオサカ　タロウ</t>
    <phoneticPr fontId="2"/>
  </si>
  <si>
    <t>大阪　太郎</t>
    <rPh sb="0" eb="2">
      <t>オオサカ</t>
    </rPh>
    <rPh sb="3" eb="5">
      <t>タロウ</t>
    </rPh>
    <phoneticPr fontId="2"/>
  </si>
  <si>
    <t>111122223333</t>
    <phoneticPr fontId="2"/>
  </si>
  <si>
    <t>久太郎町</t>
    <rPh sb="0" eb="3">
      <t>キュウタロウ</t>
    </rPh>
    <rPh sb="3" eb="4">
      <t>マチ</t>
    </rPh>
    <phoneticPr fontId="2"/>
  </si>
  <si>
    <t>1-2-27</t>
    <phoneticPr fontId="2"/>
  </si>
  <si>
    <t>××商事株式会社</t>
    <rPh sb="2" eb="4">
      <t>ショウジ</t>
    </rPh>
    <rPh sb="4" eb="6">
      <t>カブシキ</t>
    </rPh>
    <rPh sb="6" eb="8">
      <t>カイシャ</t>
    </rPh>
    <phoneticPr fontId="2"/>
  </si>
  <si>
    <t>ﾊﾞﾂﾊﾞﾂｼｮｳｼﾞｶﾌﾞｼｷｶﾞｲｼｬ</t>
    <phoneticPr fontId="2"/>
  </si>
  <si>
    <t>551</t>
    <phoneticPr fontId="2"/>
  </si>
  <si>
    <t>大阪市大正区</t>
    <rPh sb="0" eb="3">
      <t>オオサカシ</t>
    </rPh>
    <rPh sb="3" eb="6">
      <t>タイショウク</t>
    </rPh>
    <phoneticPr fontId="2"/>
  </si>
  <si>
    <t>千島</t>
    <rPh sb="0" eb="2">
      <t>チシマ</t>
    </rPh>
    <phoneticPr fontId="2"/>
  </si>
  <si>
    <t>2-7-95</t>
    <phoneticPr fontId="2"/>
  </si>
  <si>
    <t>大川　次郎</t>
    <rPh sb="0" eb="2">
      <t>オオカワ</t>
    </rPh>
    <rPh sb="3" eb="5">
      <t>ジロウ</t>
    </rPh>
    <phoneticPr fontId="2"/>
  </si>
  <si>
    <t>06</t>
    <phoneticPr fontId="2"/>
  </si>
  <si>
    <t>4394</t>
    <phoneticPr fontId="2"/>
  </si>
  <si>
    <t>令和3年1</t>
  </si>
  <si>
    <t>オオサカ　ハナコ</t>
    <phoneticPr fontId="2"/>
  </si>
  <si>
    <t>大阪　花子</t>
    <rPh sb="0" eb="2">
      <t>オオサカ</t>
    </rPh>
    <rPh sb="3" eb="5">
      <t>ハナコ</t>
    </rPh>
    <phoneticPr fontId="2"/>
  </si>
  <si>
    <t>222233334444</t>
    <phoneticPr fontId="2"/>
  </si>
  <si>
    <t>新町</t>
    <rPh sb="0" eb="2">
      <t>シンマチ</t>
    </rPh>
    <phoneticPr fontId="2"/>
  </si>
  <si>
    <t>4-5-14</t>
    <phoneticPr fontId="2"/>
  </si>
  <si>
    <t>オオサカ　サブロウ</t>
    <phoneticPr fontId="2"/>
  </si>
  <si>
    <t>大阪　三郎</t>
    <rPh sb="0" eb="2">
      <t>オオサカ</t>
    </rPh>
    <rPh sb="3" eb="5">
      <t>サブロウ</t>
    </rPh>
    <phoneticPr fontId="2"/>
  </si>
  <si>
    <t>333344445555</t>
    <phoneticPr fontId="2"/>
  </si>
  <si>
    <t>南住吉</t>
    <rPh sb="0" eb="1">
      <t>ミナミ</t>
    </rPh>
    <rPh sb="1" eb="3">
      <t>スミヨシ</t>
    </rPh>
    <phoneticPr fontId="2"/>
  </si>
  <si>
    <t>3-15-55</t>
    <phoneticPr fontId="2"/>
  </si>
  <si>
    <t>令和2年11</t>
  </si>
  <si>
    <t>（入力番号の入力がなければ、入力「シート」の内容が反映されせん。）</t>
    <phoneticPr fontId="2"/>
  </si>
  <si>
    <t>区</t>
    <phoneticPr fontId="2"/>
  </si>
  <si>
    <t>区</t>
    <phoneticPr fontId="2"/>
  </si>
  <si>
    <t>郵便番号</t>
    <rPh sb="0" eb="4">
      <t>ユウビンバンゴウ</t>
    </rPh>
    <phoneticPr fontId="2"/>
  </si>
  <si>
    <t>6　支払少額</t>
    <rPh sb="2" eb="4">
      <t>シハライ</t>
    </rPh>
    <rPh sb="4" eb="6">
      <t>ショウガク</t>
    </rPh>
    <phoneticPr fontId="6"/>
  </si>
  <si>
    <t>7　支払不定期</t>
    <rPh sb="2" eb="4">
      <t>シハライ</t>
    </rPh>
    <rPh sb="4" eb="7">
      <t>フテイキ</t>
    </rPh>
    <phoneticPr fontId="6"/>
  </si>
  <si>
    <t>8　その他</t>
    <rPh sb="4" eb="5">
      <t>タ</t>
    </rPh>
    <phoneticPr fontId="6"/>
  </si>
  <si>
    <t>8　その他</t>
    <rPh sb="4" eb="5">
      <t>タ</t>
    </rPh>
    <phoneticPr fontId="2"/>
  </si>
  <si>
    <t>法人番号</t>
    <rPh sb="0" eb="2">
      <t>ホウジン</t>
    </rPh>
    <rPh sb="2" eb="4">
      <t>バンゴウ</t>
    </rPh>
    <phoneticPr fontId="2"/>
  </si>
  <si>
    <t>特別徴収指定番号及び宛名番号は、特別徴収税額決定・変更通知書（特別徴収義務者用）をご確認ください。</t>
    <rPh sb="0" eb="2">
      <t>トクベツ</t>
    </rPh>
    <rPh sb="2" eb="4">
      <t>チョウシュウ</t>
    </rPh>
    <rPh sb="4" eb="6">
      <t>シテイ</t>
    </rPh>
    <rPh sb="6" eb="8">
      <t>バンゴウ</t>
    </rPh>
    <rPh sb="8" eb="9">
      <t>オヨ</t>
    </rPh>
    <rPh sb="10" eb="12">
      <t>アテナ</t>
    </rPh>
    <rPh sb="12" eb="14">
      <t>バンゴウ</t>
    </rPh>
    <rPh sb="16" eb="18">
      <t>トクベツ</t>
    </rPh>
    <rPh sb="18" eb="20">
      <t>チョウシュウ</t>
    </rPh>
    <rPh sb="20" eb="22">
      <t>ゼイガク</t>
    </rPh>
    <rPh sb="22" eb="24">
      <t>ケッテイ</t>
    </rPh>
    <rPh sb="25" eb="27">
      <t>ヘンコウ</t>
    </rPh>
    <rPh sb="27" eb="30">
      <t>ツウチショ</t>
    </rPh>
    <rPh sb="31" eb="33">
      <t>トクベツ</t>
    </rPh>
    <rPh sb="33" eb="35">
      <t>チョウシュウ</t>
    </rPh>
    <rPh sb="35" eb="37">
      <t>ギム</t>
    </rPh>
    <rPh sb="37" eb="39">
      <t>シャヨウ</t>
    </rPh>
    <rPh sb="42" eb="44">
      <t>カクニン</t>
    </rPh>
    <phoneticPr fontId="6"/>
  </si>
  <si>
    <t>Ｇ</t>
    <phoneticPr fontId="6"/>
  </si>
  <si>
    <t>Ｉ</t>
    <phoneticPr fontId="6"/>
  </si>
  <si>
    <t>Ｊ</t>
    <phoneticPr fontId="6"/>
  </si>
  <si>
    <t>Ｋ</t>
    <phoneticPr fontId="6"/>
  </si>
  <si>
    <t>Ｌ</t>
    <phoneticPr fontId="6"/>
  </si>
  <si>
    <t>市町村処理欄</t>
    <phoneticPr fontId="6"/>
  </si>
  <si>
    <t>Ｈ</t>
    <phoneticPr fontId="6"/>
  </si>
  <si>
    <t>月分以降
の月割額は</t>
    <rPh sb="0" eb="1">
      <t>ツキ</t>
    </rPh>
    <rPh sb="1" eb="2">
      <t>ブン</t>
    </rPh>
    <rPh sb="2" eb="4">
      <t>イコウ</t>
    </rPh>
    <rPh sb="6" eb="7">
      <t>ツキ</t>
    </rPh>
    <rPh sb="7" eb="8">
      <t>ワリ</t>
    </rPh>
    <rPh sb="8" eb="9">
      <t>ガク</t>
    </rPh>
    <phoneticPr fontId="6"/>
  </si>
  <si>
    <t>入　力　者</t>
    <rPh sb="0" eb="1">
      <t>イ</t>
    </rPh>
    <rPh sb="2" eb="3">
      <t>チカラ</t>
    </rPh>
    <rPh sb="4" eb="5">
      <t>シャ</t>
    </rPh>
    <phoneticPr fontId="6"/>
  </si>
  <si>
    <t>注意事項等</t>
    <rPh sb="0" eb="2">
      <t>チュウイ</t>
    </rPh>
    <rPh sb="2" eb="4">
      <t>ジコウ</t>
    </rPh>
    <rPh sb="4" eb="5">
      <t>トウ</t>
    </rPh>
    <phoneticPr fontId="6"/>
  </si>
  <si>
    <t>異動年月日が１月１日～４月30日の場合は、原則、一括徴収してください。</t>
    <rPh sb="0" eb="2">
      <t>イドウ</t>
    </rPh>
    <rPh sb="2" eb="5">
      <t>ネンガッピ</t>
    </rPh>
    <rPh sb="7" eb="8">
      <t>ガツ</t>
    </rPh>
    <rPh sb="9" eb="10">
      <t>ニチ</t>
    </rPh>
    <rPh sb="12" eb="13">
      <t>ガツ</t>
    </rPh>
    <rPh sb="15" eb="16">
      <t>ニチ</t>
    </rPh>
    <rPh sb="17" eb="19">
      <t>バアイ</t>
    </rPh>
    <rPh sb="21" eb="23">
      <t>ゲンソク</t>
    </rPh>
    <rPh sb="24" eb="26">
      <t>イッカツ</t>
    </rPh>
    <rPh sb="26" eb="28">
      <t>チョウシュウ</t>
    </rPh>
    <phoneticPr fontId="6"/>
  </si>
  <si>
    <t>2⃣　一括徴収の場合（未徴収税額を一括徴収する場合に記入してください。）</t>
    <rPh sb="3" eb="5">
      <t>イッカツ</t>
    </rPh>
    <rPh sb="5" eb="7">
      <t>チョウシュウ</t>
    </rPh>
    <rPh sb="8" eb="10">
      <t>バアイ</t>
    </rPh>
    <rPh sb="11" eb="14">
      <t>ミチョウシュウ</t>
    </rPh>
    <rPh sb="14" eb="16">
      <t>ゼイガク</t>
    </rPh>
    <rPh sb="17" eb="19">
      <t>イッカツ</t>
    </rPh>
    <rPh sb="19" eb="21">
      <t>チョウシュウ</t>
    </rPh>
    <rPh sb="23" eb="25">
      <t>バアイ</t>
    </rPh>
    <rPh sb="26" eb="28">
      <t>キニュウ</t>
    </rPh>
    <phoneticPr fontId="6"/>
  </si>
  <si>
    <t>1の場合
本人印</t>
    <phoneticPr fontId="6"/>
  </si>
  <si>
    <t>徴収予定額（（ウ）と同額）を右欄に記入</t>
    <rPh sb="14" eb="15">
      <t>ミギ</t>
    </rPh>
    <rPh sb="15" eb="16">
      <t>ラン</t>
    </rPh>
    <rPh sb="17" eb="19">
      <t>キニュウ</t>
    </rPh>
    <phoneticPr fontId="6"/>
  </si>
  <si>
    <t>円</t>
    <rPh sb="0" eb="1">
      <t>エン</t>
    </rPh>
    <phoneticPr fontId="6"/>
  </si>
  <si>
    <t>左記の一括徴収した税額は、</t>
    <rPh sb="0" eb="2">
      <t>サキ</t>
    </rPh>
    <rPh sb="3" eb="5">
      <t>イッカツ</t>
    </rPh>
    <rPh sb="5" eb="7">
      <t>チョウシュウ</t>
    </rPh>
    <rPh sb="9" eb="11">
      <t>ゼイガク</t>
    </rPh>
    <phoneticPr fontId="6"/>
  </si>
  <si>
    <r>
      <t>月分</t>
    </r>
    <r>
      <rPr>
        <b/>
        <sz val="7"/>
        <rFont val="ＭＳ 明朝"/>
        <family val="1"/>
        <charset val="128"/>
      </rPr>
      <t>（翌月10日納期限）</t>
    </r>
    <r>
      <rPr>
        <sz val="7"/>
        <rFont val="ＭＳ 明朝"/>
        <family val="1"/>
        <charset val="128"/>
      </rPr>
      <t>で納入します。</t>
    </r>
    <phoneticPr fontId="6"/>
  </si>
  <si>
    <t>1⃣　特別徴収継続の場合（給与所得者が、新しい勤務先で特別徴収を希望する場合に記入してください。）</t>
    <rPh sb="3" eb="5">
      <t>トクベツ</t>
    </rPh>
    <rPh sb="5" eb="7">
      <t>チョウシュウ</t>
    </rPh>
    <rPh sb="7" eb="9">
      <t>ケイゾク</t>
    </rPh>
    <rPh sb="10" eb="12">
      <t>バアイ</t>
    </rPh>
    <rPh sb="13" eb="15">
      <t>キュウヨ</t>
    </rPh>
    <rPh sb="15" eb="17">
      <t>ショトク</t>
    </rPh>
    <rPh sb="17" eb="18">
      <t>シャ</t>
    </rPh>
    <rPh sb="20" eb="21">
      <t>アタラ</t>
    </rPh>
    <rPh sb="23" eb="26">
      <t>キンムサキ</t>
    </rPh>
    <rPh sb="27" eb="29">
      <t>トクベツ</t>
    </rPh>
    <rPh sb="29" eb="31">
      <t>チョウシュウ</t>
    </rPh>
    <rPh sb="32" eb="34">
      <t>キボウ</t>
    </rPh>
    <rPh sb="36" eb="38">
      <t>バアイ</t>
    </rPh>
    <rPh sb="39" eb="41">
      <t>キニュウ</t>
    </rPh>
    <phoneticPr fontId="6"/>
  </si>
  <si>
    <t>所在地</t>
    <rPh sb="0" eb="3">
      <t>ショザイチ</t>
    </rPh>
    <phoneticPr fontId="6"/>
  </si>
  <si>
    <t>名称</t>
    <rPh sb="0" eb="2">
      <t>メイショウ</t>
    </rPh>
    <phoneticPr fontId="6"/>
  </si>
  <si>
    <t>〒</t>
    <phoneticPr fontId="6"/>
  </si>
  <si>
    <t>-</t>
    <phoneticPr fontId="6"/>
  </si>
  <si>
    <t>フリガナ</t>
    <phoneticPr fontId="6"/>
  </si>
  <si>
    <t>担当者</t>
    <phoneticPr fontId="6"/>
  </si>
  <si>
    <t>法人番号</t>
    <rPh sb="0" eb="2">
      <t>ホウジン</t>
    </rPh>
    <rPh sb="2" eb="4">
      <t>バンゴウ</t>
    </rPh>
    <phoneticPr fontId="6"/>
  </si>
  <si>
    <t>氏名</t>
    <rPh sb="0" eb="2">
      <t>シメイ</t>
    </rPh>
    <phoneticPr fontId="6"/>
  </si>
  <si>
    <t>電話</t>
    <rPh sb="0" eb="2">
      <t>デンワ</t>
    </rPh>
    <phoneticPr fontId="6"/>
  </si>
  <si>
    <t>特別徴収指定番号</t>
    <phoneticPr fontId="6"/>
  </si>
  <si>
    <t>　※新しい勤務先が法人の場合は、ご確認の上記入してください。</t>
    <rPh sb="2" eb="3">
      <t>アタラ</t>
    </rPh>
    <rPh sb="5" eb="8">
      <t>キンムサキ</t>
    </rPh>
    <rPh sb="9" eb="11">
      <t>ホウジン</t>
    </rPh>
    <rPh sb="12" eb="14">
      <t>バアイ</t>
    </rPh>
    <rPh sb="17" eb="19">
      <t>カクニン</t>
    </rPh>
    <rPh sb="20" eb="21">
      <t>ウエ</t>
    </rPh>
    <rPh sb="21" eb="23">
      <t>キニュウ</t>
    </rPh>
    <phoneticPr fontId="6"/>
  </si>
  <si>
    <t>－</t>
    <phoneticPr fontId="6"/>
  </si>
  <si>
    <t>新しい勤務先へは、</t>
    <rPh sb="0" eb="1">
      <t>アタラ</t>
    </rPh>
    <rPh sb="3" eb="6">
      <t>キンムサキ</t>
    </rPh>
    <phoneticPr fontId="6"/>
  </si>
  <si>
    <t>　※新しい勤務先へ月割額をお伝えください。</t>
    <rPh sb="2" eb="3">
      <t>アタラ</t>
    </rPh>
    <rPh sb="5" eb="8">
      <t>キンムサキ</t>
    </rPh>
    <rPh sb="9" eb="11">
      <t>ツキワリ</t>
    </rPh>
    <rPh sb="11" eb="12">
      <t>ガク</t>
    </rPh>
    <rPh sb="14" eb="15">
      <t>ツタ</t>
    </rPh>
    <phoneticPr fontId="6"/>
  </si>
  <si>
    <t>月割額</t>
    <rPh sb="0" eb="2">
      <t>ツキワリ</t>
    </rPh>
    <rPh sb="2" eb="3">
      <t>ガク</t>
    </rPh>
    <phoneticPr fontId="6"/>
  </si>
  <si>
    <t>を</t>
    <phoneticPr fontId="6"/>
  </si>
  <si>
    <t>円</t>
    <rPh sb="0" eb="1">
      <t>エン</t>
    </rPh>
    <phoneticPr fontId="6"/>
  </si>
  <si>
    <t>月分</t>
    <rPh sb="0" eb="2">
      <t>ガツブン</t>
    </rPh>
    <phoneticPr fontId="6"/>
  </si>
  <si>
    <t>年</t>
    <rPh sb="0" eb="1">
      <t>ネン</t>
    </rPh>
    <phoneticPr fontId="6"/>
  </si>
  <si>
    <t>月</t>
    <rPh sb="0" eb="1">
      <t>ツキ</t>
    </rPh>
    <phoneticPr fontId="6"/>
  </si>
  <si>
    <t>日</t>
    <rPh sb="0" eb="1">
      <t>ヒ</t>
    </rPh>
    <phoneticPr fontId="6"/>
  </si>
  <si>
    <t>提出</t>
    <rPh sb="0" eb="2">
      <t>テイシュツ</t>
    </rPh>
    <phoneticPr fontId="6"/>
  </si>
  <si>
    <t>（特別徴収義務者）
給与支払者</t>
    <rPh sb="1" eb="3">
      <t>トクベツ</t>
    </rPh>
    <rPh sb="3" eb="5">
      <t>チョウシュウ</t>
    </rPh>
    <rPh sb="5" eb="7">
      <t>ギム</t>
    </rPh>
    <rPh sb="7" eb="8">
      <t>シャ</t>
    </rPh>
    <rPh sb="10" eb="12">
      <t>キュウヨ</t>
    </rPh>
    <rPh sb="12" eb="14">
      <t>シハライ</t>
    </rPh>
    <rPh sb="14" eb="15">
      <t>シャ</t>
    </rPh>
    <phoneticPr fontId="6"/>
  </si>
  <si>
    <r>
      <rPr>
        <sz val="6"/>
        <rFont val="ＭＳ Ｐ明朝"/>
        <family val="1"/>
        <charset val="128"/>
      </rPr>
      <t>個人番号又は法人番号</t>
    </r>
    <r>
      <rPr>
        <sz val="8"/>
        <rFont val="ＭＳ Ｐ明朝"/>
        <family val="1"/>
        <charset val="128"/>
      </rPr>
      <t xml:space="preserve">
</t>
    </r>
    <r>
      <rPr>
        <sz val="4"/>
        <rFont val="ＭＳ Ｐ明朝"/>
        <family val="1"/>
        <charset val="128"/>
      </rPr>
      <t>（右詰めでご記入ください）</t>
    </r>
    <rPh sb="0" eb="2">
      <t>コジン</t>
    </rPh>
    <rPh sb="2" eb="4">
      <t>バンゴウ</t>
    </rPh>
    <rPh sb="4" eb="5">
      <t>マタ</t>
    </rPh>
    <rPh sb="6" eb="8">
      <t>ホウジン</t>
    </rPh>
    <rPh sb="8" eb="10">
      <t>バンゴウ</t>
    </rPh>
    <rPh sb="12" eb="13">
      <t>ミギ</t>
    </rPh>
    <rPh sb="13" eb="14">
      <t>ヅ</t>
    </rPh>
    <rPh sb="17" eb="19">
      <t>キニュウ</t>
    </rPh>
    <phoneticPr fontId="2"/>
  </si>
  <si>
    <t>（社印などの各印の場合は左上がはみ出さないように押印してください。）</t>
    <rPh sb="1" eb="2">
      <t>シャ</t>
    </rPh>
    <rPh sb="2" eb="3">
      <t>イン</t>
    </rPh>
    <rPh sb="6" eb="8">
      <t>カクイン</t>
    </rPh>
    <rPh sb="9" eb="11">
      <t>バアイ</t>
    </rPh>
    <rPh sb="12" eb="14">
      <t>ヒダリウエ</t>
    </rPh>
    <rPh sb="17" eb="18">
      <t>ダ</t>
    </rPh>
    <rPh sb="24" eb="26">
      <t>オウイン</t>
    </rPh>
    <phoneticPr fontId="6"/>
  </si>
  <si>
    <t>担　当　者</t>
    <rPh sb="0" eb="1">
      <t>タン</t>
    </rPh>
    <rPh sb="2" eb="3">
      <t>トウ</t>
    </rPh>
    <rPh sb="4" eb="5">
      <t>モノ</t>
    </rPh>
    <phoneticPr fontId="6"/>
  </si>
  <si>
    <t>課係</t>
    <rPh sb="0" eb="1">
      <t>カ</t>
    </rPh>
    <rPh sb="1" eb="2">
      <t>カカリ</t>
    </rPh>
    <phoneticPr fontId="6"/>
  </si>
  <si>
    <t>氏名</t>
    <rPh sb="0" eb="2">
      <t>シメイ</t>
    </rPh>
    <phoneticPr fontId="6"/>
  </si>
  <si>
    <t>電話番号</t>
    <rPh sb="0" eb="2">
      <t>デンワ</t>
    </rPh>
    <rPh sb="2" eb="4">
      <t>バンゴウ</t>
    </rPh>
    <phoneticPr fontId="6"/>
  </si>
  <si>
    <t>内線</t>
    <rPh sb="0" eb="2">
      <t>ナイセン</t>
    </rPh>
    <phoneticPr fontId="6"/>
  </si>
  <si>
    <t>宛名番号</t>
    <phoneticPr fontId="6"/>
  </si>
  <si>
    <t>元号</t>
    <rPh sb="0" eb="2">
      <t>ゲンゴウ</t>
    </rPh>
    <phoneticPr fontId="6"/>
  </si>
  <si>
    <t>←</t>
    <phoneticPr fontId="6"/>
  </si>
  <si>
    <t>1.明治　２.大正
3.昭和　４.平成</t>
    <rPh sb="2" eb="4">
      <t>メイジ</t>
    </rPh>
    <rPh sb="7" eb="9">
      <t>タイショウ</t>
    </rPh>
    <rPh sb="12" eb="14">
      <t>ショウワ</t>
    </rPh>
    <rPh sb="17" eb="19">
      <t>ヘイセイ</t>
    </rPh>
    <phoneticPr fontId="6"/>
  </si>
  <si>
    <t>住　所</t>
    <rPh sb="0" eb="1">
      <t>ジュウ</t>
    </rPh>
    <rPh sb="2" eb="3">
      <t>ショ</t>
    </rPh>
    <phoneticPr fontId="6"/>
  </si>
  <si>
    <t>1月1日
現在</t>
    <rPh sb="1" eb="2">
      <t>ガツ</t>
    </rPh>
    <rPh sb="3" eb="4">
      <t>ニチ</t>
    </rPh>
    <rPh sb="5" eb="7">
      <t>ゲンザイ</t>
    </rPh>
    <phoneticPr fontId="6"/>
  </si>
  <si>
    <t>（ア）</t>
    <phoneticPr fontId="6"/>
  </si>
  <si>
    <t>特別徴収税額
（年税額）</t>
    <phoneticPr fontId="6"/>
  </si>
  <si>
    <t xml:space="preserve">（イ）
</t>
    <phoneticPr fontId="6"/>
  </si>
  <si>
    <t>（ウ）</t>
    <phoneticPr fontId="6"/>
  </si>
  <si>
    <t>未徴収税額（ア）－（イ）</t>
    <phoneticPr fontId="6"/>
  </si>
  <si>
    <t>徴収済税額</t>
    <rPh sb="0" eb="2">
      <t>チョウシュウ</t>
    </rPh>
    <rPh sb="2" eb="3">
      <t>ズ</t>
    </rPh>
    <rPh sb="3" eb="5">
      <t>ゼイガク</t>
    </rPh>
    <phoneticPr fontId="6"/>
  </si>
  <si>
    <t>例）11月10日納期分の場合→10月分</t>
    <rPh sb="0" eb="1">
      <t>レイ</t>
    </rPh>
    <rPh sb="4" eb="5">
      <t>ガツ</t>
    </rPh>
    <rPh sb="7" eb="8">
      <t>ニチ</t>
    </rPh>
    <rPh sb="8" eb="10">
      <t>ノウキ</t>
    </rPh>
    <rPh sb="10" eb="11">
      <t>ブン</t>
    </rPh>
    <rPh sb="12" eb="14">
      <t>バアイ</t>
    </rPh>
    <rPh sb="17" eb="18">
      <t>ガツ</t>
    </rPh>
    <rPh sb="18" eb="19">
      <t>ブン</t>
    </rPh>
    <phoneticPr fontId="6"/>
  </si>
  <si>
    <t>月</t>
    <rPh sb="0" eb="1">
      <t>ガツ</t>
    </rPh>
    <phoneticPr fontId="6"/>
  </si>
  <si>
    <t>日</t>
    <rPh sb="0" eb="1">
      <t>ニチ</t>
    </rPh>
    <phoneticPr fontId="6"/>
  </si>
  <si>
    <t>1．転勤・退職
2．退職
3．死亡
4．休職
5．長欠
6．支払少額
7．支払不定期
8．その他</t>
    <rPh sb="2" eb="4">
      <t>テンキン</t>
    </rPh>
    <rPh sb="5" eb="7">
      <t>タイショク</t>
    </rPh>
    <rPh sb="10" eb="12">
      <t>タイショク</t>
    </rPh>
    <rPh sb="15" eb="17">
      <t>シボウ</t>
    </rPh>
    <rPh sb="20" eb="22">
      <t>キュウショク</t>
    </rPh>
    <rPh sb="25" eb="27">
      <t>チョウケツ</t>
    </rPh>
    <rPh sb="30" eb="32">
      <t>シハライ</t>
    </rPh>
    <rPh sb="32" eb="34">
      <t>ショウガク</t>
    </rPh>
    <rPh sb="37" eb="39">
      <t>シハライ</t>
    </rPh>
    <rPh sb="39" eb="42">
      <t>フテイキ</t>
    </rPh>
    <rPh sb="47" eb="48">
      <t>タ</t>
    </rPh>
    <phoneticPr fontId="6"/>
  </si>
  <si>
    <t>8.その他
の理由を右欄へ記入</t>
    <rPh sb="4" eb="5">
      <t>タ</t>
    </rPh>
    <rPh sb="7" eb="9">
      <t>リユウ</t>
    </rPh>
    <rPh sb="10" eb="11">
      <t>ミギ</t>
    </rPh>
    <rPh sb="11" eb="12">
      <t>ラン</t>
    </rPh>
    <rPh sb="13" eb="15">
      <t>キニュウ</t>
    </rPh>
    <phoneticPr fontId="6"/>
  </si>
  <si>
    <t>番号を記入</t>
    <rPh sb="0" eb="2">
      <t>バンゴウ</t>
    </rPh>
    <rPh sb="3" eb="5">
      <t>キニュウ</t>
    </rPh>
    <phoneticPr fontId="6"/>
  </si>
  <si>
    <t>番号を
記入</t>
    <rPh sb="0" eb="2">
      <t>バンゴウ</t>
    </rPh>
    <rPh sb="4" eb="6">
      <t>キニュウ</t>
    </rPh>
    <phoneticPr fontId="6"/>
  </si>
  <si>
    <t>　　1⃣　　特別徴収継続
　　2⃣　　一括徴収
　　3⃣　　普通徴収
　　　　　（本人が納付）</t>
    <rPh sb="6" eb="8">
      <t>トクベツ</t>
    </rPh>
    <rPh sb="8" eb="10">
      <t>チョウシュウ</t>
    </rPh>
    <rPh sb="10" eb="12">
      <t>ケイゾク</t>
    </rPh>
    <rPh sb="19" eb="21">
      <t>イッカツ</t>
    </rPh>
    <rPh sb="21" eb="23">
      <t>チョウシュウ</t>
    </rPh>
    <rPh sb="30" eb="32">
      <t>フツウ</t>
    </rPh>
    <rPh sb="32" eb="34">
      <t>チョウシュウ</t>
    </rPh>
    <rPh sb="41" eb="43">
      <t>ホンニン</t>
    </rPh>
    <rPh sb="44" eb="46">
      <t>ノウフ</t>
    </rPh>
    <phoneticPr fontId="6"/>
  </si>
  <si>
    <t>↑</t>
    <phoneticPr fontId="6"/>
  </si>
  <si>
    <t>※事業主及び従業員の希望のみによる普通徴収への切替はできません。</t>
    <rPh sb="1" eb="4">
      <t>ジギョウヌシ</t>
    </rPh>
    <rPh sb="4" eb="5">
      <t>オヨ</t>
    </rPh>
    <rPh sb="6" eb="9">
      <t>ジュウギョウイン</t>
    </rPh>
    <rPh sb="10" eb="12">
      <t>キボウ</t>
    </rPh>
    <rPh sb="17" eb="19">
      <t>フツウ</t>
    </rPh>
    <rPh sb="19" eb="21">
      <t>チョウシュウ</t>
    </rPh>
    <rPh sb="23" eb="25">
      <t>キリカエ</t>
    </rPh>
    <phoneticPr fontId="6"/>
  </si>
  <si>
    <r>
      <t>3⃣　普通徴収の（一括徴収しない）場合</t>
    </r>
    <r>
      <rPr>
        <sz val="8"/>
        <rFont val="ＭＳ Ｐゴシック"/>
        <family val="3"/>
        <charset val="128"/>
      </rPr>
      <t>（1⃣及び2⃣に当てはまらない場合に記入してください。）</t>
    </r>
    <rPh sb="22" eb="23">
      <t>オヨ</t>
    </rPh>
    <phoneticPr fontId="6"/>
  </si>
  <si>
    <t>新しい勤務先
(特別徴収義務者)</t>
    <rPh sb="0" eb="1">
      <t>アタラ</t>
    </rPh>
    <rPh sb="3" eb="5">
      <t>キンム</t>
    </rPh>
    <rPh sb="5" eb="6">
      <t>サキ</t>
    </rPh>
    <rPh sb="8" eb="10">
      <t>トクベツ</t>
    </rPh>
    <rPh sb="10" eb="12">
      <t>チョウシュウ</t>
    </rPh>
    <rPh sb="12" eb="15">
      <t>ギムシャ</t>
    </rPh>
    <phoneticPr fontId="6"/>
  </si>
  <si>
    <t>-</t>
    <phoneticPr fontId="2"/>
  </si>
  <si>
    <t>元号</t>
    <rPh sb="0" eb="2">
      <t>ゲンゴウ</t>
    </rPh>
    <phoneticPr fontId="2"/>
  </si>
  <si>
    <t>年　月　日</t>
    <rPh sb="0" eb="1">
      <t>ネン</t>
    </rPh>
    <rPh sb="2" eb="3">
      <t>ガツ</t>
    </rPh>
    <rPh sb="4" eb="5">
      <t>ヒ</t>
    </rPh>
    <phoneticPr fontId="2"/>
  </si>
  <si>
    <t>令和</t>
    <rPh sb="0" eb="2">
      <t>レイワ</t>
    </rPh>
    <phoneticPr fontId="6"/>
  </si>
  <si>
    <t>2.異動年月日が1月1日以降でかつ特別徴収の継続の希望がないため。</t>
    <rPh sb="2" eb="4">
      <t>イドウ</t>
    </rPh>
    <rPh sb="4" eb="5">
      <t>ネン</t>
    </rPh>
    <rPh sb="5" eb="6">
      <t>ツキ</t>
    </rPh>
    <rPh sb="6" eb="7">
      <t>ヒ</t>
    </rPh>
    <rPh sb="9" eb="10">
      <t>ガツ</t>
    </rPh>
    <rPh sb="11" eb="12">
      <t>ニチ</t>
    </rPh>
    <rPh sb="12" eb="14">
      <t>イコウ</t>
    </rPh>
    <rPh sb="17" eb="19">
      <t>トクベツ</t>
    </rPh>
    <rPh sb="19" eb="21">
      <t>チョウシュウ</t>
    </rPh>
    <rPh sb="22" eb="24">
      <t>ケイゾク</t>
    </rPh>
    <rPh sb="25" eb="27">
      <t>キボウ</t>
    </rPh>
    <phoneticPr fontId="6"/>
  </si>
  <si>
    <t>1.異動年月日が12月31日以前でかつ本人からの申出があったため。</t>
    <rPh sb="4" eb="5">
      <t>ネン</t>
    </rPh>
    <rPh sb="5" eb="6">
      <t>ツキ</t>
    </rPh>
    <rPh sb="14" eb="16">
      <t>イゼン</t>
    </rPh>
    <phoneticPr fontId="6"/>
  </si>
  <si>
    <t>1.異動年月日が6月1日から12月31日でかつ本人からの申出がないため。</t>
    <rPh sb="2" eb="4">
      <t>イドウ</t>
    </rPh>
    <rPh sb="4" eb="7">
      <t>ネンガッピ</t>
    </rPh>
    <rPh sb="9" eb="10">
      <t>ガツ</t>
    </rPh>
    <rPh sb="11" eb="12">
      <t>ニチ</t>
    </rPh>
    <rPh sb="16" eb="17">
      <t>ガツ</t>
    </rPh>
    <rPh sb="19" eb="20">
      <t>ニチ</t>
    </rPh>
    <rPh sb="23" eb="25">
      <t>ホンニン</t>
    </rPh>
    <rPh sb="28" eb="30">
      <t>モウシデ</t>
    </rPh>
    <phoneticPr fontId="6"/>
  </si>
  <si>
    <t>2.異動年月日が1月1日から4月30日でかつ給与及び退職手当等から未徴収税額(ウ)を一括徴収できないため。</t>
    <rPh sb="2" eb="4">
      <t>イドウ</t>
    </rPh>
    <rPh sb="4" eb="6">
      <t>ネンゲツ</t>
    </rPh>
    <rPh sb="6" eb="7">
      <t>ヒ</t>
    </rPh>
    <rPh sb="9" eb="10">
      <t>ガツ</t>
    </rPh>
    <rPh sb="11" eb="12">
      <t>ニチ</t>
    </rPh>
    <rPh sb="15" eb="16">
      <t>ガツ</t>
    </rPh>
    <rPh sb="18" eb="19">
      <t>ニチ</t>
    </rPh>
    <rPh sb="22" eb="24">
      <t>キュウヨ</t>
    </rPh>
    <rPh sb="24" eb="25">
      <t>オヨ</t>
    </rPh>
    <rPh sb="26" eb="28">
      <t>タイショク</t>
    </rPh>
    <rPh sb="28" eb="30">
      <t>テアテ</t>
    </rPh>
    <rPh sb="30" eb="31">
      <t>トウ</t>
    </rPh>
    <rPh sb="33" eb="36">
      <t>ミチョウシュウ</t>
    </rPh>
    <rPh sb="36" eb="38">
      <t>ゼイガク</t>
    </rPh>
    <rPh sb="42" eb="44">
      <t>イッカツ</t>
    </rPh>
    <rPh sb="44" eb="46">
      <t>チョウシュウ</t>
    </rPh>
    <phoneticPr fontId="6"/>
  </si>
  <si>
    <r>
      <t>3</t>
    </r>
    <r>
      <rPr>
        <sz val="6"/>
        <rFont val="ＭＳ Ｐゴシック"/>
        <family val="3"/>
        <charset val="128"/>
      </rPr>
      <t>.</t>
    </r>
    <r>
      <rPr>
        <sz val="6"/>
        <rFont val="ＭＳ Ｐゴシック"/>
        <family val="3"/>
        <charset val="128"/>
      </rPr>
      <t>死亡による退職のため。</t>
    </r>
    <rPh sb="2" eb="4">
      <t>シボウ</t>
    </rPh>
    <rPh sb="7" eb="9">
      <t>タイショク</t>
    </rPh>
    <phoneticPr fontId="6"/>
  </si>
  <si>
    <t>税額の徴収方法用</t>
    <rPh sb="0" eb="2">
      <t>ゼイガク</t>
    </rPh>
    <rPh sb="3" eb="5">
      <t>チョウシュウ</t>
    </rPh>
    <rPh sb="5" eb="7">
      <t>ホウホウ</t>
    </rPh>
    <rPh sb="7" eb="8">
      <t>ヨウ</t>
    </rPh>
    <phoneticPr fontId="6"/>
  </si>
  <si>
    <t>退職理由番号反映用</t>
    <rPh sb="0" eb="2">
      <t>タイショク</t>
    </rPh>
    <rPh sb="2" eb="4">
      <t>リユウ</t>
    </rPh>
    <rPh sb="4" eb="6">
      <t>バンゴウ</t>
    </rPh>
    <rPh sb="6" eb="8">
      <t>ハンエイ</t>
    </rPh>
    <rPh sb="8" eb="9">
      <t>ヨウ</t>
    </rPh>
    <phoneticPr fontId="6"/>
  </si>
  <si>
    <t>元号コード反映用</t>
    <rPh sb="0" eb="2">
      <t>ゲンゴウ</t>
    </rPh>
    <rPh sb="5" eb="7">
      <t>ハンエイ</t>
    </rPh>
    <rPh sb="7" eb="8">
      <t>ヨウ</t>
    </rPh>
    <phoneticPr fontId="6"/>
  </si>
  <si>
    <t>平成</t>
    <phoneticPr fontId="6"/>
  </si>
  <si>
    <t>昭和</t>
    <rPh sb="0" eb="2">
      <t>ショウワ</t>
    </rPh>
    <phoneticPr fontId="6"/>
  </si>
  <si>
    <t>大正</t>
    <rPh sb="0" eb="2">
      <t>タイショウ</t>
    </rPh>
    <phoneticPr fontId="6"/>
  </si>
  <si>
    <t>明治</t>
    <rPh sb="0" eb="2">
      <t>メイジ</t>
    </rPh>
    <phoneticPr fontId="6"/>
  </si>
  <si>
    <t>新しい勤務先
(特別
徴収
義務
者)</t>
    <rPh sb="0" eb="1">
      <t>アタラ</t>
    </rPh>
    <rPh sb="3" eb="5">
      <t>キンム</t>
    </rPh>
    <rPh sb="5" eb="6">
      <t>サキ</t>
    </rPh>
    <rPh sb="8" eb="10">
      <t>トクベツ</t>
    </rPh>
    <rPh sb="11" eb="13">
      <t>チョウシュウ</t>
    </rPh>
    <rPh sb="14" eb="16">
      <t>ギム</t>
    </rPh>
    <rPh sb="17" eb="18">
      <t>シャ</t>
    </rPh>
    <phoneticPr fontId="6"/>
  </si>
  <si>
    <r>
      <rPr>
        <b/>
        <sz val="8"/>
        <rFont val="ＭＳ Ｐ明朝"/>
        <family val="1"/>
        <charset val="128"/>
      </rPr>
      <t>(翌月10日納期限)</t>
    </r>
    <r>
      <rPr>
        <sz val="8"/>
        <rFont val="ＭＳ Ｐ明朝"/>
        <family val="1"/>
        <charset val="128"/>
      </rPr>
      <t>から徴収し、納入するよう連絡済みです。</t>
    </r>
    <rPh sb="1" eb="2">
      <t>ヨク</t>
    </rPh>
    <rPh sb="2" eb="3">
      <t>ツキ</t>
    </rPh>
    <rPh sb="5" eb="6">
      <t>ニチ</t>
    </rPh>
    <rPh sb="6" eb="9">
      <t>ノウキゲン</t>
    </rPh>
    <rPh sb="12" eb="14">
      <t>チョウシュウ</t>
    </rPh>
    <rPh sb="16" eb="18">
      <t>ノウニュウ</t>
    </rPh>
    <rPh sb="22" eb="24">
      <t>レンラク</t>
    </rPh>
    <rPh sb="24" eb="25">
      <t>ズ</t>
    </rPh>
    <phoneticPr fontId="6"/>
  </si>
  <si>
    <t>4給与所得者本人が国外に出国されるなどの場合は、納税管理人の届出が必要となります。詳しくは、市町村へお問い合わせください。</t>
    <phoneticPr fontId="6"/>
  </si>
  <si>
    <r>
      <t>1本書は、特別徴収の（個人の市町村民税・道府県民税（住民税）を給与差引している又は特別徴収の給与支払報告書を提出した）従業員等が、異動（退職・転勤等）した場合にご
 提出いただく用紙です。</t>
    </r>
    <r>
      <rPr>
        <b/>
        <sz val="6"/>
        <color theme="1"/>
        <rFont val="ＭＳ Ｐ明朝"/>
        <family val="1"/>
        <charset val="128"/>
      </rPr>
      <t>提出期限は、該当の従業員等の異動があった月の翌月10日までです。</t>
    </r>
    <r>
      <rPr>
        <sz val="6"/>
        <color theme="1"/>
        <rFont val="ＭＳ Ｐ明朝"/>
        <family val="1"/>
        <charset val="128"/>
      </rPr>
      <t>従業員等の住所変更のみの場合は、提出不要です。</t>
    </r>
    <phoneticPr fontId="6"/>
  </si>
  <si>
    <r>
      <t>2</t>
    </r>
    <r>
      <rPr>
        <b/>
        <sz val="6"/>
        <color theme="1"/>
        <rFont val="ＭＳ Ｐ明朝"/>
        <family val="1"/>
        <charset val="128"/>
      </rPr>
      <t>機械読み取りを行う場合がありますので、太枠内へ記入してください。</t>
    </r>
    <r>
      <rPr>
        <sz val="6"/>
        <color theme="1"/>
        <rFont val="ＭＳ Ｐ明朝"/>
        <family val="1"/>
        <charset val="128"/>
      </rPr>
      <t>また、2枚複写のうち、2枚ともご提出ください。なお、本書はノーカーボン紙です。訂正する場合は二重
 線で抹消してください。</t>
    </r>
    <phoneticPr fontId="6"/>
  </si>
  <si>
    <t>3異動により給与等を支給しなくなった場合、その年の1月1日から異動時までの間で確定した給与等の支払額と給与等から控除した社会保険料額を「1月1日以降退職時までの給
 与支払額」欄及び「控除社会保険料額」欄に記入してください。また、本書とは別に、翌年の1月31日（土日の場合は、2月第1月曜日）までに給与支払報告書（個人別明細書
　及び総括表）を提出してください。</t>
    <phoneticPr fontId="6"/>
  </si>
  <si>
    <r>
      <t>※２部印刷されますので、</t>
    </r>
    <r>
      <rPr>
        <b/>
        <sz val="12"/>
        <rFont val="ＭＳ Ｐゴシック"/>
        <family val="3"/>
        <charset val="128"/>
      </rPr>
      <t>片面印刷</t>
    </r>
    <r>
      <rPr>
        <sz val="12"/>
        <rFont val="ＭＳ Ｐゴシック"/>
        <family val="3"/>
        <charset val="128"/>
      </rPr>
      <t>で２部とも提出してください。</t>
    </r>
    <rPh sb="2" eb="3">
      <t>ブ</t>
    </rPh>
    <rPh sb="3" eb="5">
      <t>インサツ</t>
    </rPh>
    <rPh sb="12" eb="14">
      <t>カタメン</t>
    </rPh>
    <rPh sb="14" eb="16">
      <t>インサツ</t>
    </rPh>
    <rPh sb="18" eb="19">
      <t>ブ</t>
    </rPh>
    <rPh sb="21" eb="23">
      <t>テイシュツ</t>
    </rPh>
    <phoneticPr fontId="6"/>
  </si>
  <si>
    <r>
      <t>②　入力後、</t>
    </r>
    <r>
      <rPr>
        <b/>
        <sz val="13"/>
        <color rgb="FFFF0000"/>
        <rFont val="ＭＳ Ｐゴシック"/>
        <family val="3"/>
        <charset val="128"/>
      </rPr>
      <t>「異動届出書(印刷用)」シートの入力番号欄に「入力シート」の「入力番号」を入力いただくと該当者が表示されます。</t>
    </r>
    <rPh sb="2" eb="5">
      <t>ニュウリョクゴ</t>
    </rPh>
    <rPh sb="7" eb="9">
      <t>イドウ</t>
    </rPh>
    <rPh sb="9" eb="11">
      <t>トドケデ</t>
    </rPh>
    <rPh sb="11" eb="12">
      <t>ショ</t>
    </rPh>
    <rPh sb="13" eb="15">
      <t>インサツ</t>
    </rPh>
    <rPh sb="15" eb="16">
      <t>ヨウ</t>
    </rPh>
    <rPh sb="22" eb="24">
      <t>ニュウリョク</t>
    </rPh>
    <rPh sb="24" eb="26">
      <t>バンゴウ</t>
    </rPh>
    <rPh sb="26" eb="27">
      <t>ラン</t>
    </rPh>
    <rPh sb="29" eb="31">
      <t>ニュウリョク</t>
    </rPh>
    <rPh sb="37" eb="39">
      <t>ニュウリョク</t>
    </rPh>
    <rPh sb="39" eb="41">
      <t>バンゴウ</t>
    </rPh>
    <rPh sb="43" eb="45">
      <t>ニュウリョク</t>
    </rPh>
    <rPh sb="50" eb="53">
      <t>ガイトウシャ</t>
    </rPh>
    <rPh sb="54" eb="56">
      <t>ヒョウジ</t>
    </rPh>
    <phoneticPr fontId="6"/>
  </si>
  <si>
    <t>　　記載内容に誤りがないか確認いただき、誤りがなければ、片面印刷で印刷（２枚印刷されます。）のうえ、２枚とも提出してください。</t>
    <rPh sb="2" eb="4">
      <t>キサイ</t>
    </rPh>
    <rPh sb="4" eb="6">
      <t>ナイヨウ</t>
    </rPh>
    <rPh sb="7" eb="8">
      <t>アヤマ</t>
    </rPh>
    <rPh sb="13" eb="15">
      <t>カクニン</t>
    </rPh>
    <rPh sb="20" eb="21">
      <t>アヤマ</t>
    </rPh>
    <rPh sb="28" eb="30">
      <t>カタメン</t>
    </rPh>
    <rPh sb="30" eb="32">
      <t>インサツ</t>
    </rPh>
    <rPh sb="33" eb="35">
      <t>インサツ</t>
    </rPh>
    <rPh sb="37" eb="38">
      <t>マイ</t>
    </rPh>
    <rPh sb="38" eb="40">
      <t>インサツ</t>
    </rPh>
    <rPh sb="51" eb="52">
      <t>マイ</t>
    </rPh>
    <rPh sb="54" eb="5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</si>
</sst>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e;@"/>
    <numFmt numFmtId="177" formatCode="#,##0_ "/>
    <numFmt numFmtId="178" formatCode="#,##0_);[Red]\(#,##0\)"/>
    <numFmt numFmtId="179" formatCode="0_);[Red]\(0\)"/>
  </numFmts>
  <fonts count="8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2"/>
      <color indexed="8"/>
      <name val="ＭＳ Ｐゴシック"/>
      <family val="3"/>
      <charset val="128"/>
    </font>
    <font>
      <sz val="11"/>
      <color indexed="8"/>
      <name val="ＭＳ Ｐゴシック"/>
      <family val="3"/>
      <charset val="128"/>
    </font>
    <font>
      <sz val="10"/>
      <name val="MS UI Gothic"/>
      <family val="3"/>
      <charset val="128"/>
    </font>
    <font>
      <sz val="6"/>
      <name val="ＭＳ Ｐ明朝"/>
      <family val="1"/>
      <charset val="128"/>
    </font>
    <font>
      <b/>
      <sz val="11"/>
      <color indexed="8"/>
      <name val="ＭＳ Ｐゴシック"/>
      <family val="3"/>
      <charset val="128"/>
    </font>
    <font>
      <sz val="9"/>
      <color indexed="8"/>
      <name val="ＭＳ Ｐゴシック"/>
      <family val="3"/>
      <charset val="128"/>
    </font>
    <font>
      <sz val="6"/>
      <color indexed="8"/>
      <name val="ＭＳ Ｐゴシック"/>
      <family val="3"/>
      <charset val="128"/>
    </font>
    <font>
      <sz val="16"/>
      <color indexed="8"/>
      <name val="ＭＳ Ｐゴシック"/>
      <family val="3"/>
      <charset val="128"/>
    </font>
    <font>
      <sz val="12"/>
      <name val="MS UI Gothic"/>
      <family val="3"/>
      <charset val="128"/>
    </font>
    <font>
      <sz val="12"/>
      <name val="ＭＳ Ｐゴシック"/>
      <family val="3"/>
      <charset val="128"/>
    </font>
    <font>
      <sz val="14"/>
      <color indexed="8"/>
      <name val="ＭＳ Ｐゴシック"/>
      <family val="3"/>
      <charset val="128"/>
    </font>
    <font>
      <b/>
      <sz val="14"/>
      <color indexed="8"/>
      <name val="ＭＳ Ｐゴシック"/>
      <family val="3"/>
      <charset val="128"/>
    </font>
    <font>
      <b/>
      <sz val="20"/>
      <color indexed="8"/>
      <name val="ＭＳ Ｐゴシック"/>
      <family val="3"/>
      <charset val="128"/>
    </font>
    <font>
      <sz val="10"/>
      <color indexed="81"/>
      <name val="ＭＳ ゴシック"/>
      <family val="3"/>
      <charset val="128"/>
    </font>
    <font>
      <b/>
      <sz val="10"/>
      <color indexed="81"/>
      <name val="ＭＳ ゴシック"/>
      <family val="3"/>
      <charset val="128"/>
    </font>
    <font>
      <b/>
      <u/>
      <sz val="10"/>
      <color indexed="81"/>
      <name val="ＭＳ ゴシック"/>
      <family val="3"/>
      <charset val="128"/>
    </font>
    <font>
      <sz val="11"/>
      <name val="ＭＳ 明朝"/>
      <family val="1"/>
      <charset val="128"/>
    </font>
    <font>
      <sz val="8.5"/>
      <name val="ＭＳ Ｐゴシック"/>
      <family val="3"/>
      <charset val="128"/>
    </font>
    <font>
      <sz val="11"/>
      <name val="ＭＳ Ｐ明朝"/>
      <family val="1"/>
      <charset val="128"/>
    </font>
    <font>
      <sz val="10"/>
      <name val="ＭＳ Ｐ明朝"/>
      <family val="1"/>
      <charset val="128"/>
    </font>
    <font>
      <sz val="9"/>
      <name val="ＭＳ Ｐゴシック"/>
      <family val="3"/>
      <charset val="128"/>
    </font>
    <font>
      <sz val="7.5"/>
      <name val="ＭＳ Ｐ明朝"/>
      <family val="1"/>
      <charset val="128"/>
    </font>
    <font>
      <sz val="8"/>
      <name val="ＭＳ Ｐ明朝"/>
      <family val="1"/>
      <charset val="128"/>
    </font>
    <font>
      <sz val="7"/>
      <name val="ＭＳ Ｐ明朝"/>
      <family val="1"/>
      <charset val="128"/>
    </font>
    <font>
      <sz val="9"/>
      <name val="ＭＳ Ｐ明朝"/>
      <family val="1"/>
      <charset val="128"/>
    </font>
    <font>
      <sz val="10"/>
      <name val="ＭＳ Ｐゴシック"/>
      <family val="3"/>
      <charset val="128"/>
    </font>
    <font>
      <sz val="8"/>
      <name val="ＭＳ Ｐゴシック"/>
      <family val="3"/>
      <charset val="128"/>
    </font>
    <font>
      <sz val="12"/>
      <name val="ＭＳ Ｐ明朝"/>
      <family val="1"/>
      <charset val="128"/>
    </font>
    <font>
      <sz val="13"/>
      <name val="ＭＳ 明朝"/>
      <family val="1"/>
      <charset val="128"/>
    </font>
    <font>
      <sz val="14"/>
      <name val="ＭＳ 明朝"/>
      <family val="1"/>
      <charset val="128"/>
    </font>
    <font>
      <sz val="16"/>
      <name val="ＭＳ 明朝"/>
      <family val="1"/>
      <charset val="128"/>
    </font>
    <font>
      <b/>
      <sz val="16"/>
      <name val="ＭＳ 明朝"/>
      <family val="1"/>
      <charset val="128"/>
    </font>
    <font>
      <sz val="7.5"/>
      <name val="ＭＳ Ｐゴシック"/>
      <family val="3"/>
      <charset val="128"/>
    </font>
    <font>
      <sz val="18"/>
      <name val="ＭＳ Ｐゴシック"/>
      <family val="3"/>
      <charset val="128"/>
    </font>
    <font>
      <b/>
      <sz val="14"/>
      <color indexed="10"/>
      <name val="ＭＳ ゴシック"/>
      <family val="3"/>
      <charset val="128"/>
    </font>
    <font>
      <sz val="14"/>
      <name val="ＭＳ Ｐゴシック"/>
      <family val="3"/>
      <charset val="128"/>
    </font>
    <font>
      <b/>
      <sz val="13"/>
      <color indexed="8"/>
      <name val="ＭＳ Ｐゴシック"/>
      <family val="3"/>
      <charset val="128"/>
    </font>
    <font>
      <sz val="6"/>
      <name val="ＭＳ Ｐゴシック"/>
      <family val="3"/>
      <charset val="128"/>
    </font>
    <font>
      <b/>
      <sz val="18"/>
      <color indexed="8"/>
      <name val="ＭＳ Ｐゴシック"/>
      <family val="3"/>
      <charset val="128"/>
    </font>
    <font>
      <b/>
      <sz val="10"/>
      <color indexed="81"/>
      <name val="ＭＳ Ｐゴシック"/>
      <family val="3"/>
      <charset val="128"/>
    </font>
    <font>
      <b/>
      <u/>
      <sz val="10"/>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b/>
      <u/>
      <sz val="14"/>
      <color rgb="FFFF0000"/>
      <name val="ＭＳ Ｐゴシック"/>
      <family val="3"/>
      <charset val="128"/>
    </font>
    <font>
      <sz val="7"/>
      <name val="ＭＳ 明朝"/>
      <family val="1"/>
      <charset val="128"/>
    </font>
    <font>
      <u/>
      <sz val="9"/>
      <name val="ＭＳ Ｐゴシック"/>
      <family val="3"/>
      <charset val="128"/>
    </font>
    <font>
      <sz val="11"/>
      <name val="ＭＳ Ｐゴシック"/>
      <family val="3"/>
      <charset val="128"/>
      <scheme val="minor"/>
    </font>
    <font>
      <b/>
      <sz val="13"/>
      <color rgb="FFFF0000"/>
      <name val="ＭＳ Ｐゴシック"/>
      <family val="3"/>
      <charset val="128"/>
    </font>
    <font>
      <sz val="12"/>
      <color rgb="FFFF0000"/>
      <name val="ＭＳ Ｐゴシック"/>
      <family val="3"/>
      <charset val="128"/>
    </font>
    <font>
      <b/>
      <sz val="12"/>
      <name val="ＭＳ Ｐゴシック"/>
      <family val="3"/>
      <charset val="128"/>
    </font>
    <font>
      <sz val="10"/>
      <color indexed="81"/>
      <name val="ＭＳ Ｐゴシック"/>
      <family val="3"/>
      <charset val="128"/>
    </font>
    <font>
      <u/>
      <sz val="10"/>
      <color indexed="81"/>
      <name val="ＭＳ Ｐゴシック"/>
      <family val="3"/>
      <charset val="128"/>
    </font>
    <font>
      <sz val="6"/>
      <color theme="1"/>
      <name val="ＭＳ Ｐ明朝"/>
      <family val="1"/>
      <charset val="128"/>
    </font>
    <font>
      <b/>
      <sz val="6"/>
      <color theme="1"/>
      <name val="ＭＳ Ｐ明朝"/>
      <family val="1"/>
      <charset val="128"/>
    </font>
    <font>
      <sz val="9"/>
      <name val="ＭＳ 明朝"/>
      <family val="1"/>
      <charset val="128"/>
    </font>
    <font>
      <sz val="10"/>
      <name val="ＭＳ 明朝"/>
      <family val="1"/>
      <charset val="128"/>
    </font>
    <font>
      <u/>
      <sz val="9"/>
      <name val="ＭＳ Ｐ明朝"/>
      <family val="1"/>
      <charset val="128"/>
    </font>
    <font>
      <b/>
      <sz val="7"/>
      <name val="ＭＳ 明朝"/>
      <family val="1"/>
      <charset val="128"/>
    </font>
    <font>
      <sz val="4"/>
      <name val="ＭＳ Ｐ明朝"/>
      <family val="1"/>
      <charset val="128"/>
    </font>
    <font>
      <sz val="5.5"/>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4.5"/>
      <color theme="1"/>
      <name val="ＭＳ Ｐ明朝"/>
      <family val="1"/>
      <charset val="128"/>
    </font>
    <font>
      <sz val="5"/>
      <name val="ＭＳ Ｐ明朝"/>
      <family val="1"/>
      <charset val="128"/>
    </font>
    <font>
      <sz val="5"/>
      <name val="ＭＳ Ｐゴシック"/>
      <family val="3"/>
      <charset val="128"/>
    </font>
    <font>
      <sz val="7.05"/>
      <name val="ＭＳ Ｐ明朝"/>
      <family val="1"/>
      <charset val="128"/>
    </font>
    <font>
      <b/>
      <sz val="6"/>
      <name val="ＭＳ Ｐゴシック"/>
      <family val="3"/>
      <charset val="128"/>
    </font>
    <font>
      <b/>
      <sz val="6"/>
      <color indexed="8"/>
      <name val="ＭＳ Ｐゴシック"/>
      <family val="3"/>
      <charset val="128"/>
    </font>
    <font>
      <b/>
      <sz val="8"/>
      <name val="ＭＳ 明朝"/>
      <family val="1"/>
      <charset val="128"/>
    </font>
    <font>
      <b/>
      <sz val="8"/>
      <color theme="1"/>
      <name val="ＭＳ Ｐゴシック"/>
      <family val="3"/>
      <charset val="128"/>
      <scheme val="minor"/>
    </font>
    <font>
      <b/>
      <sz val="8"/>
      <name val="ＭＳ Ｐ明朝"/>
      <family val="1"/>
      <charset val="128"/>
    </font>
  </fonts>
  <fills count="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rgb="FFFFFF00"/>
        <bgColor indexed="64"/>
      </patternFill>
    </fill>
    <fill>
      <patternFill patternType="solid">
        <fgColor theme="8" tint="0.79998168889431442"/>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dotted">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dotted">
        <color indexed="64"/>
      </top>
      <bottom style="dotted">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dott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medium">
        <color indexed="64"/>
      </left>
      <right style="dotted">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otted">
        <color indexed="64"/>
      </right>
      <top style="thin">
        <color indexed="64"/>
      </top>
      <bottom/>
      <diagonal/>
    </border>
    <border>
      <left style="medium">
        <color indexed="64"/>
      </left>
      <right style="medium">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style="medium">
        <color indexed="64"/>
      </left>
      <right/>
      <top style="medium">
        <color indexed="64"/>
      </top>
      <bottom/>
      <diagonal/>
    </border>
    <border>
      <left style="medium">
        <color indexed="64"/>
      </left>
      <right/>
      <top/>
      <bottom style="medium">
        <color indexed="64"/>
      </bottom>
      <diagonal/>
    </border>
    <border diagonalUp="1">
      <left/>
      <right/>
      <top/>
      <bottom/>
      <diagonal style="hair">
        <color indexed="64"/>
      </diagonal>
    </border>
    <border>
      <left/>
      <right/>
      <top style="medium">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hair">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hair">
        <color indexed="64"/>
      </right>
      <top/>
      <bottom style="thin">
        <color indexed="64"/>
      </bottom>
      <diagonal/>
    </border>
    <border>
      <left style="medium">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top style="medium">
        <color indexed="64"/>
      </top>
      <bottom style="thin">
        <color indexed="64"/>
      </bottom>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6">
    <xf numFmtId="0" fontId="0" fillId="0" borderId="0">
      <alignment vertical="center"/>
    </xf>
    <xf numFmtId="38" fontId="5" fillId="0" borderId="0" applyFont="0" applyFill="0" applyBorder="0" applyAlignment="0" applyProtection="0"/>
    <xf numFmtId="6" fontId="5" fillId="0" borderId="0" applyFont="0" applyFill="0" applyBorder="0" applyAlignment="0" applyProtection="0"/>
    <xf numFmtId="0" fontId="50" fillId="0" borderId="0">
      <alignment vertical="center"/>
    </xf>
    <xf numFmtId="0" fontId="5" fillId="0" borderId="0"/>
    <xf numFmtId="38" fontId="50" fillId="0" borderId="0" applyFont="0" applyFill="0" applyBorder="0" applyAlignment="0" applyProtection="0">
      <alignment vertical="center"/>
    </xf>
  </cellStyleXfs>
  <cellXfs count="1227">
    <xf numFmtId="0" fontId="0" fillId="0" borderId="0" xfId="0">
      <alignment vertical="center"/>
    </xf>
    <xf numFmtId="0" fontId="3" fillId="0" borderId="0" xfId="3" applyFont="1" applyAlignment="1">
      <alignment vertical="center"/>
    </xf>
    <xf numFmtId="0" fontId="3" fillId="0" borderId="1" xfId="3" applyFont="1" applyBorder="1" applyAlignment="1">
      <alignment vertical="center"/>
    </xf>
    <xf numFmtId="0" fontId="4" fillId="2" borderId="1" xfId="3" applyFont="1" applyFill="1" applyBorder="1" applyAlignment="1">
      <alignment horizontal="center" vertical="center" shrinkToFit="1"/>
    </xf>
    <xf numFmtId="0" fontId="7" fillId="0" borderId="2" xfId="3" applyFont="1" applyBorder="1" applyAlignment="1">
      <alignment horizontal="center" vertical="center"/>
    </xf>
    <xf numFmtId="0" fontId="3" fillId="0" borderId="2" xfId="3" applyFont="1" applyBorder="1" applyAlignment="1">
      <alignment vertical="center"/>
    </xf>
    <xf numFmtId="0" fontId="3" fillId="0" borderId="0" xfId="3" applyFont="1" applyBorder="1" applyAlignment="1">
      <alignment vertical="center"/>
    </xf>
    <xf numFmtId="0" fontId="3" fillId="0" borderId="3" xfId="3" applyFont="1" applyBorder="1" applyAlignment="1">
      <alignment vertical="center"/>
    </xf>
    <xf numFmtId="0" fontId="3" fillId="0" borderId="4" xfId="3" applyFont="1" applyBorder="1" applyAlignment="1">
      <alignment vertical="center"/>
    </xf>
    <xf numFmtId="0" fontId="7" fillId="0" borderId="0" xfId="3" applyFont="1" applyBorder="1" applyAlignment="1">
      <alignment horizontal="center" vertical="center"/>
    </xf>
    <xf numFmtId="0" fontId="3" fillId="0" borderId="1" xfId="3" applyFont="1" applyBorder="1" applyAlignment="1">
      <alignment horizontal="center" vertical="center"/>
    </xf>
    <xf numFmtId="0" fontId="3" fillId="0" borderId="0" xfId="3" applyFont="1" applyBorder="1" applyAlignment="1">
      <alignment horizontal="center" vertical="center" textRotation="255"/>
    </xf>
    <xf numFmtId="0" fontId="3" fillId="0" borderId="0" xfId="3" applyFont="1" applyBorder="1" applyAlignment="1">
      <alignment horizontal="center" vertical="center" textRotation="255" shrinkToFit="1"/>
    </xf>
    <xf numFmtId="0" fontId="3" fillId="0" borderId="0" xfId="3" applyFont="1" applyBorder="1" applyAlignment="1">
      <alignment horizontal="center" vertical="center" shrinkToFit="1"/>
    </xf>
    <xf numFmtId="0" fontId="8" fillId="0" borderId="0" xfId="3" applyFont="1" applyFill="1" applyBorder="1" applyAlignment="1" applyProtection="1">
      <alignment horizontal="center" vertical="center"/>
      <protection locked="0"/>
    </xf>
    <xf numFmtId="0" fontId="3" fillId="0" borderId="0" xfId="3" applyFont="1" applyBorder="1" applyAlignment="1">
      <alignment horizontal="center" vertical="center"/>
    </xf>
    <xf numFmtId="0" fontId="3" fillId="0" borderId="0" xfId="3" applyFont="1" applyBorder="1" applyAlignment="1">
      <alignment vertical="center" textRotation="255" wrapText="1"/>
    </xf>
    <xf numFmtId="0" fontId="3" fillId="0" borderId="0" xfId="3" applyFont="1" applyBorder="1" applyAlignment="1">
      <alignment horizontal="center" vertical="distributed" textRotation="255" justifyLastLine="1" shrinkToFit="1"/>
    </xf>
    <xf numFmtId="0" fontId="3" fillId="0" borderId="0" xfId="3" applyFont="1" applyBorder="1" applyAlignment="1">
      <alignment horizontal="center" vertical="center" textRotation="255" wrapText="1"/>
    </xf>
    <xf numFmtId="0" fontId="9" fillId="0" borderId="3" xfId="3" applyFont="1" applyBorder="1" applyAlignment="1">
      <alignment horizontal="center" vertical="center"/>
    </xf>
    <xf numFmtId="0" fontId="8" fillId="0" borderId="6" xfId="3" applyFont="1" applyFill="1" applyBorder="1" applyAlignment="1" applyProtection="1">
      <alignment horizontal="center" vertical="center"/>
      <protection locked="0"/>
    </xf>
    <xf numFmtId="0" fontId="8" fillId="0" borderId="7" xfId="3" applyFont="1" applyFill="1" applyBorder="1" applyAlignment="1" applyProtection="1">
      <alignment horizontal="center" vertical="center"/>
      <protection locked="0"/>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3" fillId="0" borderId="13" xfId="3" applyFont="1" applyBorder="1" applyAlignment="1">
      <alignment vertical="center"/>
    </xf>
    <xf numFmtId="0" fontId="9" fillId="0" borderId="14" xfId="3" applyFont="1" applyBorder="1" applyAlignment="1">
      <alignment horizontal="center" vertical="center"/>
    </xf>
    <xf numFmtId="38" fontId="7" fillId="0" borderId="15" xfId="1" applyFont="1" applyFill="1" applyBorder="1" applyAlignment="1" applyProtection="1">
      <alignment horizontal="center" vertical="center" shrinkToFit="1"/>
      <protection locked="0"/>
    </xf>
    <xf numFmtId="38" fontId="7" fillId="0" borderId="16" xfId="1" applyFont="1" applyFill="1" applyBorder="1" applyAlignment="1" applyProtection="1">
      <alignment horizontal="center" vertical="center" shrinkToFit="1"/>
      <protection locked="0"/>
    </xf>
    <xf numFmtId="0" fontId="8" fillId="0" borderId="4" xfId="3" applyFont="1" applyFill="1" applyBorder="1" applyAlignment="1" applyProtection="1">
      <alignment horizontal="center" vertical="center" shrinkToFit="1"/>
      <protection locked="0"/>
    </xf>
    <xf numFmtId="0" fontId="9" fillId="0" borderId="4" xfId="3" applyFont="1" applyBorder="1" applyAlignment="1">
      <alignment horizontal="center" vertical="center"/>
    </xf>
    <xf numFmtId="0" fontId="8" fillId="0" borderId="2" xfId="3" applyFont="1" applyFill="1" applyBorder="1" applyAlignment="1" applyProtection="1">
      <alignment horizontal="center" vertical="center" shrinkToFit="1"/>
      <protection locked="0"/>
    </xf>
    <xf numFmtId="0" fontId="3" fillId="0" borderId="13" xfId="3" applyFont="1" applyBorder="1" applyAlignment="1">
      <alignment horizontal="distributed" vertical="center" indent="3"/>
    </xf>
    <xf numFmtId="0" fontId="3" fillId="0" borderId="17" xfId="3" applyFont="1" applyBorder="1" applyAlignment="1">
      <alignment horizontal="distributed" vertical="center" indent="3"/>
    </xf>
    <xf numFmtId="0" fontId="3" fillId="0" borderId="18" xfId="3" applyFont="1" applyBorder="1" applyAlignment="1">
      <alignment horizontal="center" vertical="center"/>
    </xf>
    <xf numFmtId="0" fontId="3" fillId="0" borderId="19" xfId="3" applyFont="1" applyBorder="1" applyAlignment="1">
      <alignment horizontal="center" vertical="center"/>
    </xf>
    <xf numFmtId="0" fontId="3" fillId="0" borderId="20" xfId="3" applyFont="1" applyBorder="1" applyAlignment="1">
      <alignment horizontal="center" vertical="center"/>
    </xf>
    <xf numFmtId="0" fontId="3" fillId="0" borderId="13" xfId="3" applyFont="1" applyBorder="1" applyAlignment="1">
      <alignment horizontal="center" vertical="center"/>
    </xf>
    <xf numFmtId="0" fontId="7" fillId="0" borderId="21" xfId="3" applyFont="1" applyBorder="1" applyAlignment="1">
      <alignment horizontal="center" vertical="center"/>
    </xf>
    <xf numFmtId="0" fontId="7" fillId="0" borderId="22" xfId="3" applyFont="1" applyBorder="1" applyAlignment="1">
      <alignment horizontal="center" vertical="center"/>
    </xf>
    <xf numFmtId="0" fontId="3" fillId="0" borderId="23" xfId="3" applyFont="1" applyBorder="1" applyAlignment="1">
      <alignment horizontal="center" vertical="center"/>
    </xf>
    <xf numFmtId="0" fontId="8" fillId="0" borderId="24" xfId="3" applyFont="1" applyBorder="1" applyAlignment="1" applyProtection="1">
      <alignment horizontal="center" vertical="center" shrinkToFit="1"/>
      <protection locked="0"/>
    </xf>
    <xf numFmtId="0" fontId="8" fillId="0" borderId="25" xfId="3" applyFont="1" applyBorder="1" applyAlignment="1" applyProtection="1">
      <alignment horizontal="center" vertical="center" shrinkToFit="1"/>
      <protection locked="0"/>
    </xf>
    <xf numFmtId="0" fontId="8" fillId="0" borderId="26" xfId="3" applyFont="1" applyBorder="1" applyAlignment="1" applyProtection="1">
      <alignment horizontal="center" vertical="center" shrinkToFit="1"/>
      <protection locked="0"/>
    </xf>
    <xf numFmtId="0" fontId="8" fillId="0" borderId="22" xfId="3" applyFont="1" applyBorder="1" applyAlignment="1" applyProtection="1">
      <alignment horizontal="center" vertical="center" shrinkToFit="1"/>
      <protection locked="0"/>
    </xf>
    <xf numFmtId="0" fontId="8" fillId="0" borderId="27" xfId="3" applyFont="1" applyBorder="1" applyAlignment="1" applyProtection="1">
      <alignment horizontal="center" vertical="center" shrinkToFit="1"/>
      <protection locked="0"/>
    </xf>
    <xf numFmtId="0" fontId="18" fillId="0" borderId="0" xfId="3" applyFont="1" applyAlignment="1">
      <alignment vertical="center"/>
    </xf>
    <xf numFmtId="0" fontId="19" fillId="0" borderId="0" xfId="3" applyFont="1" applyAlignment="1">
      <alignment horizontal="center" vertical="center"/>
    </xf>
    <xf numFmtId="0" fontId="24" fillId="0" borderId="0" xfId="4" applyFont="1" applyAlignment="1" applyProtection="1">
      <alignment vertical="center"/>
    </xf>
    <xf numFmtId="0" fontId="26" fillId="0" borderId="0" xfId="4" applyFont="1" applyAlignment="1" applyProtection="1">
      <alignment vertical="center"/>
    </xf>
    <xf numFmtId="0" fontId="24" fillId="0" borderId="0" xfId="4" applyFont="1" applyBorder="1" applyAlignment="1" applyProtection="1">
      <alignment vertical="center"/>
    </xf>
    <xf numFmtId="0" fontId="24" fillId="0" borderId="31" xfId="4" applyFont="1" applyBorder="1" applyAlignment="1" applyProtection="1">
      <alignment vertical="center"/>
    </xf>
    <xf numFmtId="0" fontId="26" fillId="0" borderId="0" xfId="4" applyFont="1" applyBorder="1" applyAlignment="1" applyProtection="1">
      <alignment vertical="center"/>
    </xf>
    <xf numFmtId="0" fontId="26" fillId="0" borderId="36" xfId="4" applyFont="1" applyBorder="1" applyAlignment="1" applyProtection="1">
      <alignment vertical="center"/>
    </xf>
    <xf numFmtId="0" fontId="27" fillId="0" borderId="0" xfId="4" applyFont="1" applyBorder="1" applyAlignment="1" applyProtection="1">
      <alignment vertical="center"/>
    </xf>
    <xf numFmtId="177" fontId="27" fillId="0" borderId="0" xfId="4" applyNumberFormat="1" applyFont="1" applyBorder="1" applyAlignment="1" applyProtection="1">
      <alignment vertical="center"/>
    </xf>
    <xf numFmtId="0" fontId="26" fillId="0" borderId="37" xfId="4" applyFont="1" applyBorder="1" applyAlignment="1" applyProtection="1">
      <alignment vertical="center"/>
    </xf>
    <xf numFmtId="0" fontId="35" fillId="0" borderId="0" xfId="4" applyFont="1" applyBorder="1" applyAlignment="1" applyProtection="1">
      <alignment horizontal="right" vertical="center"/>
    </xf>
    <xf numFmtId="0" fontId="24" fillId="0" borderId="5" xfId="4" applyFont="1" applyBorder="1" applyAlignment="1" applyProtection="1">
      <alignment vertical="center"/>
    </xf>
    <xf numFmtId="0" fontId="26" fillId="0" borderId="5" xfId="4" applyFont="1" applyBorder="1" applyAlignment="1" applyProtection="1">
      <alignment vertical="center"/>
    </xf>
    <xf numFmtId="0" fontId="36" fillId="0" borderId="0" xfId="4" applyFont="1" applyBorder="1" applyAlignment="1" applyProtection="1">
      <alignment vertical="center"/>
    </xf>
    <xf numFmtId="6" fontId="36" fillId="0" borderId="0" xfId="2" applyFont="1" applyBorder="1" applyAlignment="1" applyProtection="1">
      <alignment vertical="center"/>
    </xf>
    <xf numFmtId="0" fontId="37" fillId="0" borderId="0" xfId="4" applyFont="1" applyAlignment="1" applyProtection="1">
      <alignment vertical="center"/>
    </xf>
    <xf numFmtId="0" fontId="36" fillId="0" borderId="0" xfId="4" applyFont="1" applyAlignment="1" applyProtection="1">
      <alignment horizontal="left" vertical="center"/>
    </xf>
    <xf numFmtId="0" fontId="36" fillId="0" borderId="0" xfId="4" applyFont="1" applyAlignment="1" applyProtection="1">
      <alignment vertical="center"/>
    </xf>
    <xf numFmtId="0" fontId="38" fillId="0" borderId="0" xfId="4" applyFont="1" applyBorder="1" applyAlignment="1" applyProtection="1">
      <alignment vertical="center"/>
    </xf>
    <xf numFmtId="0" fontId="38" fillId="0" borderId="0" xfId="4" applyFont="1" applyAlignment="1" applyProtection="1">
      <alignment vertical="center"/>
    </xf>
    <xf numFmtId="0" fontId="6" fillId="0" borderId="0" xfId="4" applyFont="1" applyAlignment="1" applyProtection="1">
      <alignment vertical="center"/>
    </xf>
    <xf numFmtId="0" fontId="14" fillId="0" borderId="0" xfId="3" applyFont="1" applyAlignment="1" applyProtection="1">
      <alignment vertical="center"/>
    </xf>
    <xf numFmtId="38" fontId="24" fillId="0" borderId="0" xfId="1" applyFont="1" applyAlignment="1" applyProtection="1">
      <alignment vertical="center"/>
    </xf>
    <xf numFmtId="38" fontId="6" fillId="0" borderId="0" xfId="1" applyFont="1" applyAlignment="1" applyProtection="1">
      <alignment vertical="center"/>
    </xf>
    <xf numFmtId="0" fontId="41" fillId="0" borderId="0" xfId="4" applyFont="1" applyAlignment="1" applyProtection="1">
      <alignment vertical="center"/>
    </xf>
    <xf numFmtId="38" fontId="41" fillId="0" borderId="0" xfId="1" applyFont="1" applyAlignment="1" applyProtection="1">
      <alignment vertical="center"/>
    </xf>
    <xf numFmtId="0" fontId="17" fillId="0" borderId="0" xfId="4" applyFont="1" applyAlignment="1" applyProtection="1">
      <alignment vertical="center"/>
    </xf>
    <xf numFmtId="0" fontId="43" fillId="0" borderId="0" xfId="4" applyFont="1" applyAlignment="1" applyProtection="1">
      <alignment vertical="center"/>
    </xf>
    <xf numFmtId="0" fontId="1" fillId="0" borderId="4" xfId="3" applyFont="1" applyBorder="1" applyAlignment="1">
      <alignment horizontal="center" vertical="center"/>
    </xf>
    <xf numFmtId="0" fontId="1" fillId="0" borderId="3" xfId="3" applyFont="1" applyBorder="1" applyAlignment="1">
      <alignment horizontal="center" vertical="center"/>
    </xf>
    <xf numFmtId="0" fontId="44" fillId="0" borderId="0" xfId="3" applyFont="1" applyAlignment="1">
      <alignment vertical="center"/>
    </xf>
    <xf numFmtId="0" fontId="2" fillId="0" borderId="0" xfId="4" applyFont="1" applyAlignment="1" applyProtection="1">
      <alignment vertical="center"/>
    </xf>
    <xf numFmtId="0" fontId="4" fillId="0" borderId="1" xfId="3" applyFont="1" applyBorder="1" applyAlignment="1">
      <alignment horizontal="center" vertical="center" shrinkToFit="1"/>
    </xf>
    <xf numFmtId="0" fontId="3" fillId="0" borderId="39" xfId="3" applyFont="1" applyBorder="1" applyAlignment="1">
      <alignment horizontal="center" vertical="center"/>
    </xf>
    <xf numFmtId="0" fontId="3" fillId="0" borderId="39" xfId="3" applyFont="1" applyBorder="1" applyAlignment="1">
      <alignment vertical="center" shrinkToFit="1"/>
    </xf>
    <xf numFmtId="176" fontId="4" fillId="0" borderId="1" xfId="3" applyNumberFormat="1" applyFont="1" applyBorder="1" applyAlignment="1">
      <alignment horizontal="center" vertical="center" shrinkToFit="1"/>
    </xf>
    <xf numFmtId="0" fontId="3" fillId="0" borderId="40" xfId="3" applyFont="1" applyBorder="1" applyAlignment="1">
      <alignment vertical="center"/>
    </xf>
    <xf numFmtId="0" fontId="19" fillId="0" borderId="0" xfId="3" applyFont="1" applyAlignment="1" applyProtection="1">
      <alignment horizontal="center" vertical="center"/>
    </xf>
    <xf numFmtId="0" fontId="3" fillId="0" borderId="0" xfId="3" applyFont="1" applyAlignment="1" applyProtection="1">
      <alignment vertical="center"/>
    </xf>
    <xf numFmtId="0" fontId="44" fillId="0" borderId="0" xfId="3" applyFont="1" applyAlignment="1" applyProtection="1">
      <alignment vertical="center"/>
    </xf>
    <xf numFmtId="0" fontId="18" fillId="0" borderId="0" xfId="3" applyFont="1" applyAlignment="1" applyProtection="1">
      <alignment vertical="center"/>
    </xf>
    <xf numFmtId="0" fontId="3" fillId="0" borderId="0" xfId="3" applyFont="1" applyBorder="1" applyAlignment="1" applyProtection="1">
      <alignment vertical="center"/>
    </xf>
    <xf numFmtId="0" fontId="46" fillId="0" borderId="41" xfId="3" applyFont="1" applyBorder="1" applyAlignment="1" applyProtection="1">
      <alignment vertical="center" textRotation="255"/>
    </xf>
    <xf numFmtId="0" fontId="3" fillId="0" borderId="42" xfId="3" applyFont="1" applyBorder="1" applyAlignment="1" applyProtection="1">
      <alignment vertical="center"/>
    </xf>
    <xf numFmtId="0" fontId="3" fillId="0" borderId="44" xfId="3" applyFont="1" applyBorder="1" applyAlignment="1" applyProtection="1">
      <alignment vertical="center"/>
    </xf>
    <xf numFmtId="0" fontId="3" fillId="0" borderId="45" xfId="3" applyFont="1" applyBorder="1" applyAlignment="1" applyProtection="1">
      <alignment vertical="center"/>
    </xf>
    <xf numFmtId="0" fontId="3" fillId="0" borderId="23" xfId="3" applyFont="1" applyBorder="1" applyAlignment="1" applyProtection="1">
      <alignment vertical="center"/>
    </xf>
    <xf numFmtId="0" fontId="3" fillId="0" borderId="49" xfId="3" applyFont="1" applyBorder="1" applyAlignment="1" applyProtection="1">
      <alignment vertical="center"/>
    </xf>
    <xf numFmtId="0" fontId="3" fillId="0" borderId="0" xfId="3" applyFont="1" applyBorder="1" applyAlignment="1" applyProtection="1">
      <alignment horizontal="center" vertical="center" textRotation="255" wrapText="1"/>
    </xf>
    <xf numFmtId="0" fontId="3" fillId="0" borderId="0" xfId="3" applyFont="1" applyBorder="1" applyAlignment="1" applyProtection="1">
      <alignment horizontal="center" vertical="distributed" textRotation="255" justifyLastLine="1" shrinkToFit="1"/>
    </xf>
    <xf numFmtId="0" fontId="3" fillId="0" borderId="0" xfId="3" applyFont="1" applyBorder="1" applyAlignment="1" applyProtection="1">
      <alignment vertical="center" textRotation="255" wrapText="1"/>
    </xf>
    <xf numFmtId="0" fontId="3" fillId="0" borderId="0" xfId="3" applyFont="1" applyBorder="1" applyAlignment="1" applyProtection="1">
      <alignment horizontal="center" vertical="center" textRotation="255"/>
    </xf>
    <xf numFmtId="0" fontId="3" fillId="0" borderId="0" xfId="3" applyFont="1" applyBorder="1" applyAlignment="1" applyProtection="1">
      <alignment horizontal="center" vertical="center"/>
    </xf>
    <xf numFmtId="0" fontId="8" fillId="0" borderId="0" xfId="3" applyFont="1" applyFill="1" applyBorder="1" applyAlignment="1" applyProtection="1">
      <alignment horizontal="center" vertical="center"/>
    </xf>
    <xf numFmtId="0" fontId="3" fillId="0" borderId="0" xfId="3" applyFont="1" applyBorder="1" applyAlignment="1" applyProtection="1">
      <alignment horizontal="center" vertical="center" shrinkToFit="1"/>
    </xf>
    <xf numFmtId="0" fontId="7" fillId="0" borderId="2" xfId="3" applyFont="1" applyFill="1" applyBorder="1" applyAlignment="1" applyProtection="1">
      <alignment horizontal="center" vertical="center" shrinkToFit="1"/>
      <protection locked="0"/>
    </xf>
    <xf numFmtId="0" fontId="7" fillId="0" borderId="4" xfId="3" applyFont="1" applyFill="1" applyBorder="1" applyAlignment="1" applyProtection="1">
      <alignment horizontal="center" vertical="center" shrinkToFit="1"/>
      <protection locked="0"/>
    </xf>
    <xf numFmtId="0" fontId="26" fillId="0" borderId="0" xfId="4" applyFont="1" applyBorder="1" applyAlignment="1" applyProtection="1">
      <alignment vertical="center"/>
    </xf>
    <xf numFmtId="0" fontId="3" fillId="0" borderId="0" xfId="3" applyFont="1" applyBorder="1" applyAlignment="1" applyProtection="1">
      <alignment vertical="center"/>
    </xf>
    <xf numFmtId="0" fontId="8" fillId="0" borderId="98" xfId="3" applyNumberFormat="1" applyFont="1" applyBorder="1" applyAlignment="1" applyProtection="1">
      <alignment horizontal="center" vertical="center"/>
      <protection locked="0"/>
    </xf>
    <xf numFmtId="0" fontId="8" fillId="0" borderId="6" xfId="3" applyNumberFormat="1" applyFont="1" applyBorder="1" applyAlignment="1" applyProtection="1">
      <alignment horizontal="center" vertical="center"/>
      <protection locked="0"/>
    </xf>
    <xf numFmtId="0" fontId="8" fillId="0" borderId="87" xfId="3" applyNumberFormat="1" applyFont="1" applyBorder="1" applyAlignment="1" applyProtection="1">
      <alignment horizontal="center" vertical="center"/>
      <protection locked="0"/>
    </xf>
    <xf numFmtId="0" fontId="8" fillId="0" borderId="7" xfId="3" applyNumberFormat="1" applyFont="1" applyBorder="1" applyAlignment="1" applyProtection="1">
      <alignment horizontal="center" vertical="center"/>
      <protection locked="0"/>
    </xf>
    <xf numFmtId="0" fontId="9" fillId="0" borderId="14" xfId="3" applyFont="1" applyBorder="1" applyAlignment="1">
      <alignment horizontal="center" vertical="center"/>
    </xf>
    <xf numFmtId="0" fontId="3" fillId="0" borderId="0" xfId="3" applyFont="1" applyBorder="1" applyAlignment="1" applyProtection="1">
      <alignment vertical="center"/>
    </xf>
    <xf numFmtId="49" fontId="8" fillId="0" borderId="87" xfId="3" applyNumberFormat="1" applyFont="1" applyBorder="1" applyAlignment="1" applyProtection="1">
      <alignment horizontal="center" vertical="center" wrapText="1"/>
      <protection locked="0"/>
    </xf>
    <xf numFmtId="0" fontId="26" fillId="0" borderId="0" xfId="4" applyFont="1" applyBorder="1" applyAlignment="1" applyProtection="1">
      <alignment vertical="center"/>
    </xf>
    <xf numFmtId="0" fontId="25" fillId="0" borderId="0" xfId="4" applyFont="1" applyBorder="1" applyAlignment="1" applyProtection="1">
      <alignment vertical="center" textRotation="255" shrinkToFit="1"/>
    </xf>
    <xf numFmtId="0" fontId="51" fillId="0" borderId="0" xfId="0" applyFont="1" applyBorder="1" applyAlignment="1">
      <alignment vertical="center"/>
    </xf>
    <xf numFmtId="0" fontId="29" fillId="0" borderId="0" xfId="4" applyFont="1" applyAlignment="1" applyProtection="1">
      <alignment vertical="center" wrapText="1"/>
    </xf>
    <xf numFmtId="0" fontId="25" fillId="0" borderId="0" xfId="4" applyFont="1" applyAlignment="1" applyProtection="1">
      <alignment vertical="center" textRotation="255" shrinkToFit="1"/>
    </xf>
    <xf numFmtId="0" fontId="32" fillId="0" borderId="37" xfId="4" applyFont="1" applyBorder="1" applyAlignment="1" applyProtection="1">
      <alignment vertical="distributed"/>
    </xf>
    <xf numFmtId="0" fontId="32" fillId="0" borderId="0" xfId="4" applyFont="1" applyBorder="1" applyAlignment="1" applyProtection="1">
      <alignment vertical="distributed"/>
    </xf>
    <xf numFmtId="0" fontId="32" fillId="0" borderId="36" xfId="4" applyFont="1" applyBorder="1" applyAlignment="1" applyProtection="1">
      <alignment vertical="distributed"/>
    </xf>
    <xf numFmtId="0" fontId="32" fillId="0" borderId="5" xfId="4" applyFont="1" applyBorder="1" applyAlignment="1" applyProtection="1">
      <alignment vertical="distributed"/>
    </xf>
    <xf numFmtId="0" fontId="3" fillId="0" borderId="1" xfId="3" applyFont="1" applyBorder="1" applyAlignment="1">
      <alignment horizontal="center" vertical="center"/>
    </xf>
    <xf numFmtId="0" fontId="3" fillId="0" borderId="13" xfId="3" applyFont="1" applyBorder="1" applyAlignment="1">
      <alignment vertical="center"/>
    </xf>
    <xf numFmtId="0" fontId="7" fillId="0" borderId="22" xfId="3" applyFont="1" applyBorder="1" applyAlignment="1">
      <alignment horizontal="center" vertical="center"/>
    </xf>
    <xf numFmtId="0" fontId="7" fillId="0" borderId="21" xfId="3" applyFont="1" applyBorder="1" applyAlignment="1">
      <alignment horizontal="center" vertical="center"/>
    </xf>
    <xf numFmtId="0" fontId="3" fillId="0" borderId="20" xfId="3" applyFont="1" applyBorder="1" applyAlignment="1">
      <alignment horizontal="center" vertical="center"/>
    </xf>
    <xf numFmtId="0" fontId="3" fillId="0" borderId="19" xfId="3" applyFont="1" applyBorder="1" applyAlignment="1">
      <alignment horizontal="center" vertical="center"/>
    </xf>
    <xf numFmtId="0" fontId="3" fillId="0" borderId="13" xfId="3" applyFont="1" applyBorder="1" applyAlignment="1">
      <alignment horizontal="center" vertical="center"/>
    </xf>
    <xf numFmtId="0" fontId="3" fillId="0" borderId="0" xfId="3" applyFont="1" applyBorder="1" applyAlignment="1" applyProtection="1">
      <alignment vertical="center"/>
    </xf>
    <xf numFmtId="0" fontId="4" fillId="0" borderId="1" xfId="3" applyFont="1" applyBorder="1" applyAlignment="1">
      <alignment horizontal="center" vertical="center" shrinkToFit="1"/>
    </xf>
    <xf numFmtId="0" fontId="3" fillId="0" borderId="1" xfId="3" applyFont="1" applyBorder="1" applyAlignment="1">
      <alignment horizontal="center" vertical="center" shrinkToFit="1"/>
    </xf>
    <xf numFmtId="176" fontId="4" fillId="0" borderId="0" xfId="3" applyNumberFormat="1" applyFont="1" applyBorder="1" applyAlignment="1">
      <alignment horizontal="center" vertical="center" shrinkToFit="1"/>
    </xf>
    <xf numFmtId="0" fontId="4" fillId="0" borderId="0" xfId="3" applyFont="1" applyBorder="1" applyAlignment="1">
      <alignment horizontal="center" vertical="center" shrinkToFit="1"/>
    </xf>
    <xf numFmtId="0" fontId="9" fillId="0" borderId="14" xfId="3" applyFont="1" applyBorder="1" applyAlignment="1">
      <alignment horizontal="center" vertical="center"/>
    </xf>
    <xf numFmtId="0" fontId="3" fillId="0" borderId="0" xfId="3" applyFont="1" applyBorder="1" applyAlignment="1" applyProtection="1">
      <alignment vertical="center"/>
    </xf>
    <xf numFmtId="0" fontId="3" fillId="0" borderId="5" xfId="3" applyFont="1" applyBorder="1" applyAlignment="1">
      <alignment horizontal="center" vertical="center"/>
    </xf>
    <xf numFmtId="0" fontId="3" fillId="0" borderId="36" xfId="3" applyFont="1" applyBorder="1" applyAlignment="1">
      <alignment vertical="center"/>
    </xf>
    <xf numFmtId="38" fontId="2" fillId="0" borderId="0" xfId="1" applyFont="1" applyAlignment="1" applyProtection="1">
      <alignment vertical="center"/>
    </xf>
    <xf numFmtId="0" fontId="3" fillId="0" borderId="103" xfId="3" applyFont="1" applyBorder="1" applyAlignment="1">
      <alignment vertical="center"/>
    </xf>
    <xf numFmtId="0" fontId="3" fillId="0" borderId="70" xfId="3" applyFont="1" applyBorder="1" applyAlignment="1">
      <alignment horizontal="center" vertical="center"/>
    </xf>
    <xf numFmtId="0" fontId="57" fillId="0" borderId="0" xfId="4" applyFont="1" applyAlignment="1" applyProtection="1">
      <alignment vertical="center"/>
    </xf>
    <xf numFmtId="0" fontId="24" fillId="0" borderId="0" xfId="4" applyFont="1" applyBorder="1" applyAlignment="1" applyProtection="1">
      <alignment horizontal="center" vertical="center"/>
    </xf>
    <xf numFmtId="0" fontId="8" fillId="0" borderId="105" xfId="3" applyFont="1" applyBorder="1" applyAlignment="1" applyProtection="1">
      <alignment horizontal="center" vertical="center" shrinkToFit="1"/>
      <protection locked="0"/>
    </xf>
    <xf numFmtId="0" fontId="8" fillId="0" borderId="106" xfId="3" applyFont="1" applyBorder="1" applyAlignment="1" applyProtection="1">
      <alignment horizontal="center" vertical="center" shrinkToFit="1"/>
      <protection locked="0"/>
    </xf>
    <xf numFmtId="0" fontId="8" fillId="0" borderId="107" xfId="3" applyFont="1" applyBorder="1" applyAlignment="1" applyProtection="1">
      <alignment horizontal="center" vertical="center" shrinkToFit="1"/>
      <protection locked="0"/>
    </xf>
    <xf numFmtId="0" fontId="8" fillId="0" borderId="108" xfId="3" applyFont="1" applyBorder="1" applyAlignment="1" applyProtection="1">
      <alignment horizontal="center" vertical="center" shrinkToFit="1"/>
      <protection locked="0"/>
    </xf>
    <xf numFmtId="0" fontId="8" fillId="0" borderId="109" xfId="3" applyFont="1" applyBorder="1" applyAlignment="1" applyProtection="1">
      <alignment horizontal="center" vertical="center" shrinkToFit="1"/>
      <protection locked="0"/>
    </xf>
    <xf numFmtId="0" fontId="3" fillId="0" borderId="36" xfId="3" applyFont="1" applyFill="1" applyBorder="1" applyAlignment="1" applyProtection="1">
      <alignment vertical="center" wrapText="1"/>
      <protection locked="0"/>
    </xf>
    <xf numFmtId="0" fontId="3" fillId="0" borderId="5" xfId="3" applyFont="1" applyFill="1" applyBorder="1" applyAlignment="1" applyProtection="1">
      <alignment vertical="center" wrapText="1"/>
      <protection locked="0"/>
    </xf>
    <xf numFmtId="0" fontId="3" fillId="0" borderId="70" xfId="3" applyFont="1" applyFill="1" applyBorder="1" applyAlignment="1" applyProtection="1">
      <alignment vertical="center" wrapText="1"/>
      <protection locked="0"/>
    </xf>
    <xf numFmtId="0" fontId="32" fillId="0" borderId="0" xfId="4" applyFont="1" applyAlignment="1" applyProtection="1">
      <alignment vertical="center" wrapText="1"/>
    </xf>
    <xf numFmtId="0" fontId="32" fillId="0" borderId="29" xfId="4" applyFont="1" applyBorder="1" applyAlignment="1" applyProtection="1">
      <alignment vertical="center" wrapText="1"/>
    </xf>
    <xf numFmtId="0" fontId="24" fillId="0" borderId="29" xfId="4" applyFont="1" applyBorder="1" applyAlignment="1" applyProtection="1">
      <alignment vertical="center"/>
    </xf>
    <xf numFmtId="0" fontId="24" fillId="0" borderId="110" xfId="4" applyFont="1" applyBorder="1" applyAlignment="1" applyProtection="1">
      <alignment vertical="center"/>
    </xf>
    <xf numFmtId="0" fontId="29" fillId="0" borderId="112" xfId="4" applyFont="1" applyBorder="1" applyAlignment="1" applyProtection="1">
      <alignment vertical="center" wrapText="1"/>
    </xf>
    <xf numFmtId="0" fontId="32" fillId="0" borderId="112" xfId="4" applyFont="1" applyBorder="1" applyAlignment="1" applyProtection="1">
      <alignment vertical="center" wrapText="1"/>
    </xf>
    <xf numFmtId="0" fontId="24" fillId="0" borderId="112" xfId="4" applyFont="1" applyBorder="1" applyAlignment="1" applyProtection="1">
      <alignment vertical="center"/>
    </xf>
    <xf numFmtId="0" fontId="24" fillId="0" borderId="111" xfId="4" applyFont="1" applyBorder="1" applyAlignment="1" applyProtection="1">
      <alignment vertical="center"/>
    </xf>
    <xf numFmtId="0" fontId="32" fillId="0" borderId="34" xfId="4" applyFont="1" applyBorder="1" applyAlignment="1" applyProtection="1">
      <alignment vertical="center" wrapText="1"/>
    </xf>
    <xf numFmtId="0" fontId="30" fillId="0" borderId="0" xfId="4" applyFont="1" applyBorder="1" applyAlignment="1" applyProtection="1">
      <alignment vertical="center" wrapText="1"/>
    </xf>
    <xf numFmtId="0" fontId="32" fillId="0" borderId="30" xfId="4" applyFont="1" applyBorder="1" applyAlignment="1" applyProtection="1">
      <alignment vertical="center" wrapText="1"/>
    </xf>
    <xf numFmtId="0" fontId="32" fillId="0" borderId="32" xfId="4" applyFont="1" applyBorder="1" applyAlignment="1" applyProtection="1">
      <alignment vertical="center" wrapText="1"/>
    </xf>
    <xf numFmtId="0" fontId="32" fillId="0" borderId="31" xfId="4" applyFont="1" applyBorder="1" applyAlignment="1" applyProtection="1">
      <alignment vertical="center" wrapText="1"/>
    </xf>
    <xf numFmtId="0" fontId="29" fillId="0" borderId="113" xfId="4" applyFont="1" applyBorder="1" applyAlignment="1" applyProtection="1">
      <alignment vertical="center" wrapText="1"/>
    </xf>
    <xf numFmtId="0" fontId="29" fillId="0" borderId="114" xfId="4" applyFont="1" applyBorder="1" applyAlignment="1" applyProtection="1">
      <alignment vertical="center" wrapText="1"/>
    </xf>
    <xf numFmtId="0" fontId="24" fillId="0" borderId="114" xfId="4" applyFont="1" applyBorder="1" applyAlignment="1" applyProtection="1">
      <alignment vertical="center"/>
    </xf>
    <xf numFmtId="0" fontId="26" fillId="0" borderId="114" xfId="4" applyFont="1" applyBorder="1" applyAlignment="1" applyProtection="1">
      <alignment vertical="center"/>
    </xf>
    <xf numFmtId="0" fontId="26" fillId="0" borderId="0" xfId="4" applyFont="1" applyBorder="1" applyAlignment="1" applyProtection="1">
      <alignment vertical="center" textRotation="255"/>
    </xf>
    <xf numFmtId="0" fontId="24" fillId="0" borderId="0" xfId="4" applyFont="1" applyFill="1" applyAlignment="1" applyProtection="1">
      <alignment vertical="center"/>
    </xf>
    <xf numFmtId="0" fontId="29" fillId="0" borderId="0" xfId="4" applyFont="1" applyFill="1" applyBorder="1" applyAlignment="1" applyProtection="1">
      <alignment vertical="center" wrapText="1"/>
    </xf>
    <xf numFmtId="0" fontId="30" fillId="0" borderId="0" xfId="4" applyNumberFormat="1" applyFont="1" applyBorder="1" applyAlignment="1" applyProtection="1">
      <alignment vertical="top" shrinkToFit="1"/>
    </xf>
    <xf numFmtId="0" fontId="3" fillId="0" borderId="3" xfId="3" applyFont="1" applyBorder="1" applyAlignment="1">
      <alignment horizontal="center" vertical="center"/>
    </xf>
    <xf numFmtId="0" fontId="4" fillId="0" borderId="1" xfId="3" applyFont="1" applyBorder="1" applyAlignment="1">
      <alignment horizontal="center" vertical="center" shrinkToFit="1"/>
    </xf>
    <xf numFmtId="0" fontId="3" fillId="0" borderId="1" xfId="3" applyFont="1" applyBorder="1" applyAlignment="1">
      <alignment horizontal="center" vertical="center"/>
    </xf>
    <xf numFmtId="0" fontId="3" fillId="0" borderId="0" xfId="3" applyFont="1" applyBorder="1" applyAlignment="1">
      <alignment vertical="center"/>
    </xf>
    <xf numFmtId="0" fontId="24" fillId="0" borderId="0" xfId="4" applyFont="1" applyBorder="1" applyAlignment="1" applyProtection="1">
      <alignment horizontal="center" vertical="center"/>
    </xf>
    <xf numFmtId="0" fontId="36" fillId="0" borderId="0" xfId="4" applyFont="1" applyAlignment="1" applyProtection="1">
      <alignment horizontal="left" vertical="center"/>
    </xf>
    <xf numFmtId="0" fontId="17" fillId="0" borderId="0" xfId="4" applyFont="1" applyBorder="1" applyAlignment="1" applyProtection="1">
      <alignment horizontal="center" vertical="center"/>
    </xf>
    <xf numFmtId="0" fontId="17" fillId="0" borderId="0" xfId="4" applyFont="1" applyBorder="1" applyAlignment="1" applyProtection="1">
      <alignment vertical="center" shrinkToFit="1"/>
    </xf>
    <xf numFmtId="0" fontId="24" fillId="0" borderId="44" xfId="4" applyFont="1" applyBorder="1" applyAlignment="1" applyProtection="1">
      <alignment vertical="center"/>
    </xf>
    <xf numFmtId="0" fontId="29" fillId="4" borderId="0" xfId="4" applyFont="1" applyFill="1" applyBorder="1" applyAlignment="1" applyProtection="1">
      <alignment vertical="center" wrapText="1"/>
    </xf>
    <xf numFmtId="0" fontId="24" fillId="4" borderId="0" xfId="4" applyFont="1" applyFill="1" applyAlignment="1" applyProtection="1">
      <alignment vertical="center"/>
    </xf>
    <xf numFmtId="0" fontId="11" fillId="0" borderId="0" xfId="4" applyFont="1" applyAlignment="1" applyProtection="1">
      <alignment vertical="top" textRotation="255" shrinkToFit="1"/>
    </xf>
    <xf numFmtId="0" fontId="35" fillId="0" borderId="0" xfId="4" applyFont="1" applyBorder="1" applyAlignment="1" applyProtection="1">
      <alignment vertical="center"/>
    </xf>
    <xf numFmtId="0" fontId="35" fillId="0" borderId="0" xfId="4" applyFont="1" applyBorder="1" applyAlignment="1" applyProtection="1">
      <alignment horizontal="center" vertical="center"/>
    </xf>
    <xf numFmtId="0" fontId="27" fillId="0" borderId="0" xfId="4" applyFont="1" applyBorder="1" applyAlignment="1" applyProtection="1">
      <alignment horizontal="center"/>
    </xf>
    <xf numFmtId="0" fontId="5" fillId="4" borderId="0" xfId="4" applyFont="1" applyFill="1" applyBorder="1" applyAlignment="1" applyProtection="1">
      <alignment vertical="center" wrapText="1"/>
    </xf>
    <xf numFmtId="0" fontId="0" fillId="4" borderId="0" xfId="0" applyFill="1" applyBorder="1" applyAlignment="1">
      <alignment vertical="center" wrapText="1"/>
    </xf>
    <xf numFmtId="0" fontId="5" fillId="0" borderId="0" xfId="4" applyFont="1" applyBorder="1" applyAlignment="1" applyProtection="1">
      <alignment vertical="center" shrinkToFit="1"/>
    </xf>
    <xf numFmtId="0" fontId="5" fillId="4" borderId="0" xfId="4" applyFont="1" applyFill="1" applyBorder="1" applyAlignment="1" applyProtection="1">
      <alignment vertical="center" shrinkToFit="1"/>
    </xf>
    <xf numFmtId="0" fontId="30" fillId="0" borderId="115" xfId="4" applyFont="1" applyBorder="1" applyAlignment="1" applyProtection="1">
      <alignment vertical="center" wrapText="1" justifyLastLine="1"/>
    </xf>
    <xf numFmtId="0" fontId="30" fillId="0" borderId="44" xfId="4" applyFont="1" applyBorder="1" applyAlignment="1" applyProtection="1">
      <alignment vertical="center" wrapText="1" justifyLastLine="1"/>
    </xf>
    <xf numFmtId="0" fontId="30" fillId="0" borderId="22" xfId="4" applyFont="1" applyBorder="1" applyAlignment="1" applyProtection="1">
      <alignment vertical="center" wrapText="1" justifyLastLine="1"/>
    </xf>
    <xf numFmtId="0" fontId="26" fillId="0" borderId="115" xfId="4" applyFont="1" applyBorder="1" applyAlignment="1" applyProtection="1">
      <alignment vertical="center"/>
    </xf>
    <xf numFmtId="0" fontId="26" fillId="0" borderId="44" xfId="4" applyFont="1" applyBorder="1" applyAlignment="1" applyProtection="1">
      <alignment vertical="center"/>
    </xf>
    <xf numFmtId="0" fontId="26" fillId="0" borderId="40" xfId="4" applyFont="1" applyBorder="1" applyAlignment="1" applyProtection="1">
      <alignment vertical="center"/>
    </xf>
    <xf numFmtId="177" fontId="11" fillId="0" borderId="0" xfId="4" applyNumberFormat="1" applyFont="1" applyBorder="1" applyAlignment="1" applyProtection="1">
      <alignment horizontal="left" vertical="center"/>
    </xf>
    <xf numFmtId="0" fontId="11" fillId="0" borderId="0" xfId="4" applyFont="1" applyBorder="1" applyAlignment="1" applyProtection="1">
      <alignment vertical="center"/>
    </xf>
    <xf numFmtId="0" fontId="5" fillId="4" borderId="31" xfId="4" applyFont="1" applyFill="1" applyBorder="1" applyAlignment="1" applyProtection="1">
      <alignment vertical="center" shrinkToFit="1"/>
    </xf>
    <xf numFmtId="0" fontId="5" fillId="0" borderId="31" xfId="4" applyFont="1" applyFill="1" applyBorder="1" applyAlignment="1" applyProtection="1">
      <alignment vertical="center" shrinkToFit="1"/>
    </xf>
    <xf numFmtId="0" fontId="5" fillId="0" borderId="0" xfId="4" applyFont="1" applyFill="1" applyBorder="1" applyAlignment="1" applyProtection="1">
      <alignment vertical="center" shrinkToFit="1"/>
    </xf>
    <xf numFmtId="0" fontId="28" fillId="0" borderId="0" xfId="4" applyFont="1" applyBorder="1" applyAlignment="1" applyProtection="1">
      <alignment vertical="center" wrapText="1"/>
    </xf>
    <xf numFmtId="0" fontId="68" fillId="0" borderId="0" xfId="4" applyFont="1" applyFill="1" applyBorder="1" applyAlignment="1" applyProtection="1">
      <alignment vertical="top" shrinkToFit="1"/>
    </xf>
    <xf numFmtId="0" fontId="36" fillId="0" borderId="19" xfId="4" applyFont="1" applyBorder="1" applyAlignment="1" applyProtection="1">
      <alignment vertical="center"/>
    </xf>
    <xf numFmtId="0" fontId="24" fillId="0" borderId="19" xfId="4" applyFont="1" applyBorder="1" applyAlignment="1" applyProtection="1">
      <alignment vertical="center"/>
    </xf>
    <xf numFmtId="0" fontId="24" fillId="0" borderId="148" xfId="4" applyFont="1" applyBorder="1" applyAlignment="1" applyProtection="1">
      <alignment vertical="center"/>
    </xf>
    <xf numFmtId="0" fontId="27" fillId="0" borderId="5" xfId="4" applyFont="1" applyBorder="1" applyAlignment="1" applyProtection="1">
      <alignment vertical="center"/>
    </xf>
    <xf numFmtId="0" fontId="5" fillId="0" borderId="5" xfId="4" applyFont="1" applyFill="1" applyBorder="1" applyAlignment="1" applyProtection="1">
      <alignment vertical="center" shrinkToFit="1"/>
    </xf>
    <xf numFmtId="0" fontId="26" fillId="0" borderId="5" xfId="4" applyFont="1" applyBorder="1" applyAlignment="1" applyProtection="1">
      <alignment vertical="center" wrapText="1"/>
    </xf>
    <xf numFmtId="0" fontId="26" fillId="0" borderId="0" xfId="4" applyFont="1" applyBorder="1" applyAlignment="1" applyProtection="1">
      <alignment vertical="center" wrapText="1"/>
    </xf>
    <xf numFmtId="0" fontId="27" fillId="0" borderId="17" xfId="4" applyFont="1" applyBorder="1" applyAlignment="1" applyProtection="1">
      <alignment vertical="center"/>
    </xf>
    <xf numFmtId="0" fontId="27" fillId="0" borderId="70" xfId="4" applyFont="1" applyBorder="1" applyAlignment="1" applyProtection="1">
      <alignment vertical="center"/>
    </xf>
    <xf numFmtId="6" fontId="26" fillId="0" borderId="70" xfId="2" applyFont="1" applyBorder="1" applyAlignment="1" applyProtection="1">
      <alignment vertical="center"/>
    </xf>
    <xf numFmtId="6" fontId="26" fillId="0" borderId="17" xfId="2" applyFont="1" applyBorder="1" applyAlignment="1" applyProtection="1">
      <alignment vertical="center"/>
    </xf>
    <xf numFmtId="0" fontId="35" fillId="0" borderId="17" xfId="4" applyFont="1" applyBorder="1" applyAlignment="1" applyProtection="1">
      <alignment vertical="center"/>
      <protection locked="0"/>
    </xf>
    <xf numFmtId="0" fontId="35" fillId="0" borderId="17" xfId="4" applyFont="1" applyBorder="1" applyAlignment="1" applyProtection="1">
      <alignment horizontal="right" vertical="center"/>
    </xf>
    <xf numFmtId="0" fontId="24" fillId="0" borderId="17" xfId="4" applyFont="1" applyBorder="1" applyAlignment="1" applyProtection="1">
      <alignment vertical="center"/>
    </xf>
    <xf numFmtId="0" fontId="26" fillId="0" borderId="17" xfId="4" applyFont="1" applyBorder="1" applyAlignment="1" applyProtection="1">
      <alignment vertical="center"/>
    </xf>
    <xf numFmtId="0" fontId="30" fillId="0" borderId="149" xfId="4" applyFont="1" applyBorder="1" applyAlignment="1" applyProtection="1">
      <alignment vertical="center" wrapText="1" justifyLastLine="1"/>
    </xf>
    <xf numFmtId="0" fontId="30" fillId="0" borderId="19" xfId="4" applyFont="1" applyBorder="1" applyAlignment="1" applyProtection="1">
      <alignment vertical="center" wrapText="1" justifyLastLine="1"/>
    </xf>
    <xf numFmtId="0" fontId="24" fillId="0" borderId="159" xfId="4" applyFont="1" applyBorder="1" applyAlignment="1" applyProtection="1">
      <alignment vertical="center"/>
    </xf>
    <xf numFmtId="0" fontId="30" fillId="0" borderId="17" xfId="4" applyNumberFormat="1" applyFont="1" applyBorder="1" applyAlignment="1" applyProtection="1">
      <alignment vertical="top" shrinkToFit="1"/>
    </xf>
    <xf numFmtId="0" fontId="30" fillId="0" borderId="124" xfId="4" applyFont="1" applyBorder="1" applyAlignment="1" applyProtection="1">
      <alignment vertical="center" wrapText="1" justifyLastLine="1"/>
    </xf>
    <xf numFmtId="0" fontId="30" fillId="0" borderId="5" xfId="4" applyFont="1" applyBorder="1" applyAlignment="1" applyProtection="1">
      <alignment vertical="center" wrapText="1" justifyLastLine="1"/>
    </xf>
    <xf numFmtId="0" fontId="30" fillId="0" borderId="64" xfId="4" applyFont="1" applyBorder="1" applyAlignment="1" applyProtection="1">
      <alignment vertical="center" wrapText="1" justifyLastLine="1"/>
    </xf>
    <xf numFmtId="0" fontId="24" fillId="0" borderId="17" xfId="4" applyFont="1" applyFill="1" applyBorder="1" applyAlignment="1" applyProtection="1">
      <alignment vertical="center"/>
    </xf>
    <xf numFmtId="0" fontId="29" fillId="0" borderId="17" xfId="4" applyFont="1" applyFill="1" applyBorder="1" applyAlignment="1" applyProtection="1">
      <alignment vertical="center" wrapText="1"/>
    </xf>
    <xf numFmtId="0" fontId="26" fillId="0" borderId="37" xfId="4" applyFont="1" applyBorder="1" applyAlignment="1" applyProtection="1">
      <alignment vertical="center" textRotation="255"/>
    </xf>
    <xf numFmtId="0" fontId="24" fillId="0" borderId="20" xfId="4" applyFont="1" applyBorder="1" applyAlignment="1" applyProtection="1">
      <alignment vertical="center"/>
    </xf>
    <xf numFmtId="0" fontId="30" fillId="0" borderId="5" xfId="4" applyFont="1" applyBorder="1" applyAlignment="1" applyProtection="1">
      <alignment vertical="center"/>
    </xf>
    <xf numFmtId="0" fontId="24" fillId="0" borderId="0" xfId="4" applyFont="1" applyFill="1" applyBorder="1" applyAlignment="1" applyProtection="1">
      <alignment vertical="center"/>
    </xf>
    <xf numFmtId="0" fontId="30" fillId="0" borderId="19" xfId="4" applyFont="1" applyBorder="1" applyAlignment="1" applyProtection="1">
      <alignment vertical="center" wrapText="1"/>
    </xf>
    <xf numFmtId="0" fontId="33" fillId="4" borderId="0" xfId="4" applyFont="1" applyFill="1" applyBorder="1" applyAlignment="1" applyProtection="1">
      <alignment vertical="center" wrapText="1" shrinkToFit="1"/>
    </xf>
    <xf numFmtId="0" fontId="0" fillId="4" borderId="0" xfId="0" applyFill="1" applyBorder="1" applyAlignment="1">
      <alignment vertical="center" shrinkToFit="1"/>
    </xf>
    <xf numFmtId="38" fontId="17" fillId="0" borderId="116" xfId="1" applyFont="1" applyBorder="1" applyAlignment="1" applyProtection="1">
      <alignment vertical="center"/>
    </xf>
    <xf numFmtId="38" fontId="17" fillId="0" borderId="23" xfId="1" applyFont="1" applyBorder="1" applyAlignment="1" applyProtection="1">
      <alignment vertical="center"/>
    </xf>
    <xf numFmtId="38" fontId="17" fillId="0" borderId="49" xfId="1" applyFont="1" applyBorder="1" applyAlignment="1" applyProtection="1">
      <alignment vertical="center"/>
    </xf>
    <xf numFmtId="0" fontId="77" fillId="0" borderId="0" xfId="3" applyFont="1" applyAlignment="1" applyProtection="1">
      <alignment vertical="center"/>
    </xf>
    <xf numFmtId="38" fontId="76" fillId="4" borderId="115" xfId="1" applyFont="1" applyFill="1" applyBorder="1" applyAlignment="1" applyProtection="1">
      <alignment vertical="center"/>
    </xf>
    <xf numFmtId="38" fontId="6" fillId="0" borderId="45" xfId="1" applyFont="1" applyBorder="1" applyAlignment="1" applyProtection="1">
      <alignment vertical="center"/>
    </xf>
    <xf numFmtId="0" fontId="14" fillId="0" borderId="40" xfId="3" applyFont="1" applyBorder="1" applyAlignment="1" applyProtection="1">
      <alignment vertical="center"/>
    </xf>
    <xf numFmtId="0" fontId="14" fillId="0" borderId="42" xfId="3" applyFont="1" applyBorder="1" applyAlignment="1" applyProtection="1">
      <alignment vertical="center"/>
    </xf>
    <xf numFmtId="0" fontId="14" fillId="0" borderId="116" xfId="3" applyFont="1" applyBorder="1" applyAlignment="1" applyProtection="1">
      <alignment vertical="center"/>
    </xf>
    <xf numFmtId="0" fontId="14" fillId="0" borderId="49" xfId="3" applyFont="1" applyBorder="1" applyAlignment="1" applyProtection="1">
      <alignment vertical="center"/>
    </xf>
    <xf numFmtId="178" fontId="55" fillId="4" borderId="0" xfId="4" applyNumberFormat="1" applyFont="1" applyFill="1" applyBorder="1" applyAlignment="1" applyProtection="1">
      <alignment vertical="center"/>
    </xf>
    <xf numFmtId="0" fontId="55" fillId="4" borderId="0" xfId="4" applyNumberFormat="1" applyFont="1" applyFill="1" applyBorder="1" applyAlignment="1" applyProtection="1">
      <alignment vertical="center"/>
    </xf>
    <xf numFmtId="0" fontId="76" fillId="0" borderId="0" xfId="4" applyFont="1" applyAlignment="1" applyProtection="1">
      <alignment vertical="center"/>
    </xf>
    <xf numFmtId="0" fontId="78" fillId="0" borderId="0" xfId="4" applyFont="1" applyAlignment="1" applyProtection="1">
      <alignment vertical="center"/>
    </xf>
    <xf numFmtId="0" fontId="79" fillId="4" borderId="0" xfId="0" applyFont="1" applyFill="1" applyBorder="1" applyAlignment="1">
      <alignment vertical="center" wrapText="1"/>
    </xf>
    <xf numFmtId="0" fontId="9" fillId="0" borderId="12" xfId="3" applyFont="1" applyFill="1" applyBorder="1" applyAlignment="1">
      <alignment horizontal="center" vertical="center"/>
    </xf>
    <xf numFmtId="0" fontId="8" fillId="0" borderId="109" xfId="3" applyFont="1" applyBorder="1" applyAlignment="1" applyProtection="1">
      <alignment horizontal="center" vertical="center"/>
      <protection locked="0"/>
    </xf>
    <xf numFmtId="0" fontId="8" fillId="0" borderId="21" xfId="3" applyFont="1" applyBorder="1" applyAlignment="1" applyProtection="1">
      <alignment horizontal="center" vertical="center"/>
      <protection locked="0"/>
    </xf>
    <xf numFmtId="0" fontId="8" fillId="0" borderId="109" xfId="3" applyFont="1" applyBorder="1" applyAlignment="1" applyProtection="1">
      <alignment horizontal="center" vertical="center" shrinkToFit="1"/>
    </xf>
    <xf numFmtId="0" fontId="3" fillId="0" borderId="13" xfId="3" applyFont="1" applyFill="1" applyBorder="1" applyAlignment="1">
      <alignment horizontal="distributed" vertical="center" indent="2"/>
    </xf>
    <xf numFmtId="0" fontId="78" fillId="0" borderId="0" xfId="4" applyFont="1" applyBorder="1" applyAlignment="1" applyProtection="1">
      <alignment vertical="center"/>
    </xf>
    <xf numFmtId="38" fontId="2" fillId="0" borderId="0" xfId="1" applyFont="1" applyBorder="1" applyAlignment="1" applyProtection="1">
      <alignment vertical="center"/>
    </xf>
    <xf numFmtId="38" fontId="6" fillId="0" borderId="0" xfId="1" applyFont="1" applyBorder="1" applyAlignment="1" applyProtection="1">
      <alignment vertical="center"/>
    </xf>
    <xf numFmtId="38" fontId="24" fillId="0" borderId="0" xfId="1" applyFont="1" applyBorder="1" applyAlignment="1" applyProtection="1">
      <alignment vertical="center"/>
    </xf>
    <xf numFmtId="38" fontId="76" fillId="4" borderId="0" xfId="1" applyFont="1" applyFill="1" applyBorder="1" applyAlignment="1" applyProtection="1">
      <alignment vertical="center"/>
    </xf>
    <xf numFmtId="0" fontId="14" fillId="0" borderId="0" xfId="3" applyFont="1" applyBorder="1" applyAlignment="1" applyProtection="1">
      <alignment vertical="center"/>
    </xf>
    <xf numFmtId="0" fontId="2" fillId="0" borderId="0" xfId="4" applyFont="1" applyBorder="1" applyAlignment="1" applyProtection="1">
      <alignment vertical="center"/>
    </xf>
    <xf numFmtId="0" fontId="6" fillId="0" borderId="0" xfId="4" applyFont="1" applyBorder="1" applyAlignment="1" applyProtection="1">
      <alignment vertical="center"/>
    </xf>
    <xf numFmtId="0" fontId="77" fillId="0" borderId="0" xfId="3" applyFont="1" applyBorder="1" applyAlignment="1" applyProtection="1">
      <alignment vertical="center"/>
    </xf>
    <xf numFmtId="0" fontId="76" fillId="0" borderId="0" xfId="4" applyFont="1" applyBorder="1" applyAlignment="1" applyProtection="1">
      <alignment vertical="center"/>
    </xf>
    <xf numFmtId="49" fontId="1" fillId="0" borderId="2" xfId="3" applyNumberFormat="1" applyFont="1" applyFill="1" applyBorder="1" applyAlignment="1" applyProtection="1">
      <alignment horizontal="center" vertical="center" shrinkToFit="1"/>
      <protection locked="0"/>
    </xf>
    <xf numFmtId="49" fontId="1" fillId="0" borderId="4" xfId="3" applyNumberFormat="1" applyFont="1" applyFill="1" applyBorder="1" applyAlignment="1" applyProtection="1">
      <alignment horizontal="center" vertical="center" shrinkToFit="1"/>
      <protection locked="0"/>
    </xf>
    <xf numFmtId="49" fontId="1" fillId="0" borderId="3" xfId="3" applyNumberFormat="1" applyFont="1" applyFill="1" applyBorder="1" applyAlignment="1" applyProtection="1">
      <alignment horizontal="center" vertical="center" shrinkToFit="1"/>
      <protection locked="0"/>
    </xf>
    <xf numFmtId="0" fontId="3" fillId="0" borderId="5" xfId="3" applyFont="1" applyBorder="1" applyAlignment="1">
      <alignment horizontal="center" vertical="center"/>
    </xf>
    <xf numFmtId="0" fontId="3" fillId="0" borderId="70" xfId="3" applyFont="1" applyBorder="1" applyAlignment="1">
      <alignment horizontal="center" vertical="center"/>
    </xf>
    <xf numFmtId="0" fontId="3" fillId="0" borderId="19" xfId="3" applyFont="1" applyBorder="1" applyAlignment="1">
      <alignment horizontal="center" vertical="center"/>
    </xf>
    <xf numFmtId="0" fontId="3" fillId="0" borderId="13" xfId="3" applyFont="1" applyBorder="1" applyAlignment="1">
      <alignment horizontal="center" vertical="center"/>
    </xf>
    <xf numFmtId="0" fontId="8" fillId="0" borderId="2"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3" xfId="3" applyFont="1" applyFill="1" applyBorder="1" applyAlignment="1">
      <alignment horizontal="center" vertical="center" wrapText="1"/>
    </xf>
    <xf numFmtId="179" fontId="3" fillId="0" borderId="2" xfId="3" applyNumberFormat="1" applyFont="1" applyFill="1" applyBorder="1" applyAlignment="1" applyProtection="1">
      <alignment horizontal="center" vertical="center" shrinkToFit="1"/>
      <protection locked="0"/>
    </xf>
    <xf numFmtId="179" fontId="3" fillId="0" borderId="4" xfId="3" applyNumberFormat="1" applyFont="1" applyFill="1" applyBorder="1" applyAlignment="1" applyProtection="1">
      <alignment horizontal="center" vertical="center" shrinkToFit="1"/>
      <protection locked="0"/>
    </xf>
    <xf numFmtId="179" fontId="3" fillId="0" borderId="3" xfId="3" applyNumberFormat="1" applyFont="1" applyFill="1" applyBorder="1" applyAlignment="1" applyProtection="1">
      <alignment horizontal="center" vertical="center" shrinkToFit="1"/>
      <protection locked="0"/>
    </xf>
    <xf numFmtId="0" fontId="3" fillId="0" borderId="2"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3" xfId="3" applyFont="1" applyFill="1" applyBorder="1" applyAlignment="1">
      <alignment horizontal="center" vertical="center"/>
    </xf>
    <xf numFmtId="0" fontId="4" fillId="0" borderId="2"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3" xfId="3" applyFont="1" applyBorder="1" applyAlignment="1">
      <alignment horizontal="center" vertical="center" shrinkToFit="1"/>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4" fillId="0" borderId="1" xfId="3" applyFont="1" applyBorder="1" applyAlignment="1">
      <alignment horizontal="center" vertical="center" shrinkToFit="1"/>
    </xf>
    <xf numFmtId="49" fontId="3" fillId="0" borderId="10" xfId="3" applyNumberFormat="1" applyFont="1" applyFill="1" applyBorder="1" applyAlignment="1" applyProtection="1">
      <alignment vertical="center"/>
      <protection locked="0"/>
    </xf>
    <xf numFmtId="49" fontId="3" fillId="0" borderId="9" xfId="3" applyNumberFormat="1" applyFont="1" applyFill="1" applyBorder="1" applyAlignment="1" applyProtection="1">
      <alignment vertical="center"/>
      <protection locked="0"/>
    </xf>
    <xf numFmtId="49" fontId="3" fillId="0" borderId="11" xfId="3" applyNumberFormat="1" applyFont="1" applyFill="1" applyBorder="1" applyAlignment="1" applyProtection="1">
      <alignment vertical="center"/>
      <protection locked="0"/>
    </xf>
    <xf numFmtId="0" fontId="3" fillId="3" borderId="1" xfId="3" applyFont="1" applyFill="1" applyBorder="1" applyAlignment="1">
      <alignment horizontal="center" vertical="center"/>
    </xf>
    <xf numFmtId="49" fontId="8" fillId="0" borderId="62" xfId="3" applyNumberFormat="1" applyFont="1" applyFill="1" applyBorder="1" applyAlignment="1" applyProtection="1">
      <alignment horizontal="center" vertical="center"/>
      <protection locked="0"/>
    </xf>
    <xf numFmtId="49" fontId="8" fillId="0" borderId="59" xfId="3" applyNumberFormat="1" applyFont="1" applyFill="1" applyBorder="1" applyAlignment="1" applyProtection="1">
      <alignment horizontal="center" vertical="center"/>
      <protection locked="0"/>
    </xf>
    <xf numFmtId="0" fontId="7" fillId="0" borderId="63" xfId="3" applyFont="1" applyFill="1" applyBorder="1" applyAlignment="1" applyProtection="1">
      <alignment horizontal="center" vertical="center" shrinkToFit="1"/>
      <protection locked="0"/>
    </xf>
    <xf numFmtId="0" fontId="7" fillId="0" borderId="64" xfId="3" applyFont="1" applyFill="1" applyBorder="1" applyAlignment="1" applyProtection="1">
      <alignment horizontal="center" vertical="center" shrinkToFit="1"/>
      <protection locked="0"/>
    </xf>
    <xf numFmtId="0" fontId="9" fillId="0" borderId="60" xfId="3" applyFont="1" applyBorder="1" applyAlignment="1">
      <alignment horizontal="center" vertical="center" shrinkToFit="1"/>
    </xf>
    <xf numFmtId="0" fontId="9" fillId="0" borderId="61" xfId="3" applyFont="1" applyBorder="1" applyAlignment="1">
      <alignment horizontal="center" vertical="center" shrinkToFit="1"/>
    </xf>
    <xf numFmtId="49" fontId="3" fillId="0" borderId="54" xfId="3" applyNumberFormat="1" applyFont="1" applyFill="1" applyBorder="1" applyAlignment="1" applyProtection="1">
      <alignment horizontal="left" vertical="center" shrinkToFit="1"/>
      <protection locked="0"/>
    </xf>
    <xf numFmtId="49" fontId="3" fillId="0" borderId="55" xfId="3" applyNumberFormat="1" applyFont="1" applyFill="1" applyBorder="1" applyAlignment="1" applyProtection="1">
      <alignment horizontal="left" vertical="center" shrinkToFit="1"/>
      <protection locked="0"/>
    </xf>
    <xf numFmtId="49" fontId="3" fillId="0" borderId="56" xfId="3" applyNumberFormat="1" applyFont="1" applyFill="1" applyBorder="1" applyAlignment="1" applyProtection="1">
      <alignment horizontal="left" vertical="center" shrinkToFit="1"/>
      <protection locked="0"/>
    </xf>
    <xf numFmtId="49" fontId="8" fillId="0" borderId="100" xfId="3" applyNumberFormat="1" applyFont="1" applyFill="1" applyBorder="1" applyAlignment="1" applyProtection="1">
      <alignment horizontal="center" vertical="center" shrinkToFit="1"/>
      <protection locked="0"/>
    </xf>
    <xf numFmtId="49" fontId="8" fillId="0" borderId="101" xfId="3" applyNumberFormat="1" applyFont="1" applyFill="1" applyBorder="1" applyAlignment="1" applyProtection="1">
      <alignment horizontal="center" vertical="center" shrinkToFit="1"/>
      <protection locked="0"/>
    </xf>
    <xf numFmtId="38" fontId="7" fillId="0" borderId="65" xfId="1" applyFont="1" applyFill="1" applyBorder="1" applyAlignment="1" applyProtection="1">
      <alignment vertical="center" shrinkToFit="1"/>
    </xf>
    <xf numFmtId="38" fontId="7" fillId="0" borderId="66" xfId="1" applyFont="1" applyFill="1" applyBorder="1" applyAlignment="1" applyProtection="1">
      <alignment vertical="center" shrinkToFit="1"/>
    </xf>
    <xf numFmtId="49" fontId="8" fillId="0" borderId="101" xfId="3" applyNumberFormat="1" applyFont="1" applyFill="1" applyBorder="1" applyAlignment="1" applyProtection="1">
      <alignment horizontal="center" vertical="center"/>
      <protection locked="0"/>
    </xf>
    <xf numFmtId="49" fontId="8" fillId="0" borderId="102" xfId="3" applyNumberFormat="1" applyFont="1" applyFill="1" applyBorder="1" applyAlignment="1" applyProtection="1">
      <alignment horizontal="center" vertical="center"/>
      <protection locked="0"/>
    </xf>
    <xf numFmtId="49" fontId="3" fillId="0" borderId="51" xfId="3" applyNumberFormat="1" applyFont="1" applyFill="1" applyBorder="1" applyAlignment="1" applyProtection="1">
      <alignment horizontal="left" vertical="center" shrinkToFit="1"/>
      <protection locked="0"/>
    </xf>
    <xf numFmtId="49" fontId="3" fillId="0" borderId="52" xfId="3" applyNumberFormat="1" applyFont="1" applyFill="1" applyBorder="1" applyAlignment="1" applyProtection="1">
      <alignment horizontal="left" vertical="center" shrinkToFit="1"/>
      <protection locked="0"/>
    </xf>
    <xf numFmtId="49" fontId="3" fillId="0" borderId="8" xfId="3" applyNumberFormat="1" applyFont="1" applyFill="1" applyBorder="1" applyAlignment="1" applyProtection="1">
      <alignment horizontal="left" vertical="center" shrinkToFit="1"/>
      <protection locked="0"/>
    </xf>
    <xf numFmtId="49" fontId="3" fillId="0" borderId="53" xfId="3" applyNumberFormat="1" applyFont="1" applyFill="1" applyBorder="1" applyAlignment="1" applyProtection="1">
      <alignment vertical="center"/>
      <protection locked="0"/>
    </xf>
    <xf numFmtId="0" fontId="9" fillId="0" borderId="15" xfId="3" applyFont="1" applyBorder="1" applyAlignment="1">
      <alignment horizontal="center" vertical="center" shrinkToFit="1"/>
    </xf>
    <xf numFmtId="0" fontId="9" fillId="0" borderId="14" xfId="3" applyFont="1" applyBorder="1" applyAlignment="1">
      <alignment horizontal="center" vertical="center" shrinkToFit="1"/>
    </xf>
    <xf numFmtId="0" fontId="3" fillId="0" borderId="2" xfId="3" applyFont="1" applyFill="1" applyBorder="1" applyAlignment="1" applyProtection="1">
      <alignment vertical="center" wrapText="1"/>
      <protection locked="0"/>
    </xf>
    <xf numFmtId="0" fontId="3" fillId="0" borderId="4" xfId="3" applyFont="1" applyFill="1" applyBorder="1" applyAlignment="1" applyProtection="1">
      <alignment vertical="center" wrapText="1"/>
      <protection locked="0"/>
    </xf>
    <xf numFmtId="0" fontId="3" fillId="0" borderId="3" xfId="3" applyFont="1" applyFill="1" applyBorder="1" applyAlignment="1" applyProtection="1">
      <alignment vertical="center" wrapText="1"/>
      <protection locked="0"/>
    </xf>
    <xf numFmtId="49" fontId="8" fillId="0" borderId="67" xfId="3" applyNumberFormat="1" applyFont="1" applyFill="1" applyBorder="1" applyAlignment="1" applyProtection="1">
      <alignment horizontal="center" vertical="center"/>
      <protection locked="0"/>
    </xf>
    <xf numFmtId="0" fontId="1" fillId="0" borderId="2" xfId="3" applyFont="1" applyFill="1" applyBorder="1" applyAlignment="1" applyProtection="1">
      <alignment horizontal="center" vertical="center"/>
      <protection locked="0"/>
    </xf>
    <xf numFmtId="0" fontId="9" fillId="0" borderId="4" xfId="3" applyFont="1" applyFill="1" applyBorder="1" applyAlignment="1" applyProtection="1">
      <alignment horizontal="center" vertical="center"/>
      <protection locked="0"/>
    </xf>
    <xf numFmtId="0" fontId="9" fillId="0" borderId="3" xfId="3" applyFont="1" applyFill="1" applyBorder="1" applyAlignment="1" applyProtection="1">
      <alignment horizontal="center" vertical="center"/>
      <protection locked="0"/>
    </xf>
    <xf numFmtId="38" fontId="7" fillId="0" borderId="68" xfId="1" applyFont="1" applyFill="1" applyBorder="1" applyAlignment="1" applyProtection="1">
      <alignment vertical="center"/>
      <protection locked="0"/>
    </xf>
    <xf numFmtId="38" fontId="7" fillId="0" borderId="10" xfId="1" applyFont="1" applyFill="1" applyBorder="1" applyAlignment="1" applyProtection="1">
      <alignment vertical="center"/>
      <protection locked="0"/>
    </xf>
    <xf numFmtId="0" fontId="7" fillId="0" borderId="16" xfId="3" applyFont="1" applyFill="1" applyBorder="1" applyAlignment="1" applyProtection="1">
      <alignment horizontal="center" vertical="center" shrinkToFit="1"/>
      <protection locked="0"/>
    </xf>
    <xf numFmtId="0" fontId="7" fillId="0" borderId="15" xfId="3" applyFont="1" applyFill="1" applyBorder="1" applyAlignment="1" applyProtection="1">
      <alignment horizontal="center" vertical="center" shrinkToFit="1"/>
      <protection locked="0"/>
    </xf>
    <xf numFmtId="0" fontId="4" fillId="0" borderId="57" xfId="3" applyFont="1" applyBorder="1" applyAlignment="1">
      <alignment horizontal="center" vertical="center" textRotation="255" shrinkToFit="1"/>
    </xf>
    <xf numFmtId="0" fontId="4" fillId="0" borderId="58" xfId="3" applyFont="1" applyBorder="1" applyAlignment="1">
      <alignment horizontal="center" vertical="center" textRotation="255" shrinkToFit="1"/>
    </xf>
    <xf numFmtId="0" fontId="4" fillId="0" borderId="1" xfId="3" applyFont="1" applyBorder="1" applyAlignment="1">
      <alignment horizontal="center" vertical="center" textRotation="255" shrinkToFit="1"/>
    </xf>
    <xf numFmtId="49" fontId="3" fillId="0" borderId="16" xfId="3" applyNumberFormat="1" applyFont="1" applyFill="1" applyBorder="1" applyAlignment="1" applyProtection="1">
      <alignment horizontal="left" vertical="center" shrinkToFit="1"/>
      <protection locked="0"/>
    </xf>
    <xf numFmtId="49" fontId="3" fillId="0" borderId="15" xfId="3" applyNumberFormat="1" applyFont="1" applyFill="1" applyBorder="1" applyAlignment="1" applyProtection="1">
      <alignment horizontal="left" vertical="center" shrinkToFit="1"/>
      <protection locked="0"/>
    </xf>
    <xf numFmtId="49" fontId="3" fillId="0" borderId="14" xfId="3" applyNumberFormat="1" applyFont="1" applyFill="1" applyBorder="1" applyAlignment="1" applyProtection="1">
      <alignment horizontal="left" vertical="center" shrinkToFit="1"/>
      <protection locked="0"/>
    </xf>
    <xf numFmtId="49" fontId="8" fillId="0" borderId="16" xfId="3" applyNumberFormat="1" applyFont="1" applyFill="1" applyBorder="1" applyAlignment="1" applyProtection="1">
      <alignment horizontal="center" vertical="center"/>
      <protection locked="0"/>
    </xf>
    <xf numFmtId="49" fontId="8" fillId="0" borderId="15" xfId="3" applyNumberFormat="1" applyFont="1" applyFill="1" applyBorder="1" applyAlignment="1" applyProtection="1">
      <alignment horizontal="center" vertical="center"/>
      <protection locked="0"/>
    </xf>
    <xf numFmtId="49" fontId="8" fillId="0" borderId="14" xfId="3" applyNumberFormat="1" applyFont="1" applyFill="1" applyBorder="1" applyAlignment="1" applyProtection="1">
      <alignment horizontal="center" vertical="center"/>
      <protection locked="0"/>
    </xf>
    <xf numFmtId="38" fontId="7" fillId="0" borderId="65" xfId="1" applyFont="1" applyFill="1" applyBorder="1" applyAlignment="1" applyProtection="1">
      <alignment vertical="center" shrinkToFit="1"/>
      <protection locked="0"/>
    </xf>
    <xf numFmtId="38" fontId="7" fillId="0" borderId="66" xfId="1" applyFont="1" applyFill="1" applyBorder="1" applyAlignment="1" applyProtection="1">
      <alignment vertical="center" shrinkToFit="1"/>
      <protection locked="0"/>
    </xf>
    <xf numFmtId="38" fontId="7" fillId="0" borderId="2" xfId="1" applyFont="1" applyFill="1" applyBorder="1" applyAlignment="1" applyProtection="1">
      <alignment vertical="center" shrinkToFit="1"/>
    </xf>
    <xf numFmtId="38" fontId="7" fillId="0" borderId="4" xfId="1" applyFont="1" applyFill="1" applyBorder="1" applyAlignment="1" applyProtection="1">
      <alignment vertical="center" shrinkToFit="1"/>
    </xf>
    <xf numFmtId="38" fontId="7" fillId="0" borderId="2" xfId="1" applyFont="1" applyFill="1" applyBorder="1" applyAlignment="1" applyProtection="1">
      <alignment vertical="center" shrinkToFit="1"/>
      <protection locked="0"/>
    </xf>
    <xf numFmtId="38" fontId="7" fillId="0" borderId="4" xfId="1" applyFont="1" applyFill="1" applyBorder="1" applyAlignment="1" applyProtection="1">
      <alignment vertical="center" shrinkToFit="1"/>
      <protection locked="0"/>
    </xf>
    <xf numFmtId="38" fontId="7" fillId="0" borderId="10" xfId="1" applyFont="1" applyFill="1" applyBorder="1" applyAlignment="1" applyProtection="1">
      <alignment vertical="center" shrinkToFit="1"/>
      <protection locked="0"/>
    </xf>
    <xf numFmtId="38" fontId="7" fillId="0" borderId="9" xfId="1" applyFont="1" applyFill="1" applyBorder="1" applyAlignment="1" applyProtection="1">
      <alignment vertical="center" shrinkToFit="1"/>
      <protection locked="0"/>
    </xf>
    <xf numFmtId="38" fontId="7" fillId="0" borderId="69" xfId="1" applyFont="1" applyFill="1" applyBorder="1" applyAlignment="1" applyProtection="1">
      <alignment vertical="center"/>
      <protection locked="0"/>
    </xf>
    <xf numFmtId="38" fontId="7" fillId="0" borderId="16" xfId="1" applyFont="1" applyFill="1" applyBorder="1" applyAlignment="1" applyProtection="1">
      <alignment vertical="center"/>
      <protection locked="0"/>
    </xf>
    <xf numFmtId="0" fontId="9" fillId="0" borderId="2" xfId="3" applyFont="1" applyFill="1" applyBorder="1" applyAlignment="1" applyProtection="1">
      <alignment horizontal="center" vertical="center" wrapText="1"/>
      <protection locked="0"/>
    </xf>
    <xf numFmtId="0" fontId="9" fillId="0" borderId="4" xfId="3" applyFont="1" applyFill="1" applyBorder="1" applyAlignment="1" applyProtection="1">
      <alignment horizontal="center" vertical="center" wrapText="1"/>
      <protection locked="0"/>
    </xf>
    <xf numFmtId="0" fontId="9" fillId="0" borderId="3" xfId="3" applyFont="1" applyFill="1" applyBorder="1" applyAlignment="1" applyProtection="1">
      <alignment horizontal="center" vertical="center" wrapText="1"/>
      <protection locked="0"/>
    </xf>
    <xf numFmtId="0" fontId="9" fillId="0" borderId="15" xfId="3" applyFont="1" applyBorder="1" applyAlignment="1">
      <alignment horizontal="center" vertical="center"/>
    </xf>
    <xf numFmtId="0" fontId="9" fillId="0" borderId="14" xfId="3" applyFont="1" applyBorder="1" applyAlignment="1">
      <alignment horizontal="center" vertical="center"/>
    </xf>
    <xf numFmtId="0" fontId="3" fillId="0" borderId="2" xfId="3" applyFont="1" applyFill="1" applyBorder="1" applyAlignment="1" applyProtection="1">
      <alignment horizontal="center" vertical="center" wrapText="1"/>
      <protection locked="0"/>
    </xf>
    <xf numFmtId="0" fontId="3" fillId="0" borderId="4" xfId="3" applyFont="1" applyFill="1" applyBorder="1" applyAlignment="1" applyProtection="1">
      <alignment horizontal="center" vertical="center" wrapText="1"/>
      <protection locked="0"/>
    </xf>
    <xf numFmtId="0" fontId="3" fillId="0" borderId="3" xfId="3" applyFont="1" applyFill="1" applyBorder="1" applyAlignment="1" applyProtection="1">
      <alignment horizontal="center" vertical="center" wrapText="1"/>
      <protection locked="0"/>
    </xf>
    <xf numFmtId="49" fontId="3" fillId="0" borderId="10" xfId="3" applyNumberFormat="1" applyFont="1" applyFill="1" applyBorder="1" applyAlignment="1" applyProtection="1">
      <alignment horizontal="left" vertical="center" shrinkToFit="1"/>
      <protection locked="0"/>
    </xf>
    <xf numFmtId="49" fontId="3" fillId="0" borderId="9" xfId="3" applyNumberFormat="1" applyFont="1" applyFill="1" applyBorder="1" applyAlignment="1" applyProtection="1">
      <alignment horizontal="left" vertical="center" shrinkToFit="1"/>
      <protection locked="0"/>
    </xf>
    <xf numFmtId="49" fontId="3" fillId="0" borderId="11" xfId="3" applyNumberFormat="1" applyFont="1" applyFill="1" applyBorder="1" applyAlignment="1" applyProtection="1">
      <alignment horizontal="left" vertical="center" shrinkToFit="1"/>
      <protection locked="0"/>
    </xf>
    <xf numFmtId="0" fontId="1" fillId="0" borderId="9" xfId="3" applyFont="1" applyFill="1" applyBorder="1" applyAlignment="1" applyProtection="1">
      <alignment horizontal="right" vertical="center" shrinkToFit="1"/>
      <protection locked="0"/>
    </xf>
    <xf numFmtId="0" fontId="9" fillId="0" borderId="9" xfId="3" applyFont="1" applyFill="1" applyBorder="1" applyAlignment="1" applyProtection="1">
      <alignment horizontal="right" vertical="center" shrinkToFit="1"/>
      <protection locked="0"/>
    </xf>
    <xf numFmtId="0" fontId="9" fillId="0" borderId="11" xfId="3" applyFont="1" applyFill="1" applyBorder="1" applyAlignment="1" applyProtection="1">
      <alignment horizontal="right" vertical="center" shrinkToFit="1"/>
      <protection locked="0"/>
    </xf>
    <xf numFmtId="0" fontId="3" fillId="3" borderId="2"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3" xfId="3" applyFont="1" applyFill="1" applyBorder="1" applyAlignment="1">
      <alignment horizontal="center" vertical="center"/>
    </xf>
    <xf numFmtId="0" fontId="1" fillId="0" borderId="10" xfId="3" applyFont="1" applyBorder="1" applyAlignment="1" applyProtection="1">
      <alignment horizontal="center" vertical="center"/>
      <protection locked="0"/>
    </xf>
    <xf numFmtId="0" fontId="1" fillId="0" borderId="9" xfId="3" applyFont="1" applyBorder="1" applyAlignment="1" applyProtection="1">
      <alignment horizontal="center" vertical="center"/>
      <protection locked="0"/>
    </xf>
    <xf numFmtId="0" fontId="20" fillId="0" borderId="71" xfId="3" applyFont="1" applyBorder="1" applyAlignment="1">
      <alignment horizontal="center" vertical="center"/>
    </xf>
    <xf numFmtId="0" fontId="20" fillId="0" borderId="22" xfId="3" applyFont="1" applyBorder="1" applyAlignment="1">
      <alignment horizontal="center" vertical="center"/>
    </xf>
    <xf numFmtId="0" fontId="20" fillId="0" borderId="21" xfId="3" applyFont="1" applyBorder="1" applyAlignment="1">
      <alignment horizontal="center" vertical="center"/>
    </xf>
    <xf numFmtId="0" fontId="8" fillId="0" borderId="19" xfId="3" applyFont="1" applyBorder="1" applyAlignment="1">
      <alignment horizontal="distributed" vertical="center" indent="2"/>
    </xf>
    <xf numFmtId="0" fontId="8" fillId="0" borderId="13" xfId="3" applyFont="1" applyBorder="1" applyAlignment="1">
      <alignment horizontal="distributed" vertical="center" indent="2"/>
    </xf>
    <xf numFmtId="49" fontId="1" fillId="0" borderId="10" xfId="3" applyNumberFormat="1" applyFont="1" applyFill="1" applyBorder="1" applyAlignment="1" applyProtection="1">
      <alignment horizontal="center" vertical="center" shrinkToFit="1"/>
      <protection locked="0"/>
    </xf>
    <xf numFmtId="49" fontId="9" fillId="0" borderId="9" xfId="3" applyNumberFormat="1" applyFont="1" applyFill="1" applyBorder="1" applyAlignment="1" applyProtection="1">
      <alignment horizontal="center" vertical="center" shrinkToFit="1"/>
      <protection locked="0"/>
    </xf>
    <xf numFmtId="49" fontId="9" fillId="0" borderId="11" xfId="3" applyNumberFormat="1" applyFont="1" applyFill="1" applyBorder="1" applyAlignment="1" applyProtection="1">
      <alignment horizontal="center" vertical="center" shrinkToFit="1"/>
      <protection locked="0"/>
    </xf>
    <xf numFmtId="0" fontId="3" fillId="0" borderId="53" xfId="3" applyFont="1" applyBorder="1" applyAlignment="1">
      <alignment horizontal="center" vertical="center"/>
    </xf>
    <xf numFmtId="0" fontId="8" fillId="0" borderId="16" xfId="3" applyFont="1" applyBorder="1" applyAlignment="1">
      <alignment horizontal="distributed" vertical="center" indent="2"/>
    </xf>
    <xf numFmtId="0" fontId="8" fillId="0" borderId="15" xfId="3" applyFont="1" applyBorder="1" applyAlignment="1">
      <alignment horizontal="distributed" vertical="center" indent="2"/>
    </xf>
    <xf numFmtId="0" fontId="8" fillId="0" borderId="14" xfId="3" applyFont="1" applyBorder="1" applyAlignment="1">
      <alignment horizontal="distributed" vertical="center" indent="2"/>
    </xf>
    <xf numFmtId="49" fontId="1" fillId="0" borderId="16" xfId="3" applyNumberFormat="1" applyFont="1" applyFill="1" applyBorder="1" applyAlignment="1" applyProtection="1">
      <alignment horizontal="center" vertical="center" shrinkToFit="1"/>
      <protection locked="0"/>
    </xf>
    <xf numFmtId="49" fontId="9" fillId="0" borderId="15" xfId="3" applyNumberFormat="1" applyFont="1" applyFill="1" applyBorder="1" applyAlignment="1" applyProtection="1">
      <alignment horizontal="center" vertical="center" shrinkToFit="1"/>
      <protection locked="0"/>
    </xf>
    <xf numFmtId="49" fontId="9" fillId="0" borderId="14" xfId="3" applyNumberFormat="1" applyFont="1" applyFill="1" applyBorder="1" applyAlignment="1" applyProtection="1">
      <alignment horizontal="center" vertical="center" shrinkToFit="1"/>
      <protection locked="0"/>
    </xf>
    <xf numFmtId="0" fontId="3" fillId="0" borderId="68" xfId="3" applyFont="1" applyBorder="1" applyAlignment="1">
      <alignment horizontal="center" vertical="center"/>
    </xf>
    <xf numFmtId="0" fontId="9" fillId="0" borderId="14" xfId="3" applyFont="1" applyBorder="1" applyAlignment="1">
      <alignment horizontal="center" vertical="center" wrapText="1" shrinkToFit="1"/>
    </xf>
    <xf numFmtId="0" fontId="9" fillId="0" borderId="69" xfId="3" applyFont="1" applyBorder="1" applyAlignment="1">
      <alignment horizontal="center" vertical="center" wrapText="1" shrinkToFit="1"/>
    </xf>
    <xf numFmtId="0" fontId="9" fillId="0" borderId="1" xfId="3" applyFont="1" applyBorder="1" applyAlignment="1">
      <alignment horizontal="center" vertical="center"/>
    </xf>
    <xf numFmtId="0" fontId="3" fillId="0" borderId="1" xfId="3" applyFont="1" applyBorder="1" applyAlignment="1">
      <alignment horizontal="center" vertical="center" wrapText="1"/>
    </xf>
    <xf numFmtId="0" fontId="3" fillId="0" borderId="69" xfId="3" applyFont="1" applyBorder="1" applyAlignment="1">
      <alignment horizontal="center" vertical="center" wrapText="1"/>
    </xf>
    <xf numFmtId="0" fontId="3" fillId="0" borderId="73" xfId="3" applyFont="1" applyBorder="1" applyAlignment="1">
      <alignment horizontal="center" vertical="center" textRotation="255" wrapText="1"/>
    </xf>
    <xf numFmtId="0" fontId="3" fillId="0" borderId="41" xfId="3" applyFont="1" applyBorder="1" applyAlignment="1">
      <alignment horizontal="center" vertical="center" textRotation="255" wrapText="1"/>
    </xf>
    <xf numFmtId="0" fontId="3" fillId="0" borderId="74" xfId="3" applyFont="1" applyBorder="1" applyAlignment="1">
      <alignment horizontal="center" vertical="center" textRotation="255" wrapText="1"/>
    </xf>
    <xf numFmtId="0" fontId="7" fillId="0" borderId="22" xfId="3" applyFont="1" applyBorder="1" applyAlignment="1">
      <alignment horizontal="distributed" vertical="center" indent="2"/>
    </xf>
    <xf numFmtId="0" fontId="7" fillId="0" borderId="75" xfId="3" applyFont="1" applyBorder="1" applyAlignment="1">
      <alignment horizontal="distributed" vertical="center" indent="2"/>
    </xf>
    <xf numFmtId="0" fontId="8" fillId="0" borderId="15" xfId="3" applyFont="1" applyBorder="1" applyAlignment="1">
      <alignment horizontal="distributed" vertical="center" indent="3"/>
    </xf>
    <xf numFmtId="0" fontId="8" fillId="0" borderId="14" xfId="3" applyFont="1" applyBorder="1" applyAlignment="1">
      <alignment horizontal="distributed" vertical="center" indent="3"/>
    </xf>
    <xf numFmtId="0" fontId="13" fillId="0" borderId="57" xfId="3" applyFont="1" applyBorder="1" applyAlignment="1">
      <alignment horizontal="center" vertical="center" textRotation="255"/>
    </xf>
    <xf numFmtId="0" fontId="13" fillId="0" borderId="58" xfId="3" applyFont="1" applyBorder="1" applyAlignment="1">
      <alignment horizontal="center" vertical="center" textRotation="255"/>
    </xf>
    <xf numFmtId="0" fontId="1" fillId="0" borderId="2" xfId="3" applyFont="1" applyFill="1" applyBorder="1" applyAlignment="1" applyProtection="1">
      <alignment horizontal="center" vertical="center" wrapText="1"/>
      <protection locked="0"/>
    </xf>
    <xf numFmtId="0" fontId="10" fillId="0" borderId="53" xfId="3" applyFont="1" applyBorder="1" applyAlignment="1">
      <alignment horizontal="center" vertical="center"/>
    </xf>
    <xf numFmtId="0" fontId="12" fillId="0" borderId="1" xfId="3" applyFont="1" applyBorder="1" applyAlignment="1">
      <alignment horizontal="center" vertical="center"/>
    </xf>
    <xf numFmtId="0" fontId="3" fillId="0" borderId="51" xfId="3" applyFont="1" applyBorder="1" applyAlignment="1">
      <alignment horizontal="center" vertical="center" wrapText="1"/>
    </xf>
    <xf numFmtId="0" fontId="3" fillId="0" borderId="52" xfId="3" applyFont="1" applyBorder="1" applyAlignment="1">
      <alignment horizontal="center" vertical="center"/>
    </xf>
    <xf numFmtId="0" fontId="3" fillId="0" borderId="8" xfId="3" applyFont="1" applyBorder="1" applyAlignment="1">
      <alignment horizontal="center" vertical="center"/>
    </xf>
    <xf numFmtId="0" fontId="3" fillId="0" borderId="20" xfId="3" applyFont="1" applyBorder="1" applyAlignment="1">
      <alignment horizontal="center" vertical="center"/>
    </xf>
    <xf numFmtId="0" fontId="3" fillId="0" borderId="20" xfId="3" applyFont="1" applyBorder="1" applyAlignment="1">
      <alignment horizontal="left" vertical="center"/>
    </xf>
    <xf numFmtId="0" fontId="3" fillId="0" borderId="19" xfId="3" applyFont="1" applyBorder="1" applyAlignment="1">
      <alignment horizontal="left" vertical="center"/>
    </xf>
    <xf numFmtId="0" fontId="3" fillId="0" borderId="14" xfId="3" applyFont="1" applyBorder="1" applyAlignment="1">
      <alignment horizontal="left" vertical="center"/>
    </xf>
    <xf numFmtId="0" fontId="12" fillId="0" borderId="3" xfId="3" applyFont="1" applyBorder="1" applyAlignment="1">
      <alignment horizontal="center" vertical="center"/>
    </xf>
    <xf numFmtId="0" fontId="9" fillId="0" borderId="70" xfId="3" applyFont="1" applyBorder="1" applyAlignment="1">
      <alignment horizontal="center" vertical="center"/>
    </xf>
    <xf numFmtId="0" fontId="3" fillId="0" borderId="70" xfId="3" applyFont="1" applyBorder="1" applyAlignment="1">
      <alignment horizontal="center" vertical="center" textRotation="255" shrinkToFit="1"/>
    </xf>
    <xf numFmtId="0" fontId="3" fillId="0" borderId="17" xfId="3" applyFont="1" applyBorder="1" applyAlignment="1">
      <alignment horizontal="center" vertical="center" textRotation="255" shrinkToFit="1"/>
    </xf>
    <xf numFmtId="0" fontId="3" fillId="0" borderId="13" xfId="3" applyFont="1" applyBorder="1" applyAlignment="1">
      <alignment horizontal="center" vertical="center" textRotation="255" shrinkToFit="1"/>
    </xf>
    <xf numFmtId="0" fontId="3" fillId="0" borderId="1" xfId="3" applyFont="1" applyBorder="1" applyAlignment="1">
      <alignment horizontal="center" vertical="center" textRotation="255"/>
    </xf>
    <xf numFmtId="0" fontId="10" fillId="0" borderId="68" xfId="3" applyFont="1" applyBorder="1" applyAlignment="1">
      <alignment horizontal="center" vertical="center"/>
    </xf>
    <xf numFmtId="0" fontId="10" fillId="0" borderId="69" xfId="3" applyFont="1" applyBorder="1" applyAlignment="1">
      <alignment horizontal="center" vertical="center"/>
    </xf>
    <xf numFmtId="0" fontId="9" fillId="0" borderId="68" xfId="3" applyFont="1" applyBorder="1" applyAlignment="1">
      <alignment horizontal="center" vertical="center"/>
    </xf>
    <xf numFmtId="0" fontId="3" fillId="0" borderId="17" xfId="3" applyFont="1" applyBorder="1" applyAlignment="1">
      <alignment horizontal="center" vertical="distributed" textRotation="255" justifyLastLine="1" shrinkToFit="1"/>
    </xf>
    <xf numFmtId="0" fontId="3" fillId="0" borderId="72" xfId="3" applyFont="1" applyBorder="1" applyAlignment="1">
      <alignment horizontal="center" vertical="distributed" textRotation="255" justifyLastLine="1" shrinkToFit="1"/>
    </xf>
    <xf numFmtId="0" fontId="3" fillId="0" borderId="37" xfId="3" applyFont="1" applyBorder="1" applyAlignment="1">
      <alignment horizontal="distributed" vertical="center" indent="2"/>
    </xf>
    <xf numFmtId="0" fontId="3" fillId="0" borderId="0" xfId="3" applyFont="1" applyBorder="1" applyAlignment="1">
      <alignment horizontal="distributed" vertical="center" indent="2"/>
    </xf>
    <xf numFmtId="0" fontId="3" fillId="0" borderId="17" xfId="3" applyFont="1" applyBorder="1" applyAlignment="1">
      <alignment horizontal="distributed" vertical="center" indent="2"/>
    </xf>
    <xf numFmtId="0" fontId="12" fillId="0" borderId="70" xfId="3" applyFont="1" applyBorder="1" applyAlignment="1">
      <alignment horizontal="center" vertical="center"/>
    </xf>
    <xf numFmtId="0" fontId="3" fillId="0" borderId="17" xfId="3" applyFont="1" applyBorder="1" applyAlignment="1">
      <alignment vertical="center"/>
    </xf>
    <xf numFmtId="0" fontId="3" fillId="0" borderId="13" xfId="3" applyFont="1" applyBorder="1" applyAlignment="1">
      <alignment vertical="center"/>
    </xf>
    <xf numFmtId="0" fontId="3" fillId="0" borderId="1" xfId="3" applyFont="1" applyBorder="1" applyAlignment="1">
      <alignment vertical="center" textRotation="255" wrapText="1"/>
    </xf>
    <xf numFmtId="0" fontId="3" fillId="0" borderId="61" xfId="3" applyFont="1" applyBorder="1" applyAlignment="1">
      <alignment vertical="center" textRotation="255" wrapText="1"/>
    </xf>
    <xf numFmtId="0" fontId="1" fillId="0" borderId="16" xfId="3" applyFont="1" applyBorder="1" applyAlignment="1">
      <alignment horizontal="center" vertical="center"/>
    </xf>
    <xf numFmtId="0" fontId="1" fillId="0" borderId="11" xfId="3" applyFont="1" applyBorder="1" applyAlignment="1">
      <alignment horizontal="center" vertical="center" wrapText="1" shrinkToFit="1"/>
    </xf>
    <xf numFmtId="0" fontId="1" fillId="0" borderId="68" xfId="3" applyFont="1" applyBorder="1" applyAlignment="1">
      <alignment horizontal="center" vertical="center" wrapText="1" shrinkToFit="1"/>
    </xf>
    <xf numFmtId="0" fontId="3" fillId="0" borderId="61" xfId="3" applyFont="1" applyBorder="1" applyAlignment="1">
      <alignment horizontal="center" vertical="center" textRotation="255"/>
    </xf>
    <xf numFmtId="0" fontId="3" fillId="0" borderId="1" xfId="3" applyFont="1" applyBorder="1" applyAlignment="1">
      <alignment horizontal="center" vertical="center"/>
    </xf>
    <xf numFmtId="0" fontId="3" fillId="0" borderId="61" xfId="3" applyFont="1" applyBorder="1" applyAlignment="1">
      <alignment horizontal="center" vertical="center"/>
    </xf>
    <xf numFmtId="0" fontId="3" fillId="0" borderId="20" xfId="3" applyFont="1" applyFill="1" applyBorder="1" applyAlignment="1">
      <alignment horizontal="center" vertical="center" wrapText="1"/>
    </xf>
    <xf numFmtId="0" fontId="3" fillId="0" borderId="19" xfId="3" applyFont="1" applyFill="1" applyBorder="1" applyAlignment="1">
      <alignment horizontal="center" vertical="center" wrapText="1"/>
    </xf>
    <xf numFmtId="0" fontId="3" fillId="0" borderId="13" xfId="3" applyFont="1" applyFill="1" applyBorder="1" applyAlignment="1">
      <alignment horizontal="center" vertical="center" wrapText="1"/>
    </xf>
    <xf numFmtId="49" fontId="8" fillId="0" borderId="78" xfId="3" applyNumberFormat="1" applyFont="1" applyBorder="1" applyAlignment="1" applyProtection="1">
      <alignment horizontal="center" vertical="center" shrinkToFit="1"/>
      <protection locked="0"/>
    </xf>
    <xf numFmtId="0" fontId="8" fillId="0" borderId="4" xfId="3" applyFont="1" applyBorder="1" applyAlignment="1">
      <alignment horizontal="center" vertical="center"/>
    </xf>
    <xf numFmtId="0" fontId="8" fillId="0" borderId="3" xfId="3" applyFont="1" applyBorder="1" applyAlignment="1">
      <alignment horizontal="center" vertical="center"/>
    </xf>
    <xf numFmtId="0" fontId="8" fillId="0" borderId="2" xfId="3" applyFont="1" applyFill="1" applyBorder="1" applyAlignment="1" applyProtection="1">
      <alignment horizontal="center" vertical="center"/>
      <protection locked="0"/>
    </xf>
    <xf numFmtId="0" fontId="8" fillId="0" borderId="4" xfId="3" applyFont="1" applyFill="1" applyBorder="1" applyAlignment="1" applyProtection="1">
      <alignment horizontal="center" vertical="center"/>
      <protection locked="0"/>
    </xf>
    <xf numFmtId="0" fontId="8" fillId="0" borderId="3" xfId="3" applyFont="1" applyFill="1" applyBorder="1" applyAlignment="1" applyProtection="1">
      <alignment horizontal="center" vertical="center"/>
      <protection locked="0"/>
    </xf>
    <xf numFmtId="0" fontId="3" fillId="0" borderId="70" xfId="3" applyFont="1" applyBorder="1" applyAlignment="1">
      <alignment horizontal="distributed" vertical="center" indent="3"/>
    </xf>
    <xf numFmtId="0" fontId="3" fillId="0" borderId="57" xfId="3" applyFont="1" applyBorder="1" applyAlignment="1">
      <alignment horizontal="distributed" vertical="center" indent="3"/>
    </xf>
    <xf numFmtId="0" fontId="7" fillId="0" borderId="27" xfId="3" applyFont="1" applyBorder="1" applyAlignment="1">
      <alignment horizontal="center" vertical="center"/>
    </xf>
    <xf numFmtId="0" fontId="7" fillId="0" borderId="22" xfId="3" applyFont="1" applyBorder="1" applyAlignment="1">
      <alignment horizontal="center" vertical="center"/>
    </xf>
    <xf numFmtId="0" fontId="7" fillId="0" borderId="75" xfId="3" applyFont="1" applyBorder="1" applyAlignment="1">
      <alignment horizontal="center" vertical="center"/>
    </xf>
    <xf numFmtId="0" fontId="3" fillId="0" borderId="3" xfId="3" applyFont="1" applyBorder="1" applyAlignment="1">
      <alignment horizontal="distributed" vertical="distributed" indent="1"/>
    </xf>
    <xf numFmtId="0" fontId="3" fillId="0" borderId="1" xfId="3" applyFont="1" applyBorder="1" applyAlignment="1">
      <alignment horizontal="distributed" vertical="distributed" indent="1"/>
    </xf>
    <xf numFmtId="49" fontId="8" fillId="0" borderId="2" xfId="3" applyNumberFormat="1" applyFont="1" applyFill="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9" fillId="0" borderId="0" xfId="3" applyFont="1" applyBorder="1" applyAlignment="1">
      <alignment horizontal="center" vertical="center"/>
    </xf>
    <xf numFmtId="0" fontId="9" fillId="0" borderId="19" xfId="3" applyFont="1" applyBorder="1" applyAlignment="1">
      <alignment horizontal="center" vertical="center"/>
    </xf>
    <xf numFmtId="0" fontId="9" fillId="0" borderId="13" xfId="3" applyFont="1" applyBorder="1" applyAlignment="1">
      <alignment horizontal="center" vertical="center"/>
    </xf>
    <xf numFmtId="49" fontId="8" fillId="0" borderId="79" xfId="3" applyNumberFormat="1" applyFont="1" applyBorder="1" applyAlignment="1" applyProtection="1">
      <alignment horizontal="center" vertical="center" shrinkToFit="1"/>
      <protection locked="0"/>
    </xf>
    <xf numFmtId="49" fontId="8" fillId="0" borderId="76" xfId="3" applyNumberFormat="1" applyFont="1" applyBorder="1" applyAlignment="1" applyProtection="1">
      <alignment horizontal="center" vertical="center" shrinkToFit="1"/>
      <protection locked="0"/>
    </xf>
    <xf numFmtId="0" fontId="7" fillId="0" borderId="80" xfId="3" applyFont="1" applyBorder="1" applyAlignment="1">
      <alignment horizontal="center" vertical="center"/>
    </xf>
    <xf numFmtId="0" fontId="7" fillId="0" borderId="81" xfId="3" applyFont="1" applyBorder="1" applyAlignment="1">
      <alignment horizontal="center" vertical="center"/>
    </xf>
    <xf numFmtId="0" fontId="3" fillId="0" borderId="82" xfId="3" applyFont="1" applyBorder="1" applyAlignment="1">
      <alignment horizontal="center" vertical="center" textRotation="255" wrapText="1"/>
    </xf>
    <xf numFmtId="0" fontId="3" fillId="0" borderId="104" xfId="3" applyFont="1" applyBorder="1" applyAlignment="1">
      <alignment horizontal="center" vertical="center" textRotation="255" wrapText="1"/>
    </xf>
    <xf numFmtId="0" fontId="3" fillId="0" borderId="83"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3" xfId="3" applyFont="1" applyBorder="1" applyAlignment="1">
      <alignment horizontal="center" vertical="center" textRotation="255" wrapText="1"/>
    </xf>
    <xf numFmtId="0" fontId="3" fillId="0" borderId="3" xfId="3" applyFont="1" applyBorder="1" applyAlignment="1">
      <alignment horizontal="center" vertical="center" textRotation="255" wrapText="1"/>
    </xf>
    <xf numFmtId="0" fontId="3" fillId="0" borderId="60" xfId="3" applyFont="1" applyBorder="1" applyAlignment="1">
      <alignment horizontal="center" vertical="center" textRotation="255" wrapText="1"/>
    </xf>
    <xf numFmtId="0" fontId="8" fillId="0" borderId="39" xfId="3" applyFont="1" applyBorder="1" applyAlignment="1">
      <alignment horizontal="center" vertical="center" wrapText="1"/>
    </xf>
    <xf numFmtId="0" fontId="8" fillId="0" borderId="1" xfId="3" applyFont="1" applyBorder="1" applyAlignment="1">
      <alignment horizontal="center" vertical="center" wrapText="1"/>
    </xf>
    <xf numFmtId="0" fontId="3" fillId="0" borderId="0" xfId="3" applyFont="1" applyBorder="1" applyAlignment="1">
      <alignment vertical="center"/>
    </xf>
    <xf numFmtId="49" fontId="8" fillId="0" borderId="58" xfId="3" applyNumberFormat="1" applyFont="1" applyBorder="1" applyAlignment="1" applyProtection="1">
      <alignment vertical="center" wrapText="1"/>
      <protection locked="0"/>
    </xf>
    <xf numFmtId="49" fontId="8" fillId="0" borderId="85" xfId="3" applyNumberFormat="1" applyFont="1" applyBorder="1" applyAlignment="1" applyProtection="1">
      <alignment vertical="center" wrapText="1"/>
      <protection locked="0"/>
    </xf>
    <xf numFmtId="49" fontId="8" fillId="0" borderId="86" xfId="3" applyNumberFormat="1" applyFont="1" applyBorder="1" applyAlignment="1" applyProtection="1">
      <alignment vertical="center" wrapText="1"/>
      <protection locked="0"/>
    </xf>
    <xf numFmtId="49" fontId="8" fillId="0" borderId="1" xfId="3" applyNumberFormat="1" applyFont="1" applyBorder="1" applyAlignment="1" applyProtection="1">
      <alignment vertical="center" wrapText="1"/>
      <protection locked="0"/>
    </xf>
    <xf numFmtId="49" fontId="8" fillId="0" borderId="87" xfId="3" applyNumberFormat="1" applyFont="1" applyBorder="1" applyAlignment="1" applyProtection="1">
      <alignment vertical="center" wrapText="1"/>
      <protection locked="0"/>
    </xf>
    <xf numFmtId="0" fontId="16" fillId="0" borderId="1" xfId="3" applyFont="1" applyBorder="1" applyAlignment="1">
      <alignment horizontal="center" vertical="center" wrapText="1"/>
    </xf>
    <xf numFmtId="0" fontId="16" fillId="0" borderId="61" xfId="3" applyFont="1" applyBorder="1" applyAlignment="1">
      <alignment horizontal="center" vertical="center" wrapText="1"/>
    </xf>
    <xf numFmtId="0" fontId="17" fillId="0" borderId="65" xfId="3" applyFont="1" applyBorder="1" applyAlignment="1">
      <alignment horizontal="center" vertical="center"/>
    </xf>
    <xf numFmtId="0" fontId="17" fillId="0" borderId="66" xfId="3" applyFont="1" applyBorder="1" applyAlignment="1">
      <alignment horizontal="center" vertical="center"/>
    </xf>
    <xf numFmtId="0" fontId="17" fillId="0" borderId="12" xfId="3" applyFont="1" applyBorder="1" applyAlignment="1">
      <alignment horizontal="center" vertical="center"/>
    </xf>
    <xf numFmtId="0" fontId="17" fillId="0" borderId="37" xfId="3" applyFont="1" applyBorder="1" applyAlignment="1">
      <alignment horizontal="center" vertical="center"/>
    </xf>
    <xf numFmtId="0" fontId="17" fillId="0" borderId="42" xfId="3" applyFont="1" applyBorder="1" applyAlignment="1">
      <alignment horizontal="center" vertical="center"/>
    </xf>
    <xf numFmtId="49" fontId="7" fillId="0" borderId="2" xfId="3" applyNumberFormat="1" applyFont="1" applyBorder="1" applyAlignment="1" applyProtection="1">
      <alignment vertical="center" wrapText="1"/>
    </xf>
    <xf numFmtId="49" fontId="7" fillId="0" borderId="4" xfId="3" applyNumberFormat="1" applyFont="1" applyBorder="1" applyAlignment="1" applyProtection="1">
      <alignment vertical="center" wrapText="1"/>
    </xf>
    <xf numFmtId="49" fontId="7" fillId="0" borderId="38" xfId="3" applyNumberFormat="1" applyFont="1" applyBorder="1" applyAlignment="1" applyProtection="1">
      <alignment vertical="center" wrapText="1"/>
    </xf>
    <xf numFmtId="49" fontId="8" fillId="0" borderId="77" xfId="3" applyNumberFormat="1" applyFont="1" applyBorder="1" applyAlignment="1" applyProtection="1">
      <alignment horizontal="center" vertical="center" shrinkToFit="1"/>
      <protection locked="0"/>
    </xf>
    <xf numFmtId="0" fontId="7" fillId="0" borderId="21" xfId="3" applyFont="1" applyBorder="1" applyAlignment="1">
      <alignment horizontal="center" vertical="center"/>
    </xf>
    <xf numFmtId="0" fontId="3" fillId="3" borderId="36" xfId="3" applyFont="1" applyFill="1" applyBorder="1" applyAlignment="1">
      <alignment horizontal="center" vertical="center"/>
    </xf>
    <xf numFmtId="0" fontId="3" fillId="3" borderId="5" xfId="3" applyFont="1" applyFill="1" applyBorder="1" applyAlignment="1">
      <alignment horizontal="center" vertical="center"/>
    </xf>
    <xf numFmtId="0" fontId="3" fillId="3" borderId="70" xfId="3" applyFont="1" applyFill="1" applyBorder="1" applyAlignment="1">
      <alignment horizontal="center" vertical="center"/>
    </xf>
    <xf numFmtId="0" fontId="3" fillId="0" borderId="2" xfId="3" applyFont="1" applyBorder="1" applyAlignment="1">
      <alignment horizontal="center" vertical="center" shrinkToFit="1"/>
    </xf>
    <xf numFmtId="0" fontId="3" fillId="0" borderId="3" xfId="3" applyFont="1" applyBorder="1" applyAlignment="1">
      <alignment horizontal="center" vertical="center" shrinkToFit="1"/>
    </xf>
    <xf numFmtId="176" fontId="3" fillId="0" borderId="2" xfId="3" applyNumberFormat="1" applyFont="1" applyBorder="1" applyAlignment="1">
      <alignment horizontal="center" vertical="center" shrinkToFit="1"/>
    </xf>
    <xf numFmtId="176" fontId="3" fillId="0" borderId="3" xfId="3" applyNumberFormat="1" applyFont="1" applyBorder="1" applyAlignment="1">
      <alignment horizontal="center" vertical="center" shrinkToFit="1"/>
    </xf>
    <xf numFmtId="0" fontId="30" fillId="0" borderId="91" xfId="4" applyFont="1" applyBorder="1" applyAlignment="1" applyProtection="1">
      <alignment horizontal="center" vertical="center"/>
    </xf>
    <xf numFmtId="0" fontId="30" fillId="0" borderId="92" xfId="4" applyFont="1" applyBorder="1" applyAlignment="1" applyProtection="1">
      <alignment horizontal="center" vertical="center"/>
    </xf>
    <xf numFmtId="0" fontId="30" fillId="0" borderId="93" xfId="4" applyFont="1" applyBorder="1" applyAlignment="1" applyProtection="1">
      <alignment horizontal="center" vertical="center"/>
    </xf>
    <xf numFmtId="0" fontId="30" fillId="0" borderId="88" xfId="4" applyFont="1" applyBorder="1" applyAlignment="1" applyProtection="1">
      <alignment horizontal="center" vertical="center"/>
    </xf>
    <xf numFmtId="0" fontId="24" fillId="0" borderId="88" xfId="4" applyFont="1" applyBorder="1" applyAlignment="1" applyProtection="1">
      <alignment horizontal="center" vertical="center"/>
    </xf>
    <xf numFmtId="0" fontId="24" fillId="0" borderId="32" xfId="4" applyFont="1" applyBorder="1" applyAlignment="1" applyProtection="1">
      <alignment horizontal="center" vertical="center"/>
    </xf>
    <xf numFmtId="0" fontId="24" fillId="0" borderId="31" xfId="4" applyFont="1" applyBorder="1" applyAlignment="1" applyProtection="1">
      <alignment horizontal="center" vertical="center"/>
    </xf>
    <xf numFmtId="0" fontId="24" fillId="0" borderId="35" xfId="4" applyFont="1" applyBorder="1" applyAlignment="1" applyProtection="1">
      <alignment horizontal="center" vertical="center"/>
    </xf>
    <xf numFmtId="0" fontId="24" fillId="0" borderId="34" xfId="4" applyFont="1" applyBorder="1" applyAlignment="1" applyProtection="1">
      <alignment horizontal="center" vertical="center"/>
    </xf>
    <xf numFmtId="0" fontId="24" fillId="0" borderId="0" xfId="4" applyFont="1" applyBorder="1" applyAlignment="1" applyProtection="1">
      <alignment horizontal="center" vertical="center"/>
    </xf>
    <xf numFmtId="0" fontId="24" fillId="0" borderId="33" xfId="4" applyFont="1" applyBorder="1" applyAlignment="1" applyProtection="1">
      <alignment horizontal="center" vertical="center"/>
    </xf>
    <xf numFmtId="0" fontId="24" fillId="0" borderId="30" xfId="4" applyFont="1" applyBorder="1" applyAlignment="1" applyProtection="1">
      <alignment horizontal="center" vertical="center"/>
    </xf>
    <xf numFmtId="0" fontId="24" fillId="0" borderId="29" xfId="4" applyFont="1" applyBorder="1" applyAlignment="1" applyProtection="1">
      <alignment horizontal="center" vertical="center"/>
    </xf>
    <xf numFmtId="0" fontId="24" fillId="0" borderId="28" xfId="4" applyFont="1" applyBorder="1" applyAlignment="1" applyProtection="1">
      <alignment horizontal="center" vertical="center"/>
    </xf>
    <xf numFmtId="0" fontId="32" fillId="0" borderId="88" xfId="4" applyFont="1" applyBorder="1" applyAlignment="1" applyProtection="1">
      <alignment horizontal="center" vertical="center"/>
    </xf>
    <xf numFmtId="0" fontId="5" fillId="0" borderId="0" xfId="4" applyFont="1" applyAlignment="1" applyProtection="1">
      <alignment horizontal="left" vertical="center"/>
    </xf>
    <xf numFmtId="0" fontId="26" fillId="0" borderId="0" xfId="4" applyFont="1" applyBorder="1" applyAlignment="1" applyProtection="1">
      <alignment horizontal="center" vertical="center" textRotation="255"/>
    </xf>
    <xf numFmtId="0" fontId="33" fillId="5" borderId="36" xfId="4" applyFont="1" applyFill="1" applyBorder="1" applyAlignment="1" applyProtection="1">
      <alignment horizontal="left" vertical="center"/>
    </xf>
    <xf numFmtId="0" fontId="33" fillId="5" borderId="5" xfId="4" applyFont="1" applyFill="1" applyBorder="1" applyAlignment="1" applyProtection="1">
      <alignment horizontal="left" vertical="center"/>
    </xf>
    <xf numFmtId="0" fontId="33" fillId="5" borderId="70" xfId="4" applyFont="1" applyFill="1" applyBorder="1" applyAlignment="1" applyProtection="1">
      <alignment horizontal="left" vertical="center"/>
    </xf>
    <xf numFmtId="0" fontId="33" fillId="5" borderId="37" xfId="4" applyFont="1" applyFill="1" applyBorder="1" applyAlignment="1" applyProtection="1">
      <alignment horizontal="left" vertical="center"/>
    </xf>
    <xf numFmtId="0" fontId="33" fillId="5" borderId="0" xfId="4" applyFont="1" applyFill="1" applyBorder="1" applyAlignment="1" applyProtection="1">
      <alignment horizontal="left" vertical="center"/>
    </xf>
    <xf numFmtId="0" fontId="33" fillId="5" borderId="17" xfId="4" applyFont="1" applyFill="1" applyBorder="1" applyAlignment="1" applyProtection="1">
      <alignment horizontal="left" vertical="center"/>
    </xf>
    <xf numFmtId="0" fontId="33" fillId="5" borderId="20" xfId="4" applyFont="1" applyFill="1" applyBorder="1" applyAlignment="1" applyProtection="1">
      <alignment horizontal="left" vertical="center"/>
    </xf>
    <xf numFmtId="0" fontId="33" fillId="5" borderId="19" xfId="4" applyFont="1" applyFill="1" applyBorder="1" applyAlignment="1" applyProtection="1">
      <alignment horizontal="left" vertical="center"/>
    </xf>
    <xf numFmtId="0" fontId="33" fillId="5" borderId="13" xfId="4" applyFont="1" applyFill="1" applyBorder="1" applyAlignment="1" applyProtection="1">
      <alignment horizontal="left" vertical="center"/>
    </xf>
    <xf numFmtId="0" fontId="29" fillId="0" borderId="0" xfId="4" applyFont="1" applyBorder="1" applyAlignment="1" applyProtection="1">
      <alignment horizontal="center" vertical="center" wrapText="1"/>
    </xf>
    <xf numFmtId="0" fontId="30" fillId="0" borderId="32" xfId="4" applyFont="1" applyBorder="1" applyAlignment="1" applyProtection="1">
      <alignment horizontal="center" vertical="center" textRotation="255" shrinkToFit="1"/>
    </xf>
    <xf numFmtId="0" fontId="30" fillId="0" borderId="31" xfId="4" applyFont="1" applyBorder="1" applyAlignment="1" applyProtection="1">
      <alignment horizontal="center" vertical="center" textRotation="255" shrinkToFit="1"/>
    </xf>
    <xf numFmtId="0" fontId="30" fillId="0" borderId="35" xfId="4" applyFont="1" applyBorder="1" applyAlignment="1" applyProtection="1">
      <alignment horizontal="center" vertical="center" textRotation="255" shrinkToFit="1"/>
    </xf>
    <xf numFmtId="0" fontId="30" fillId="0" borderId="34" xfId="4" applyFont="1" applyBorder="1" applyAlignment="1" applyProtection="1">
      <alignment horizontal="center" vertical="center" textRotation="255" shrinkToFit="1"/>
    </xf>
    <xf numFmtId="0" fontId="30" fillId="0" borderId="0" xfId="4" applyFont="1" applyBorder="1" applyAlignment="1" applyProtection="1">
      <alignment horizontal="center" vertical="center" textRotation="255" shrinkToFit="1"/>
    </xf>
    <xf numFmtId="0" fontId="30" fillId="0" borderId="33" xfId="4" applyFont="1" applyBorder="1" applyAlignment="1" applyProtection="1">
      <alignment horizontal="center" vertical="center" textRotation="255" shrinkToFit="1"/>
    </xf>
    <xf numFmtId="0" fontId="30" fillId="0" borderId="30" xfId="4" applyFont="1" applyBorder="1" applyAlignment="1" applyProtection="1">
      <alignment horizontal="center" vertical="center" textRotation="255" shrinkToFit="1"/>
    </xf>
    <xf numFmtId="0" fontId="30" fillId="0" borderId="29" xfId="4" applyFont="1" applyBorder="1" applyAlignment="1" applyProtection="1">
      <alignment horizontal="center" vertical="center" textRotation="255" shrinkToFit="1"/>
    </xf>
    <xf numFmtId="0" fontId="30" fillId="0" borderId="28" xfId="4" applyFont="1" applyBorder="1" applyAlignment="1" applyProtection="1">
      <alignment horizontal="center" vertical="center" textRotation="255" shrinkToFit="1"/>
    </xf>
    <xf numFmtId="0" fontId="32" fillId="0" borderId="32" xfId="4" applyFont="1" applyBorder="1" applyAlignment="1" applyProtection="1">
      <alignment horizontal="center" vertical="center" shrinkToFit="1"/>
    </xf>
    <xf numFmtId="0" fontId="32" fillId="0" borderId="31" xfId="4" applyFont="1" applyBorder="1" applyAlignment="1" applyProtection="1">
      <alignment horizontal="center" vertical="center" shrinkToFit="1"/>
    </xf>
    <xf numFmtId="0" fontId="32" fillId="0" borderId="35" xfId="4" applyFont="1" applyBorder="1" applyAlignment="1" applyProtection="1">
      <alignment horizontal="center" vertical="center" shrinkToFit="1"/>
    </xf>
    <xf numFmtId="0" fontId="32" fillId="0" borderId="34" xfId="4" applyFont="1" applyBorder="1" applyAlignment="1" applyProtection="1">
      <alignment horizontal="center" vertical="center" shrinkToFit="1"/>
    </xf>
    <xf numFmtId="0" fontId="32" fillId="0" borderId="0" xfId="4" applyFont="1" applyBorder="1" applyAlignment="1" applyProtection="1">
      <alignment horizontal="center" vertical="center" shrinkToFit="1"/>
    </xf>
    <xf numFmtId="0" fontId="32" fillId="0" borderId="33" xfId="4" applyFont="1" applyBorder="1" applyAlignment="1" applyProtection="1">
      <alignment horizontal="center" vertical="center" shrinkToFit="1"/>
    </xf>
    <xf numFmtId="0" fontId="32" fillId="0" borderId="30" xfId="4" applyFont="1" applyBorder="1" applyAlignment="1" applyProtection="1">
      <alignment horizontal="center" vertical="center" shrinkToFit="1"/>
    </xf>
    <xf numFmtId="0" fontId="32" fillId="0" borderId="29" xfId="4" applyFont="1" applyBorder="1" applyAlignment="1" applyProtection="1">
      <alignment horizontal="center" vertical="center" shrinkToFit="1"/>
    </xf>
    <xf numFmtId="0" fontId="32" fillId="0" borderId="28" xfId="4" applyFont="1" applyBorder="1" applyAlignment="1" applyProtection="1">
      <alignment horizontal="center" vertical="center" shrinkToFit="1"/>
    </xf>
    <xf numFmtId="0" fontId="31" fillId="0" borderId="93" xfId="4" applyFont="1" applyBorder="1" applyAlignment="1" applyProtection="1">
      <alignment horizontal="left" vertical="center" wrapText="1"/>
    </xf>
    <xf numFmtId="0" fontId="31" fillId="0" borderId="88" xfId="4" applyFont="1" applyBorder="1" applyAlignment="1" applyProtection="1">
      <alignment horizontal="left" vertical="center" wrapText="1"/>
    </xf>
    <xf numFmtId="0" fontId="31" fillId="0" borderId="31" xfId="4" applyFont="1" applyBorder="1" applyAlignment="1" applyProtection="1">
      <alignment horizontal="left" vertical="center" wrapText="1"/>
    </xf>
    <xf numFmtId="0" fontId="31" fillId="0" borderId="35" xfId="4" applyFont="1" applyBorder="1" applyAlignment="1" applyProtection="1">
      <alignment horizontal="left" vertical="center" wrapText="1"/>
    </xf>
    <xf numFmtId="0" fontId="31" fillId="0" borderId="0" xfId="4" applyFont="1" applyBorder="1" applyAlignment="1" applyProtection="1">
      <alignment horizontal="left" vertical="center" wrapText="1"/>
    </xf>
    <xf numFmtId="0" fontId="31" fillId="0" borderId="33" xfId="4" applyFont="1" applyBorder="1" applyAlignment="1" applyProtection="1">
      <alignment horizontal="left" vertical="center" wrapText="1"/>
    </xf>
    <xf numFmtId="0" fontId="31" fillId="0" borderId="29" xfId="4" applyFont="1" applyBorder="1" applyAlignment="1" applyProtection="1">
      <alignment horizontal="left" vertical="center" wrapText="1"/>
    </xf>
    <xf numFmtId="0" fontId="31" fillId="0" borderId="28" xfId="4" applyFont="1" applyBorder="1" applyAlignment="1" applyProtection="1">
      <alignment horizontal="left" vertical="center" wrapText="1"/>
    </xf>
    <xf numFmtId="0" fontId="31" fillId="0" borderId="32" xfId="4" applyFont="1" applyBorder="1" applyAlignment="1" applyProtection="1">
      <alignment horizontal="center" vertical="center"/>
    </xf>
    <xf numFmtId="0" fontId="31" fillId="0" borderId="31" xfId="4" applyFont="1" applyBorder="1" applyAlignment="1" applyProtection="1">
      <alignment horizontal="center" vertical="center"/>
    </xf>
    <xf numFmtId="0" fontId="31" fillId="0" borderId="35" xfId="4" applyFont="1" applyBorder="1" applyAlignment="1" applyProtection="1">
      <alignment horizontal="center" vertical="center"/>
    </xf>
    <xf numFmtId="0" fontId="31" fillId="0" borderId="34" xfId="4" applyFont="1" applyBorder="1" applyAlignment="1" applyProtection="1">
      <alignment horizontal="center" vertical="center"/>
    </xf>
    <xf numFmtId="0" fontId="31" fillId="0" borderId="0" xfId="4" applyFont="1" applyBorder="1" applyAlignment="1" applyProtection="1">
      <alignment horizontal="center" vertical="center"/>
    </xf>
    <xf numFmtId="0" fontId="31" fillId="0" borderId="33" xfId="4" applyFont="1" applyBorder="1" applyAlignment="1" applyProtection="1">
      <alignment horizontal="center" vertical="center"/>
    </xf>
    <xf numFmtId="0" fontId="54" fillId="0" borderId="0" xfId="4" applyFont="1" applyBorder="1" applyAlignment="1" applyProtection="1">
      <alignment horizontal="left" vertical="distributed"/>
    </xf>
    <xf numFmtId="0" fontId="65" fillId="0" borderId="0" xfId="4" applyFont="1" applyBorder="1" applyAlignment="1" applyProtection="1">
      <alignment horizontal="left" vertical="distributed"/>
    </xf>
    <xf numFmtId="0" fontId="65" fillId="0" borderId="17" xfId="4" applyFont="1" applyBorder="1" applyAlignment="1" applyProtection="1">
      <alignment horizontal="left" vertical="distributed"/>
    </xf>
    <xf numFmtId="0" fontId="32" fillId="0" borderId="88" xfId="4" applyFont="1" applyBorder="1" applyAlignment="1" applyProtection="1">
      <alignment horizontal="center" vertical="center" wrapText="1"/>
    </xf>
    <xf numFmtId="0" fontId="26" fillId="0" borderId="115" xfId="4" applyFont="1" applyBorder="1" applyAlignment="1" applyProtection="1">
      <alignment horizontal="center" vertical="center" textRotation="255"/>
    </xf>
    <xf numFmtId="0" fontId="26" fillId="0" borderId="44" xfId="4" applyFont="1" applyBorder="1" applyAlignment="1" applyProtection="1">
      <alignment horizontal="center" vertical="center" textRotation="255"/>
    </xf>
    <xf numFmtId="0" fontId="26" fillId="0" borderId="45" xfId="4" applyFont="1" applyBorder="1" applyAlignment="1" applyProtection="1">
      <alignment horizontal="center" vertical="center" textRotation="255"/>
    </xf>
    <xf numFmtId="0" fontId="26" fillId="0" borderId="40" xfId="4" applyFont="1" applyBorder="1" applyAlignment="1" applyProtection="1">
      <alignment horizontal="center" vertical="center" textRotation="255"/>
    </xf>
    <xf numFmtId="0" fontId="26" fillId="0" borderId="42" xfId="4" applyFont="1" applyBorder="1" applyAlignment="1" applyProtection="1">
      <alignment horizontal="center" vertical="center" textRotation="255"/>
    </xf>
    <xf numFmtId="0" fontId="26" fillId="0" borderId="116" xfId="4" applyFont="1" applyBorder="1" applyAlignment="1" applyProtection="1">
      <alignment horizontal="center" vertical="center" textRotation="255"/>
    </xf>
    <xf numFmtId="0" fontId="26" fillId="0" borderId="23" xfId="4" applyFont="1" applyBorder="1" applyAlignment="1" applyProtection="1">
      <alignment horizontal="center" vertical="center" textRotation="255"/>
    </xf>
    <xf numFmtId="0" fontId="26" fillId="0" borderId="49" xfId="4" applyFont="1" applyBorder="1" applyAlignment="1" applyProtection="1">
      <alignment horizontal="center" vertical="center" textRotation="255"/>
    </xf>
    <xf numFmtId="0" fontId="31" fillId="0" borderId="32" xfId="4" applyFont="1" applyBorder="1" applyAlignment="1" applyProtection="1">
      <alignment horizontal="center" vertical="center" wrapText="1"/>
    </xf>
    <xf numFmtId="0" fontId="31" fillId="0" borderId="31" xfId="4" applyFont="1" applyBorder="1" applyAlignment="1" applyProtection="1">
      <alignment horizontal="center" vertical="center" wrapText="1"/>
    </xf>
    <xf numFmtId="0" fontId="31" fillId="0" borderId="35" xfId="4" applyFont="1" applyBorder="1" applyAlignment="1" applyProtection="1">
      <alignment horizontal="center" vertical="center" wrapText="1"/>
    </xf>
    <xf numFmtId="0" fontId="31" fillId="0" borderId="34" xfId="4" applyFont="1" applyBorder="1" applyAlignment="1" applyProtection="1">
      <alignment horizontal="center" vertical="center" wrapText="1"/>
    </xf>
    <xf numFmtId="0" fontId="31" fillId="0" borderId="0" xfId="4" applyFont="1" applyBorder="1" applyAlignment="1" applyProtection="1">
      <alignment horizontal="center" vertical="center" wrapText="1"/>
    </xf>
    <xf numFmtId="0" fontId="31" fillId="0" borderId="33" xfId="4" applyFont="1" applyBorder="1" applyAlignment="1" applyProtection="1">
      <alignment horizontal="center" vertical="center" wrapText="1"/>
    </xf>
    <xf numFmtId="0" fontId="31" fillId="0" borderId="30" xfId="4" applyFont="1" applyBorder="1" applyAlignment="1" applyProtection="1">
      <alignment horizontal="center" vertical="center" wrapText="1"/>
    </xf>
    <xf numFmtId="0" fontId="31" fillId="0" borderId="29" xfId="4" applyFont="1" applyBorder="1" applyAlignment="1" applyProtection="1">
      <alignment horizontal="center" vertical="center" wrapText="1"/>
    </xf>
    <xf numFmtId="0" fontId="31" fillId="0" borderId="28" xfId="4" applyFont="1" applyBorder="1" applyAlignment="1" applyProtection="1">
      <alignment horizontal="center" vertical="center" wrapText="1"/>
    </xf>
    <xf numFmtId="0" fontId="26" fillId="0" borderId="0" xfId="4" applyFont="1" applyBorder="1" applyAlignment="1" applyProtection="1">
      <alignment horizontal="left" vertical="center" shrinkToFit="1"/>
    </xf>
    <xf numFmtId="0" fontId="26" fillId="0" borderId="17" xfId="4" applyFont="1" applyBorder="1" applyAlignment="1" applyProtection="1">
      <alignment horizontal="left" vertical="center" shrinkToFit="1"/>
    </xf>
    <xf numFmtId="0" fontId="26" fillId="0" borderId="19" xfId="4" applyFont="1" applyBorder="1" applyAlignment="1" applyProtection="1">
      <alignment horizontal="left" vertical="center" shrinkToFit="1"/>
    </xf>
    <xf numFmtId="0" fontId="26" fillId="0" borderId="13" xfId="4" applyFont="1" applyBorder="1" applyAlignment="1" applyProtection="1">
      <alignment horizontal="left" vertical="center" shrinkToFit="1"/>
    </xf>
    <xf numFmtId="0" fontId="30" fillId="0" borderId="0" xfId="4" applyNumberFormat="1" applyFont="1" applyBorder="1" applyAlignment="1" applyProtection="1">
      <alignment horizontal="left" vertical="top" shrinkToFit="1"/>
    </xf>
    <xf numFmtId="0" fontId="30" fillId="0" borderId="17" xfId="4" applyNumberFormat="1" applyFont="1" applyBorder="1" applyAlignment="1" applyProtection="1">
      <alignment horizontal="left" vertical="top" shrinkToFit="1"/>
    </xf>
    <xf numFmtId="0" fontId="30" fillId="0" borderId="19" xfId="4" applyNumberFormat="1" applyFont="1" applyBorder="1" applyAlignment="1" applyProtection="1">
      <alignment horizontal="left" vertical="top" shrinkToFit="1"/>
    </xf>
    <xf numFmtId="0" fontId="30" fillId="0" borderId="13" xfId="4" applyNumberFormat="1" applyFont="1" applyBorder="1" applyAlignment="1" applyProtection="1">
      <alignment horizontal="left" vertical="top" shrinkToFit="1"/>
    </xf>
    <xf numFmtId="0" fontId="32" fillId="0" borderId="4" xfId="4" applyFont="1" applyFill="1" applyBorder="1" applyAlignment="1" applyProtection="1">
      <alignment horizontal="center" vertical="center" wrapText="1"/>
    </xf>
    <xf numFmtId="0" fontId="33" fillId="5" borderId="36" xfId="4" applyFont="1" applyFill="1" applyBorder="1" applyAlignment="1" applyProtection="1">
      <alignment horizontal="left" vertical="center" wrapText="1" justifyLastLine="1"/>
    </xf>
    <xf numFmtId="0" fontId="33" fillId="5" borderId="5" xfId="4" applyFont="1" applyFill="1" applyBorder="1" applyAlignment="1" applyProtection="1">
      <alignment horizontal="left" vertical="center" wrapText="1" justifyLastLine="1"/>
    </xf>
    <xf numFmtId="0" fontId="33" fillId="5" borderId="70" xfId="4" applyFont="1" applyFill="1" applyBorder="1" applyAlignment="1" applyProtection="1">
      <alignment horizontal="left" vertical="center" wrapText="1" justifyLastLine="1"/>
    </xf>
    <xf numFmtId="0" fontId="33" fillId="5" borderId="37" xfId="4" applyFont="1" applyFill="1" applyBorder="1" applyAlignment="1" applyProtection="1">
      <alignment horizontal="left" vertical="center" wrapText="1" justifyLastLine="1"/>
    </xf>
    <xf numFmtId="0" fontId="33" fillId="5" borderId="0" xfId="4" applyFont="1" applyFill="1" applyBorder="1" applyAlignment="1" applyProtection="1">
      <alignment horizontal="left" vertical="center" wrapText="1" justifyLastLine="1"/>
    </xf>
    <xf numFmtId="0" fontId="33" fillId="5" borderId="17" xfId="4" applyFont="1" applyFill="1" applyBorder="1" applyAlignment="1" applyProtection="1">
      <alignment horizontal="left" vertical="center" wrapText="1" justifyLastLine="1"/>
    </xf>
    <xf numFmtId="0" fontId="28" fillId="0" borderId="5" xfId="4" applyFont="1" applyBorder="1" applyAlignment="1" applyProtection="1">
      <alignment horizontal="left" vertical="center" wrapText="1" justifyLastLine="1"/>
    </xf>
    <xf numFmtId="0" fontId="28" fillId="0" borderId="70" xfId="4" applyFont="1" applyBorder="1" applyAlignment="1" applyProtection="1">
      <alignment horizontal="left" vertical="center" wrapText="1" justifyLastLine="1"/>
    </xf>
    <xf numFmtId="0" fontId="28" fillId="0" borderId="0" xfId="4" applyFont="1" applyBorder="1" applyAlignment="1" applyProtection="1">
      <alignment horizontal="left" vertical="center" wrapText="1" justifyLastLine="1"/>
    </xf>
    <xf numFmtId="0" fontId="28" fillId="0" borderId="17" xfId="4" applyFont="1" applyBorder="1" applyAlignment="1" applyProtection="1">
      <alignment horizontal="left" vertical="center" wrapText="1" justifyLastLine="1"/>
    </xf>
    <xf numFmtId="0" fontId="28" fillId="0" borderId="19" xfId="4" applyFont="1" applyBorder="1" applyAlignment="1" applyProtection="1">
      <alignment horizontal="left" vertical="center" wrapText="1" justifyLastLine="1"/>
    </xf>
    <xf numFmtId="0" fontId="28" fillId="0" borderId="13" xfId="4" applyFont="1" applyBorder="1" applyAlignment="1" applyProtection="1">
      <alignment horizontal="left" vertical="center" wrapText="1" justifyLastLine="1"/>
    </xf>
    <xf numFmtId="0" fontId="29" fillId="0" borderId="36" xfId="4" applyFont="1" applyBorder="1" applyAlignment="1" applyProtection="1">
      <alignment horizontal="center" vertical="center" textRotation="255" wrapText="1"/>
    </xf>
    <xf numFmtId="0" fontId="29" fillId="0" borderId="5" xfId="4" applyFont="1" applyBorder="1" applyAlignment="1" applyProtection="1">
      <alignment horizontal="center" vertical="center" textRotation="255" wrapText="1"/>
    </xf>
    <xf numFmtId="0" fontId="29" fillId="0" borderId="70" xfId="4" applyFont="1" applyBorder="1" applyAlignment="1" applyProtection="1">
      <alignment horizontal="center" vertical="center" textRotation="255" wrapText="1"/>
    </xf>
    <xf numFmtId="0" fontId="29" fillId="0" borderId="37" xfId="4" applyFont="1" applyBorder="1" applyAlignment="1" applyProtection="1">
      <alignment horizontal="center" vertical="center" textRotation="255" wrapText="1"/>
    </xf>
    <xf numFmtId="0" fontId="29" fillId="0" borderId="0" xfId="4" applyFont="1" applyBorder="1" applyAlignment="1" applyProtection="1">
      <alignment horizontal="center" vertical="center" textRotation="255" wrapText="1"/>
    </xf>
    <xf numFmtId="0" fontId="29" fillId="0" borderId="17" xfId="4" applyFont="1" applyBorder="1" applyAlignment="1" applyProtection="1">
      <alignment horizontal="center" vertical="center" textRotation="255" wrapText="1"/>
    </xf>
    <xf numFmtId="0" fontId="29" fillId="0" borderId="20" xfId="4" applyFont="1" applyBorder="1" applyAlignment="1" applyProtection="1">
      <alignment horizontal="center" vertical="center" textRotation="255" wrapText="1"/>
    </xf>
    <xf numFmtId="0" fontId="29" fillId="0" borderId="19" xfId="4" applyFont="1" applyBorder="1" applyAlignment="1" applyProtection="1">
      <alignment horizontal="center" vertical="center" textRotation="255" wrapText="1"/>
    </xf>
    <xf numFmtId="0" fontId="29" fillId="0" borderId="13" xfId="4" applyFont="1" applyBorder="1" applyAlignment="1" applyProtection="1">
      <alignment horizontal="center" vertical="center" textRotation="255" wrapText="1"/>
    </xf>
    <xf numFmtId="0" fontId="40" fillId="0" borderId="36" xfId="4" applyFont="1" applyBorder="1" applyAlignment="1" applyProtection="1">
      <alignment horizontal="center" vertical="center" textRotation="255" wrapText="1"/>
    </xf>
    <xf numFmtId="0" fontId="40" fillId="0" borderId="5" xfId="4" applyFont="1" applyBorder="1" applyAlignment="1" applyProtection="1">
      <alignment horizontal="center" vertical="center" textRotation="255" wrapText="1"/>
    </xf>
    <xf numFmtId="0" fontId="40" fillId="0" borderId="70" xfId="4" applyFont="1" applyBorder="1" applyAlignment="1" applyProtection="1">
      <alignment horizontal="center" vertical="center" textRotation="255" wrapText="1"/>
    </xf>
    <xf numFmtId="0" fontId="40" fillId="0" borderId="37" xfId="4" applyFont="1" applyBorder="1" applyAlignment="1" applyProtection="1">
      <alignment horizontal="center" vertical="center" textRotation="255" wrapText="1"/>
    </xf>
    <xf numFmtId="0" fontId="40" fillId="0" borderId="0" xfId="4" applyFont="1" applyBorder="1" applyAlignment="1" applyProtection="1">
      <alignment horizontal="center" vertical="center" textRotation="255" wrapText="1"/>
    </xf>
    <xf numFmtId="0" fontId="40" fillId="0" borderId="17" xfId="4" applyFont="1" applyBorder="1" applyAlignment="1" applyProtection="1">
      <alignment horizontal="center" vertical="center" textRotation="255" wrapText="1"/>
    </xf>
    <xf numFmtId="0" fontId="40" fillId="0" borderId="20" xfId="4" applyFont="1" applyBorder="1" applyAlignment="1" applyProtection="1">
      <alignment horizontal="center" vertical="center" textRotation="255" wrapText="1"/>
    </xf>
    <xf numFmtId="0" fontId="40" fillId="0" borderId="19" xfId="4" applyFont="1" applyBorder="1" applyAlignment="1" applyProtection="1">
      <alignment horizontal="center" vertical="center" textRotation="255" wrapText="1"/>
    </xf>
    <xf numFmtId="0" fontId="40" fillId="0" borderId="13" xfId="4" applyFont="1" applyBorder="1" applyAlignment="1" applyProtection="1">
      <alignment horizontal="center" vertical="center" textRotation="255" wrapText="1"/>
    </xf>
    <xf numFmtId="0" fontId="31" fillId="0" borderId="36" xfId="4" applyFont="1" applyBorder="1" applyAlignment="1" applyProtection="1">
      <alignment horizontal="center" vertical="center" wrapText="1"/>
    </xf>
    <xf numFmtId="0" fontId="31" fillId="0" borderId="5" xfId="4" applyFont="1" applyBorder="1" applyAlignment="1" applyProtection="1">
      <alignment horizontal="center" vertical="center" wrapText="1"/>
    </xf>
    <xf numFmtId="0" fontId="31" fillId="0" borderId="122" xfId="4" applyFont="1" applyBorder="1" applyAlignment="1" applyProtection="1">
      <alignment horizontal="center" vertical="center" wrapText="1"/>
    </xf>
    <xf numFmtId="0" fontId="31" fillId="0" borderId="37" xfId="4" applyFont="1" applyBorder="1" applyAlignment="1" applyProtection="1">
      <alignment horizontal="center" vertical="center" wrapText="1"/>
    </xf>
    <xf numFmtId="0" fontId="31" fillId="0" borderId="42" xfId="4" applyFont="1" applyBorder="1" applyAlignment="1" applyProtection="1">
      <alignment horizontal="center" vertical="center" wrapText="1"/>
    </xf>
    <xf numFmtId="0" fontId="31" fillId="0" borderId="20" xfId="4" applyFont="1" applyBorder="1" applyAlignment="1" applyProtection="1">
      <alignment horizontal="center" vertical="center" wrapText="1"/>
    </xf>
    <xf numFmtId="0" fontId="31" fillId="0" borderId="19" xfId="4" applyFont="1" applyBorder="1" applyAlignment="1" applyProtection="1">
      <alignment horizontal="center" vertical="center" wrapText="1"/>
    </xf>
    <xf numFmtId="0" fontId="31" fillId="0" borderId="18" xfId="4" applyFont="1" applyBorder="1" applyAlignment="1" applyProtection="1">
      <alignment horizontal="center" vertical="center" wrapText="1"/>
    </xf>
    <xf numFmtId="0" fontId="40" fillId="0" borderId="115" xfId="4" applyFont="1" applyBorder="1" applyAlignment="1" applyProtection="1">
      <alignment horizontal="right" vertical="center" wrapText="1"/>
    </xf>
    <xf numFmtId="0" fontId="40" fillId="0" borderId="44" xfId="4" applyFont="1" applyBorder="1" applyAlignment="1" applyProtection="1">
      <alignment horizontal="right" vertical="center" wrapText="1"/>
    </xf>
    <xf numFmtId="0" fontId="40" fillId="0" borderId="45" xfId="4" applyFont="1" applyBorder="1" applyAlignment="1" applyProtection="1">
      <alignment horizontal="right" vertical="center" wrapText="1"/>
    </xf>
    <xf numFmtId="0" fontId="40" fillId="0" borderId="40" xfId="4" applyFont="1" applyBorder="1" applyAlignment="1" applyProtection="1">
      <alignment horizontal="right" vertical="center" wrapText="1"/>
    </xf>
    <xf numFmtId="0" fontId="40" fillId="0" borderId="0" xfId="4" applyFont="1" applyBorder="1" applyAlignment="1" applyProtection="1">
      <alignment horizontal="right" vertical="center" wrapText="1"/>
    </xf>
    <xf numFmtId="0" fontId="40" fillId="0" borderId="42" xfId="4" applyFont="1" applyBorder="1" applyAlignment="1" applyProtection="1">
      <alignment horizontal="right" vertical="center" wrapText="1"/>
    </xf>
    <xf numFmtId="0" fontId="53" fillId="0" borderId="5" xfId="4" applyFont="1" applyBorder="1" applyAlignment="1" applyProtection="1">
      <alignment horizontal="left" vertical="center"/>
    </xf>
    <xf numFmtId="0" fontId="53" fillId="0" borderId="0" xfId="4" applyFont="1" applyBorder="1" applyAlignment="1" applyProtection="1">
      <alignment horizontal="left" vertical="center"/>
    </xf>
    <xf numFmtId="0" fontId="53" fillId="0" borderId="19" xfId="4" applyFont="1" applyBorder="1" applyAlignment="1" applyProtection="1">
      <alignment horizontal="left" vertical="center"/>
    </xf>
    <xf numFmtId="0" fontId="53" fillId="0" borderId="5" xfId="4" applyFont="1" applyBorder="1" applyAlignment="1" applyProtection="1">
      <alignment horizontal="left" vertical="center" wrapText="1"/>
    </xf>
    <xf numFmtId="0" fontId="53" fillId="0" borderId="70" xfId="4" applyFont="1" applyBorder="1" applyAlignment="1" applyProtection="1">
      <alignment horizontal="left" vertical="center" wrapText="1"/>
    </xf>
    <xf numFmtId="0" fontId="53" fillId="0" borderId="0" xfId="4" applyFont="1" applyBorder="1" applyAlignment="1" applyProtection="1">
      <alignment horizontal="left" vertical="center" wrapText="1"/>
    </xf>
    <xf numFmtId="0" fontId="53" fillId="0" borderId="17" xfId="4" applyFont="1" applyBorder="1" applyAlignment="1" applyProtection="1">
      <alignment horizontal="left" vertical="center" wrapText="1"/>
    </xf>
    <xf numFmtId="0" fontId="53" fillId="0" borderId="19" xfId="4" applyFont="1" applyBorder="1" applyAlignment="1" applyProtection="1">
      <alignment horizontal="left" vertical="center" wrapText="1"/>
    </xf>
    <xf numFmtId="0" fontId="53" fillId="0" borderId="13" xfId="4" applyFont="1" applyBorder="1" applyAlignment="1" applyProtection="1">
      <alignment horizontal="left" vertical="center" wrapText="1"/>
    </xf>
    <xf numFmtId="38" fontId="27" fillId="0" borderId="115" xfId="5" applyFont="1" applyFill="1" applyBorder="1" applyAlignment="1" applyProtection="1">
      <alignment horizontal="center" vertical="center"/>
    </xf>
    <xf numFmtId="38" fontId="27" fillId="0" borderId="44" xfId="5" applyFont="1" applyFill="1" applyBorder="1" applyAlignment="1" applyProtection="1">
      <alignment horizontal="center" vertical="center"/>
    </xf>
    <xf numFmtId="38" fontId="27" fillId="0" borderId="45" xfId="5" applyFont="1" applyFill="1" applyBorder="1" applyAlignment="1" applyProtection="1">
      <alignment horizontal="center" vertical="center"/>
    </xf>
    <xf numFmtId="38" fontId="27" fillId="0" borderId="40" xfId="5" applyFont="1" applyFill="1" applyBorder="1" applyAlignment="1" applyProtection="1">
      <alignment horizontal="center" vertical="center"/>
    </xf>
    <xf numFmtId="38" fontId="27" fillId="0" borderId="0" xfId="5" applyFont="1" applyFill="1" applyBorder="1" applyAlignment="1" applyProtection="1">
      <alignment horizontal="center" vertical="center"/>
    </xf>
    <xf numFmtId="38" fontId="27" fillId="0" borderId="42" xfId="5" applyFont="1" applyFill="1" applyBorder="1" applyAlignment="1" applyProtection="1">
      <alignment horizontal="center" vertical="center"/>
    </xf>
    <xf numFmtId="38" fontId="27" fillId="0" borderId="116" xfId="5" applyFont="1" applyFill="1" applyBorder="1" applyAlignment="1" applyProtection="1">
      <alignment horizontal="center" vertical="center"/>
    </xf>
    <xf numFmtId="38" fontId="27" fillId="0" borderId="23" xfId="5" applyFont="1" applyFill="1" applyBorder="1" applyAlignment="1" applyProtection="1">
      <alignment horizontal="center" vertical="center"/>
    </xf>
    <xf numFmtId="38" fontId="27" fillId="0" borderId="49" xfId="5" applyFont="1" applyFill="1" applyBorder="1" applyAlignment="1" applyProtection="1">
      <alignment horizontal="center" vertical="center"/>
    </xf>
    <xf numFmtId="38" fontId="35" fillId="0" borderId="40" xfId="1" applyFont="1" applyBorder="1" applyAlignment="1" applyProtection="1">
      <alignment horizontal="center" vertical="center"/>
    </xf>
    <xf numFmtId="38" fontId="35" fillId="0" borderId="0" xfId="1" applyFont="1" applyBorder="1" applyAlignment="1" applyProtection="1">
      <alignment horizontal="center" vertical="center"/>
    </xf>
    <xf numFmtId="38" fontId="35" fillId="0" borderId="42" xfId="1" applyFont="1" applyBorder="1" applyAlignment="1" applyProtection="1">
      <alignment horizontal="center" vertical="center"/>
    </xf>
    <xf numFmtId="0" fontId="30" fillId="0" borderId="0" xfId="4" applyFont="1" applyFill="1" applyBorder="1" applyAlignment="1" applyProtection="1">
      <alignment horizontal="center" vertical="center" wrapText="1"/>
    </xf>
    <xf numFmtId="0" fontId="30" fillId="0" borderId="19" xfId="4" applyFont="1" applyFill="1" applyBorder="1" applyAlignment="1" applyProtection="1">
      <alignment horizontal="center" vertical="center" wrapText="1"/>
    </xf>
    <xf numFmtId="0" fontId="11" fillId="0" borderId="124" xfId="4" applyFont="1" applyBorder="1" applyAlignment="1" applyProtection="1">
      <alignment horizontal="center" vertical="center" justifyLastLine="1"/>
    </xf>
    <xf numFmtId="0" fontId="11" fillId="0" borderId="5" xfId="4" applyFont="1" applyBorder="1" applyAlignment="1" applyProtection="1">
      <alignment horizontal="center" vertical="center" justifyLastLine="1"/>
    </xf>
    <xf numFmtId="0" fontId="11" fillId="0" borderId="125" xfId="4" applyFont="1" applyBorder="1" applyAlignment="1" applyProtection="1">
      <alignment horizontal="center" vertical="center" justifyLastLine="1"/>
    </xf>
    <xf numFmtId="0" fontId="11" fillId="0" borderId="29" xfId="4" applyFont="1" applyBorder="1" applyAlignment="1" applyProtection="1">
      <alignment horizontal="center" vertical="center" justifyLastLine="1"/>
    </xf>
    <xf numFmtId="0" fontId="11" fillId="0" borderId="0" xfId="4" applyFont="1" applyBorder="1" applyAlignment="1" applyProtection="1">
      <alignment horizontal="left" vertical="center" wrapText="1" justifyLastLine="1"/>
    </xf>
    <xf numFmtId="0" fontId="11" fillId="0" borderId="42" xfId="4" applyFont="1" applyBorder="1" applyAlignment="1" applyProtection="1">
      <alignment horizontal="left" vertical="center" wrapText="1" justifyLastLine="1"/>
    </xf>
    <xf numFmtId="0" fontId="11" fillId="0" borderId="29" xfId="4" applyFont="1" applyBorder="1" applyAlignment="1" applyProtection="1">
      <alignment horizontal="left" vertical="center" wrapText="1" justifyLastLine="1"/>
    </xf>
    <xf numFmtId="0" fontId="11" fillId="0" borderId="123" xfId="4" applyFont="1" applyBorder="1" applyAlignment="1" applyProtection="1">
      <alignment horizontal="left" vertical="center" wrapText="1" justifyLastLine="1"/>
    </xf>
    <xf numFmtId="0" fontId="30" fillId="0" borderId="40" xfId="4" applyFont="1" applyBorder="1" applyAlignment="1" applyProtection="1">
      <alignment horizontal="center" vertical="center" textRotation="255"/>
    </xf>
    <xf numFmtId="0" fontId="30" fillId="0" borderId="0" xfId="4" applyFont="1" applyBorder="1" applyAlignment="1" applyProtection="1">
      <alignment horizontal="center" vertical="center" textRotation="255"/>
    </xf>
    <xf numFmtId="0" fontId="30" fillId="0" borderId="149" xfId="4" applyFont="1" applyBorder="1" applyAlignment="1" applyProtection="1">
      <alignment horizontal="center" vertical="center" textRotation="255"/>
    </xf>
    <xf numFmtId="0" fontId="30" fillId="0" borderId="19" xfId="4" applyFont="1" applyBorder="1" applyAlignment="1" applyProtection="1">
      <alignment horizontal="center" vertical="center" textRotation="255"/>
    </xf>
    <xf numFmtId="0" fontId="27" fillId="0" borderId="115" xfId="4" applyFont="1" applyBorder="1" applyAlignment="1" applyProtection="1">
      <alignment horizontal="center" vertical="center"/>
    </xf>
    <xf numFmtId="0" fontId="27" fillId="0" borderId="44" xfId="4" applyFont="1" applyBorder="1" applyAlignment="1" applyProtection="1">
      <alignment horizontal="center" vertical="center"/>
    </xf>
    <xf numFmtId="0" fontId="27" fillId="0" borderId="144" xfId="4" applyFont="1" applyBorder="1" applyAlignment="1" applyProtection="1">
      <alignment horizontal="center" vertical="center"/>
    </xf>
    <xf numFmtId="0" fontId="27" fillId="0" borderId="40" xfId="4" applyFont="1" applyBorder="1" applyAlignment="1" applyProtection="1">
      <alignment horizontal="center" vertical="center"/>
    </xf>
    <xf numFmtId="0" fontId="27" fillId="0" borderId="0" xfId="4" applyFont="1" applyBorder="1" applyAlignment="1" applyProtection="1">
      <alignment horizontal="center" vertical="center"/>
    </xf>
    <xf numFmtId="0" fontId="27" fillId="0" borderId="17" xfId="4" applyFont="1" applyBorder="1" applyAlignment="1" applyProtection="1">
      <alignment horizontal="center" vertical="center"/>
    </xf>
    <xf numFmtId="0" fontId="27" fillId="0" borderId="116" xfId="4" applyFont="1" applyBorder="1" applyAlignment="1" applyProtection="1">
      <alignment horizontal="center" vertical="center"/>
    </xf>
    <xf numFmtId="0" fontId="27" fillId="0" borderId="23" xfId="4" applyFont="1" applyBorder="1" applyAlignment="1" applyProtection="1">
      <alignment horizontal="center" vertical="center"/>
    </xf>
    <xf numFmtId="0" fontId="27" fillId="0" borderId="72" xfId="4" applyFont="1" applyBorder="1" applyAlignment="1" applyProtection="1">
      <alignment horizontal="center" vertical="center"/>
    </xf>
    <xf numFmtId="0" fontId="27" fillId="0" borderId="119" xfId="4" applyFont="1" applyBorder="1" applyAlignment="1" applyProtection="1">
      <alignment horizontal="center" vertical="center"/>
    </xf>
    <xf numFmtId="0" fontId="27" fillId="0" borderId="34" xfId="4" applyFont="1" applyBorder="1" applyAlignment="1" applyProtection="1">
      <alignment horizontal="center" vertical="center"/>
    </xf>
    <xf numFmtId="0" fontId="27" fillId="0" borderId="120" xfId="4" applyFont="1" applyBorder="1" applyAlignment="1" applyProtection="1">
      <alignment horizontal="center" vertical="center"/>
    </xf>
    <xf numFmtId="0" fontId="27" fillId="0" borderId="126" xfId="4" applyFont="1" applyBorder="1" applyAlignment="1" applyProtection="1">
      <alignment horizontal="left" vertical="center" wrapText="1"/>
    </xf>
    <xf numFmtId="0" fontId="27" fillId="0" borderId="31" xfId="4" applyFont="1" applyBorder="1" applyAlignment="1" applyProtection="1">
      <alignment horizontal="left" vertical="center" wrapText="1"/>
    </xf>
    <xf numFmtId="0" fontId="27" fillId="0" borderId="121" xfId="4" applyFont="1" applyBorder="1" applyAlignment="1" applyProtection="1">
      <alignment horizontal="left" vertical="center" wrapText="1"/>
    </xf>
    <xf numFmtId="0" fontId="27" fillId="0" borderId="40" xfId="4" applyFont="1" applyBorder="1" applyAlignment="1" applyProtection="1">
      <alignment horizontal="left" vertical="center" wrapText="1"/>
    </xf>
    <xf numFmtId="0" fontId="27" fillId="0" borderId="0" xfId="4" applyFont="1" applyBorder="1" applyAlignment="1" applyProtection="1">
      <alignment horizontal="left" vertical="center" wrapText="1"/>
    </xf>
    <xf numFmtId="0" fontId="27" fillId="0" borderId="42" xfId="4" applyFont="1" applyBorder="1" applyAlignment="1" applyProtection="1">
      <alignment horizontal="left" vertical="center" wrapText="1"/>
    </xf>
    <xf numFmtId="0" fontId="27" fillId="0" borderId="149" xfId="4" applyFont="1" applyBorder="1" applyAlignment="1" applyProtection="1">
      <alignment horizontal="left" vertical="center" wrapText="1"/>
    </xf>
    <xf numFmtId="0" fontId="27" fillId="0" borderId="19" xfId="4" applyFont="1" applyBorder="1" applyAlignment="1" applyProtection="1">
      <alignment horizontal="left" vertical="center" wrapText="1"/>
    </xf>
    <xf numFmtId="0" fontId="27" fillId="0" borderId="18" xfId="4" applyFont="1" applyBorder="1" applyAlignment="1" applyProtection="1">
      <alignment horizontal="left" vertical="center" wrapText="1"/>
    </xf>
    <xf numFmtId="0" fontId="30" fillId="0" borderId="143" xfId="4" applyFont="1" applyBorder="1" applyAlignment="1" applyProtection="1">
      <alignment horizontal="left" vertical="center" wrapText="1" shrinkToFit="1"/>
    </xf>
    <xf numFmtId="0" fontId="30" fillId="0" borderId="44" xfId="4" applyFont="1" applyBorder="1" applyAlignment="1" applyProtection="1">
      <alignment horizontal="left" vertical="center" wrapText="1" shrinkToFit="1"/>
    </xf>
    <xf numFmtId="0" fontId="30" fillId="0" borderId="144" xfId="4" applyFont="1" applyBorder="1" applyAlignment="1" applyProtection="1">
      <alignment horizontal="left" vertical="center" wrapText="1" shrinkToFit="1"/>
    </xf>
    <xf numFmtId="0" fontId="30" fillId="0" borderId="37" xfId="4" applyFont="1" applyBorder="1" applyAlignment="1" applyProtection="1">
      <alignment horizontal="left" vertical="center" wrapText="1" shrinkToFit="1"/>
    </xf>
    <xf numFmtId="0" fontId="30" fillId="0" borderId="0" xfId="4" applyFont="1" applyBorder="1" applyAlignment="1" applyProtection="1">
      <alignment horizontal="left" vertical="center" wrapText="1" shrinkToFit="1"/>
    </xf>
    <xf numFmtId="0" fontId="30" fillId="0" borderId="17" xfId="4" applyFont="1" applyBorder="1" applyAlignment="1" applyProtection="1">
      <alignment horizontal="left" vertical="center" wrapText="1" shrinkToFit="1"/>
    </xf>
    <xf numFmtId="0" fontId="30" fillId="0" borderId="20" xfId="4" applyFont="1" applyBorder="1" applyAlignment="1" applyProtection="1">
      <alignment horizontal="left" vertical="center" wrapText="1" shrinkToFit="1"/>
    </xf>
    <xf numFmtId="0" fontId="30" fillId="0" borderId="19" xfId="4" applyFont="1" applyBorder="1" applyAlignment="1" applyProtection="1">
      <alignment horizontal="left" vertical="center" wrapText="1" shrinkToFit="1"/>
    </xf>
    <xf numFmtId="0" fontId="30" fillId="0" borderId="13" xfId="4" applyFont="1" applyBorder="1" applyAlignment="1" applyProtection="1">
      <alignment horizontal="left" vertical="center" wrapText="1" shrinkToFit="1"/>
    </xf>
    <xf numFmtId="0" fontId="27" fillId="0" borderId="45" xfId="4" applyFont="1" applyBorder="1" applyAlignment="1" applyProtection="1">
      <alignment horizontal="center" vertical="center"/>
    </xf>
    <xf numFmtId="0" fontId="27" fillId="0" borderId="42" xfId="4" applyFont="1" applyBorder="1" applyAlignment="1" applyProtection="1">
      <alignment horizontal="center" vertical="center"/>
    </xf>
    <xf numFmtId="0" fontId="27" fillId="0" borderId="49" xfId="4" applyFont="1" applyBorder="1" applyAlignment="1" applyProtection="1">
      <alignment horizontal="center" vertical="center"/>
    </xf>
    <xf numFmtId="0" fontId="30" fillId="0" borderId="40" xfId="4" applyNumberFormat="1" applyFont="1" applyBorder="1" applyAlignment="1" applyProtection="1">
      <alignment horizontal="center" vertical="center"/>
    </xf>
    <xf numFmtId="0" fontId="30" fillId="0" borderId="0" xfId="4" applyNumberFormat="1" applyFont="1" applyBorder="1" applyAlignment="1" applyProtection="1">
      <alignment horizontal="center" vertical="center"/>
    </xf>
    <xf numFmtId="0" fontId="30" fillId="0" borderId="17" xfId="4" applyNumberFormat="1" applyFont="1" applyBorder="1" applyAlignment="1" applyProtection="1">
      <alignment horizontal="center" vertical="center"/>
    </xf>
    <xf numFmtId="0" fontId="30" fillId="0" borderId="0" xfId="4" applyFont="1" applyBorder="1" applyAlignment="1" applyProtection="1">
      <alignment horizontal="center"/>
    </xf>
    <xf numFmtId="0" fontId="30" fillId="0" borderId="17" xfId="4" applyFont="1" applyBorder="1" applyAlignment="1" applyProtection="1">
      <alignment horizontal="center"/>
    </xf>
    <xf numFmtId="0" fontId="27" fillId="0" borderId="115" xfId="4" applyFont="1" applyFill="1" applyBorder="1" applyAlignment="1" applyProtection="1">
      <alignment horizontal="center" vertical="center"/>
    </xf>
    <xf numFmtId="0" fontId="27" fillId="0" borderId="44" xfId="4" applyFont="1" applyFill="1" applyBorder="1" applyAlignment="1" applyProtection="1">
      <alignment horizontal="center" vertical="center"/>
    </xf>
    <xf numFmtId="0" fontId="27" fillId="0" borderId="45" xfId="4" applyFont="1" applyFill="1" applyBorder="1" applyAlignment="1" applyProtection="1">
      <alignment horizontal="center" vertical="center"/>
    </xf>
    <xf numFmtId="0" fontId="27" fillId="0" borderId="40" xfId="4" applyFont="1" applyFill="1" applyBorder="1" applyAlignment="1" applyProtection="1">
      <alignment horizontal="center" vertical="center"/>
    </xf>
    <xf numFmtId="0" fontId="27" fillId="0" borderId="0" xfId="4" applyFont="1" applyFill="1" applyBorder="1" applyAlignment="1" applyProtection="1">
      <alignment horizontal="center" vertical="center"/>
    </xf>
    <xf numFmtId="0" fontId="27" fillId="0" borderId="42" xfId="4" applyFont="1" applyFill="1" applyBorder="1" applyAlignment="1" applyProtection="1">
      <alignment horizontal="center" vertical="center"/>
    </xf>
    <xf numFmtId="0" fontId="27" fillId="0" borderId="116" xfId="4" applyFont="1" applyFill="1" applyBorder="1" applyAlignment="1" applyProtection="1">
      <alignment horizontal="center" vertical="center"/>
    </xf>
    <xf numFmtId="0" fontId="27" fillId="0" borderId="23" xfId="4" applyFont="1" applyFill="1" applyBorder="1" applyAlignment="1" applyProtection="1">
      <alignment horizontal="center" vertical="center"/>
    </xf>
    <xf numFmtId="0" fontId="27" fillId="0" borderId="49" xfId="4" applyFont="1" applyFill="1" applyBorder="1" applyAlignment="1" applyProtection="1">
      <alignment horizontal="center" vertical="center"/>
    </xf>
    <xf numFmtId="0" fontId="63" fillId="0" borderId="0" xfId="4" applyFont="1" applyBorder="1" applyAlignment="1" applyProtection="1">
      <alignment horizontal="center" vertical="center" textRotation="255"/>
    </xf>
    <xf numFmtId="0" fontId="63" fillId="0" borderId="29" xfId="4" applyFont="1" applyBorder="1" applyAlignment="1" applyProtection="1">
      <alignment horizontal="center" vertical="center" textRotation="255"/>
    </xf>
    <xf numFmtId="0" fontId="26" fillId="0" borderId="115" xfId="4" applyFont="1" applyBorder="1" applyAlignment="1" applyProtection="1">
      <alignment horizontal="center" vertical="center" shrinkToFit="1"/>
    </xf>
    <xf numFmtId="0" fontId="26" fillId="0" borderId="44" xfId="4" applyFont="1" applyBorder="1" applyAlignment="1" applyProtection="1">
      <alignment horizontal="center" vertical="center" shrinkToFit="1"/>
    </xf>
    <xf numFmtId="0" fontId="26" fillId="0" borderId="40" xfId="4" applyFont="1" applyBorder="1" applyAlignment="1" applyProtection="1">
      <alignment horizontal="center" vertical="center" shrinkToFit="1"/>
    </xf>
    <xf numFmtId="0" fontId="26" fillId="0" borderId="0" xfId="4" applyFont="1" applyBorder="1" applyAlignment="1" applyProtection="1">
      <alignment horizontal="center" vertical="center" shrinkToFit="1"/>
    </xf>
    <xf numFmtId="0" fontId="26" fillId="0" borderId="116" xfId="4" applyFont="1" applyBorder="1" applyAlignment="1" applyProtection="1">
      <alignment horizontal="center" vertical="center" shrinkToFit="1"/>
    </xf>
    <xf numFmtId="0" fontId="26" fillId="0" borderId="23" xfId="4" applyFont="1" applyBorder="1" applyAlignment="1" applyProtection="1">
      <alignment horizontal="center" vertical="center" shrinkToFit="1"/>
    </xf>
    <xf numFmtId="0" fontId="33" fillId="0" borderId="44" xfId="4" applyFont="1" applyBorder="1" applyAlignment="1" applyProtection="1">
      <alignment horizontal="center" vertical="center" shrinkToFit="1"/>
    </xf>
    <xf numFmtId="0" fontId="33" fillId="0" borderId="0" xfId="4" applyFont="1" applyBorder="1" applyAlignment="1" applyProtection="1">
      <alignment horizontal="center" vertical="center" shrinkToFit="1"/>
    </xf>
    <xf numFmtId="0" fontId="33" fillId="0" borderId="23" xfId="4" applyFont="1" applyBorder="1" applyAlignment="1" applyProtection="1">
      <alignment horizontal="center" vertical="center" shrinkToFit="1"/>
    </xf>
    <xf numFmtId="0" fontId="26" fillId="0" borderId="44" xfId="4" applyNumberFormat="1" applyFont="1" applyBorder="1" applyAlignment="1" applyProtection="1">
      <alignment horizontal="center" vertical="center" shrinkToFit="1"/>
    </xf>
    <xf numFmtId="0" fontId="26" fillId="0" borderId="45" xfId="4" applyNumberFormat="1" applyFont="1" applyBorder="1" applyAlignment="1" applyProtection="1">
      <alignment horizontal="center" vertical="center" shrinkToFit="1"/>
    </xf>
    <xf numFmtId="0" fontId="26" fillId="0" borderId="0" xfId="4" applyNumberFormat="1" applyFont="1" applyBorder="1" applyAlignment="1" applyProtection="1">
      <alignment horizontal="center" vertical="center" shrinkToFit="1"/>
    </xf>
    <xf numFmtId="0" fontId="26" fillId="0" borderId="42" xfId="4" applyNumberFormat="1" applyFont="1" applyBorder="1" applyAlignment="1" applyProtection="1">
      <alignment horizontal="center" vertical="center" shrinkToFit="1"/>
    </xf>
    <xf numFmtId="0" fontId="26" fillId="0" borderId="23" xfId="4" applyNumberFormat="1" applyFont="1" applyBorder="1" applyAlignment="1" applyProtection="1">
      <alignment horizontal="center" vertical="center" shrinkToFit="1"/>
    </xf>
    <xf numFmtId="0" fontId="26" fillId="0" borderId="49" xfId="4" applyNumberFormat="1" applyFont="1" applyBorder="1" applyAlignment="1" applyProtection="1">
      <alignment horizontal="center" vertical="center" shrinkToFit="1"/>
    </xf>
    <xf numFmtId="38" fontId="26" fillId="0" borderId="40" xfId="5" applyFont="1" applyBorder="1" applyAlignment="1" applyProtection="1">
      <alignment horizontal="center" vertical="top"/>
    </xf>
    <xf numFmtId="38" fontId="26" fillId="0" borderId="0" xfId="5" applyFont="1" applyBorder="1" applyAlignment="1" applyProtection="1">
      <alignment horizontal="center" vertical="top"/>
    </xf>
    <xf numFmtId="38" fontId="26" fillId="0" borderId="42" xfId="5" applyFont="1" applyBorder="1" applyAlignment="1" applyProtection="1">
      <alignment horizontal="center" vertical="top"/>
    </xf>
    <xf numFmtId="38" fontId="26" fillId="0" borderId="116" xfId="5" applyFont="1" applyBorder="1" applyAlignment="1" applyProtection="1">
      <alignment horizontal="center" vertical="top"/>
    </xf>
    <xf numFmtId="38" fontId="26" fillId="0" borderId="23" xfId="5" applyFont="1" applyBorder="1" applyAlignment="1" applyProtection="1">
      <alignment horizontal="center" vertical="top"/>
    </xf>
    <xf numFmtId="38" fontId="26" fillId="0" borderId="49" xfId="5" applyFont="1" applyBorder="1" applyAlignment="1" applyProtection="1">
      <alignment horizontal="center" vertical="top"/>
    </xf>
    <xf numFmtId="0" fontId="32" fillId="0" borderId="40" xfId="4" applyFont="1" applyBorder="1" applyAlignment="1" applyProtection="1">
      <alignment horizontal="center" vertical="center" wrapText="1" justifyLastLine="1"/>
    </xf>
    <xf numFmtId="0" fontId="32" fillId="0" borderId="0" xfId="4" applyFont="1" applyBorder="1" applyAlignment="1" applyProtection="1">
      <alignment horizontal="center" vertical="center" wrapText="1" justifyLastLine="1"/>
    </xf>
    <xf numFmtId="0" fontId="26" fillId="0" borderId="115" xfId="4" applyNumberFormat="1" applyFont="1" applyBorder="1" applyAlignment="1" applyProtection="1">
      <alignment horizontal="center" vertical="center"/>
    </xf>
    <xf numFmtId="0" fontId="26" fillId="0" borderId="44" xfId="4" applyNumberFormat="1" applyFont="1" applyBorder="1" applyAlignment="1" applyProtection="1">
      <alignment horizontal="center" vertical="center"/>
    </xf>
    <xf numFmtId="0" fontId="26" fillId="0" borderId="116" xfId="4" applyNumberFormat="1" applyFont="1" applyBorder="1" applyAlignment="1" applyProtection="1">
      <alignment horizontal="center" vertical="center"/>
    </xf>
    <xf numFmtId="0" fontId="26" fillId="0" borderId="23" xfId="4" applyNumberFormat="1" applyFont="1" applyBorder="1" applyAlignment="1" applyProtection="1">
      <alignment horizontal="center" vertical="center"/>
    </xf>
    <xf numFmtId="0" fontId="24" fillId="0" borderId="44" xfId="4" applyFont="1" applyBorder="1" applyAlignment="1" applyProtection="1">
      <alignment horizontal="center" vertical="center"/>
    </xf>
    <xf numFmtId="0" fontId="24" fillId="0" borderId="23" xfId="4" applyFont="1" applyBorder="1" applyAlignment="1" applyProtection="1">
      <alignment horizontal="center" vertical="center"/>
    </xf>
    <xf numFmtId="0" fontId="26" fillId="0" borderId="45" xfId="4" applyNumberFormat="1" applyFont="1" applyBorder="1" applyAlignment="1" applyProtection="1">
      <alignment horizontal="center" vertical="center"/>
    </xf>
    <xf numFmtId="0" fontId="26" fillId="0" borderId="49" xfId="4" applyNumberFormat="1" applyFont="1" applyBorder="1" applyAlignment="1" applyProtection="1">
      <alignment horizontal="center" vertical="center"/>
    </xf>
    <xf numFmtId="0" fontId="27" fillId="0" borderId="40" xfId="4" applyFont="1" applyBorder="1" applyAlignment="1" applyProtection="1">
      <alignment horizontal="left" vertical="center" wrapText="1" justifyLastLine="1"/>
    </xf>
    <xf numFmtId="0" fontId="27" fillId="0" borderId="0" xfId="4" applyFont="1" applyBorder="1" applyAlignment="1" applyProtection="1">
      <alignment horizontal="left" vertical="center" wrapText="1" justifyLastLine="1"/>
    </xf>
    <xf numFmtId="0" fontId="27" fillId="0" borderId="42" xfId="4" applyFont="1" applyBorder="1" applyAlignment="1" applyProtection="1">
      <alignment horizontal="left" vertical="center" wrapText="1" justifyLastLine="1"/>
    </xf>
    <xf numFmtId="0" fontId="27" fillId="0" borderId="149" xfId="4" applyFont="1" applyBorder="1" applyAlignment="1" applyProtection="1">
      <alignment horizontal="left" vertical="center" wrapText="1" justifyLastLine="1"/>
    </xf>
    <xf numFmtId="0" fontId="27" fillId="0" borderId="19" xfId="4" applyFont="1" applyBorder="1" applyAlignment="1" applyProtection="1">
      <alignment horizontal="left" vertical="center" wrapText="1" justifyLastLine="1"/>
    </xf>
    <xf numFmtId="0" fontId="27" fillId="0" borderId="18" xfId="4" applyFont="1" applyBorder="1" applyAlignment="1" applyProtection="1">
      <alignment horizontal="left" vertical="center" wrapText="1" justifyLastLine="1"/>
    </xf>
    <xf numFmtId="0" fontId="35" fillId="0" borderId="44" xfId="4" applyFont="1" applyBorder="1" applyAlignment="1" applyProtection="1">
      <alignment horizontal="center" vertical="center"/>
    </xf>
    <xf numFmtId="0" fontId="35" fillId="0" borderId="45" xfId="4" applyFont="1" applyBorder="1" applyAlignment="1" applyProtection="1">
      <alignment horizontal="center" vertical="center"/>
    </xf>
    <xf numFmtId="0" fontId="35" fillId="0" borderId="0" xfId="4" applyFont="1" applyBorder="1" applyAlignment="1" applyProtection="1">
      <alignment horizontal="center" vertical="center"/>
    </xf>
    <xf numFmtId="0" fontId="35" fillId="0" borderId="42" xfId="4" applyFont="1" applyBorder="1" applyAlignment="1" applyProtection="1">
      <alignment horizontal="center" vertical="center"/>
    </xf>
    <xf numFmtId="0" fontId="35" fillId="0" borderId="23" xfId="4" applyFont="1" applyBorder="1" applyAlignment="1" applyProtection="1">
      <alignment horizontal="center" vertical="center"/>
    </xf>
    <xf numFmtId="0" fontId="35" fillId="0" borderId="49" xfId="4" applyFont="1" applyBorder="1" applyAlignment="1" applyProtection="1">
      <alignment horizontal="center" vertical="center"/>
    </xf>
    <xf numFmtId="0" fontId="30" fillId="0" borderId="40" xfId="4" applyFont="1" applyBorder="1" applyAlignment="1" applyProtection="1">
      <alignment horizontal="center" vertical="center"/>
    </xf>
    <xf numFmtId="0" fontId="30" fillId="0" borderId="0" xfId="4" applyFont="1" applyBorder="1" applyAlignment="1" applyProtection="1">
      <alignment horizontal="center" vertical="center"/>
    </xf>
    <xf numFmtId="0" fontId="40" fillId="0" borderId="115" xfId="4" applyFont="1" applyBorder="1" applyAlignment="1" applyProtection="1">
      <alignment horizontal="right" vertical="top"/>
    </xf>
    <xf numFmtId="0" fontId="40" fillId="0" borderId="44" xfId="4" applyFont="1" applyBorder="1" applyAlignment="1" applyProtection="1">
      <alignment horizontal="right" vertical="top"/>
    </xf>
    <xf numFmtId="0" fontId="40" fillId="0" borderId="45" xfId="4" applyFont="1" applyBorder="1" applyAlignment="1" applyProtection="1">
      <alignment horizontal="right" vertical="top"/>
    </xf>
    <xf numFmtId="0" fontId="40" fillId="0" borderId="40" xfId="4" applyFont="1" applyBorder="1" applyAlignment="1" applyProtection="1">
      <alignment horizontal="right" vertical="top"/>
    </xf>
    <xf numFmtId="0" fontId="40" fillId="0" borderId="0" xfId="4" applyFont="1" applyBorder="1" applyAlignment="1" applyProtection="1">
      <alignment horizontal="right" vertical="top"/>
    </xf>
    <xf numFmtId="0" fontId="40" fillId="0" borderId="42" xfId="4" applyFont="1" applyBorder="1" applyAlignment="1" applyProtection="1">
      <alignment horizontal="right" vertical="top"/>
    </xf>
    <xf numFmtId="0" fontId="30" fillId="0" borderId="40" xfId="4" applyFont="1" applyBorder="1" applyAlignment="1" applyProtection="1">
      <alignment horizontal="center"/>
    </xf>
    <xf numFmtId="0" fontId="73" fillId="0" borderId="57" xfId="4" applyFont="1" applyBorder="1" applyAlignment="1" applyProtection="1">
      <alignment horizontal="center" vertical="center" textRotation="255" shrinkToFit="1"/>
    </xf>
    <xf numFmtId="0" fontId="73" fillId="0" borderId="39" xfId="4" applyFont="1" applyBorder="1" applyAlignment="1" applyProtection="1">
      <alignment horizontal="center" vertical="center" textRotation="255" shrinkToFit="1"/>
    </xf>
    <xf numFmtId="0" fontId="73" fillId="0" borderId="58" xfId="4" applyFont="1" applyBorder="1" applyAlignment="1" applyProtection="1">
      <alignment horizontal="center" vertical="center" textRotation="255" shrinkToFit="1"/>
    </xf>
    <xf numFmtId="49" fontId="11" fillId="0" borderId="5" xfId="4" applyNumberFormat="1" applyFont="1" applyBorder="1" applyAlignment="1" applyProtection="1">
      <alignment horizontal="center" vertical="center" wrapText="1"/>
    </xf>
    <xf numFmtId="49" fontId="11" fillId="0" borderId="5" xfId="4" applyNumberFormat="1" applyFont="1" applyBorder="1" applyAlignment="1" applyProtection="1">
      <alignment horizontal="center" vertical="center"/>
    </xf>
    <xf numFmtId="49" fontId="11" fillId="0" borderId="122" xfId="4" applyNumberFormat="1" applyFont="1" applyBorder="1" applyAlignment="1" applyProtection="1">
      <alignment horizontal="center" vertical="center"/>
    </xf>
    <xf numFmtId="49" fontId="11" fillId="0" borderId="0" xfId="4" applyNumberFormat="1" applyFont="1" applyBorder="1" applyAlignment="1" applyProtection="1">
      <alignment horizontal="center" vertical="center"/>
    </xf>
    <xf numFmtId="49" fontId="11" fillId="0" borderId="42" xfId="4" applyNumberFormat="1" applyFont="1" applyBorder="1" applyAlignment="1" applyProtection="1">
      <alignment horizontal="center" vertical="center"/>
    </xf>
    <xf numFmtId="49" fontId="11" fillId="0" borderId="19" xfId="4" applyNumberFormat="1" applyFont="1" applyBorder="1" applyAlignment="1" applyProtection="1">
      <alignment horizontal="center" vertical="center"/>
    </xf>
    <xf numFmtId="49" fontId="11" fillId="0" borderId="18" xfId="4" applyNumberFormat="1" applyFont="1" applyBorder="1" applyAlignment="1" applyProtection="1">
      <alignment horizontal="center" vertical="center"/>
    </xf>
    <xf numFmtId="0" fontId="27" fillId="0" borderId="115" xfId="4" applyFont="1" applyBorder="1" applyAlignment="1" applyProtection="1">
      <alignment horizontal="left" vertical="center" wrapText="1" shrinkToFit="1"/>
    </xf>
    <xf numFmtId="0" fontId="27" fillId="0" borderId="44" xfId="4" applyFont="1" applyBorder="1" applyAlignment="1" applyProtection="1">
      <alignment horizontal="left" vertical="center" wrapText="1" shrinkToFit="1"/>
    </xf>
    <xf numFmtId="0" fontId="27" fillId="0" borderId="45" xfId="4" applyFont="1" applyBorder="1" applyAlignment="1" applyProtection="1">
      <alignment horizontal="left" vertical="center" wrapText="1" shrinkToFit="1"/>
    </xf>
    <xf numFmtId="0" fontId="27" fillId="0" borderId="40" xfId="4" applyFont="1" applyBorder="1" applyAlignment="1" applyProtection="1">
      <alignment horizontal="left" vertical="center" wrapText="1" shrinkToFit="1"/>
    </xf>
    <xf numFmtId="0" fontId="27" fillId="0" borderId="0" xfId="4" applyFont="1" applyBorder="1" applyAlignment="1" applyProtection="1">
      <alignment horizontal="left" vertical="center" wrapText="1" shrinkToFit="1"/>
    </xf>
    <xf numFmtId="0" fontId="27" fillId="0" borderId="42" xfId="4" applyFont="1" applyBorder="1" applyAlignment="1" applyProtection="1">
      <alignment horizontal="left" vertical="center" wrapText="1" shrinkToFit="1"/>
    </xf>
    <xf numFmtId="0" fontId="27" fillId="0" borderId="149" xfId="4" applyFont="1" applyBorder="1" applyAlignment="1" applyProtection="1">
      <alignment horizontal="left" vertical="center" wrapText="1" shrinkToFit="1"/>
    </xf>
    <xf numFmtId="0" fontId="27" fillId="0" borderId="19" xfId="4" applyFont="1" applyBorder="1" applyAlignment="1" applyProtection="1">
      <alignment horizontal="left" vertical="center" wrapText="1" shrinkToFit="1"/>
    </xf>
    <xf numFmtId="0" fontId="27" fillId="0" borderId="18" xfId="4" applyFont="1" applyBorder="1" applyAlignment="1" applyProtection="1">
      <alignment horizontal="left" vertical="center" wrapText="1" shrinkToFit="1"/>
    </xf>
    <xf numFmtId="0" fontId="11" fillId="0" borderId="40" xfId="4" applyFont="1" applyBorder="1" applyAlignment="1" applyProtection="1">
      <alignment horizontal="center" vertical="center"/>
    </xf>
    <xf numFmtId="0" fontId="11" fillId="0" borderId="0" xfId="4" applyFont="1" applyBorder="1" applyAlignment="1" applyProtection="1">
      <alignment horizontal="center" vertical="center"/>
    </xf>
    <xf numFmtId="0" fontId="11" fillId="0" borderId="44" xfId="4" applyFont="1" applyBorder="1" applyAlignment="1" applyProtection="1">
      <alignment horizontal="center" vertical="center" shrinkToFit="1"/>
    </xf>
    <xf numFmtId="0" fontId="11" fillId="0" borderId="0" xfId="4" applyFont="1" applyBorder="1" applyAlignment="1" applyProtection="1">
      <alignment horizontal="center" vertical="center" shrinkToFit="1"/>
    </xf>
    <xf numFmtId="0" fontId="32" fillId="5" borderId="143" xfId="4" applyFont="1" applyFill="1" applyBorder="1" applyAlignment="1" applyProtection="1">
      <alignment horizontal="center" vertical="center" shrinkToFit="1"/>
    </xf>
    <xf numFmtId="0" fontId="32" fillId="5" borderId="44" xfId="4" applyFont="1" applyFill="1" applyBorder="1" applyAlignment="1" applyProtection="1">
      <alignment horizontal="center" vertical="center" shrinkToFit="1"/>
    </xf>
    <xf numFmtId="0" fontId="32" fillId="5" borderId="144" xfId="4" applyFont="1" applyFill="1" applyBorder="1" applyAlignment="1" applyProtection="1">
      <alignment horizontal="center" vertical="center" shrinkToFit="1"/>
    </xf>
    <xf numFmtId="0" fontId="32" fillId="5" borderId="145" xfId="4" applyFont="1" applyFill="1" applyBorder="1" applyAlignment="1" applyProtection="1">
      <alignment horizontal="center" vertical="center" shrinkToFit="1"/>
    </xf>
    <xf numFmtId="0" fontId="32" fillId="5" borderId="23" xfId="4" applyFont="1" applyFill="1" applyBorder="1" applyAlignment="1" applyProtection="1">
      <alignment horizontal="center" vertical="center" shrinkToFit="1"/>
    </xf>
    <xf numFmtId="0" fontId="32" fillId="5" borderId="72" xfId="4" applyFont="1" applyFill="1" applyBorder="1" applyAlignment="1" applyProtection="1">
      <alignment horizontal="center" vertical="center" shrinkToFit="1"/>
    </xf>
    <xf numFmtId="0" fontId="75" fillId="0" borderId="0" xfId="4" applyFont="1" applyBorder="1" applyAlignment="1" applyProtection="1">
      <alignment horizontal="left" vertical="center" wrapText="1" shrinkToFit="1"/>
    </xf>
    <xf numFmtId="0" fontId="75" fillId="0" borderId="0" xfId="4" applyFont="1" applyBorder="1" applyAlignment="1" applyProtection="1">
      <alignment horizontal="left" vertical="center" shrinkToFit="1"/>
    </xf>
    <xf numFmtId="0" fontId="11" fillId="0" borderId="42" xfId="4" applyFont="1" applyBorder="1" applyAlignment="1" applyProtection="1">
      <alignment horizontal="center" vertical="center"/>
    </xf>
    <xf numFmtId="0" fontId="11" fillId="0" borderId="19" xfId="4" applyFont="1" applyBorder="1" applyAlignment="1" applyProtection="1">
      <alignment horizontal="center" vertical="center"/>
    </xf>
    <xf numFmtId="0" fontId="11" fillId="0" borderId="18" xfId="4" applyFont="1" applyBorder="1" applyAlignment="1" applyProtection="1">
      <alignment horizontal="center" vertical="center"/>
    </xf>
    <xf numFmtId="0" fontId="27" fillId="0" borderId="116" xfId="4" applyFont="1" applyBorder="1" applyAlignment="1" applyProtection="1">
      <alignment horizontal="left" vertical="center" wrapText="1" shrinkToFit="1"/>
    </xf>
    <xf numFmtId="0" fontId="27" fillId="0" borderId="23" xfId="4" applyFont="1" applyBorder="1" applyAlignment="1" applyProtection="1">
      <alignment horizontal="left" vertical="center" wrapText="1" shrinkToFit="1"/>
    </xf>
    <xf numFmtId="0" fontId="27" fillId="0" borderId="49" xfId="4" applyFont="1" applyBorder="1" applyAlignment="1" applyProtection="1">
      <alignment horizontal="left" vertical="center" wrapText="1" shrinkToFit="1"/>
    </xf>
    <xf numFmtId="3" fontId="35" fillId="0" borderId="40" xfId="1" applyNumberFormat="1" applyFont="1" applyBorder="1" applyAlignment="1" applyProtection="1">
      <alignment horizontal="center" vertical="center" shrinkToFit="1"/>
    </xf>
    <xf numFmtId="3" fontId="35" fillId="0" borderId="0" xfId="1" applyNumberFormat="1" applyFont="1" applyBorder="1" applyAlignment="1" applyProtection="1">
      <alignment horizontal="center" vertical="center" shrinkToFit="1"/>
    </xf>
    <xf numFmtId="3" fontId="35" fillId="0" borderId="17" xfId="1" applyNumberFormat="1" applyFont="1" applyBorder="1" applyAlignment="1" applyProtection="1">
      <alignment horizontal="center" vertical="center" shrinkToFit="1"/>
    </xf>
    <xf numFmtId="3" fontId="35" fillId="0" borderId="116" xfId="1" applyNumberFormat="1" applyFont="1" applyBorder="1" applyAlignment="1" applyProtection="1">
      <alignment horizontal="center" vertical="center" shrinkToFit="1"/>
    </xf>
    <xf numFmtId="3" fontId="35" fillId="0" borderId="23" xfId="1" applyNumberFormat="1" applyFont="1" applyBorder="1" applyAlignment="1" applyProtection="1">
      <alignment horizontal="center" vertical="center" shrinkToFit="1"/>
    </xf>
    <xf numFmtId="3" fontId="35" fillId="0" borderId="72" xfId="1" applyNumberFormat="1" applyFont="1" applyBorder="1" applyAlignment="1" applyProtection="1">
      <alignment horizontal="center" vertical="center" shrinkToFit="1"/>
    </xf>
    <xf numFmtId="3" fontId="35" fillId="0" borderId="42" xfId="1" applyNumberFormat="1" applyFont="1" applyBorder="1" applyAlignment="1" applyProtection="1">
      <alignment horizontal="center" vertical="center" shrinkToFit="1"/>
    </xf>
    <xf numFmtId="3" fontId="35" fillId="0" borderId="49" xfId="1" applyNumberFormat="1" applyFont="1" applyBorder="1" applyAlignment="1" applyProtection="1">
      <alignment horizontal="center" vertical="center" shrinkToFit="1"/>
    </xf>
    <xf numFmtId="0" fontId="27" fillId="0" borderId="44" xfId="4" applyFont="1" applyBorder="1" applyAlignment="1" applyProtection="1">
      <alignment horizontal="right" vertical="center"/>
    </xf>
    <xf numFmtId="0" fontId="27" fillId="0" borderId="45" xfId="4" applyFont="1" applyBorder="1" applyAlignment="1" applyProtection="1">
      <alignment horizontal="right" vertical="center"/>
    </xf>
    <xf numFmtId="0" fontId="27" fillId="0" borderId="0" xfId="4" applyFont="1" applyBorder="1" applyAlignment="1" applyProtection="1">
      <alignment horizontal="right" vertical="center"/>
    </xf>
    <xf numFmtId="0" fontId="27" fillId="0" borderId="42" xfId="4" applyFont="1" applyBorder="1" applyAlignment="1" applyProtection="1">
      <alignment horizontal="right" vertical="center"/>
    </xf>
    <xf numFmtId="0" fontId="73" fillId="0" borderId="0" xfId="4" applyFont="1" applyBorder="1" applyAlignment="1" applyProtection="1">
      <alignment horizontal="center" vertical="center" wrapText="1"/>
    </xf>
    <xf numFmtId="0" fontId="73" fillId="0" borderId="0" xfId="4" applyFont="1" applyBorder="1" applyAlignment="1" applyProtection="1">
      <alignment horizontal="center" vertical="center"/>
    </xf>
    <xf numFmtId="0" fontId="73" fillId="0" borderId="42" xfId="4" applyFont="1" applyBorder="1" applyAlignment="1" applyProtection="1">
      <alignment horizontal="center" vertical="center"/>
    </xf>
    <xf numFmtId="0" fontId="11" fillId="0" borderId="115" xfId="4" applyFont="1" applyFill="1" applyBorder="1" applyAlignment="1" applyProtection="1">
      <alignment horizontal="left" vertical="top" wrapText="1"/>
    </xf>
    <xf numFmtId="0" fontId="11" fillId="0" borderId="44" xfId="4" applyFont="1" applyFill="1" applyBorder="1" applyAlignment="1" applyProtection="1">
      <alignment horizontal="left" vertical="top" wrapText="1"/>
    </xf>
    <xf numFmtId="0" fontId="11" fillId="0" borderId="45" xfId="4" applyFont="1" applyFill="1" applyBorder="1" applyAlignment="1" applyProtection="1">
      <alignment horizontal="left" vertical="top" wrapText="1"/>
    </xf>
    <xf numFmtId="0" fontId="11" fillId="0" borderId="40"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42" xfId="4" applyFont="1" applyFill="1" applyBorder="1" applyAlignment="1" applyProtection="1">
      <alignment horizontal="left" vertical="top" wrapText="1"/>
    </xf>
    <xf numFmtId="0" fontId="11" fillId="0" borderId="116" xfId="4" applyFont="1" applyFill="1" applyBorder="1" applyAlignment="1" applyProtection="1">
      <alignment horizontal="left" vertical="top" wrapText="1"/>
    </xf>
    <xf numFmtId="0" fontId="11" fillId="0" borderId="23" xfId="4" applyFont="1" applyFill="1" applyBorder="1" applyAlignment="1" applyProtection="1">
      <alignment horizontal="left" vertical="top" wrapText="1"/>
    </xf>
    <xf numFmtId="0" fontId="11" fillId="0" borderId="49" xfId="4" applyFont="1" applyFill="1" applyBorder="1" applyAlignment="1" applyProtection="1">
      <alignment horizontal="left" vertical="top" wrapText="1"/>
    </xf>
    <xf numFmtId="38" fontId="35" fillId="0" borderId="40" xfId="1" applyFont="1" applyBorder="1" applyAlignment="1" applyProtection="1">
      <alignment horizontal="right" vertical="center" shrinkToFit="1"/>
    </xf>
    <xf numFmtId="38" fontId="35" fillId="0" borderId="0" xfId="1" applyFont="1" applyBorder="1" applyAlignment="1" applyProtection="1">
      <alignment horizontal="right" vertical="center" shrinkToFit="1"/>
    </xf>
    <xf numFmtId="38" fontId="35" fillId="0" borderId="42" xfId="1" applyFont="1" applyBorder="1" applyAlignment="1" applyProtection="1">
      <alignment horizontal="right" vertical="center" shrinkToFit="1"/>
    </xf>
    <xf numFmtId="38" fontId="35" fillId="0" borderId="116" xfId="1" applyFont="1" applyBorder="1" applyAlignment="1" applyProtection="1">
      <alignment horizontal="right" vertical="center" shrinkToFit="1"/>
    </xf>
    <xf numFmtId="38" fontId="35" fillId="0" borderId="23" xfId="1" applyFont="1" applyBorder="1" applyAlignment="1" applyProtection="1">
      <alignment horizontal="right" vertical="center" shrinkToFit="1"/>
    </xf>
    <xf numFmtId="38" fontId="35" fillId="0" borderId="49" xfId="1" applyFont="1" applyBorder="1" applyAlignment="1" applyProtection="1">
      <alignment horizontal="right" vertical="center" shrinkToFit="1"/>
    </xf>
    <xf numFmtId="0" fontId="27" fillId="0" borderId="115" xfId="4" applyFont="1" applyFill="1" applyBorder="1" applyAlignment="1" applyProtection="1">
      <alignment horizontal="center" vertical="center" wrapText="1" shrinkToFit="1"/>
    </xf>
    <xf numFmtId="0" fontId="69" fillId="0" borderId="44" xfId="0" applyFont="1" applyFill="1" applyBorder="1" applyAlignment="1">
      <alignment horizontal="center" vertical="center" shrinkToFit="1"/>
    </xf>
    <xf numFmtId="0" fontId="69" fillId="0" borderId="40" xfId="0" applyFont="1" applyFill="1" applyBorder="1" applyAlignment="1">
      <alignment horizontal="center" vertical="center" shrinkToFit="1"/>
    </xf>
    <xf numFmtId="0" fontId="69" fillId="0" borderId="0" xfId="0" applyFont="1" applyFill="1" applyBorder="1" applyAlignment="1">
      <alignment horizontal="center" vertical="center" shrinkToFit="1"/>
    </xf>
    <xf numFmtId="0" fontId="27" fillId="0" borderId="119" xfId="4" applyFont="1" applyFill="1" applyBorder="1" applyAlignment="1" applyProtection="1">
      <alignment horizontal="center" vertical="center" wrapText="1" shrinkToFit="1"/>
    </xf>
    <xf numFmtId="0" fontId="69" fillId="0" borderId="34" xfId="0" applyFont="1" applyFill="1" applyBorder="1" applyAlignment="1">
      <alignment horizontal="center" vertical="center" shrinkToFit="1"/>
    </xf>
    <xf numFmtId="0" fontId="27" fillId="0" borderId="130" xfId="4" applyFont="1" applyFill="1" applyBorder="1" applyAlignment="1" applyProtection="1">
      <alignment horizontal="center" vertical="center" wrapText="1" shrinkToFit="1"/>
    </xf>
    <xf numFmtId="0" fontId="69" fillId="0" borderId="127" xfId="0" applyFont="1" applyFill="1" applyBorder="1" applyAlignment="1">
      <alignment horizontal="center" vertical="center" shrinkToFit="1"/>
    </xf>
    <xf numFmtId="0" fontId="69" fillId="0" borderId="95" xfId="0" applyFont="1" applyFill="1" applyBorder="1" applyAlignment="1">
      <alignment horizontal="center" vertical="center" shrinkToFit="1"/>
    </xf>
    <xf numFmtId="0" fontId="69" fillId="0" borderId="39" xfId="0" applyFont="1" applyFill="1" applyBorder="1" applyAlignment="1">
      <alignment horizontal="center" vertical="center" shrinkToFit="1"/>
    </xf>
    <xf numFmtId="0" fontId="27" fillId="0" borderId="127" xfId="4" applyFont="1" applyFill="1" applyBorder="1" applyAlignment="1" applyProtection="1">
      <alignment horizontal="center" vertical="center" wrapText="1" shrinkToFit="1"/>
    </xf>
    <xf numFmtId="0" fontId="69" fillId="0" borderId="128" xfId="0" applyFont="1" applyFill="1" applyBorder="1" applyAlignment="1">
      <alignment horizontal="center" vertical="center" shrinkToFit="1"/>
    </xf>
    <xf numFmtId="0" fontId="69" fillId="0" borderId="140" xfId="0" applyFont="1" applyFill="1" applyBorder="1" applyAlignment="1">
      <alignment horizontal="center" vertical="center" shrinkToFit="1"/>
    </xf>
    <xf numFmtId="0" fontId="27" fillId="0" borderId="143" xfId="4" applyFont="1" applyBorder="1" applyAlignment="1" applyProtection="1">
      <alignment vertical="distributed" textRotation="255"/>
    </xf>
    <xf numFmtId="0" fontId="0" fillId="0" borderId="17" xfId="0" applyBorder="1" applyAlignment="1">
      <alignment vertical="center"/>
    </xf>
    <xf numFmtId="0" fontId="0" fillId="0" borderId="37" xfId="0" applyBorder="1" applyAlignment="1">
      <alignment vertical="center"/>
    </xf>
    <xf numFmtId="0" fontId="27" fillId="0" borderId="0" xfId="4" applyFont="1" applyFill="1" applyBorder="1" applyAlignment="1" applyProtection="1">
      <alignment horizontal="center" vertical="center" shrinkToFit="1"/>
    </xf>
    <xf numFmtId="0" fontId="27" fillId="0" borderId="37" xfId="4" applyFont="1" applyBorder="1" applyAlignment="1" applyProtection="1">
      <alignment horizontal="center" vertical="center"/>
    </xf>
    <xf numFmtId="0" fontId="0" fillId="0" borderId="0" xfId="0" applyBorder="1" applyAlignment="1">
      <alignment vertical="center"/>
    </xf>
    <xf numFmtId="0" fontId="26" fillId="0" borderId="40" xfId="4" applyFont="1" applyBorder="1" applyAlignment="1" applyProtection="1">
      <alignment horizontal="center" vertical="center"/>
    </xf>
    <xf numFmtId="0" fontId="26" fillId="0" borderId="0" xfId="4" applyFont="1" applyBorder="1" applyAlignment="1" applyProtection="1">
      <alignment horizontal="center" vertical="center"/>
    </xf>
    <xf numFmtId="0" fontId="26" fillId="0" borderId="42" xfId="4" applyFont="1" applyBorder="1" applyAlignment="1" applyProtection="1">
      <alignment horizontal="center" vertical="center"/>
    </xf>
    <xf numFmtId="0" fontId="26" fillId="0" borderId="116" xfId="4" applyFont="1" applyBorder="1" applyAlignment="1" applyProtection="1">
      <alignment horizontal="center" vertical="center"/>
    </xf>
    <xf numFmtId="0" fontId="26" fillId="0" borderId="23" xfId="4" applyFont="1" applyBorder="1" applyAlignment="1" applyProtection="1">
      <alignment horizontal="center" vertical="center"/>
    </xf>
    <xf numFmtId="0" fontId="26" fillId="0" borderId="49" xfId="4" applyFont="1" applyBorder="1" applyAlignment="1" applyProtection="1">
      <alignment horizontal="center" vertical="center"/>
    </xf>
    <xf numFmtId="0" fontId="32" fillId="0" borderId="0" xfId="4" applyFont="1" applyBorder="1" applyAlignment="1" applyProtection="1">
      <alignment horizontal="center" vertical="center"/>
    </xf>
    <xf numFmtId="0" fontId="32" fillId="0" borderId="17" xfId="4" applyFont="1" applyBorder="1" applyAlignment="1" applyProtection="1">
      <alignment horizontal="center" vertical="center"/>
    </xf>
    <xf numFmtId="0" fontId="11" fillId="0" borderId="5" xfId="4" applyFont="1" applyFill="1" applyBorder="1" applyAlignment="1" applyProtection="1">
      <alignment horizontal="left" vertical="center" wrapText="1" shrinkToFit="1"/>
    </xf>
    <xf numFmtId="0" fontId="11" fillId="0" borderId="70" xfId="4" applyFont="1" applyFill="1" applyBorder="1" applyAlignment="1" applyProtection="1">
      <alignment horizontal="left" vertical="center" wrapText="1" shrinkToFit="1"/>
    </xf>
    <xf numFmtId="0" fontId="11" fillId="0" borderId="0" xfId="4" applyFont="1" applyFill="1" applyBorder="1" applyAlignment="1" applyProtection="1">
      <alignment horizontal="left" vertical="center" wrapText="1" shrinkToFit="1"/>
    </xf>
    <xf numFmtId="0" fontId="11" fillId="0" borderId="17" xfId="4" applyFont="1" applyFill="1" applyBorder="1" applyAlignment="1" applyProtection="1">
      <alignment horizontal="left" vertical="center" wrapText="1" shrinkToFit="1"/>
    </xf>
    <xf numFmtId="0" fontId="11" fillId="0" borderId="23" xfId="4" applyFont="1" applyFill="1" applyBorder="1" applyAlignment="1" applyProtection="1">
      <alignment horizontal="left" vertical="center" wrapText="1" shrinkToFit="1"/>
    </xf>
    <xf numFmtId="0" fontId="11" fillId="0" borderId="72" xfId="4" applyFont="1" applyFill="1" applyBorder="1" applyAlignment="1" applyProtection="1">
      <alignment horizontal="left" vertical="center" wrapText="1" shrinkToFit="1"/>
    </xf>
    <xf numFmtId="0" fontId="11" fillId="0" borderId="0" xfId="4" applyFont="1" applyBorder="1" applyAlignment="1" applyProtection="1">
      <alignment horizontal="center"/>
    </xf>
    <xf numFmtId="0" fontId="11" fillId="0" borderId="0" xfId="4" applyFont="1" applyBorder="1" applyAlignment="1" applyProtection="1">
      <alignment horizontal="center" vertical="center" wrapText="1"/>
    </xf>
    <xf numFmtId="38" fontId="35" fillId="0" borderId="115" xfId="4" applyNumberFormat="1" applyFont="1" applyFill="1" applyBorder="1" applyAlignment="1" applyProtection="1">
      <alignment horizontal="center" vertical="center"/>
    </xf>
    <xf numFmtId="0" fontId="35" fillId="0" borderId="44" xfId="4" applyFont="1" applyFill="1" applyBorder="1" applyAlignment="1" applyProtection="1">
      <alignment horizontal="center" vertical="center"/>
    </xf>
    <xf numFmtId="0" fontId="35" fillId="0" borderId="45" xfId="4" applyFont="1" applyFill="1" applyBorder="1" applyAlignment="1" applyProtection="1">
      <alignment horizontal="center" vertical="center"/>
    </xf>
    <xf numFmtId="0" fontId="35" fillId="0" borderId="40" xfId="4" applyFont="1" applyFill="1" applyBorder="1" applyAlignment="1" applyProtection="1">
      <alignment horizontal="center" vertical="center"/>
    </xf>
    <xf numFmtId="0" fontId="35" fillId="0" borderId="0" xfId="4" applyFont="1" applyFill="1" applyBorder="1" applyAlignment="1" applyProtection="1">
      <alignment horizontal="center" vertical="center"/>
    </xf>
    <xf numFmtId="0" fontId="35" fillId="0" borderId="42" xfId="4" applyFont="1" applyFill="1" applyBorder="1" applyAlignment="1" applyProtection="1">
      <alignment horizontal="center" vertical="center"/>
    </xf>
    <xf numFmtId="0" fontId="35" fillId="0" borderId="116" xfId="4" applyFont="1" applyFill="1" applyBorder="1" applyAlignment="1" applyProtection="1">
      <alignment horizontal="center" vertical="center"/>
    </xf>
    <xf numFmtId="0" fontId="35" fillId="0" borderId="23" xfId="4" applyFont="1" applyFill="1" applyBorder="1" applyAlignment="1" applyProtection="1">
      <alignment horizontal="center" vertical="center"/>
    </xf>
    <xf numFmtId="0" fontId="35" fillId="0" borderId="49" xfId="4" applyFont="1" applyFill="1" applyBorder="1" applyAlignment="1" applyProtection="1">
      <alignment horizontal="center" vertical="center"/>
    </xf>
    <xf numFmtId="0" fontId="27" fillId="0" borderId="129" xfId="4" applyFont="1" applyFill="1" applyBorder="1" applyAlignment="1" applyProtection="1">
      <alignment horizontal="center" vertical="center" wrapText="1" shrinkToFit="1"/>
    </xf>
    <xf numFmtId="0" fontId="69" fillId="0" borderId="130" xfId="0" applyFont="1" applyFill="1" applyBorder="1" applyAlignment="1">
      <alignment horizontal="center" vertical="center" shrinkToFit="1"/>
    </xf>
    <xf numFmtId="0" fontId="69" fillId="0" borderId="89" xfId="0" applyFont="1" applyFill="1" applyBorder="1" applyAlignment="1">
      <alignment horizontal="center" vertical="center" shrinkToFit="1"/>
    </xf>
    <xf numFmtId="0" fontId="26" fillId="0" borderId="115" xfId="4" applyFont="1" applyBorder="1" applyAlignment="1" applyProtection="1">
      <alignment horizontal="center" vertical="center"/>
    </xf>
    <xf numFmtId="0" fontId="26" fillId="0" borderId="44" xfId="4" applyFont="1" applyBorder="1" applyAlignment="1" applyProtection="1">
      <alignment horizontal="center" vertical="center"/>
    </xf>
    <xf numFmtId="0" fontId="26" fillId="0" borderId="45" xfId="4" applyFont="1" applyBorder="1" applyAlignment="1" applyProtection="1">
      <alignment horizontal="center" vertical="center"/>
    </xf>
    <xf numFmtId="0" fontId="32" fillId="0" borderId="23" xfId="4" applyFont="1" applyBorder="1" applyAlignment="1" applyProtection="1">
      <alignment horizontal="center" vertical="center"/>
    </xf>
    <xf numFmtId="0" fontId="32" fillId="0" borderId="72" xfId="4" applyFont="1" applyBorder="1" applyAlignment="1" applyProtection="1">
      <alignment horizontal="center" vertical="center"/>
    </xf>
    <xf numFmtId="0" fontId="27" fillId="0" borderId="0" xfId="4" applyFont="1" applyBorder="1" applyAlignment="1" applyProtection="1">
      <alignment horizontal="center"/>
    </xf>
    <xf numFmtId="0" fontId="27" fillId="0" borderId="17" xfId="4" applyFont="1" applyBorder="1" applyAlignment="1" applyProtection="1">
      <alignment horizontal="center"/>
    </xf>
    <xf numFmtId="0" fontId="35" fillId="0" borderId="115" xfId="4" applyFont="1" applyFill="1" applyBorder="1" applyAlignment="1" applyProtection="1">
      <alignment horizontal="center" vertical="center"/>
    </xf>
    <xf numFmtId="0" fontId="26" fillId="0" borderId="36" xfId="4" applyFont="1" applyBorder="1" applyAlignment="1" applyProtection="1">
      <alignment vertical="distributed" textRotation="255" justifyLastLine="1"/>
    </xf>
    <xf numFmtId="0" fontId="26" fillId="0" borderId="70" xfId="4" applyFont="1" applyBorder="1" applyAlignment="1" applyProtection="1">
      <alignment vertical="distributed" textRotation="255" justifyLastLine="1"/>
    </xf>
    <xf numFmtId="0" fontId="26" fillId="0" borderId="37" xfId="4" applyFont="1" applyBorder="1" applyAlignment="1" applyProtection="1">
      <alignment vertical="distributed" textRotation="255" justifyLastLine="1"/>
    </xf>
    <xf numFmtId="0" fontId="26" fillId="0" borderId="17" xfId="4" applyFont="1" applyBorder="1" applyAlignment="1" applyProtection="1">
      <alignment vertical="distributed" textRotation="255" justifyLastLine="1"/>
    </xf>
    <xf numFmtId="0" fontId="26" fillId="0" borderId="20" xfId="4" applyFont="1" applyBorder="1" applyAlignment="1" applyProtection="1">
      <alignment vertical="distributed" textRotation="255" justifyLastLine="1"/>
    </xf>
    <xf numFmtId="0" fontId="26" fillId="0" borderId="13" xfId="4" applyFont="1" applyBorder="1" applyAlignment="1" applyProtection="1">
      <alignment vertical="distributed" textRotation="255" justifyLastLine="1"/>
    </xf>
    <xf numFmtId="0" fontId="30" fillId="0" borderId="99" xfId="4" applyFont="1" applyBorder="1" applyAlignment="1" applyProtection="1">
      <alignment horizontal="center" vertical="center"/>
    </xf>
    <xf numFmtId="0" fontId="30" fillId="0" borderId="141" xfId="4" applyFont="1" applyBorder="1" applyAlignment="1" applyProtection="1">
      <alignment horizontal="center" vertical="center" shrinkToFit="1"/>
    </xf>
    <xf numFmtId="0" fontId="30" fillId="0" borderId="118" xfId="4" applyFont="1" applyBorder="1" applyAlignment="1" applyProtection="1">
      <alignment horizontal="center" vertical="center" shrinkToFit="1"/>
    </xf>
    <xf numFmtId="0" fontId="30" fillId="0" borderId="142" xfId="4" applyFont="1" applyBorder="1" applyAlignment="1" applyProtection="1">
      <alignment horizontal="center" vertical="center" shrinkToFit="1"/>
    </xf>
    <xf numFmtId="0" fontId="27" fillId="0" borderId="5" xfId="4" applyFont="1" applyBorder="1" applyAlignment="1" applyProtection="1">
      <alignment vertical="distributed" textRotation="255" justifyLastLine="1"/>
    </xf>
    <xf numFmtId="0" fontId="27" fillId="0" borderId="0" xfId="4" applyFont="1" applyBorder="1" applyAlignment="1" applyProtection="1">
      <alignment vertical="distributed" textRotation="255" justifyLastLine="1"/>
    </xf>
    <xf numFmtId="0" fontId="30" fillId="5" borderId="5" xfId="4" applyFont="1" applyFill="1" applyBorder="1" applyAlignment="1" applyProtection="1">
      <alignment horizontal="center" vertical="center" wrapText="1"/>
    </xf>
    <xf numFmtId="0" fontId="30" fillId="5" borderId="0" xfId="4" applyFont="1" applyFill="1" applyBorder="1" applyAlignment="1" applyProtection="1">
      <alignment horizontal="center" vertical="center" wrapText="1"/>
    </xf>
    <xf numFmtId="0" fontId="30" fillId="5" borderId="37" xfId="4" applyFont="1" applyFill="1" applyBorder="1" applyAlignment="1" applyProtection="1">
      <alignment horizontal="center" vertical="center"/>
    </xf>
    <xf numFmtId="0" fontId="30" fillId="5" borderId="0" xfId="4" applyFont="1" applyFill="1" applyBorder="1" applyAlignment="1" applyProtection="1">
      <alignment horizontal="center" vertical="center"/>
    </xf>
    <xf numFmtId="0" fontId="30" fillId="5" borderId="17" xfId="4" applyFont="1" applyFill="1" applyBorder="1" applyAlignment="1" applyProtection="1">
      <alignment horizontal="center" vertical="center"/>
    </xf>
    <xf numFmtId="0" fontId="30" fillId="5" borderId="17" xfId="4" applyFont="1" applyFill="1" applyBorder="1" applyAlignment="1" applyProtection="1">
      <alignment horizontal="center" vertical="center" wrapText="1"/>
    </xf>
    <xf numFmtId="0" fontId="32" fillId="5" borderId="33" xfId="4" applyFont="1" applyFill="1" applyBorder="1" applyAlignment="1" applyProtection="1">
      <alignment horizontal="center" vertical="center"/>
    </xf>
    <xf numFmtId="0" fontId="32" fillId="5" borderId="89" xfId="4" applyFont="1" applyFill="1" applyBorder="1" applyAlignment="1" applyProtection="1">
      <alignment horizontal="center" vertical="center"/>
    </xf>
    <xf numFmtId="0" fontId="32" fillId="5" borderId="95" xfId="4" applyFont="1" applyFill="1" applyBorder="1" applyAlignment="1" applyProtection="1">
      <alignment horizontal="center" vertical="center"/>
    </xf>
    <xf numFmtId="0" fontId="27" fillId="0" borderId="90" xfId="4" applyFont="1" applyBorder="1" applyAlignment="1" applyProtection="1">
      <alignment horizontal="center" vertical="center" justifyLastLine="1"/>
    </xf>
    <xf numFmtId="0" fontId="27" fillId="0" borderId="31" xfId="4" applyFont="1" applyBorder="1" applyAlignment="1" applyProtection="1">
      <alignment horizontal="center" vertical="center" justifyLastLine="1"/>
    </xf>
    <xf numFmtId="0" fontId="27" fillId="0" borderId="121" xfId="4" applyFont="1" applyBorder="1" applyAlignment="1" applyProtection="1">
      <alignment horizontal="center" vertical="center" justifyLastLine="1"/>
    </xf>
    <xf numFmtId="0" fontId="27" fillId="0" borderId="37" xfId="4" applyFont="1" applyBorder="1" applyAlignment="1" applyProtection="1">
      <alignment horizontal="center" vertical="center" justifyLastLine="1"/>
    </xf>
    <xf numFmtId="0" fontId="27" fillId="0" borderId="0" xfId="4" applyFont="1" applyBorder="1" applyAlignment="1" applyProtection="1">
      <alignment horizontal="center" vertical="center" justifyLastLine="1"/>
    </xf>
    <xf numFmtId="0" fontId="27" fillId="0" borderId="42" xfId="4" applyFont="1" applyBorder="1" applyAlignment="1" applyProtection="1">
      <alignment horizontal="center" vertical="center" justifyLastLine="1"/>
    </xf>
    <xf numFmtId="0" fontId="27" fillId="0" borderId="20" xfId="4" applyFont="1" applyBorder="1" applyAlignment="1" applyProtection="1">
      <alignment horizontal="center" vertical="center" justifyLastLine="1"/>
    </xf>
    <xf numFmtId="0" fontId="27" fillId="0" borderId="19" xfId="4" applyFont="1" applyBorder="1" applyAlignment="1" applyProtection="1">
      <alignment horizontal="center" vertical="center" justifyLastLine="1"/>
    </xf>
    <xf numFmtId="0" fontId="27" fillId="0" borderId="18" xfId="4" applyFont="1" applyBorder="1" applyAlignment="1" applyProtection="1">
      <alignment horizontal="center" vertical="center" justifyLastLine="1"/>
    </xf>
    <xf numFmtId="0" fontId="27" fillId="0" borderId="126" xfId="4" applyFont="1" applyBorder="1" applyAlignment="1" applyProtection="1">
      <alignment horizontal="center" vertical="center" shrinkToFit="1"/>
    </xf>
    <xf numFmtId="0" fontId="27" fillId="0" borderId="31" xfId="4" applyFont="1" applyBorder="1" applyAlignment="1" applyProtection="1">
      <alignment horizontal="center" vertical="center" shrinkToFit="1"/>
    </xf>
    <xf numFmtId="0" fontId="27" fillId="0" borderId="121" xfId="4" applyFont="1" applyBorder="1" applyAlignment="1" applyProtection="1">
      <alignment horizontal="center" vertical="center" shrinkToFit="1"/>
    </xf>
    <xf numFmtId="0" fontId="27" fillId="0" borderId="40" xfId="4" applyFont="1" applyBorder="1" applyAlignment="1" applyProtection="1">
      <alignment horizontal="center" vertical="center" shrinkToFit="1"/>
    </xf>
    <xf numFmtId="0" fontId="27" fillId="0" borderId="0" xfId="4" applyFont="1" applyBorder="1" applyAlignment="1" applyProtection="1">
      <alignment horizontal="center" vertical="center" shrinkToFit="1"/>
    </xf>
    <xf numFmtId="0" fontId="27" fillId="0" borderId="42" xfId="4" applyFont="1" applyBorder="1" applyAlignment="1" applyProtection="1">
      <alignment horizontal="center" vertical="center" shrinkToFit="1"/>
    </xf>
    <xf numFmtId="0" fontId="27" fillId="0" borderId="116" xfId="4" applyFont="1" applyBorder="1" applyAlignment="1" applyProtection="1">
      <alignment horizontal="center" vertical="center" shrinkToFit="1"/>
    </xf>
    <xf numFmtId="0" fontId="27" fillId="0" borderId="23" xfId="4" applyFont="1" applyBorder="1" applyAlignment="1" applyProtection="1">
      <alignment horizontal="center" vertical="center" shrinkToFit="1"/>
    </xf>
    <xf numFmtId="0" fontId="27" fillId="0" borderId="49" xfId="4" applyFont="1" applyBorder="1" applyAlignment="1" applyProtection="1">
      <alignment horizontal="center" vertical="center" shrinkToFit="1"/>
    </xf>
    <xf numFmtId="0" fontId="30" fillId="5" borderId="23" xfId="4" applyFont="1" applyFill="1" applyBorder="1" applyAlignment="1" applyProtection="1">
      <alignment horizontal="center" vertical="center" wrapText="1"/>
    </xf>
    <xf numFmtId="0" fontId="11" fillId="5" borderId="0" xfId="4" applyFont="1" applyFill="1" applyBorder="1" applyAlignment="1" applyProtection="1">
      <alignment horizontal="center" vertical="center" wrapText="1"/>
    </xf>
    <xf numFmtId="0" fontId="11" fillId="5" borderId="17" xfId="4" applyFont="1" applyFill="1" applyBorder="1" applyAlignment="1" applyProtection="1">
      <alignment horizontal="center" vertical="center" wrapText="1"/>
    </xf>
    <xf numFmtId="0" fontId="2" fillId="5" borderId="2" xfId="4" applyFont="1" applyFill="1" applyBorder="1" applyAlignment="1" applyProtection="1">
      <alignment horizontal="distributed" vertical="center" wrapText="1"/>
    </xf>
    <xf numFmtId="0" fontId="2" fillId="5" borderId="4" xfId="4" applyFont="1" applyFill="1" applyBorder="1" applyAlignment="1" applyProtection="1">
      <alignment horizontal="distributed" vertical="center" wrapText="1"/>
    </xf>
    <xf numFmtId="0" fontId="2" fillId="5" borderId="3" xfId="4" applyFont="1" applyFill="1" applyBorder="1" applyAlignment="1" applyProtection="1">
      <alignment horizontal="distributed" vertical="center" wrapText="1"/>
    </xf>
    <xf numFmtId="0" fontId="27" fillId="0" borderId="37" xfId="4" applyFont="1" applyBorder="1" applyAlignment="1" applyProtection="1">
      <alignment horizontal="center" vertical="center" shrinkToFit="1"/>
    </xf>
    <xf numFmtId="0" fontId="27" fillId="0" borderId="20" xfId="4" applyFont="1" applyBorder="1" applyAlignment="1" applyProtection="1">
      <alignment horizontal="center" vertical="center" shrinkToFit="1"/>
    </xf>
    <xf numFmtId="0" fontId="27" fillId="0" borderId="19" xfId="4" applyFont="1" applyBorder="1" applyAlignment="1" applyProtection="1">
      <alignment horizontal="center" vertical="center" shrinkToFit="1"/>
    </xf>
    <xf numFmtId="0" fontId="27" fillId="0" borderId="18" xfId="4" applyFont="1" applyBorder="1" applyAlignment="1" applyProtection="1">
      <alignment horizontal="center" vertical="center" shrinkToFit="1"/>
    </xf>
    <xf numFmtId="0" fontId="70" fillId="0" borderId="115" xfId="0" applyFont="1" applyBorder="1" applyAlignment="1">
      <alignment horizontal="center" vertical="center" shrinkToFit="1"/>
    </xf>
    <xf numFmtId="0" fontId="70" fillId="0" borderId="44" xfId="0" applyFont="1" applyBorder="1" applyAlignment="1">
      <alignment horizontal="center" vertical="center" shrinkToFit="1"/>
    </xf>
    <xf numFmtId="0" fontId="70" fillId="0" borderId="116" xfId="0" applyFont="1" applyBorder="1" applyAlignment="1">
      <alignment horizontal="center" vertical="center" shrinkToFit="1"/>
    </xf>
    <xf numFmtId="0" fontId="70" fillId="0" borderId="23" xfId="0" applyFont="1" applyBorder="1" applyAlignment="1">
      <alignment horizontal="center" vertical="center" shrinkToFit="1"/>
    </xf>
    <xf numFmtId="0" fontId="70" fillId="0" borderId="44" xfId="0" applyFont="1" applyFill="1" applyBorder="1" applyAlignment="1">
      <alignment horizontal="center" vertical="center" justifyLastLine="1"/>
    </xf>
    <xf numFmtId="0" fontId="70" fillId="0" borderId="45" xfId="0" applyFont="1" applyFill="1" applyBorder="1" applyAlignment="1">
      <alignment horizontal="center" vertical="center" justifyLastLine="1"/>
    </xf>
    <xf numFmtId="0" fontId="70" fillId="0" borderId="23" xfId="0" applyFont="1" applyFill="1" applyBorder="1" applyAlignment="1">
      <alignment horizontal="center" vertical="center" justifyLastLine="1"/>
    </xf>
    <xf numFmtId="0" fontId="70" fillId="0" borderId="49" xfId="0" applyFont="1" applyFill="1" applyBorder="1" applyAlignment="1">
      <alignment horizontal="center" vertical="center" justifyLastLine="1"/>
    </xf>
    <xf numFmtId="0" fontId="71" fillId="0" borderId="115" xfId="0" applyFont="1" applyBorder="1" applyAlignment="1">
      <alignment horizontal="center" vertical="center" shrinkToFit="1"/>
    </xf>
    <xf numFmtId="0" fontId="71" fillId="0" borderId="44" xfId="0" applyFont="1" applyBorder="1" applyAlignment="1">
      <alignment horizontal="center" vertical="center" shrinkToFit="1"/>
    </xf>
    <xf numFmtId="0" fontId="71" fillId="0" borderId="40" xfId="0" applyFont="1" applyBorder="1" applyAlignment="1">
      <alignment horizontal="center" vertical="center" shrinkToFit="1"/>
    </xf>
    <xf numFmtId="0" fontId="71" fillId="0" borderId="0" xfId="0" applyFont="1" applyBorder="1" applyAlignment="1">
      <alignment horizontal="center" vertical="center" shrinkToFit="1"/>
    </xf>
    <xf numFmtId="0" fontId="72" fillId="0" borderId="44" xfId="0" applyFont="1" applyBorder="1" applyAlignment="1">
      <alignment horizontal="center" vertical="center" wrapText="1" shrinkToFit="1"/>
    </xf>
    <xf numFmtId="0" fontId="72" fillId="0" borderId="44" xfId="0" applyFont="1" applyBorder="1" applyAlignment="1">
      <alignment horizontal="center" vertical="center" shrinkToFit="1"/>
    </xf>
    <xf numFmtId="0" fontId="72" fillId="0" borderId="144" xfId="0" applyFont="1" applyBorder="1" applyAlignment="1">
      <alignment horizontal="center" vertical="center" shrinkToFit="1"/>
    </xf>
    <xf numFmtId="0" fontId="72" fillId="0" borderId="0" xfId="0" applyFont="1" applyBorder="1" applyAlignment="1">
      <alignment horizontal="center" vertical="center" shrinkToFit="1"/>
    </xf>
    <xf numFmtId="0" fontId="72" fillId="0" borderId="17" xfId="0" applyFont="1" applyBorder="1" applyAlignment="1">
      <alignment horizontal="center" vertical="center" shrinkToFit="1"/>
    </xf>
    <xf numFmtId="0" fontId="27" fillId="0" borderId="44" xfId="4" applyFont="1" applyFill="1" applyBorder="1" applyAlignment="1" applyProtection="1">
      <alignment horizontal="center" vertical="center" shrinkToFit="1"/>
    </xf>
    <xf numFmtId="0" fontId="0" fillId="0" borderId="144" xfId="0" applyBorder="1" applyAlignment="1">
      <alignment vertical="center"/>
    </xf>
    <xf numFmtId="0" fontId="35" fillId="0" borderId="40" xfId="4" applyFont="1" applyBorder="1" applyAlignment="1" applyProtection="1">
      <alignment horizontal="center" vertical="center" shrinkToFit="1"/>
    </xf>
    <xf numFmtId="0" fontId="35" fillId="0" borderId="0" xfId="4" applyFont="1" applyBorder="1" applyAlignment="1" applyProtection="1">
      <alignment horizontal="center" vertical="center" shrinkToFit="1"/>
    </xf>
    <xf numFmtId="0" fontId="35" fillId="0" borderId="42" xfId="4" applyFont="1" applyBorder="1" applyAlignment="1" applyProtection="1">
      <alignment horizontal="center" vertical="center" shrinkToFit="1"/>
    </xf>
    <xf numFmtId="0" fontId="35" fillId="0" borderId="116" xfId="4" applyFont="1" applyBorder="1" applyAlignment="1" applyProtection="1">
      <alignment horizontal="center" vertical="center" shrinkToFit="1"/>
    </xf>
    <xf numFmtId="0" fontId="35" fillId="0" borderId="23" xfId="4" applyFont="1" applyBorder="1" applyAlignment="1" applyProtection="1">
      <alignment horizontal="center" vertical="center" shrinkToFit="1"/>
    </xf>
    <xf numFmtId="0" fontId="35" fillId="0" borderId="49" xfId="4" applyFont="1" applyBorder="1" applyAlignment="1" applyProtection="1">
      <alignment horizontal="center" vertical="center" shrinkToFit="1"/>
    </xf>
    <xf numFmtId="0" fontId="27" fillId="0" borderId="0" xfId="4" applyFont="1" applyAlignment="1" applyProtection="1">
      <alignment horizontal="right" vertical="center"/>
    </xf>
    <xf numFmtId="0" fontId="30" fillId="0" borderId="36" xfId="4" applyFont="1" applyBorder="1" applyAlignment="1" applyProtection="1">
      <alignment horizontal="center" vertical="center" wrapText="1"/>
    </xf>
    <xf numFmtId="0" fontId="30" fillId="0" borderId="5" xfId="4" applyFont="1" applyBorder="1" applyAlignment="1" applyProtection="1">
      <alignment horizontal="center" vertical="center"/>
    </xf>
    <xf numFmtId="0" fontId="30" fillId="0" borderId="122" xfId="4" applyFont="1" applyBorder="1" applyAlignment="1" applyProtection="1">
      <alignment horizontal="center" vertical="center"/>
    </xf>
    <xf numFmtId="0" fontId="30" fillId="0" borderId="37" xfId="4" applyFont="1" applyBorder="1" applyAlignment="1" applyProtection="1">
      <alignment horizontal="center" vertical="center"/>
    </xf>
    <xf numFmtId="0" fontId="30" fillId="0" borderId="19" xfId="4" applyFont="1" applyBorder="1" applyAlignment="1" applyProtection="1">
      <alignment horizontal="center" vertical="center"/>
    </xf>
    <xf numFmtId="0" fontId="30" fillId="0" borderId="18" xfId="4" applyFont="1" applyBorder="1" applyAlignment="1" applyProtection="1">
      <alignment horizontal="center" vertical="center"/>
    </xf>
    <xf numFmtId="0" fontId="26" fillId="0" borderId="43" xfId="4" applyFont="1" applyFill="1" applyBorder="1" applyAlignment="1" applyProtection="1">
      <alignment horizontal="center" vertical="center" wrapText="1"/>
    </xf>
    <xf numFmtId="0" fontId="69" fillId="0" borderId="127" xfId="0" applyFont="1" applyFill="1" applyBorder="1" applyAlignment="1">
      <alignment horizontal="center" vertical="center" wrapText="1"/>
    </xf>
    <xf numFmtId="0" fontId="69" fillId="0" borderId="48" xfId="0" applyFont="1" applyFill="1" applyBorder="1" applyAlignment="1">
      <alignment horizontal="center" vertical="center" wrapText="1"/>
    </xf>
    <xf numFmtId="0" fontId="69" fillId="0" borderId="132" xfId="0" applyFont="1" applyFill="1" applyBorder="1" applyAlignment="1">
      <alignment horizontal="center" vertical="center" wrapText="1"/>
    </xf>
    <xf numFmtId="0" fontId="26" fillId="0" borderId="127" xfId="4" applyFont="1" applyFill="1" applyBorder="1" applyAlignment="1" applyProtection="1">
      <alignment horizontal="center" vertical="center" wrapText="1"/>
    </xf>
    <xf numFmtId="0" fontId="69" fillId="0" borderId="128" xfId="0" applyFont="1" applyFill="1" applyBorder="1" applyAlignment="1">
      <alignment horizontal="center" vertical="center" wrapText="1"/>
    </xf>
    <xf numFmtId="0" fontId="69" fillId="0" borderId="133" xfId="0" applyFont="1" applyFill="1" applyBorder="1" applyAlignment="1">
      <alignment horizontal="center" vertical="center" wrapText="1"/>
    </xf>
    <xf numFmtId="0" fontId="26" fillId="0" borderId="129" xfId="4" applyFont="1" applyFill="1" applyBorder="1" applyAlignment="1" applyProtection="1">
      <alignment horizontal="center" vertical="center" wrapText="1"/>
    </xf>
    <xf numFmtId="0" fontId="69" fillId="0" borderId="129" xfId="0" applyFont="1" applyFill="1" applyBorder="1" applyAlignment="1">
      <alignment horizontal="center" vertical="center" wrapText="1"/>
    </xf>
    <xf numFmtId="0" fontId="69" fillId="0" borderId="134" xfId="0" applyFont="1" applyFill="1" applyBorder="1" applyAlignment="1">
      <alignment horizontal="center" vertical="center" wrapText="1"/>
    </xf>
    <xf numFmtId="0" fontId="26" fillId="0" borderId="130" xfId="4" applyFont="1" applyFill="1" applyBorder="1" applyAlignment="1" applyProtection="1">
      <alignment horizontal="center" vertical="center" wrapText="1"/>
    </xf>
    <xf numFmtId="0" fontId="69" fillId="0" borderId="135" xfId="0" applyFont="1" applyFill="1" applyBorder="1" applyAlignment="1">
      <alignment horizontal="center" vertical="center" wrapText="1"/>
    </xf>
    <xf numFmtId="0" fontId="69" fillId="0" borderId="131" xfId="0" applyFont="1" applyFill="1" applyBorder="1" applyAlignment="1">
      <alignment horizontal="center" vertical="center" wrapText="1"/>
    </xf>
    <xf numFmtId="0" fontId="69" fillId="0" borderId="136" xfId="0" applyFont="1" applyFill="1" applyBorder="1" applyAlignment="1">
      <alignment horizontal="center" vertical="center" wrapText="1"/>
    </xf>
    <xf numFmtId="0" fontId="35" fillId="0" borderId="115" xfId="4" applyFont="1" applyBorder="1" applyAlignment="1" applyProtection="1">
      <alignment horizontal="center" vertical="center"/>
    </xf>
    <xf numFmtId="0" fontId="35" fillId="0" borderId="40" xfId="4" applyFont="1" applyBorder="1" applyAlignment="1" applyProtection="1">
      <alignment horizontal="center" vertical="center"/>
    </xf>
    <xf numFmtId="0" fontId="35" fillId="0" borderId="116" xfId="4" applyFont="1" applyBorder="1" applyAlignment="1" applyProtection="1">
      <alignment horizontal="center" vertical="center"/>
    </xf>
    <xf numFmtId="0" fontId="27" fillId="0" borderId="40" xfId="4" applyFont="1" applyBorder="1" applyAlignment="1" applyProtection="1">
      <alignment horizontal="center"/>
    </xf>
    <xf numFmtId="0" fontId="26" fillId="0" borderId="155" xfId="4" applyFont="1" applyBorder="1" applyAlignment="1" applyProtection="1">
      <alignment horizontal="center" vertical="center" textRotation="255" shrinkToFit="1"/>
    </xf>
    <xf numFmtId="0" fontId="26" fillId="0" borderId="156" xfId="4" applyFont="1" applyBorder="1" applyAlignment="1" applyProtection="1">
      <alignment horizontal="center" vertical="center" textRotation="255" shrinkToFit="1"/>
    </xf>
    <xf numFmtId="0" fontId="26" fillId="0" borderId="153" xfId="4" applyFont="1" applyBorder="1" applyAlignment="1" applyProtection="1">
      <alignment horizontal="center" vertical="center" textRotation="255" shrinkToFit="1"/>
    </xf>
    <xf numFmtId="0" fontId="26" fillId="0" borderId="147" xfId="4" applyFont="1" applyBorder="1" applyAlignment="1" applyProtection="1">
      <alignment horizontal="center" vertical="center" textRotation="255" shrinkToFit="1"/>
    </xf>
    <xf numFmtId="0" fontId="26" fillId="0" borderId="154" xfId="4" applyFont="1" applyBorder="1" applyAlignment="1" applyProtection="1">
      <alignment horizontal="center" vertical="center" textRotation="255" shrinkToFit="1"/>
    </xf>
    <xf numFmtId="0" fontId="26" fillId="0" borderId="151" xfId="4" applyFont="1" applyBorder="1" applyAlignment="1" applyProtection="1">
      <alignment horizontal="center" vertical="center" textRotation="255" shrinkToFit="1"/>
    </xf>
    <xf numFmtId="0" fontId="30" fillId="0" borderId="115" xfId="4" applyFont="1" applyBorder="1" applyAlignment="1" applyProtection="1">
      <alignment horizontal="center" vertical="center" wrapText="1"/>
    </xf>
    <xf numFmtId="0" fontId="30" fillId="0" borderId="44" xfId="4" applyFont="1" applyBorder="1" applyAlignment="1" applyProtection="1">
      <alignment horizontal="center" vertical="center" wrapText="1"/>
    </xf>
    <xf numFmtId="0" fontId="30" fillId="0" borderId="40" xfId="4" applyFont="1" applyBorder="1" applyAlignment="1" applyProtection="1">
      <alignment horizontal="center" vertical="center" wrapText="1"/>
    </xf>
    <xf numFmtId="0" fontId="30" fillId="0" borderId="0" xfId="4" applyFont="1" applyBorder="1" applyAlignment="1" applyProtection="1">
      <alignment horizontal="center" vertical="center" wrapText="1"/>
    </xf>
    <xf numFmtId="0" fontId="30" fillId="0" borderId="116" xfId="4" applyFont="1" applyBorder="1" applyAlignment="1" applyProtection="1">
      <alignment horizontal="center" vertical="center" wrapText="1"/>
    </xf>
    <xf numFmtId="0" fontId="30" fillId="0" borderId="23" xfId="4" applyFont="1" applyBorder="1" applyAlignment="1" applyProtection="1">
      <alignment horizontal="center" vertical="center" wrapText="1"/>
    </xf>
    <xf numFmtId="0" fontId="31" fillId="0" borderId="44" xfId="4" applyFont="1" applyBorder="1" applyAlignment="1" applyProtection="1">
      <alignment horizontal="center" vertical="center" wrapText="1"/>
    </xf>
    <xf numFmtId="0" fontId="31" fillId="0" borderId="23" xfId="4" applyFont="1" applyBorder="1" applyAlignment="1" applyProtection="1">
      <alignment horizontal="center" vertical="center" wrapText="1"/>
    </xf>
    <xf numFmtId="0" fontId="30" fillId="0" borderId="45" xfId="4" applyFont="1" applyBorder="1" applyAlignment="1" applyProtection="1">
      <alignment horizontal="center" vertical="center" wrapText="1"/>
    </xf>
    <xf numFmtId="0" fontId="30" fillId="0" borderId="42" xfId="4" applyFont="1" applyBorder="1" applyAlignment="1" applyProtection="1">
      <alignment horizontal="center" vertical="center" wrapText="1"/>
    </xf>
    <xf numFmtId="0" fontId="30" fillId="0" borderId="49" xfId="4" applyFont="1" applyBorder="1" applyAlignment="1" applyProtection="1">
      <alignment horizontal="center" vertical="center" wrapText="1"/>
    </xf>
    <xf numFmtId="0" fontId="32" fillId="0" borderId="124" xfId="4" applyFont="1" applyBorder="1" applyAlignment="1" applyProtection="1">
      <alignment horizontal="center" wrapText="1"/>
    </xf>
    <xf numFmtId="0" fontId="32" fillId="0" borderId="70" xfId="4" applyFont="1" applyBorder="1" applyAlignment="1" applyProtection="1">
      <alignment horizontal="center" wrapText="1"/>
    </xf>
    <xf numFmtId="0" fontId="32" fillId="0" borderId="40" xfId="4" applyFont="1" applyBorder="1" applyAlignment="1" applyProtection="1">
      <alignment horizontal="center" wrapText="1"/>
    </xf>
    <xf numFmtId="0" fontId="32" fillId="0" borderId="17" xfId="4" applyFont="1" applyBorder="1" applyAlignment="1" applyProtection="1">
      <alignment horizontal="center" wrapText="1"/>
    </xf>
    <xf numFmtId="0" fontId="30" fillId="0" borderId="5" xfId="4" applyFont="1" applyBorder="1" applyAlignment="1" applyProtection="1">
      <alignment horizontal="center" vertical="center" wrapText="1"/>
    </xf>
    <xf numFmtId="0" fontId="30" fillId="0" borderId="122" xfId="4" applyFont="1" applyBorder="1" applyAlignment="1" applyProtection="1">
      <alignment horizontal="center" vertical="center" wrapText="1"/>
    </xf>
    <xf numFmtId="0" fontId="35" fillId="0" borderId="115" xfId="4" applyFont="1" applyBorder="1" applyAlignment="1" applyProtection="1">
      <alignment horizontal="center" vertical="center" shrinkToFit="1"/>
    </xf>
    <xf numFmtId="0" fontId="35" fillId="0" borderId="44" xfId="4" applyFont="1" applyBorder="1" applyAlignment="1" applyProtection="1">
      <alignment horizontal="center" vertical="center" shrinkToFit="1"/>
    </xf>
    <xf numFmtId="0" fontId="35" fillId="0" borderId="45" xfId="4" applyFont="1" applyBorder="1" applyAlignment="1" applyProtection="1">
      <alignment horizontal="center" vertical="center" shrinkToFit="1"/>
    </xf>
    <xf numFmtId="0" fontId="69" fillId="0" borderId="40" xfId="0" applyFont="1" applyFill="1" applyBorder="1" applyAlignment="1">
      <alignment horizontal="left" vertical="top" wrapText="1" justifyLastLine="1"/>
    </xf>
    <xf numFmtId="0" fontId="69" fillId="0" borderId="0" xfId="0" applyFont="1" applyFill="1" applyBorder="1" applyAlignment="1">
      <alignment horizontal="left" vertical="top" wrapText="1" justifyLastLine="1"/>
    </xf>
    <xf numFmtId="0" fontId="69" fillId="0" borderId="42" xfId="0" applyFont="1" applyFill="1" applyBorder="1" applyAlignment="1">
      <alignment horizontal="left" vertical="top" wrapText="1" justifyLastLine="1"/>
    </xf>
    <xf numFmtId="0" fontId="69" fillId="0" borderId="23" xfId="0" applyFont="1" applyFill="1" applyBorder="1" applyAlignment="1">
      <alignment horizontal="left" vertical="top" wrapText="1" justifyLastLine="1"/>
    </xf>
    <xf numFmtId="0" fontId="69" fillId="0" borderId="49" xfId="0" applyFont="1" applyFill="1" applyBorder="1" applyAlignment="1">
      <alignment horizontal="left" vertical="top" wrapText="1" justifyLastLine="1"/>
    </xf>
    <xf numFmtId="0" fontId="32" fillId="0" borderId="40" xfId="4" applyFont="1" applyBorder="1" applyAlignment="1" applyProtection="1">
      <alignment horizontal="center" vertical="top" textRotation="255"/>
    </xf>
    <xf numFmtId="0" fontId="32" fillId="0" borderId="17" xfId="4" applyFont="1" applyBorder="1" applyAlignment="1" applyProtection="1">
      <alignment horizontal="center" vertical="top" textRotation="255"/>
    </xf>
    <xf numFmtId="0" fontId="32" fillId="0" borderId="149" xfId="4" applyFont="1" applyBorder="1" applyAlignment="1" applyProtection="1">
      <alignment horizontal="center" vertical="top" textRotation="255"/>
    </xf>
    <xf numFmtId="0" fontId="32" fillId="0" borderId="13" xfId="4" applyFont="1" applyBorder="1" applyAlignment="1" applyProtection="1">
      <alignment horizontal="center" vertical="top" textRotation="255"/>
    </xf>
    <xf numFmtId="0" fontId="68" fillId="0" borderId="40" xfId="4" applyFont="1" applyBorder="1" applyAlignment="1" applyProtection="1">
      <alignment horizontal="center" vertical="top" wrapText="1" justifyLastLine="1"/>
    </xf>
    <xf numFmtId="0" fontId="68" fillId="0" borderId="0" xfId="4" applyFont="1" applyBorder="1" applyAlignment="1" applyProtection="1">
      <alignment horizontal="center" vertical="top" wrapText="1" justifyLastLine="1"/>
    </xf>
    <xf numFmtId="0" fontId="68" fillId="0" borderId="17" xfId="4" applyFont="1" applyBorder="1" applyAlignment="1" applyProtection="1">
      <alignment horizontal="center" vertical="top" wrapText="1" justifyLastLine="1"/>
    </xf>
    <xf numFmtId="0" fontId="68" fillId="0" borderId="149" xfId="4" applyFont="1" applyBorder="1" applyAlignment="1" applyProtection="1">
      <alignment horizontal="center" vertical="top" wrapText="1" justifyLastLine="1"/>
    </xf>
    <xf numFmtId="0" fontId="68" fillId="0" borderId="19" xfId="4" applyFont="1" applyBorder="1" applyAlignment="1" applyProtection="1">
      <alignment horizontal="center" vertical="top" wrapText="1" justifyLastLine="1"/>
    </xf>
    <xf numFmtId="0" fontId="68" fillId="0" borderId="13" xfId="4" applyFont="1" applyBorder="1" applyAlignment="1" applyProtection="1">
      <alignment horizontal="center" vertical="top" wrapText="1" justifyLastLine="1"/>
    </xf>
    <xf numFmtId="0" fontId="26" fillId="0" borderId="28" xfId="4" applyFont="1" applyBorder="1" applyAlignment="1" applyProtection="1">
      <alignment horizontal="center" vertical="center" textRotation="255" shrinkToFit="1"/>
    </xf>
    <xf numFmtId="0" fontId="26" fillId="0" borderId="152" xfId="4" applyFont="1" applyBorder="1" applyAlignment="1" applyProtection="1">
      <alignment horizontal="center" vertical="center" textRotation="255" shrinkToFit="1"/>
    </xf>
    <xf numFmtId="0" fontId="26" fillId="0" borderId="93" xfId="4" applyFont="1" applyBorder="1" applyAlignment="1" applyProtection="1">
      <alignment horizontal="center" vertical="center" textRotation="255" shrinkToFit="1"/>
    </xf>
    <xf numFmtId="0" fontId="26" fillId="0" borderId="150" xfId="4" applyFont="1" applyBorder="1" applyAlignment="1" applyProtection="1">
      <alignment horizontal="center" vertical="center" textRotation="255" shrinkToFit="1"/>
    </xf>
    <xf numFmtId="0" fontId="30" fillId="0" borderId="37" xfId="4" applyFont="1" applyBorder="1" applyAlignment="1" applyProtection="1">
      <alignment horizontal="center" vertical="center" wrapText="1"/>
    </xf>
    <xf numFmtId="0" fontId="30" fillId="0" borderId="20" xfId="4" applyFont="1" applyBorder="1" applyAlignment="1" applyProtection="1">
      <alignment horizontal="center" vertical="center" wrapText="1"/>
    </xf>
    <xf numFmtId="0" fontId="30" fillId="0" borderId="19" xfId="4" applyFont="1" applyBorder="1" applyAlignment="1" applyProtection="1">
      <alignment horizontal="center" vertical="center" wrapText="1"/>
    </xf>
    <xf numFmtId="0" fontId="30" fillId="0" borderId="18" xfId="4" applyFont="1" applyBorder="1" applyAlignment="1" applyProtection="1">
      <alignment horizontal="center" vertical="center" wrapText="1"/>
    </xf>
    <xf numFmtId="0" fontId="30" fillId="0" borderId="0" xfId="4" applyFont="1" applyAlignment="1" applyProtection="1">
      <alignment horizontal="left" vertical="top" textRotation="255" shrinkToFit="1"/>
    </xf>
    <xf numFmtId="0" fontId="26" fillId="0" borderId="115" xfId="4" applyNumberFormat="1" applyFont="1" applyFill="1" applyBorder="1" applyAlignment="1" applyProtection="1">
      <alignment horizontal="center" vertical="center"/>
    </xf>
    <xf numFmtId="0" fontId="26" fillId="0" borderId="44" xfId="4" applyNumberFormat="1" applyFont="1" applyFill="1" applyBorder="1" applyAlignment="1" applyProtection="1">
      <alignment horizontal="center" vertical="center"/>
    </xf>
    <xf numFmtId="0" fontId="26" fillId="0" borderId="116" xfId="4" applyNumberFormat="1" applyFont="1" applyFill="1" applyBorder="1" applyAlignment="1" applyProtection="1">
      <alignment horizontal="center" vertical="center"/>
    </xf>
    <xf numFmtId="0" fontId="26" fillId="0" borderId="23" xfId="4" applyNumberFormat="1" applyFont="1" applyFill="1" applyBorder="1" applyAlignment="1" applyProtection="1">
      <alignment horizontal="center" vertical="center"/>
    </xf>
    <xf numFmtId="0" fontId="26" fillId="0" borderId="45" xfId="4" applyNumberFormat="1" applyFont="1" applyFill="1" applyBorder="1" applyAlignment="1" applyProtection="1">
      <alignment horizontal="center" vertical="center"/>
    </xf>
    <xf numFmtId="0" fontId="26" fillId="0" borderId="49" xfId="4" applyNumberFormat="1" applyFont="1" applyFill="1" applyBorder="1" applyAlignment="1" applyProtection="1">
      <alignment horizontal="center" vertical="center"/>
    </xf>
    <xf numFmtId="0" fontId="32" fillId="5" borderId="0" xfId="4" applyFont="1" applyFill="1" applyBorder="1" applyAlignment="1" applyProtection="1">
      <alignment horizontal="center" vertical="center"/>
    </xf>
    <xf numFmtId="0" fontId="32" fillId="5" borderId="17" xfId="4" applyFont="1" applyFill="1" applyBorder="1" applyAlignment="1" applyProtection="1">
      <alignment horizontal="center" vertical="center"/>
    </xf>
    <xf numFmtId="0" fontId="32" fillId="5" borderId="33" xfId="4" applyFont="1" applyFill="1" applyBorder="1" applyAlignment="1" applyProtection="1">
      <alignment horizontal="center" vertical="center" wrapText="1"/>
    </xf>
    <xf numFmtId="0" fontId="32" fillId="5" borderId="89" xfId="4" applyFont="1" applyFill="1" applyBorder="1" applyAlignment="1" applyProtection="1">
      <alignment horizontal="center" vertical="center" wrapText="1"/>
    </xf>
    <xf numFmtId="0" fontId="32" fillId="5" borderId="95" xfId="4" applyFont="1" applyFill="1" applyBorder="1" applyAlignment="1" applyProtection="1">
      <alignment horizontal="center" vertical="center" wrapText="1"/>
    </xf>
    <xf numFmtId="0" fontId="74" fillId="5" borderId="0" xfId="4" applyFont="1" applyFill="1" applyBorder="1" applyAlignment="1" applyProtection="1">
      <alignment horizontal="center" vertical="center" wrapText="1" shrinkToFit="1"/>
    </xf>
    <xf numFmtId="0" fontId="74" fillId="5" borderId="17" xfId="4" applyFont="1" applyFill="1" applyBorder="1" applyAlignment="1" applyProtection="1">
      <alignment horizontal="center" vertical="center" wrapText="1" shrinkToFit="1"/>
    </xf>
    <xf numFmtId="0" fontId="30" fillId="0" borderId="5" xfId="4" applyFont="1" applyBorder="1" applyAlignment="1" applyProtection="1">
      <alignment horizontal="right" vertical="center"/>
    </xf>
    <xf numFmtId="0" fontId="30" fillId="0" borderId="0" xfId="4" applyFont="1" applyBorder="1" applyAlignment="1" applyProtection="1">
      <alignment horizontal="right" vertical="center"/>
    </xf>
    <xf numFmtId="0" fontId="30" fillId="0" borderId="19" xfId="4" applyFont="1" applyBorder="1" applyAlignment="1" applyProtection="1">
      <alignment horizontal="right" vertical="center"/>
    </xf>
    <xf numFmtId="0" fontId="33" fillId="5" borderId="36" xfId="4" applyFont="1" applyFill="1" applyBorder="1" applyAlignment="1" applyProtection="1">
      <alignment horizontal="left" vertical="center" wrapText="1"/>
    </xf>
    <xf numFmtId="0" fontId="33" fillId="5" borderId="5" xfId="4" applyFont="1" applyFill="1" applyBorder="1" applyAlignment="1" applyProtection="1">
      <alignment horizontal="left" vertical="center" wrapText="1"/>
    </xf>
    <xf numFmtId="0" fontId="33" fillId="5" borderId="70" xfId="4" applyFont="1" applyFill="1" applyBorder="1" applyAlignment="1" applyProtection="1">
      <alignment horizontal="left" vertical="center" wrapText="1"/>
    </xf>
    <xf numFmtId="0" fontId="33" fillId="5" borderId="37" xfId="4" applyFont="1" applyFill="1" applyBorder="1" applyAlignment="1" applyProtection="1">
      <alignment horizontal="left" vertical="center" wrapText="1"/>
    </xf>
    <xf numFmtId="0" fontId="33" fillId="5" borderId="0" xfId="4" applyFont="1" applyFill="1" applyBorder="1" applyAlignment="1" applyProtection="1">
      <alignment horizontal="left" vertical="center" wrapText="1"/>
    </xf>
    <xf numFmtId="0" fontId="33" fillId="5" borderId="17" xfId="4" applyFont="1" applyFill="1" applyBorder="1" applyAlignment="1" applyProtection="1">
      <alignment horizontal="left" vertical="center" wrapText="1"/>
    </xf>
    <xf numFmtId="0" fontId="33" fillId="5" borderId="20" xfId="4" applyFont="1" applyFill="1" applyBorder="1" applyAlignment="1" applyProtection="1">
      <alignment horizontal="left" vertical="center" wrapText="1"/>
    </xf>
    <xf numFmtId="0" fontId="33" fillId="5" borderId="19" xfId="4" applyFont="1" applyFill="1" applyBorder="1" applyAlignment="1" applyProtection="1">
      <alignment horizontal="left" vertical="center" wrapText="1"/>
    </xf>
    <xf numFmtId="0" fontId="33" fillId="5" borderId="13" xfId="4" applyFont="1" applyFill="1" applyBorder="1" applyAlignment="1" applyProtection="1">
      <alignment horizontal="left" vertical="center" wrapText="1"/>
    </xf>
    <xf numFmtId="0" fontId="30" fillId="0" borderId="36" xfId="4" applyFont="1" applyBorder="1" applyAlignment="1" applyProtection="1">
      <alignment horizontal="center" vertical="center" wrapText="1" justifyLastLine="1"/>
    </xf>
    <xf numFmtId="0" fontId="30" fillId="0" borderId="5" xfId="4" applyFont="1" applyBorder="1" applyAlignment="1" applyProtection="1">
      <alignment horizontal="center" vertical="center" wrapText="1" justifyLastLine="1"/>
    </xf>
    <xf numFmtId="0" fontId="30" fillId="0" borderId="70" xfId="4" applyFont="1" applyBorder="1" applyAlignment="1" applyProtection="1">
      <alignment horizontal="center" vertical="center" wrapText="1" justifyLastLine="1"/>
    </xf>
    <xf numFmtId="0" fontId="30" fillId="0" borderId="37" xfId="4" applyFont="1" applyBorder="1" applyAlignment="1" applyProtection="1">
      <alignment horizontal="center" vertical="center" wrapText="1" justifyLastLine="1"/>
    </xf>
    <xf numFmtId="0" fontId="30" fillId="0" borderId="0" xfId="4" applyFont="1" applyBorder="1" applyAlignment="1" applyProtection="1">
      <alignment horizontal="center" vertical="center" wrapText="1" justifyLastLine="1"/>
    </xf>
    <xf numFmtId="0" fontId="30" fillId="0" borderId="17" xfId="4" applyFont="1" applyBorder="1" applyAlignment="1" applyProtection="1">
      <alignment horizontal="center" vertical="center" wrapText="1" justifyLastLine="1"/>
    </xf>
    <xf numFmtId="0" fontId="30" fillId="0" borderId="20" xfId="4" applyFont="1" applyBorder="1" applyAlignment="1" applyProtection="1">
      <alignment horizontal="center" vertical="center" wrapText="1" justifyLastLine="1"/>
    </xf>
    <xf numFmtId="0" fontId="30" fillId="0" borderId="19" xfId="4" applyFont="1" applyBorder="1" applyAlignment="1" applyProtection="1">
      <alignment horizontal="center" vertical="center" wrapText="1" justifyLastLine="1"/>
    </xf>
    <xf numFmtId="0" fontId="30" fillId="0" borderId="13" xfId="4" applyFont="1" applyBorder="1" applyAlignment="1" applyProtection="1">
      <alignment horizontal="center" vertical="center" wrapText="1" justifyLastLine="1"/>
    </xf>
    <xf numFmtId="0" fontId="24" fillId="0" borderId="160" xfId="4" applyFont="1" applyBorder="1" applyAlignment="1" applyProtection="1">
      <alignment horizontal="center" vertical="center"/>
    </xf>
    <xf numFmtId="0" fontId="24" fillId="0" borderId="161" xfId="4" applyFont="1" applyBorder="1" applyAlignment="1" applyProtection="1">
      <alignment horizontal="center" vertical="center"/>
    </xf>
    <xf numFmtId="0" fontId="24" fillId="0" borderId="117" xfId="4" applyFont="1" applyBorder="1" applyAlignment="1" applyProtection="1">
      <alignment horizontal="center" vertical="center"/>
    </xf>
    <xf numFmtId="0" fontId="24" fillId="0" borderId="139" xfId="4" applyFont="1" applyBorder="1" applyAlignment="1" applyProtection="1">
      <alignment horizontal="center" vertical="center"/>
    </xf>
    <xf numFmtId="0" fontId="24" fillId="0" borderId="157" xfId="4" applyFont="1" applyBorder="1" applyAlignment="1" applyProtection="1">
      <alignment horizontal="center" vertical="center"/>
    </xf>
    <xf numFmtId="0" fontId="24" fillId="0" borderId="158" xfId="4" applyFont="1" applyBorder="1" applyAlignment="1" applyProtection="1">
      <alignment horizontal="center" vertical="center"/>
    </xf>
    <xf numFmtId="0" fontId="64" fillId="0" borderId="124" xfId="4" applyFont="1" applyBorder="1" applyAlignment="1" applyProtection="1">
      <alignment horizontal="center" vertical="center"/>
    </xf>
    <xf numFmtId="0" fontId="64" fillId="0" borderId="5" xfId="4" applyFont="1" applyBorder="1" applyAlignment="1" applyProtection="1">
      <alignment horizontal="center" vertical="center"/>
    </xf>
    <xf numFmtId="0" fontId="64" fillId="0" borderId="70" xfId="4" applyFont="1" applyBorder="1" applyAlignment="1" applyProtection="1">
      <alignment horizontal="center" vertical="center"/>
    </xf>
    <xf numFmtId="0" fontId="64" fillId="0" borderId="40" xfId="4" applyFont="1" applyBorder="1" applyAlignment="1" applyProtection="1">
      <alignment horizontal="center" vertical="center"/>
    </xf>
    <xf numFmtId="0" fontId="64" fillId="0" borderId="0" xfId="4" applyFont="1" applyBorder="1" applyAlignment="1" applyProtection="1">
      <alignment horizontal="center" vertical="center"/>
    </xf>
    <xf numFmtId="0" fontId="64" fillId="0" borderId="17" xfId="4" applyFont="1" applyBorder="1" applyAlignment="1" applyProtection="1">
      <alignment horizontal="center" vertical="center"/>
    </xf>
    <xf numFmtId="0" fontId="64" fillId="0" borderId="116" xfId="4" applyFont="1" applyBorder="1" applyAlignment="1" applyProtection="1">
      <alignment horizontal="center" vertical="center"/>
    </xf>
    <xf numFmtId="0" fontId="64" fillId="0" borderId="23" xfId="4" applyFont="1" applyBorder="1" applyAlignment="1" applyProtection="1">
      <alignment horizontal="center" vertical="center"/>
    </xf>
    <xf numFmtId="0" fontId="64" fillId="0" borderId="72" xfId="4" applyFont="1" applyBorder="1" applyAlignment="1" applyProtection="1">
      <alignment horizontal="center" vertical="center"/>
    </xf>
    <xf numFmtId="0" fontId="64" fillId="0" borderId="5" xfId="4" applyFont="1" applyBorder="1" applyAlignment="1" applyProtection="1">
      <alignment horizontal="center" vertical="center" textRotation="255"/>
    </xf>
    <xf numFmtId="0" fontId="64" fillId="0" borderId="70" xfId="4" applyFont="1" applyBorder="1" applyAlignment="1" applyProtection="1">
      <alignment horizontal="center" vertical="center" textRotation="255"/>
    </xf>
    <xf numFmtId="0" fontId="64" fillId="0" borderId="0" xfId="4" applyFont="1" applyBorder="1" applyAlignment="1" applyProtection="1">
      <alignment horizontal="center" vertical="center" textRotation="255"/>
    </xf>
    <xf numFmtId="0" fontId="64" fillId="0" borderId="17" xfId="4" applyFont="1" applyBorder="1" applyAlignment="1" applyProtection="1">
      <alignment horizontal="center" vertical="center" textRotation="255"/>
    </xf>
    <xf numFmtId="0" fontId="64" fillId="0" borderId="23" xfId="4" applyFont="1" applyBorder="1" applyAlignment="1" applyProtection="1">
      <alignment horizontal="center" vertical="center" textRotation="255"/>
    </xf>
    <xf numFmtId="0" fontId="64" fillId="0" borderId="72" xfId="4" applyFont="1" applyBorder="1" applyAlignment="1" applyProtection="1">
      <alignment horizontal="center" vertical="center" textRotation="255"/>
    </xf>
    <xf numFmtId="0" fontId="63" fillId="0" borderId="36" xfId="4" applyFont="1" applyBorder="1" applyAlignment="1" applyProtection="1">
      <alignment horizontal="center" vertical="center" textRotation="255"/>
    </xf>
    <xf numFmtId="0" fontId="63" fillId="0" borderId="122" xfId="4" applyFont="1" applyBorder="1" applyAlignment="1" applyProtection="1">
      <alignment horizontal="center" vertical="center" textRotation="255"/>
    </xf>
    <xf numFmtId="0" fontId="63" fillId="0" borderId="37" xfId="4" applyFont="1" applyBorder="1" applyAlignment="1" applyProtection="1">
      <alignment horizontal="center" vertical="center" textRotation="255"/>
    </xf>
    <xf numFmtId="0" fontId="63" fillId="0" borderId="42" xfId="4" applyFont="1" applyBorder="1" applyAlignment="1" applyProtection="1">
      <alignment horizontal="center" vertical="center" textRotation="255"/>
    </xf>
    <xf numFmtId="0" fontId="63" fillId="0" borderId="20" xfId="4" applyFont="1" applyBorder="1" applyAlignment="1" applyProtection="1">
      <alignment horizontal="center" vertical="center" textRotation="255"/>
    </xf>
    <xf numFmtId="0" fontId="63" fillId="0" borderId="18" xfId="4" applyFont="1" applyBorder="1" applyAlignment="1" applyProtection="1">
      <alignment horizontal="center" vertical="center" textRotation="255"/>
    </xf>
    <xf numFmtId="0" fontId="26" fillId="0" borderId="40" xfId="4" applyFont="1" applyBorder="1" applyAlignment="1" applyProtection="1">
      <alignment horizontal="left" vertical="center" wrapText="1"/>
    </xf>
    <xf numFmtId="0" fontId="26" fillId="0" borderId="0" xfId="4" applyFont="1" applyBorder="1" applyAlignment="1" applyProtection="1">
      <alignment horizontal="left" vertical="center" wrapText="1"/>
    </xf>
    <xf numFmtId="0" fontId="26" fillId="0" borderId="42" xfId="4" applyFont="1" applyBorder="1" applyAlignment="1" applyProtection="1">
      <alignment horizontal="left" vertical="center" wrapText="1"/>
    </xf>
    <xf numFmtId="0" fontId="26" fillId="0" borderId="116" xfId="4" applyFont="1" applyBorder="1" applyAlignment="1" applyProtection="1">
      <alignment horizontal="left" vertical="center" wrapText="1"/>
    </xf>
    <xf numFmtId="0" fontId="26" fillId="0" borderId="23" xfId="4" applyFont="1" applyBorder="1" applyAlignment="1" applyProtection="1">
      <alignment horizontal="left" vertical="center" wrapText="1"/>
    </xf>
    <xf numFmtId="0" fontId="26" fillId="0" borderId="49" xfId="4" applyFont="1" applyBorder="1" applyAlignment="1" applyProtection="1">
      <alignment horizontal="left" vertical="center" wrapText="1"/>
    </xf>
    <xf numFmtId="0" fontId="27" fillId="0" borderId="0" xfId="4" applyFont="1" applyBorder="1" applyAlignment="1" applyProtection="1">
      <alignment horizontal="left"/>
    </xf>
    <xf numFmtId="0" fontId="27" fillId="0" borderId="17" xfId="4" applyFont="1" applyBorder="1" applyAlignment="1" applyProtection="1">
      <alignment horizontal="left"/>
    </xf>
    <xf numFmtId="0" fontId="35" fillId="0" borderId="115" xfId="4" applyFont="1" applyBorder="1" applyAlignment="1" applyProtection="1">
      <alignment horizontal="center" vertical="center"/>
      <protection locked="0"/>
    </xf>
    <xf numFmtId="0" fontId="35" fillId="0" borderId="44" xfId="4" applyFont="1" applyBorder="1" applyAlignment="1" applyProtection="1">
      <alignment horizontal="center" vertical="center"/>
      <protection locked="0"/>
    </xf>
    <xf numFmtId="0" fontId="35" fillId="0" borderId="45" xfId="4" applyFont="1" applyBorder="1" applyAlignment="1" applyProtection="1">
      <alignment horizontal="center" vertical="center"/>
      <protection locked="0"/>
    </xf>
    <xf numFmtId="0" fontId="35" fillId="0" borderId="40" xfId="4" applyFont="1" applyBorder="1" applyAlignment="1" applyProtection="1">
      <alignment horizontal="center" vertical="center"/>
      <protection locked="0"/>
    </xf>
    <xf numFmtId="0" fontId="35" fillId="0" borderId="0" xfId="4" applyFont="1" applyBorder="1" applyAlignment="1" applyProtection="1">
      <alignment horizontal="center" vertical="center"/>
      <protection locked="0"/>
    </xf>
    <xf numFmtId="0" fontId="35" fillId="0" borderId="42" xfId="4" applyFont="1" applyBorder="1" applyAlignment="1" applyProtection="1">
      <alignment horizontal="center" vertical="center"/>
      <protection locked="0"/>
    </xf>
    <xf numFmtId="0" fontId="35" fillId="0" borderId="116" xfId="4" applyFont="1" applyBorder="1" applyAlignment="1" applyProtection="1">
      <alignment horizontal="center" vertical="center"/>
      <protection locked="0"/>
    </xf>
    <xf numFmtId="0" fontId="35" fillId="0" borderId="23" xfId="4" applyFont="1" applyBorder="1" applyAlignment="1" applyProtection="1">
      <alignment horizontal="center" vertical="center"/>
      <protection locked="0"/>
    </xf>
    <xf numFmtId="0" fontId="35" fillId="0" borderId="49" xfId="4" applyFont="1" applyBorder="1" applyAlignment="1" applyProtection="1">
      <alignment horizontal="center" vertical="center"/>
      <protection locked="0"/>
    </xf>
    <xf numFmtId="6" fontId="26" fillId="0" borderId="40" xfId="2" applyFont="1" applyFill="1" applyBorder="1" applyAlignment="1" applyProtection="1">
      <alignment horizontal="left" vertical="top" wrapText="1" justifyLastLine="1"/>
    </xf>
    <xf numFmtId="6" fontId="26" fillId="0" borderId="0" xfId="2" applyFont="1" applyFill="1" applyBorder="1" applyAlignment="1" applyProtection="1">
      <alignment horizontal="left" vertical="top" wrapText="1" justifyLastLine="1"/>
    </xf>
    <xf numFmtId="6" fontId="26" fillId="0" borderId="42" xfId="2" applyFont="1" applyFill="1" applyBorder="1" applyAlignment="1" applyProtection="1">
      <alignment horizontal="left" vertical="top" wrapText="1" justifyLastLine="1"/>
    </xf>
    <xf numFmtId="6" fontId="26" fillId="0" borderId="149" xfId="2" applyFont="1" applyFill="1" applyBorder="1" applyAlignment="1" applyProtection="1">
      <alignment horizontal="left" vertical="top" wrapText="1" justifyLastLine="1"/>
    </xf>
    <xf numFmtId="6" fontId="26" fillId="0" borderId="19" xfId="2" applyFont="1" applyFill="1" applyBorder="1" applyAlignment="1" applyProtection="1">
      <alignment horizontal="left" vertical="top" wrapText="1" justifyLastLine="1"/>
    </xf>
    <xf numFmtId="6" fontId="26" fillId="0" borderId="18" xfId="2" applyFont="1" applyFill="1" applyBorder="1" applyAlignment="1" applyProtection="1">
      <alignment horizontal="left" vertical="top" wrapText="1" justifyLastLine="1"/>
    </xf>
    <xf numFmtId="0" fontId="26" fillId="0" borderId="97" xfId="4" applyFont="1" applyBorder="1" applyAlignment="1" applyProtection="1">
      <alignment horizontal="center" vertical="center" textRotation="255" shrinkToFit="1"/>
    </xf>
    <xf numFmtId="0" fontId="26" fillId="0" borderId="146" xfId="4" applyFont="1" applyBorder="1" applyAlignment="1" applyProtection="1">
      <alignment horizontal="center" vertical="center" textRotation="255" shrinkToFit="1"/>
    </xf>
    <xf numFmtId="6" fontId="26" fillId="0" borderId="36" xfId="2" applyFont="1" applyBorder="1" applyAlignment="1" applyProtection="1">
      <alignment horizontal="center" vertical="distributed" textRotation="255" wrapText="1"/>
    </xf>
    <xf numFmtId="6" fontId="26" fillId="0" borderId="5" xfId="2" applyFont="1" applyBorder="1" applyAlignment="1" applyProtection="1">
      <alignment horizontal="center" vertical="distributed" textRotation="255"/>
    </xf>
    <xf numFmtId="6" fontId="26" fillId="0" borderId="70" xfId="2" applyFont="1" applyBorder="1" applyAlignment="1" applyProtection="1">
      <alignment horizontal="center" vertical="distributed" textRotation="255"/>
    </xf>
    <xf numFmtId="6" fontId="26" fillId="0" borderId="37" xfId="2" applyFont="1" applyBorder="1" applyAlignment="1" applyProtection="1">
      <alignment horizontal="center" vertical="distributed" textRotation="255"/>
    </xf>
    <xf numFmtId="6" fontId="26" fillId="0" borderId="0" xfId="2" applyFont="1" applyBorder="1" applyAlignment="1" applyProtection="1">
      <alignment horizontal="center" vertical="distributed" textRotation="255"/>
    </xf>
    <xf numFmtId="6" fontId="26" fillId="0" borderId="17" xfId="2" applyFont="1" applyBorder="1" applyAlignment="1" applyProtection="1">
      <alignment horizontal="center" vertical="distributed" textRotation="255"/>
    </xf>
    <xf numFmtId="6" fontId="26" fillId="0" borderId="19" xfId="2" applyFont="1" applyBorder="1" applyAlignment="1" applyProtection="1">
      <alignment horizontal="center" vertical="distributed" textRotation="255"/>
    </xf>
    <xf numFmtId="6" fontId="26" fillId="0" borderId="13" xfId="2" applyFont="1" applyBorder="1" applyAlignment="1" applyProtection="1">
      <alignment horizontal="center" vertical="distributed" textRotation="255"/>
    </xf>
    <xf numFmtId="0" fontId="24" fillId="0" borderId="137" xfId="4" applyFont="1" applyBorder="1" applyAlignment="1" applyProtection="1">
      <alignment horizontal="center" vertical="center"/>
    </xf>
    <xf numFmtId="0" fontId="24" fillId="0" borderId="138" xfId="4" applyFont="1" applyBorder="1" applyAlignment="1" applyProtection="1">
      <alignment horizontal="center" vertical="center"/>
    </xf>
    <xf numFmtId="0" fontId="24" fillId="0" borderId="124" xfId="4" applyFont="1" applyBorder="1" applyAlignment="1" applyProtection="1">
      <alignment horizontal="center" vertical="distributed" textRotation="255" justifyLastLine="1"/>
    </xf>
    <xf numFmtId="0" fontId="24" fillId="0" borderId="5" xfId="4" applyFont="1" applyBorder="1" applyAlignment="1" applyProtection="1">
      <alignment horizontal="center" vertical="distributed" textRotation="255" justifyLastLine="1"/>
    </xf>
    <xf numFmtId="0" fontId="24" fillId="0" borderId="70" xfId="4" applyFont="1" applyBorder="1" applyAlignment="1" applyProtection="1">
      <alignment horizontal="center" vertical="distributed" textRotation="255" justifyLastLine="1"/>
    </xf>
    <xf numFmtId="0" fontId="24" fillId="0" borderId="40" xfId="4" applyFont="1" applyBorder="1" applyAlignment="1" applyProtection="1">
      <alignment horizontal="center" vertical="distributed" textRotation="255" justifyLastLine="1"/>
    </xf>
    <xf numFmtId="0" fontId="24" fillId="0" borderId="0" xfId="4" applyFont="1" applyBorder="1" applyAlignment="1" applyProtection="1">
      <alignment horizontal="center" vertical="distributed" textRotation="255" justifyLastLine="1"/>
    </xf>
    <xf numFmtId="0" fontId="24" fillId="0" borderId="17" xfId="4" applyFont="1" applyBorder="1" applyAlignment="1" applyProtection="1">
      <alignment horizontal="center" vertical="distributed" textRotation="255" justifyLastLine="1"/>
    </xf>
    <xf numFmtId="0" fontId="26" fillId="0" borderId="36" xfId="4" applyFont="1" applyBorder="1" applyAlignment="1" applyProtection="1">
      <alignment horizontal="center" vertical="center" textRotation="255" shrinkToFit="1"/>
    </xf>
    <xf numFmtId="0" fontId="26" fillId="0" borderId="70" xfId="4" applyFont="1" applyBorder="1" applyAlignment="1" applyProtection="1">
      <alignment horizontal="center" vertical="center" textRotation="255" shrinkToFit="1"/>
    </xf>
    <xf numFmtId="0" fontId="26" fillId="0" borderId="37" xfId="4" applyFont="1" applyBorder="1" applyAlignment="1" applyProtection="1">
      <alignment horizontal="center" vertical="center" textRotation="255" shrinkToFit="1"/>
    </xf>
    <xf numFmtId="0" fontId="26" fillId="0" borderId="17" xfId="4" applyFont="1" applyBorder="1" applyAlignment="1" applyProtection="1">
      <alignment horizontal="center" vertical="center" textRotation="255" shrinkToFit="1"/>
    </xf>
    <xf numFmtId="0" fontId="26" fillId="0" borderId="20" xfId="4" applyFont="1" applyBorder="1" applyAlignment="1" applyProtection="1">
      <alignment horizontal="center" vertical="center" textRotation="255" shrinkToFit="1"/>
    </xf>
    <xf numFmtId="0" fontId="26" fillId="0" borderId="13" xfId="4" applyFont="1" applyBorder="1" applyAlignment="1" applyProtection="1">
      <alignment horizontal="center" vertical="center" textRotation="255" shrinkToFit="1"/>
    </xf>
    <xf numFmtId="0" fontId="26" fillId="0" borderId="5" xfId="4" applyFont="1" applyFill="1" applyBorder="1" applyAlignment="1" applyProtection="1">
      <alignment horizontal="center" vertical="center" textRotation="255" shrinkToFit="1"/>
    </xf>
    <xf numFmtId="0" fontId="26" fillId="0" borderId="122" xfId="4" applyFont="1" applyFill="1" applyBorder="1" applyAlignment="1" applyProtection="1">
      <alignment horizontal="center" vertical="center" textRotation="255" shrinkToFit="1"/>
    </xf>
    <xf numFmtId="0" fontId="26" fillId="0" borderId="0" xfId="4" applyFont="1" applyFill="1" applyBorder="1" applyAlignment="1" applyProtection="1">
      <alignment horizontal="center" vertical="center" textRotation="255" shrinkToFit="1"/>
    </xf>
    <xf numFmtId="0" fontId="26" fillId="0" borderId="42" xfId="4" applyFont="1" applyFill="1" applyBorder="1" applyAlignment="1" applyProtection="1">
      <alignment horizontal="center" vertical="center" textRotation="255" shrinkToFit="1"/>
    </xf>
    <xf numFmtId="0" fontId="27" fillId="0" borderId="115" xfId="4" applyFont="1" applyBorder="1" applyAlignment="1" applyProtection="1">
      <alignment horizontal="center" vertical="center" wrapText="1"/>
    </xf>
    <xf numFmtId="0" fontId="27" fillId="0" borderId="44" xfId="4" applyFont="1" applyBorder="1" applyAlignment="1" applyProtection="1">
      <alignment horizontal="center" vertical="center" wrapText="1"/>
    </xf>
    <xf numFmtId="0" fontId="27" fillId="0" borderId="45" xfId="4" applyFont="1" applyBorder="1" applyAlignment="1" applyProtection="1">
      <alignment horizontal="center" vertical="center" wrapText="1"/>
    </xf>
    <xf numFmtId="0" fontId="27" fillId="0" borderId="40" xfId="4" applyFont="1" applyBorder="1" applyAlignment="1" applyProtection="1">
      <alignment horizontal="center" vertical="center" wrapText="1"/>
    </xf>
    <xf numFmtId="0" fontId="27" fillId="0" borderId="0" xfId="4" applyFont="1" applyBorder="1" applyAlignment="1" applyProtection="1">
      <alignment horizontal="center" vertical="center" wrapText="1"/>
    </xf>
    <xf numFmtId="0" fontId="27" fillId="0" borderId="42" xfId="4" applyFont="1" applyBorder="1" applyAlignment="1" applyProtection="1">
      <alignment horizontal="center" vertical="center" wrapText="1"/>
    </xf>
    <xf numFmtId="0" fontId="27" fillId="0" borderId="116" xfId="4" applyFont="1" applyBorder="1" applyAlignment="1" applyProtection="1">
      <alignment horizontal="center" vertical="center" wrapText="1"/>
    </xf>
    <xf numFmtId="0" fontId="27" fillId="0" borderId="23" xfId="4" applyFont="1" applyBorder="1" applyAlignment="1" applyProtection="1">
      <alignment horizontal="center" vertical="center" wrapText="1"/>
    </xf>
    <xf numFmtId="0" fontId="27" fillId="0" borderId="49" xfId="4" applyFont="1" applyBorder="1" applyAlignment="1" applyProtection="1">
      <alignment horizontal="center" vertical="center" wrapText="1"/>
    </xf>
    <xf numFmtId="0" fontId="36" fillId="0" borderId="0" xfId="4" applyFont="1" applyBorder="1" applyAlignment="1" applyProtection="1">
      <alignment horizontal="center" vertical="center"/>
    </xf>
    <xf numFmtId="0" fontId="36" fillId="0" borderId="0" xfId="4" applyFont="1" applyAlignment="1" applyProtection="1">
      <alignment horizontal="distributed" vertical="center"/>
    </xf>
    <xf numFmtId="0" fontId="39" fillId="0" borderId="0" xfId="4" quotePrefix="1" applyFont="1" applyAlignment="1" applyProtection="1">
      <alignment horizontal="center" vertical="center"/>
    </xf>
    <xf numFmtId="0" fontId="39" fillId="0" borderId="0" xfId="4" applyFont="1" applyAlignment="1" applyProtection="1">
      <alignment horizontal="center" vertical="center"/>
    </xf>
    <xf numFmtId="0" fontId="64" fillId="0" borderId="36" xfId="4" applyFont="1" applyBorder="1" applyAlignment="1" applyProtection="1">
      <alignment horizontal="distributed" vertical="center"/>
    </xf>
    <xf numFmtId="0" fontId="64" fillId="0" borderId="5" xfId="4" applyFont="1" applyBorder="1" applyAlignment="1" applyProtection="1">
      <alignment horizontal="distributed" vertical="center"/>
    </xf>
    <xf numFmtId="0" fontId="64" fillId="0" borderId="70" xfId="4" applyFont="1" applyBorder="1" applyAlignment="1" applyProtection="1">
      <alignment horizontal="distributed" vertical="center"/>
    </xf>
    <xf numFmtId="0" fontId="64" fillId="0" borderId="20" xfId="4" applyFont="1" applyBorder="1" applyAlignment="1" applyProtection="1">
      <alignment horizontal="distributed" vertical="center"/>
    </xf>
    <xf numFmtId="0" fontId="64" fillId="0" borderId="19" xfId="4" applyFont="1" applyBorder="1" applyAlignment="1" applyProtection="1">
      <alignment horizontal="distributed" vertical="center"/>
    </xf>
    <xf numFmtId="0" fontId="64" fillId="0" borderId="13" xfId="4" applyFont="1" applyBorder="1" applyAlignment="1" applyProtection="1">
      <alignment horizontal="distributed" vertical="center"/>
    </xf>
    <xf numFmtId="0" fontId="36" fillId="0" borderId="0" xfId="4" applyFont="1" applyAlignment="1" applyProtection="1">
      <alignment horizontal="left" vertical="center"/>
    </xf>
    <xf numFmtId="0" fontId="36" fillId="0" borderId="19" xfId="4" applyFont="1" applyBorder="1" applyAlignment="1" applyProtection="1">
      <alignment horizontal="center" vertical="center"/>
    </xf>
    <xf numFmtId="0" fontId="36" fillId="0" borderId="0" xfId="4" applyFont="1" applyBorder="1" applyAlignment="1" applyProtection="1">
      <alignment horizontal="distributed" vertical="center"/>
    </xf>
    <xf numFmtId="0" fontId="36" fillId="0" borderId="19" xfId="4" applyFont="1" applyBorder="1" applyAlignment="1" applyProtection="1">
      <alignment horizontal="distributed" vertical="center"/>
    </xf>
    <xf numFmtId="0" fontId="24" fillId="0" borderId="96" xfId="4" applyFont="1" applyBorder="1" applyAlignment="1" applyProtection="1">
      <alignment horizontal="distributed" vertical="center" justifyLastLine="1"/>
    </xf>
    <xf numFmtId="0" fontId="24" fillId="0" borderId="94" xfId="4" applyFont="1" applyBorder="1" applyAlignment="1" applyProtection="1">
      <alignment horizontal="distributed" vertical="center" justifyLastLine="1"/>
    </xf>
    <xf numFmtId="0" fontId="24" fillId="0" borderId="96" xfId="4" applyFont="1" applyBorder="1" applyAlignment="1" applyProtection="1">
      <alignment horizontal="center" vertical="center"/>
    </xf>
    <xf numFmtId="0" fontId="24" fillId="0" borderId="94" xfId="4" applyFont="1" applyBorder="1" applyAlignment="1" applyProtection="1">
      <alignment horizontal="center" vertical="center"/>
    </xf>
    <xf numFmtId="0" fontId="27" fillId="0" borderId="126" xfId="4" applyFont="1" applyBorder="1" applyAlignment="1" applyProtection="1">
      <alignment horizontal="left" vertical="center" shrinkToFit="1"/>
    </xf>
    <xf numFmtId="0" fontId="27" fillId="0" borderId="31" xfId="4" applyFont="1" applyBorder="1" applyAlignment="1" applyProtection="1">
      <alignment horizontal="left" vertical="center" shrinkToFit="1"/>
    </xf>
    <xf numFmtId="0" fontId="27" fillId="0" borderId="121" xfId="4" applyFont="1" applyBorder="1" applyAlignment="1" applyProtection="1">
      <alignment horizontal="left" vertical="center" shrinkToFit="1"/>
    </xf>
    <xf numFmtId="0" fontId="27" fillId="0" borderId="40" xfId="4" applyFont="1" applyBorder="1" applyAlignment="1" applyProtection="1">
      <alignment horizontal="left" vertical="center" shrinkToFit="1"/>
    </xf>
    <xf numFmtId="0" fontId="27" fillId="0" borderId="0" xfId="4" applyFont="1" applyBorder="1" applyAlignment="1" applyProtection="1">
      <alignment horizontal="left" vertical="center" shrinkToFit="1"/>
    </xf>
    <xf numFmtId="0" fontId="27" fillId="0" borderId="42" xfId="4" applyFont="1" applyBorder="1" applyAlignment="1" applyProtection="1">
      <alignment horizontal="left" vertical="center" shrinkToFit="1"/>
    </xf>
    <xf numFmtId="0" fontId="27" fillId="0" borderId="116" xfId="4" applyFont="1" applyBorder="1" applyAlignment="1" applyProtection="1">
      <alignment horizontal="left" vertical="center" shrinkToFit="1"/>
    </xf>
    <xf numFmtId="0" fontId="27" fillId="0" borderId="23" xfId="4" applyFont="1" applyBorder="1" applyAlignment="1" applyProtection="1">
      <alignment horizontal="left" vertical="center" shrinkToFit="1"/>
    </xf>
    <xf numFmtId="0" fontId="27" fillId="0" borderId="49" xfId="4" applyFont="1" applyBorder="1" applyAlignment="1" applyProtection="1">
      <alignment horizontal="left" vertical="center" shrinkToFit="1"/>
    </xf>
    <xf numFmtId="6" fontId="26" fillId="0" borderId="40" xfId="2" applyFont="1" applyFill="1" applyBorder="1" applyAlignment="1" applyProtection="1">
      <alignment horizontal="left" vertical="center" wrapText="1" justifyLastLine="1"/>
    </xf>
    <xf numFmtId="6" fontId="26" fillId="0" borderId="0" xfId="2" applyFont="1" applyFill="1" applyBorder="1" applyAlignment="1" applyProtection="1">
      <alignment horizontal="left" vertical="center" wrapText="1" justifyLastLine="1"/>
    </xf>
    <xf numFmtId="6" fontId="26" fillId="0" borderId="42" xfId="2" applyFont="1" applyFill="1" applyBorder="1" applyAlignment="1" applyProtection="1">
      <alignment horizontal="left" vertical="center" wrapText="1" justifyLastLine="1"/>
    </xf>
    <xf numFmtId="6" fontId="26" fillId="0" borderId="149" xfId="2" applyFont="1" applyFill="1" applyBorder="1" applyAlignment="1" applyProtection="1">
      <alignment horizontal="left" vertical="center" wrapText="1" justifyLastLine="1"/>
    </xf>
    <xf numFmtId="6" fontId="26" fillId="0" borderId="19" xfId="2" applyFont="1" applyFill="1" applyBorder="1" applyAlignment="1" applyProtection="1">
      <alignment horizontal="left" vertical="center" wrapText="1" justifyLastLine="1"/>
    </xf>
    <xf numFmtId="6" fontId="26" fillId="0" borderId="18" xfId="2" applyFont="1" applyFill="1" applyBorder="1" applyAlignment="1" applyProtection="1">
      <alignment horizontal="left" vertical="center" wrapText="1" justifyLastLine="1"/>
    </xf>
    <xf numFmtId="0" fontId="69" fillId="0" borderId="40" xfId="0" applyFont="1" applyFill="1" applyBorder="1" applyAlignment="1">
      <alignment horizontal="left" vertical="center" wrapText="1" justifyLastLine="1"/>
    </xf>
    <xf numFmtId="0" fontId="69" fillId="0" borderId="0" xfId="0" applyFont="1" applyFill="1" applyBorder="1" applyAlignment="1">
      <alignment horizontal="left" vertical="center" wrapText="1" justifyLastLine="1"/>
    </xf>
    <xf numFmtId="0" fontId="69" fillId="0" borderId="42" xfId="0" applyFont="1" applyFill="1" applyBorder="1" applyAlignment="1">
      <alignment horizontal="left" vertical="center" wrapText="1" justifyLastLine="1"/>
    </xf>
    <xf numFmtId="0" fontId="69" fillId="0" borderId="23" xfId="0" applyFont="1" applyFill="1" applyBorder="1" applyAlignment="1">
      <alignment horizontal="left" vertical="center" wrapText="1" justifyLastLine="1"/>
    </xf>
    <xf numFmtId="0" fontId="69" fillId="0" borderId="49" xfId="0" applyFont="1" applyFill="1" applyBorder="1" applyAlignment="1">
      <alignment horizontal="left" vertical="center" wrapText="1" justifyLastLine="1"/>
    </xf>
    <xf numFmtId="0" fontId="41" fillId="0" borderId="71" xfId="4" applyFont="1" applyBorder="1" applyAlignment="1" applyProtection="1">
      <alignment horizontal="center" vertical="center"/>
    </xf>
    <xf numFmtId="0" fontId="41" fillId="0" borderId="22" xfId="4" applyFont="1" applyBorder="1" applyAlignment="1" applyProtection="1">
      <alignment horizontal="center" vertical="center"/>
    </xf>
    <xf numFmtId="0" fontId="41" fillId="0" borderId="21" xfId="4" applyFont="1" applyBorder="1" applyAlignment="1" applyProtection="1">
      <alignment horizontal="center" vertical="center"/>
    </xf>
    <xf numFmtId="0" fontId="41" fillId="4" borderId="71" xfId="4" applyFont="1" applyFill="1" applyBorder="1" applyAlignment="1" applyProtection="1">
      <alignment horizontal="center" vertical="center" shrinkToFit="1"/>
      <protection locked="0"/>
    </xf>
    <xf numFmtId="0" fontId="41" fillId="4" borderId="22" xfId="4" applyFont="1" applyFill="1" applyBorder="1" applyAlignment="1" applyProtection="1">
      <alignment horizontal="center" vertical="center" shrinkToFit="1"/>
      <protection locked="0"/>
    </xf>
    <xf numFmtId="0" fontId="41" fillId="4" borderId="21" xfId="4" applyFont="1" applyFill="1" applyBorder="1" applyAlignment="1" applyProtection="1">
      <alignment horizontal="center" vertical="center" shrinkToFit="1"/>
      <protection locked="0"/>
    </xf>
    <xf numFmtId="0" fontId="41" fillId="0" borderId="22" xfId="4" applyFont="1" applyBorder="1" applyAlignment="1" applyProtection="1">
      <alignment horizontal="center" vertical="center" shrinkToFit="1"/>
    </xf>
    <xf numFmtId="0" fontId="41" fillId="0" borderId="21" xfId="4" applyFont="1" applyBorder="1" applyAlignment="1" applyProtection="1">
      <alignment horizontal="center" vertical="center" shrinkToFit="1"/>
    </xf>
    <xf numFmtId="0" fontId="61" fillId="0" borderId="5" xfId="4" applyFont="1" applyBorder="1" applyAlignment="1" applyProtection="1">
      <alignment horizontal="right" vertical="top" textRotation="255" wrapText="1" shrinkToFit="1"/>
    </xf>
    <xf numFmtId="0" fontId="61" fillId="0" borderId="0" xfId="4" applyFont="1" applyBorder="1" applyAlignment="1" applyProtection="1">
      <alignment horizontal="right" vertical="top" textRotation="255" wrapText="1" shrinkToFit="1"/>
    </xf>
    <xf numFmtId="0" fontId="11" fillId="0" borderId="36" xfId="4" applyFont="1" applyBorder="1" applyAlignment="1" applyProtection="1">
      <alignment horizontal="center" vertical="center" wrapText="1"/>
    </xf>
    <xf numFmtId="0" fontId="11" fillId="0" borderId="5" xfId="4" applyFont="1" applyBorder="1" applyAlignment="1" applyProtection="1">
      <alignment horizontal="center" vertical="center" wrapText="1"/>
    </xf>
    <xf numFmtId="0" fontId="11" fillId="0" borderId="122" xfId="4" applyFont="1" applyBorder="1" applyAlignment="1" applyProtection="1">
      <alignment horizontal="center" vertical="center" wrapText="1"/>
    </xf>
    <xf numFmtId="0" fontId="11" fillId="0" borderId="37" xfId="4" applyFont="1" applyBorder="1" applyAlignment="1" applyProtection="1">
      <alignment horizontal="center" vertical="center" wrapText="1"/>
    </xf>
    <xf numFmtId="0" fontId="11" fillId="0" borderId="42" xfId="4" applyFont="1" applyBorder="1" applyAlignment="1" applyProtection="1">
      <alignment horizontal="center" vertical="center" wrapText="1"/>
    </xf>
    <xf numFmtId="0" fontId="11" fillId="0" borderId="20" xfId="4" applyFont="1" applyBorder="1" applyAlignment="1" applyProtection="1">
      <alignment horizontal="center" vertical="center" wrapText="1"/>
    </xf>
    <xf numFmtId="0" fontId="11" fillId="0" borderId="19" xfId="4" applyFont="1" applyBorder="1" applyAlignment="1" applyProtection="1">
      <alignment horizontal="center" vertical="center" wrapText="1"/>
    </xf>
    <xf numFmtId="0" fontId="11" fillId="0" borderId="18" xfId="4" applyFont="1" applyBorder="1" applyAlignment="1" applyProtection="1">
      <alignment horizontal="center" vertical="center" wrapText="1"/>
    </xf>
    <xf numFmtId="0" fontId="30" fillId="0" borderId="141" xfId="4" applyFont="1" applyBorder="1" applyAlignment="1" applyProtection="1">
      <alignment horizontal="left" vertical="center" shrinkToFit="1"/>
    </xf>
    <xf numFmtId="0" fontId="30" fillId="0" borderId="118" xfId="4" applyFont="1" applyBorder="1" applyAlignment="1" applyProtection="1">
      <alignment horizontal="left" vertical="center" shrinkToFit="1"/>
    </xf>
    <xf numFmtId="0" fontId="30" fillId="0" borderId="142" xfId="4" applyFont="1" applyBorder="1" applyAlignment="1" applyProtection="1">
      <alignment horizontal="left" vertical="center" shrinkToFit="1"/>
    </xf>
    <xf numFmtId="0" fontId="42" fillId="0" borderId="40" xfId="4" applyFont="1" applyBorder="1" applyAlignment="1" applyProtection="1">
      <alignment vertical="center"/>
    </xf>
    <xf numFmtId="0" fontId="42" fillId="0" borderId="0" xfId="4" applyFont="1" applyAlignment="1" applyProtection="1">
      <alignment vertical="center"/>
    </xf>
    <xf numFmtId="0" fontId="46" fillId="0" borderId="43" xfId="3" applyFont="1" applyBorder="1" applyAlignment="1" applyProtection="1">
      <alignment horizontal="center" vertical="center" textRotation="255"/>
    </xf>
    <xf numFmtId="0" fontId="46" fillId="0" borderId="46" xfId="3" applyFont="1" applyBorder="1" applyAlignment="1" applyProtection="1">
      <alignment horizontal="center" vertical="center" textRotation="255"/>
    </xf>
    <xf numFmtId="0" fontId="46" fillId="0" borderId="48" xfId="3" applyFont="1" applyBorder="1" applyAlignment="1" applyProtection="1">
      <alignment horizontal="center" vertical="center" textRotation="255"/>
    </xf>
    <xf numFmtId="0" fontId="9" fillId="0" borderId="2" xfId="3" applyFont="1" applyFill="1" applyBorder="1" applyAlignment="1" applyProtection="1">
      <alignment horizontal="center" vertical="center"/>
      <protection locked="0"/>
    </xf>
    <xf numFmtId="0" fontId="9" fillId="0" borderId="16" xfId="3" applyFont="1" applyBorder="1" applyAlignment="1">
      <alignment horizontal="center" vertical="center"/>
    </xf>
    <xf numFmtId="0" fontId="3" fillId="0" borderId="50" xfId="3" applyFont="1" applyBorder="1" applyAlignment="1">
      <alignment horizontal="center" vertical="center" textRotation="255" shrinkToFit="1"/>
    </xf>
    <xf numFmtId="0" fontId="3" fillId="0" borderId="46" xfId="3" applyFont="1" applyBorder="1" applyAlignment="1">
      <alignment horizontal="center" vertical="center" textRotation="255" shrinkToFit="1"/>
    </xf>
    <xf numFmtId="0" fontId="3" fillId="0" borderId="47" xfId="3" applyFont="1" applyBorder="1" applyAlignment="1">
      <alignment horizontal="center" vertical="center" textRotation="255" shrinkToFit="1"/>
    </xf>
    <xf numFmtId="0" fontId="3" fillId="0" borderId="0" xfId="3" applyFont="1" applyBorder="1" applyAlignment="1" applyProtection="1">
      <alignment vertical="center"/>
    </xf>
    <xf numFmtId="0" fontId="19" fillId="0" borderId="71" xfId="3" applyFont="1" applyBorder="1" applyAlignment="1" applyProtection="1">
      <alignment horizontal="center" vertical="center"/>
    </xf>
    <xf numFmtId="0" fontId="19" fillId="0" borderId="22" xfId="3" applyFont="1" applyBorder="1" applyAlignment="1" applyProtection="1">
      <alignment horizontal="center" vertical="center"/>
    </xf>
    <xf numFmtId="0" fontId="19" fillId="0" borderId="21" xfId="3" applyFont="1" applyBorder="1" applyAlignment="1" applyProtection="1">
      <alignment horizontal="center" vertical="center"/>
    </xf>
    <xf numFmtId="0" fontId="3" fillId="0" borderId="3" xfId="3" applyFont="1" applyBorder="1" applyAlignment="1">
      <alignment horizontal="distributed" vertical="center" indent="3"/>
    </xf>
    <xf numFmtId="0" fontId="3" fillId="0" borderId="1" xfId="3" applyFont="1" applyBorder="1" applyAlignment="1">
      <alignment horizontal="distributed" vertical="center" indent="3"/>
    </xf>
    <xf numFmtId="0" fontId="20" fillId="0" borderId="71" xfId="3" applyFont="1" applyBorder="1" applyAlignment="1" applyProtection="1">
      <alignment horizontal="center" vertical="center"/>
    </xf>
    <xf numFmtId="0" fontId="20" fillId="0" borderId="22" xfId="3" applyFont="1" applyBorder="1" applyAlignment="1" applyProtection="1">
      <alignment horizontal="center" vertical="center"/>
    </xf>
    <xf numFmtId="0" fontId="20" fillId="0" borderId="21" xfId="3" applyFont="1" applyBorder="1" applyAlignment="1" applyProtection="1">
      <alignment horizontal="center" vertical="center"/>
    </xf>
    <xf numFmtId="49" fontId="8" fillId="0" borderId="2" xfId="3" applyNumberFormat="1" applyFont="1" applyBorder="1" applyAlignment="1" applyProtection="1">
      <alignment vertical="center" wrapText="1"/>
    </xf>
    <xf numFmtId="49" fontId="8" fillId="0" borderId="4" xfId="3" applyNumberFormat="1" applyFont="1" applyBorder="1" applyAlignment="1" applyProtection="1">
      <alignment vertical="center" wrapText="1"/>
    </xf>
    <xf numFmtId="49" fontId="8" fillId="0" borderId="38" xfId="3" applyNumberFormat="1" applyFont="1" applyBorder="1" applyAlignment="1" applyProtection="1">
      <alignment vertical="center" wrapText="1"/>
    </xf>
  </cellXfs>
  <cellStyles count="6">
    <cellStyle name="桁区切り" xfId="5" builtinId="6"/>
    <cellStyle name="桁区切り 2" xfId="1"/>
    <cellStyle name="通貨 2" xfId="2"/>
    <cellStyle name="標準" xfId="0" builtinId="0"/>
    <cellStyle name="標準 2" xfId="3"/>
    <cellStyle name="標準 3" xfId="4"/>
  </cellStyles>
  <dxfs count="295">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rgb="FFFFFF00"/>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44824</xdr:colOff>
      <xdr:row>4</xdr:row>
      <xdr:rowOff>49305</xdr:rowOff>
    </xdr:from>
    <xdr:to>
      <xdr:col>25</xdr:col>
      <xdr:colOff>44823</xdr:colOff>
      <xdr:row>16</xdr:row>
      <xdr:rowOff>92055</xdr:rowOff>
    </xdr:to>
    <xdr:sp macro="" textlink="">
      <xdr:nvSpPr>
        <xdr:cNvPr id="2" name="Oval 1"/>
        <xdr:cNvSpPr>
          <a:spLocks noChangeArrowheads="1"/>
        </xdr:cNvSpPr>
      </xdr:nvSpPr>
      <xdr:spPr bwMode="auto">
        <a:xfrm>
          <a:off x="1355912" y="1102658"/>
          <a:ext cx="1210235" cy="1252985"/>
        </a:xfrm>
        <a:prstGeom prst="ellipse">
          <a:avLst/>
        </a:prstGeom>
        <a:solidFill>
          <a:srgbClr val="FFFFFF"/>
        </a:solidFill>
        <a:ln w="6350" cap="rnd">
          <a:solidFill>
            <a:srgbClr val="000000"/>
          </a:solidFill>
          <a:prstDash val="dash"/>
          <a:round/>
          <a:headEnd/>
          <a:tailEnd/>
        </a:ln>
      </xdr:spPr>
      <xdr:txBody>
        <a:bodyPr vertOverflow="clip" wrap="square" lIns="0" tIns="0" rIns="0" bIns="0" anchor="t" anchorCtr="0" upright="1"/>
        <a:lstStyle/>
        <a:p>
          <a:pPr algn="ctr" rtl="0">
            <a:lnSpc>
              <a:spcPts val="12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付</a:t>
          </a:r>
        </a:p>
        <a:p>
          <a:pPr algn="ctr" rtl="0">
            <a:lnSpc>
              <a:spcPts val="11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受 　　印</a:t>
          </a:r>
        </a:p>
      </xdr:txBody>
    </xdr:sp>
    <xdr:clientData/>
  </xdr:twoCellAnchor>
  <xdr:twoCellAnchor>
    <xdr:from>
      <xdr:col>81</xdr:col>
      <xdr:colOff>89647</xdr:colOff>
      <xdr:row>13</xdr:row>
      <xdr:rowOff>62192</xdr:rowOff>
    </xdr:from>
    <xdr:to>
      <xdr:col>89</xdr:col>
      <xdr:colOff>0</xdr:colOff>
      <xdr:row>21</xdr:row>
      <xdr:rowOff>12339</xdr:rowOff>
    </xdr:to>
    <xdr:sp macro="" textlink="">
      <xdr:nvSpPr>
        <xdr:cNvPr id="3" name="Oval 2"/>
        <xdr:cNvSpPr>
          <a:spLocks noChangeArrowheads="1"/>
        </xdr:cNvSpPr>
      </xdr:nvSpPr>
      <xdr:spPr bwMode="auto">
        <a:xfrm>
          <a:off x="8258735" y="2023221"/>
          <a:ext cx="717177" cy="756971"/>
        </a:xfrm>
        <a:prstGeom prst="ellipse">
          <a:avLst/>
        </a:prstGeom>
        <a:solidFill>
          <a:schemeClr val="bg1"/>
        </a:solidFill>
        <a:ln w="6350" algn="ctr">
          <a:solidFill>
            <a:srgbClr val="000000"/>
          </a:solidFill>
          <a:prstDash val="dash"/>
          <a:round/>
          <a:headEnd/>
          <a:tailEnd/>
        </a:ln>
        <a:effectLst/>
      </xdr:spPr>
      <xdr:txBody>
        <a:bodyPr vertOverflow="clip" wrap="square" lIns="36000" tIns="18000" rIns="27432" bIns="0" anchor="ctr" anchorCtr="0" upright="1"/>
        <a:lstStyle/>
        <a:p>
          <a:pPr algn="ctr" rtl="0">
            <a:defRPr sz="1000"/>
          </a:pPr>
          <a:r>
            <a:rPr lang="ja-JP" altLang="en-US" sz="1050" b="0" i="0" u="none" strike="noStrike" baseline="0">
              <a:solidFill>
                <a:schemeClr val="tx1">
                  <a:lumMod val="50000"/>
                  <a:lumOff val="50000"/>
                </a:schemeClr>
              </a:solidFill>
              <a:latin typeface="ＭＳ Ｐ明朝"/>
              <a:ea typeface="ＭＳ Ｐ明朝"/>
            </a:rPr>
            <a:t> 印</a:t>
          </a:r>
        </a:p>
      </xdr:txBody>
    </xdr:sp>
    <xdr:clientData/>
  </xdr:twoCellAnchor>
  <xdr:twoCellAnchor>
    <xdr:from>
      <xdr:col>80</xdr:col>
      <xdr:colOff>78441</xdr:colOff>
      <xdr:row>10</xdr:row>
      <xdr:rowOff>78440</xdr:rowOff>
    </xdr:from>
    <xdr:to>
      <xdr:col>83</xdr:col>
      <xdr:colOff>33619</xdr:colOff>
      <xdr:row>13</xdr:row>
      <xdr:rowOff>44824</xdr:rowOff>
    </xdr:to>
    <xdr:sp macro="" textlink="">
      <xdr:nvSpPr>
        <xdr:cNvPr id="4" name="フレーム (半分) 3"/>
        <xdr:cNvSpPr/>
      </xdr:nvSpPr>
      <xdr:spPr>
        <a:xfrm>
          <a:off x="8146676" y="1736911"/>
          <a:ext cx="257737" cy="268942"/>
        </a:xfrm>
        <a:prstGeom prst="halfFrame">
          <a:avLst>
            <a:gd name="adj1" fmla="val 15384"/>
            <a:gd name="adj2" fmla="val 1282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44824</xdr:colOff>
      <xdr:row>98</xdr:row>
      <xdr:rowOff>49305</xdr:rowOff>
    </xdr:from>
    <xdr:to>
      <xdr:col>25</xdr:col>
      <xdr:colOff>44823</xdr:colOff>
      <xdr:row>110</xdr:row>
      <xdr:rowOff>92055</xdr:rowOff>
    </xdr:to>
    <xdr:sp macro="" textlink="">
      <xdr:nvSpPr>
        <xdr:cNvPr id="39" name="Oval 1"/>
        <xdr:cNvSpPr>
          <a:spLocks noChangeArrowheads="1"/>
        </xdr:cNvSpPr>
      </xdr:nvSpPr>
      <xdr:spPr bwMode="auto">
        <a:xfrm>
          <a:off x="1355912" y="1102658"/>
          <a:ext cx="1210235" cy="1252985"/>
        </a:xfrm>
        <a:prstGeom prst="ellipse">
          <a:avLst/>
        </a:prstGeom>
        <a:solidFill>
          <a:srgbClr val="FFFFFF"/>
        </a:solidFill>
        <a:ln w="6350" cap="rnd">
          <a:solidFill>
            <a:srgbClr val="000000"/>
          </a:solidFill>
          <a:prstDash val="dash"/>
          <a:round/>
          <a:headEnd/>
          <a:tailEnd/>
        </a:ln>
      </xdr:spPr>
      <xdr:txBody>
        <a:bodyPr vertOverflow="clip" wrap="square" lIns="0" tIns="0" rIns="0" bIns="0" anchor="t" anchorCtr="0" upright="1"/>
        <a:lstStyle/>
        <a:p>
          <a:pPr algn="ctr" rtl="0">
            <a:lnSpc>
              <a:spcPts val="12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付</a:t>
          </a:r>
        </a:p>
        <a:p>
          <a:pPr algn="ctr" rtl="0">
            <a:lnSpc>
              <a:spcPts val="11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受 　　印</a:t>
          </a:r>
        </a:p>
      </xdr:txBody>
    </xdr:sp>
    <xdr:clientData/>
  </xdr:twoCellAnchor>
  <xdr:twoCellAnchor>
    <xdr:from>
      <xdr:col>81</xdr:col>
      <xdr:colOff>89647</xdr:colOff>
      <xdr:row>107</xdr:row>
      <xdr:rowOff>62192</xdr:rowOff>
    </xdr:from>
    <xdr:to>
      <xdr:col>89</xdr:col>
      <xdr:colOff>0</xdr:colOff>
      <xdr:row>115</xdr:row>
      <xdr:rowOff>12339</xdr:rowOff>
    </xdr:to>
    <xdr:sp macro="" textlink="">
      <xdr:nvSpPr>
        <xdr:cNvPr id="41" name="Oval 2"/>
        <xdr:cNvSpPr>
          <a:spLocks noChangeArrowheads="1"/>
        </xdr:cNvSpPr>
      </xdr:nvSpPr>
      <xdr:spPr bwMode="auto">
        <a:xfrm>
          <a:off x="8258735" y="2023221"/>
          <a:ext cx="717177" cy="756971"/>
        </a:xfrm>
        <a:prstGeom prst="ellipse">
          <a:avLst/>
        </a:prstGeom>
        <a:solidFill>
          <a:schemeClr val="bg1"/>
        </a:solidFill>
        <a:ln w="6350" algn="ctr">
          <a:solidFill>
            <a:srgbClr val="000000"/>
          </a:solidFill>
          <a:prstDash val="dash"/>
          <a:round/>
          <a:headEnd/>
          <a:tailEnd/>
        </a:ln>
        <a:effectLst/>
      </xdr:spPr>
      <xdr:txBody>
        <a:bodyPr vertOverflow="clip" wrap="square" lIns="36000" tIns="18000" rIns="27432" bIns="0" anchor="ctr" anchorCtr="0" upright="1"/>
        <a:lstStyle/>
        <a:p>
          <a:pPr algn="ctr" rtl="0">
            <a:defRPr sz="1000"/>
          </a:pPr>
          <a:r>
            <a:rPr lang="ja-JP" altLang="en-US" sz="1050" b="0" i="0" u="none" strike="noStrike" baseline="0">
              <a:solidFill>
                <a:schemeClr val="tx1">
                  <a:lumMod val="50000"/>
                  <a:lumOff val="50000"/>
                </a:schemeClr>
              </a:solidFill>
              <a:latin typeface="ＭＳ Ｐ明朝"/>
              <a:ea typeface="ＭＳ Ｐ明朝"/>
            </a:rPr>
            <a:t> 印</a:t>
          </a:r>
        </a:p>
      </xdr:txBody>
    </xdr:sp>
    <xdr:clientData/>
  </xdr:twoCellAnchor>
  <xdr:twoCellAnchor>
    <xdr:from>
      <xdr:col>80</xdr:col>
      <xdr:colOff>78441</xdr:colOff>
      <xdr:row>104</xdr:row>
      <xdr:rowOff>78440</xdr:rowOff>
    </xdr:from>
    <xdr:to>
      <xdr:col>83</xdr:col>
      <xdr:colOff>33619</xdr:colOff>
      <xdr:row>107</xdr:row>
      <xdr:rowOff>44824</xdr:rowOff>
    </xdr:to>
    <xdr:sp macro="" textlink="">
      <xdr:nvSpPr>
        <xdr:cNvPr id="42" name="フレーム (半分) 41"/>
        <xdr:cNvSpPr/>
      </xdr:nvSpPr>
      <xdr:spPr>
        <a:xfrm>
          <a:off x="8146676" y="1736911"/>
          <a:ext cx="257737" cy="268942"/>
        </a:xfrm>
        <a:prstGeom prst="halfFrame">
          <a:avLst>
            <a:gd name="adj1" fmla="val 15384"/>
            <a:gd name="adj2" fmla="val 1282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0</xdr:colOff>
      <xdr:row>34</xdr:row>
      <xdr:rowOff>22410</xdr:rowOff>
    </xdr:from>
    <xdr:to>
      <xdr:col>51</xdr:col>
      <xdr:colOff>0</xdr:colOff>
      <xdr:row>49</xdr:row>
      <xdr:rowOff>313764</xdr:rowOff>
    </xdr:to>
    <xdr:pic>
      <xdr:nvPicPr>
        <xdr:cNvPr id="8" name="図 7"/>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72"/>
        <a:stretch/>
      </xdr:blipFill>
      <xdr:spPr bwMode="auto">
        <a:xfrm>
          <a:off x="9155206" y="8057028"/>
          <a:ext cx="7844118" cy="4728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22411</xdr:colOff>
      <xdr:row>50</xdr:row>
      <xdr:rowOff>1</xdr:rowOff>
    </xdr:from>
    <xdr:to>
      <xdr:col>50</xdr:col>
      <xdr:colOff>280147</xdr:colOff>
      <xdr:row>69</xdr:row>
      <xdr:rowOff>190500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7617" y="12808325"/>
          <a:ext cx="7788089" cy="4661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22411</xdr:colOff>
      <xdr:row>15</xdr:row>
      <xdr:rowOff>33617</xdr:rowOff>
    </xdr:from>
    <xdr:to>
      <xdr:col>50</xdr:col>
      <xdr:colOff>280148</xdr:colOff>
      <xdr:row>33</xdr:row>
      <xdr:rowOff>268942</xdr:rowOff>
    </xdr:to>
    <xdr:pic>
      <xdr:nvPicPr>
        <xdr:cNvPr id="18" name="図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77617" y="3496235"/>
          <a:ext cx="7788090" cy="4471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JA194"/>
  <sheetViews>
    <sheetView showGridLines="0" showRowColHeaders="0" tabSelected="1" showOutlineSymbols="0" zoomScale="70" zoomScaleNormal="70" zoomScaleSheetLayoutView="85" workbookViewId="0">
      <pane xSplit="6" ySplit="4" topLeftCell="G5" activePane="bottomRight" state="frozen"/>
      <selection activeCell="G12" sqref="G12:L12"/>
      <selection pane="topRight" activeCell="G12" sqref="G12:L12"/>
      <selection pane="bottomLeft" activeCell="G12" sqref="G12:L12"/>
      <selection pane="bottomRight" activeCell="G5" sqref="G5"/>
    </sheetView>
  </sheetViews>
  <sheetFormatPr defaultColWidth="3.875" defaultRowHeight="12" outlineLevelRow="1" x14ac:dyDescent="0.15"/>
  <cols>
    <col min="1" max="1" width="9" style="1" customWidth="1"/>
    <col min="2" max="3" width="4.375" style="1" customWidth="1"/>
    <col min="4" max="5" width="3.125" style="1" customWidth="1"/>
    <col min="6" max="6" width="13.75" style="1" customWidth="1"/>
    <col min="7" max="246" width="4.125" style="1" customWidth="1"/>
    <col min="247" max="16384" width="3.875" style="1"/>
  </cols>
  <sheetData>
    <row r="1" spans="1:246" ht="24.75" thickBot="1" x14ac:dyDescent="0.2">
      <c r="A1" s="360" t="s">
        <v>65</v>
      </c>
      <c r="B1" s="361"/>
      <c r="C1" s="361"/>
      <c r="D1" s="361"/>
      <c r="E1" s="361"/>
      <c r="F1" s="361"/>
      <c r="G1" s="361"/>
      <c r="H1" s="361"/>
      <c r="I1" s="361"/>
      <c r="J1" s="361"/>
      <c r="K1" s="362"/>
      <c r="L1" s="46"/>
      <c r="M1" s="46"/>
      <c r="N1" s="46"/>
      <c r="O1" s="46"/>
      <c r="P1" s="46"/>
      <c r="Q1" s="46"/>
      <c r="R1" s="76"/>
    </row>
    <row r="2" spans="1:246" s="45" customFormat="1" ht="22.5" customHeight="1" x14ac:dyDescent="0.15">
      <c r="A2" s="76" t="s">
        <v>135</v>
      </c>
    </row>
    <row r="3" spans="1:246" s="45" customFormat="1" ht="22.5" customHeight="1" x14ac:dyDescent="0.15">
      <c r="A3" s="76" t="s">
        <v>302</v>
      </c>
    </row>
    <row r="4" spans="1:246" s="45" customFormat="1" ht="22.5" customHeight="1" thickBot="1" x14ac:dyDescent="0.2">
      <c r="A4" s="76" t="s">
        <v>303</v>
      </c>
    </row>
    <row r="5" spans="1:246" ht="26.25" customHeight="1" thickBot="1" x14ac:dyDescent="0.2">
      <c r="A5" s="449" t="s">
        <v>61</v>
      </c>
      <c r="B5" s="450"/>
      <c r="C5" s="450"/>
      <c r="D5" s="450"/>
      <c r="E5" s="450"/>
      <c r="F5" s="450"/>
      <c r="G5" s="44"/>
      <c r="H5" s="38" t="s">
        <v>32</v>
      </c>
      <c r="I5" s="43"/>
      <c r="J5" s="38" t="s">
        <v>31</v>
      </c>
      <c r="K5" s="43"/>
      <c r="L5" s="37" t="s">
        <v>60</v>
      </c>
    </row>
    <row r="6" spans="1:246" ht="26.25" customHeight="1" thickBot="1" x14ac:dyDescent="0.2">
      <c r="A6" s="451" t="s">
        <v>103</v>
      </c>
      <c r="B6" s="455" t="s">
        <v>59</v>
      </c>
      <c r="C6" s="458" t="s">
        <v>58</v>
      </c>
      <c r="D6" s="458"/>
      <c r="E6" s="458"/>
      <c r="F6" s="458"/>
      <c r="G6" s="142"/>
      <c r="H6" s="143"/>
      <c r="I6" s="143"/>
      <c r="J6" s="143"/>
      <c r="K6" s="143"/>
      <c r="L6" s="144"/>
    </row>
    <row r="7" spans="1:246" ht="26.25" customHeight="1" thickBot="1" x14ac:dyDescent="0.2">
      <c r="A7" s="452"/>
      <c r="B7" s="455"/>
      <c r="C7" s="271" t="s">
        <v>200</v>
      </c>
      <c r="D7" s="272"/>
      <c r="E7" s="272"/>
      <c r="F7" s="273"/>
      <c r="G7" s="145"/>
      <c r="H7" s="146"/>
      <c r="I7" s="146"/>
      <c r="J7" s="252" t="s">
        <v>279</v>
      </c>
      <c r="K7" s="146"/>
      <c r="L7" s="146"/>
      <c r="M7" s="250"/>
      <c r="N7" s="251"/>
    </row>
    <row r="8" spans="1:246" ht="30" customHeight="1" x14ac:dyDescent="0.15">
      <c r="A8" s="453"/>
      <c r="B8" s="456"/>
      <c r="C8" s="459" t="s">
        <v>57</v>
      </c>
      <c r="D8" s="459"/>
      <c r="E8" s="459"/>
      <c r="F8" s="459"/>
      <c r="G8" s="461"/>
      <c r="H8" s="461"/>
      <c r="I8" s="461"/>
      <c r="J8" s="461"/>
      <c r="K8" s="461"/>
      <c r="L8" s="461"/>
      <c r="M8" s="461"/>
      <c r="N8" s="461"/>
      <c r="O8" s="462"/>
      <c r="P8" s="462"/>
      <c r="Q8" s="462"/>
      <c r="R8" s="462"/>
      <c r="S8" s="462"/>
      <c r="T8" s="462"/>
      <c r="U8" s="462"/>
      <c r="V8" s="462"/>
      <c r="W8" s="462"/>
      <c r="X8" s="462"/>
      <c r="Y8" s="462"/>
      <c r="Z8" s="462"/>
      <c r="AA8" s="462"/>
      <c r="AB8" s="463"/>
    </row>
    <row r="9" spans="1:246" ht="30" customHeight="1" x14ac:dyDescent="0.15">
      <c r="A9" s="453"/>
      <c r="B9" s="456"/>
      <c r="C9" s="459" t="s">
        <v>56</v>
      </c>
      <c r="D9" s="459"/>
      <c r="E9" s="459"/>
      <c r="F9" s="459"/>
      <c r="G9" s="464"/>
      <c r="H9" s="464"/>
      <c r="I9" s="464"/>
      <c r="J9" s="464"/>
      <c r="K9" s="464"/>
      <c r="L9" s="464"/>
      <c r="M9" s="464"/>
      <c r="N9" s="464"/>
      <c r="O9" s="464"/>
      <c r="P9" s="464"/>
      <c r="Q9" s="464"/>
      <c r="R9" s="464"/>
      <c r="S9" s="464"/>
      <c r="T9" s="464"/>
      <c r="U9" s="464"/>
      <c r="V9" s="464"/>
      <c r="W9" s="464"/>
      <c r="X9" s="464"/>
      <c r="Y9" s="464"/>
      <c r="Z9" s="464"/>
      <c r="AA9" s="464"/>
      <c r="AB9" s="465"/>
    </row>
    <row r="10" spans="1:246" ht="30" customHeight="1" x14ac:dyDescent="0.15">
      <c r="A10" s="453"/>
      <c r="B10" s="456"/>
      <c r="C10" s="459" t="s">
        <v>132</v>
      </c>
      <c r="D10" s="459"/>
      <c r="E10" s="459"/>
      <c r="F10" s="459"/>
      <c r="G10" s="111"/>
      <c r="H10" s="105"/>
      <c r="I10" s="106"/>
      <c r="J10" s="106"/>
      <c r="K10" s="107"/>
      <c r="L10" s="105"/>
      <c r="M10" s="106"/>
      <c r="N10" s="106"/>
      <c r="O10" s="107"/>
      <c r="P10" s="105"/>
      <c r="Q10" s="106"/>
      <c r="R10" s="106"/>
      <c r="S10" s="108"/>
      <c r="T10" s="473" t="s">
        <v>134</v>
      </c>
      <c r="U10" s="474"/>
      <c r="V10" s="474"/>
      <c r="W10" s="474"/>
      <c r="X10" s="474"/>
      <c r="Y10" s="474"/>
      <c r="Z10" s="474"/>
      <c r="AA10" s="474"/>
      <c r="AB10" s="475"/>
    </row>
    <row r="11" spans="1:246" ht="18.75" customHeight="1" x14ac:dyDescent="0.15">
      <c r="A11" s="453"/>
      <c r="B11" s="456"/>
      <c r="C11" s="466" t="s">
        <v>55</v>
      </c>
      <c r="D11" s="466"/>
      <c r="E11" s="466"/>
      <c r="F11" s="466"/>
      <c r="G11" s="468" t="s">
        <v>18</v>
      </c>
      <c r="H11" s="469"/>
      <c r="I11" s="469"/>
      <c r="J11" s="469"/>
      <c r="K11" s="469"/>
      <c r="L11" s="470"/>
      <c r="M11" s="468" t="s">
        <v>17</v>
      </c>
      <c r="N11" s="469"/>
      <c r="O11" s="469"/>
      <c r="P11" s="469"/>
      <c r="Q11" s="469"/>
      <c r="R11" s="470"/>
      <c r="S11" s="468" t="s">
        <v>16</v>
      </c>
      <c r="T11" s="469"/>
      <c r="U11" s="469"/>
      <c r="V11" s="469"/>
      <c r="W11" s="469"/>
      <c r="X11" s="469"/>
      <c r="Y11" s="469"/>
      <c r="Z11" s="469"/>
      <c r="AA11" s="471" t="s">
        <v>15</v>
      </c>
      <c r="AB11" s="472"/>
    </row>
    <row r="12" spans="1:246" ht="26.25" customHeight="1" thickBot="1" x14ac:dyDescent="0.2">
      <c r="A12" s="454"/>
      <c r="B12" s="457"/>
      <c r="C12" s="467"/>
      <c r="D12" s="467"/>
      <c r="E12" s="467"/>
      <c r="F12" s="467"/>
      <c r="G12" s="448"/>
      <c r="H12" s="428"/>
      <c r="I12" s="428"/>
      <c r="J12" s="428"/>
      <c r="K12" s="428"/>
      <c r="L12" s="447"/>
      <c r="M12" s="448"/>
      <c r="N12" s="428"/>
      <c r="O12" s="428"/>
      <c r="P12" s="428"/>
      <c r="Q12" s="428"/>
      <c r="R12" s="447"/>
      <c r="S12" s="448"/>
      <c r="T12" s="428"/>
      <c r="U12" s="39" t="s">
        <v>25</v>
      </c>
      <c r="V12" s="428"/>
      <c r="W12" s="428"/>
      <c r="X12" s="39" t="s">
        <v>54</v>
      </c>
      <c r="Y12" s="428"/>
      <c r="Z12" s="447"/>
      <c r="AA12" s="448"/>
      <c r="AB12" s="476"/>
    </row>
    <row r="13" spans="1:246" ht="18.75" customHeight="1" thickBot="1" x14ac:dyDescent="0.2">
      <c r="G13" s="460"/>
      <c r="H13" s="460"/>
      <c r="I13" s="460"/>
      <c r="J13" s="460"/>
      <c r="K13" s="460"/>
      <c r="L13" s="460"/>
    </row>
    <row r="14" spans="1:246" ht="18.75" customHeight="1" thickBot="1" x14ac:dyDescent="0.2">
      <c r="A14" s="381" t="s">
        <v>53</v>
      </c>
      <c r="B14" s="384" t="s">
        <v>52</v>
      </c>
      <c r="C14" s="384"/>
      <c r="D14" s="384"/>
      <c r="E14" s="384"/>
      <c r="F14" s="385"/>
      <c r="G14" s="436">
        <v>1</v>
      </c>
      <c r="H14" s="437"/>
      <c r="I14" s="437"/>
      <c r="J14" s="437"/>
      <c r="K14" s="437"/>
      <c r="L14" s="438"/>
      <c r="M14" s="436">
        <v>2</v>
      </c>
      <c r="N14" s="437"/>
      <c r="O14" s="437"/>
      <c r="P14" s="437"/>
      <c r="Q14" s="437"/>
      <c r="R14" s="438"/>
      <c r="S14" s="436">
        <v>3</v>
      </c>
      <c r="T14" s="437"/>
      <c r="U14" s="437"/>
      <c r="V14" s="437"/>
      <c r="W14" s="437"/>
      <c r="X14" s="438"/>
      <c r="Y14" s="436">
        <v>4</v>
      </c>
      <c r="Z14" s="437"/>
      <c r="AA14" s="437"/>
      <c r="AB14" s="437"/>
      <c r="AC14" s="437"/>
      <c r="AD14" s="438"/>
      <c r="AE14" s="436">
        <v>5</v>
      </c>
      <c r="AF14" s="437"/>
      <c r="AG14" s="437"/>
      <c r="AH14" s="437"/>
      <c r="AI14" s="437"/>
      <c r="AJ14" s="438"/>
      <c r="AK14" s="436">
        <v>6</v>
      </c>
      <c r="AL14" s="437"/>
      <c r="AM14" s="437"/>
      <c r="AN14" s="437"/>
      <c r="AO14" s="437"/>
      <c r="AP14" s="438"/>
      <c r="AQ14" s="436">
        <v>7</v>
      </c>
      <c r="AR14" s="437"/>
      <c r="AS14" s="437"/>
      <c r="AT14" s="437"/>
      <c r="AU14" s="437"/>
      <c r="AV14" s="438"/>
      <c r="AW14" s="436">
        <v>8</v>
      </c>
      <c r="AX14" s="437"/>
      <c r="AY14" s="437"/>
      <c r="AZ14" s="437"/>
      <c r="BA14" s="437"/>
      <c r="BB14" s="438"/>
      <c r="BC14" s="436">
        <v>9</v>
      </c>
      <c r="BD14" s="437"/>
      <c r="BE14" s="437"/>
      <c r="BF14" s="437"/>
      <c r="BG14" s="437"/>
      <c r="BH14" s="438"/>
      <c r="BI14" s="436">
        <v>10</v>
      </c>
      <c r="BJ14" s="437"/>
      <c r="BK14" s="437"/>
      <c r="BL14" s="437"/>
      <c r="BM14" s="437"/>
      <c r="BN14" s="438"/>
      <c r="BO14" s="436">
        <v>11</v>
      </c>
      <c r="BP14" s="437"/>
      <c r="BQ14" s="437"/>
      <c r="BR14" s="437"/>
      <c r="BS14" s="437"/>
      <c r="BT14" s="438"/>
      <c r="BU14" s="436">
        <v>12</v>
      </c>
      <c r="BV14" s="437"/>
      <c r="BW14" s="437"/>
      <c r="BX14" s="437"/>
      <c r="BY14" s="437"/>
      <c r="BZ14" s="438"/>
      <c r="CA14" s="436">
        <v>13</v>
      </c>
      <c r="CB14" s="437"/>
      <c r="CC14" s="437"/>
      <c r="CD14" s="437"/>
      <c r="CE14" s="437"/>
      <c r="CF14" s="438"/>
      <c r="CG14" s="436">
        <v>14</v>
      </c>
      <c r="CH14" s="437"/>
      <c r="CI14" s="437"/>
      <c r="CJ14" s="437"/>
      <c r="CK14" s="437"/>
      <c r="CL14" s="438"/>
      <c r="CM14" s="436">
        <v>15</v>
      </c>
      <c r="CN14" s="437"/>
      <c r="CO14" s="437"/>
      <c r="CP14" s="437"/>
      <c r="CQ14" s="437"/>
      <c r="CR14" s="438"/>
      <c r="CS14" s="436">
        <v>16</v>
      </c>
      <c r="CT14" s="437"/>
      <c r="CU14" s="437"/>
      <c r="CV14" s="437"/>
      <c r="CW14" s="437"/>
      <c r="CX14" s="438"/>
      <c r="CY14" s="436">
        <v>17</v>
      </c>
      <c r="CZ14" s="437"/>
      <c r="DA14" s="437"/>
      <c r="DB14" s="437"/>
      <c r="DC14" s="437"/>
      <c r="DD14" s="438"/>
      <c r="DE14" s="436">
        <v>18</v>
      </c>
      <c r="DF14" s="437"/>
      <c r="DG14" s="437"/>
      <c r="DH14" s="437"/>
      <c r="DI14" s="437"/>
      <c r="DJ14" s="438"/>
      <c r="DK14" s="436">
        <v>19</v>
      </c>
      <c r="DL14" s="437"/>
      <c r="DM14" s="437"/>
      <c r="DN14" s="437"/>
      <c r="DO14" s="437"/>
      <c r="DP14" s="438"/>
      <c r="DQ14" s="436">
        <v>20</v>
      </c>
      <c r="DR14" s="437"/>
      <c r="DS14" s="437"/>
      <c r="DT14" s="437"/>
      <c r="DU14" s="437"/>
      <c r="DV14" s="438"/>
      <c r="DW14" s="436">
        <v>21</v>
      </c>
      <c r="DX14" s="437"/>
      <c r="DY14" s="437"/>
      <c r="DZ14" s="437"/>
      <c r="EA14" s="437"/>
      <c r="EB14" s="438"/>
      <c r="EC14" s="436">
        <v>22</v>
      </c>
      <c r="ED14" s="437"/>
      <c r="EE14" s="437"/>
      <c r="EF14" s="437"/>
      <c r="EG14" s="437"/>
      <c r="EH14" s="438"/>
      <c r="EI14" s="436">
        <v>23</v>
      </c>
      <c r="EJ14" s="437"/>
      <c r="EK14" s="437"/>
      <c r="EL14" s="437"/>
      <c r="EM14" s="437"/>
      <c r="EN14" s="438"/>
      <c r="EO14" s="436">
        <v>24</v>
      </c>
      <c r="EP14" s="437"/>
      <c r="EQ14" s="437"/>
      <c r="ER14" s="437"/>
      <c r="ES14" s="437"/>
      <c r="ET14" s="438"/>
      <c r="EU14" s="436">
        <v>25</v>
      </c>
      <c r="EV14" s="437"/>
      <c r="EW14" s="437"/>
      <c r="EX14" s="437"/>
      <c r="EY14" s="437"/>
      <c r="EZ14" s="438"/>
      <c r="FA14" s="436">
        <v>26</v>
      </c>
      <c r="FB14" s="437"/>
      <c r="FC14" s="437"/>
      <c r="FD14" s="437"/>
      <c r="FE14" s="437"/>
      <c r="FF14" s="438"/>
      <c r="FG14" s="436">
        <v>27</v>
      </c>
      <c r="FH14" s="437"/>
      <c r="FI14" s="437"/>
      <c r="FJ14" s="437"/>
      <c r="FK14" s="437"/>
      <c r="FL14" s="438"/>
      <c r="FM14" s="436">
        <v>28</v>
      </c>
      <c r="FN14" s="437"/>
      <c r="FO14" s="437"/>
      <c r="FP14" s="437"/>
      <c r="FQ14" s="437"/>
      <c r="FR14" s="438"/>
      <c r="FS14" s="436">
        <v>29</v>
      </c>
      <c r="FT14" s="437"/>
      <c r="FU14" s="437"/>
      <c r="FV14" s="437"/>
      <c r="FW14" s="437"/>
      <c r="FX14" s="438"/>
      <c r="FY14" s="436">
        <v>30</v>
      </c>
      <c r="FZ14" s="437"/>
      <c r="GA14" s="437"/>
      <c r="GB14" s="437"/>
      <c r="GC14" s="437"/>
      <c r="GD14" s="438"/>
      <c r="GE14" s="436">
        <v>31</v>
      </c>
      <c r="GF14" s="437"/>
      <c r="GG14" s="437"/>
      <c r="GH14" s="437"/>
      <c r="GI14" s="437"/>
      <c r="GJ14" s="438"/>
      <c r="GK14" s="436">
        <v>32</v>
      </c>
      <c r="GL14" s="437"/>
      <c r="GM14" s="437"/>
      <c r="GN14" s="437"/>
      <c r="GO14" s="437"/>
      <c r="GP14" s="438"/>
      <c r="GQ14" s="436">
        <v>33</v>
      </c>
      <c r="GR14" s="437"/>
      <c r="GS14" s="437"/>
      <c r="GT14" s="437"/>
      <c r="GU14" s="437"/>
      <c r="GV14" s="438"/>
      <c r="GW14" s="436">
        <v>34</v>
      </c>
      <c r="GX14" s="437"/>
      <c r="GY14" s="437"/>
      <c r="GZ14" s="437"/>
      <c r="HA14" s="437"/>
      <c r="HB14" s="438"/>
      <c r="HC14" s="436">
        <v>35</v>
      </c>
      <c r="HD14" s="437"/>
      <c r="HE14" s="437"/>
      <c r="HF14" s="437"/>
      <c r="HG14" s="437"/>
      <c r="HH14" s="438"/>
      <c r="HI14" s="436">
        <v>36</v>
      </c>
      <c r="HJ14" s="437"/>
      <c r="HK14" s="437"/>
      <c r="HL14" s="437"/>
      <c r="HM14" s="437"/>
      <c r="HN14" s="438"/>
      <c r="HO14" s="436">
        <v>37</v>
      </c>
      <c r="HP14" s="437"/>
      <c r="HQ14" s="437"/>
      <c r="HR14" s="437"/>
      <c r="HS14" s="437"/>
      <c r="HT14" s="438"/>
      <c r="HU14" s="436">
        <v>38</v>
      </c>
      <c r="HV14" s="437"/>
      <c r="HW14" s="437"/>
      <c r="HX14" s="437"/>
      <c r="HY14" s="437"/>
      <c r="HZ14" s="438"/>
      <c r="IA14" s="436">
        <v>39</v>
      </c>
      <c r="IB14" s="437"/>
      <c r="IC14" s="437"/>
      <c r="ID14" s="437"/>
      <c r="IE14" s="437"/>
      <c r="IF14" s="438"/>
      <c r="IG14" s="436">
        <v>40</v>
      </c>
      <c r="IH14" s="437"/>
      <c r="II14" s="437"/>
      <c r="IJ14" s="437"/>
      <c r="IK14" s="437"/>
      <c r="IL14" s="477"/>
    </row>
    <row r="15" spans="1:246" ht="18.75" hidden="1" customHeight="1" outlineLevel="1" x14ac:dyDescent="0.15">
      <c r="A15" s="382"/>
      <c r="B15" s="363" t="s">
        <v>51</v>
      </c>
      <c r="C15" s="363"/>
      <c r="D15" s="363"/>
      <c r="E15" s="363"/>
      <c r="F15" s="364"/>
      <c r="G15" s="35">
        <f>TEXT(G14&amp;1,"#,##0")*1</f>
        <v>11</v>
      </c>
      <c r="H15" s="34">
        <f>+G15+1</f>
        <v>12</v>
      </c>
      <c r="I15" s="34">
        <f>+H15+1</f>
        <v>13</v>
      </c>
      <c r="J15" s="34">
        <f>+I15+1</f>
        <v>14</v>
      </c>
      <c r="K15" s="34">
        <f>+J15+1</f>
        <v>15</v>
      </c>
      <c r="L15" s="36">
        <f>+K15+1</f>
        <v>16</v>
      </c>
      <c r="M15" s="35">
        <f>TEXT(M14&amp;1,"#,##0")*1</f>
        <v>21</v>
      </c>
      <c r="N15" s="34">
        <f>+M15+1</f>
        <v>22</v>
      </c>
      <c r="O15" s="34">
        <f>+N15+1</f>
        <v>23</v>
      </c>
      <c r="P15" s="34">
        <f>+O15+1</f>
        <v>24</v>
      </c>
      <c r="Q15" s="34">
        <f>+P15+1</f>
        <v>25</v>
      </c>
      <c r="R15" s="36">
        <f>+Q15+1</f>
        <v>26</v>
      </c>
      <c r="S15" s="35">
        <f>TEXT(S14&amp;1,"#,##0")*1</f>
        <v>31</v>
      </c>
      <c r="T15" s="34">
        <f>+S15+1</f>
        <v>32</v>
      </c>
      <c r="U15" s="34">
        <f>+T15+1</f>
        <v>33</v>
      </c>
      <c r="V15" s="34">
        <f>+U15+1</f>
        <v>34</v>
      </c>
      <c r="W15" s="34">
        <f>+V15+1</f>
        <v>35</v>
      </c>
      <c r="X15" s="36">
        <f>+W15+1</f>
        <v>36</v>
      </c>
      <c r="Y15" s="35">
        <f>TEXT(Y14&amp;1,"#,##0")*1</f>
        <v>41</v>
      </c>
      <c r="Z15" s="34">
        <f>+Y15+1</f>
        <v>42</v>
      </c>
      <c r="AA15" s="34">
        <f>+Z15+1</f>
        <v>43</v>
      </c>
      <c r="AB15" s="34">
        <f>+AA15+1</f>
        <v>44</v>
      </c>
      <c r="AC15" s="34">
        <f>+AB15+1</f>
        <v>45</v>
      </c>
      <c r="AD15" s="36">
        <f>+AC15+1</f>
        <v>46</v>
      </c>
      <c r="AE15" s="35">
        <f>TEXT(AE14&amp;1,"#,##0")*1</f>
        <v>51</v>
      </c>
      <c r="AF15" s="34">
        <f>+AE15+1</f>
        <v>52</v>
      </c>
      <c r="AG15" s="34">
        <f>+AF15+1</f>
        <v>53</v>
      </c>
      <c r="AH15" s="34">
        <f>+AG15+1</f>
        <v>54</v>
      </c>
      <c r="AI15" s="34">
        <f>+AH15+1</f>
        <v>55</v>
      </c>
      <c r="AJ15" s="36">
        <f>+AI15+1</f>
        <v>56</v>
      </c>
      <c r="AK15" s="35">
        <f>TEXT(AK14&amp;1,"#,##0")*1</f>
        <v>61</v>
      </c>
      <c r="AL15" s="34">
        <f>+AK15+1</f>
        <v>62</v>
      </c>
      <c r="AM15" s="34">
        <f>+AL15+1</f>
        <v>63</v>
      </c>
      <c r="AN15" s="34">
        <f>+AM15+1</f>
        <v>64</v>
      </c>
      <c r="AO15" s="34">
        <f>+AN15+1</f>
        <v>65</v>
      </c>
      <c r="AP15" s="36">
        <f>+AO15+1</f>
        <v>66</v>
      </c>
      <c r="AQ15" s="35">
        <f>TEXT(AQ14&amp;1,"#,##0")*1</f>
        <v>71</v>
      </c>
      <c r="AR15" s="34">
        <f>+AQ15+1</f>
        <v>72</v>
      </c>
      <c r="AS15" s="34">
        <f>+AR15+1</f>
        <v>73</v>
      </c>
      <c r="AT15" s="34">
        <f>+AS15+1</f>
        <v>74</v>
      </c>
      <c r="AU15" s="34">
        <f>+AT15+1</f>
        <v>75</v>
      </c>
      <c r="AV15" s="36">
        <f>+AU15+1</f>
        <v>76</v>
      </c>
      <c r="AW15" s="35">
        <f>TEXT(AW14&amp;1,"#,##0")*1</f>
        <v>81</v>
      </c>
      <c r="AX15" s="34">
        <f>+AW15+1</f>
        <v>82</v>
      </c>
      <c r="AY15" s="34">
        <f>+AX15+1</f>
        <v>83</v>
      </c>
      <c r="AZ15" s="34">
        <f>+AY15+1</f>
        <v>84</v>
      </c>
      <c r="BA15" s="34">
        <f>+AZ15+1</f>
        <v>85</v>
      </c>
      <c r="BB15" s="36">
        <f>+BA15+1</f>
        <v>86</v>
      </c>
      <c r="BC15" s="35">
        <f>TEXT(BC14&amp;1,"#,##0")*1</f>
        <v>91</v>
      </c>
      <c r="BD15" s="34">
        <f>+BC15+1</f>
        <v>92</v>
      </c>
      <c r="BE15" s="34">
        <f>+BD15+1</f>
        <v>93</v>
      </c>
      <c r="BF15" s="34">
        <f>+BE15+1</f>
        <v>94</v>
      </c>
      <c r="BG15" s="34">
        <f>+BF15+1</f>
        <v>95</v>
      </c>
      <c r="BH15" s="36">
        <f>+BG15+1</f>
        <v>96</v>
      </c>
      <c r="BI15" s="35">
        <f>TEXT(BI14&amp;1,"#,##0")*1</f>
        <v>101</v>
      </c>
      <c r="BJ15" s="34">
        <f>+BI15+1</f>
        <v>102</v>
      </c>
      <c r="BK15" s="34">
        <f>+BJ15+1</f>
        <v>103</v>
      </c>
      <c r="BL15" s="34">
        <f>+BK15+1</f>
        <v>104</v>
      </c>
      <c r="BM15" s="34">
        <f>+BL15+1</f>
        <v>105</v>
      </c>
      <c r="BN15" s="36">
        <f>+BM15+1</f>
        <v>106</v>
      </c>
      <c r="BO15" s="35">
        <f>TEXT(BO14&amp;1,"#,##0")*1</f>
        <v>111</v>
      </c>
      <c r="BP15" s="34">
        <f>+BO15+1</f>
        <v>112</v>
      </c>
      <c r="BQ15" s="34">
        <f>+BP15+1</f>
        <v>113</v>
      </c>
      <c r="BR15" s="34">
        <f>+BQ15+1</f>
        <v>114</v>
      </c>
      <c r="BS15" s="34">
        <f>+BR15+1</f>
        <v>115</v>
      </c>
      <c r="BT15" s="36">
        <f>+BS15+1</f>
        <v>116</v>
      </c>
      <c r="BU15" s="35">
        <f>TEXT(BU14&amp;1,"#,##0")*1</f>
        <v>121</v>
      </c>
      <c r="BV15" s="34">
        <f>+BU15+1</f>
        <v>122</v>
      </c>
      <c r="BW15" s="34">
        <f>+BV15+1</f>
        <v>123</v>
      </c>
      <c r="BX15" s="34">
        <f>+BW15+1</f>
        <v>124</v>
      </c>
      <c r="BY15" s="34">
        <f>+BX15+1</f>
        <v>125</v>
      </c>
      <c r="BZ15" s="36">
        <f>+BY15+1</f>
        <v>126</v>
      </c>
      <c r="CA15" s="35">
        <f>TEXT(CA14&amp;1,"#,##0")*1</f>
        <v>131</v>
      </c>
      <c r="CB15" s="34">
        <f>+CA15+1</f>
        <v>132</v>
      </c>
      <c r="CC15" s="34">
        <f>+CB15+1</f>
        <v>133</v>
      </c>
      <c r="CD15" s="34">
        <f>+CC15+1</f>
        <v>134</v>
      </c>
      <c r="CE15" s="34">
        <f>+CD15+1</f>
        <v>135</v>
      </c>
      <c r="CF15" s="36">
        <f>+CE15+1</f>
        <v>136</v>
      </c>
      <c r="CG15" s="35">
        <f>TEXT(CG14&amp;1,"#,##0")*1</f>
        <v>141</v>
      </c>
      <c r="CH15" s="34">
        <f>+CG15+1</f>
        <v>142</v>
      </c>
      <c r="CI15" s="34">
        <f>+CH15+1</f>
        <v>143</v>
      </c>
      <c r="CJ15" s="34">
        <f>+CI15+1</f>
        <v>144</v>
      </c>
      <c r="CK15" s="34">
        <f>+CJ15+1</f>
        <v>145</v>
      </c>
      <c r="CL15" s="36">
        <f>+CK15+1</f>
        <v>146</v>
      </c>
      <c r="CM15" s="35">
        <f>TEXT(CM14&amp;1,"#,##0")*1</f>
        <v>151</v>
      </c>
      <c r="CN15" s="34">
        <f>+CM15+1</f>
        <v>152</v>
      </c>
      <c r="CO15" s="34">
        <f>+CN15+1</f>
        <v>153</v>
      </c>
      <c r="CP15" s="34">
        <f>+CO15+1</f>
        <v>154</v>
      </c>
      <c r="CQ15" s="34">
        <f>+CP15+1</f>
        <v>155</v>
      </c>
      <c r="CR15" s="36">
        <f>+CQ15+1</f>
        <v>156</v>
      </c>
      <c r="CS15" s="35">
        <f>TEXT(CS14&amp;1,"#,##0")*1</f>
        <v>161</v>
      </c>
      <c r="CT15" s="34">
        <f>+CS15+1</f>
        <v>162</v>
      </c>
      <c r="CU15" s="34">
        <f>+CT15+1</f>
        <v>163</v>
      </c>
      <c r="CV15" s="34">
        <f>+CU15+1</f>
        <v>164</v>
      </c>
      <c r="CW15" s="34">
        <f>+CV15+1</f>
        <v>165</v>
      </c>
      <c r="CX15" s="36">
        <f>+CW15+1</f>
        <v>166</v>
      </c>
      <c r="CY15" s="35">
        <f>TEXT(CY14&amp;1,"#,##0")*1</f>
        <v>171</v>
      </c>
      <c r="CZ15" s="34">
        <f>+CY15+1</f>
        <v>172</v>
      </c>
      <c r="DA15" s="34">
        <f>+CZ15+1</f>
        <v>173</v>
      </c>
      <c r="DB15" s="34">
        <f>+DA15+1</f>
        <v>174</v>
      </c>
      <c r="DC15" s="34">
        <f>+DB15+1</f>
        <v>175</v>
      </c>
      <c r="DD15" s="36">
        <f>+DC15+1</f>
        <v>176</v>
      </c>
      <c r="DE15" s="35">
        <f>TEXT(DE14&amp;1,"#,##0")*1</f>
        <v>181</v>
      </c>
      <c r="DF15" s="34">
        <f>+DE15+1</f>
        <v>182</v>
      </c>
      <c r="DG15" s="34">
        <f>+DF15+1</f>
        <v>183</v>
      </c>
      <c r="DH15" s="34">
        <f>+DG15+1</f>
        <v>184</v>
      </c>
      <c r="DI15" s="34">
        <f>+DH15+1</f>
        <v>185</v>
      </c>
      <c r="DJ15" s="36">
        <f>+DI15+1</f>
        <v>186</v>
      </c>
      <c r="DK15" s="35">
        <f>TEXT(DK14&amp;1,"#,##0")*1</f>
        <v>191</v>
      </c>
      <c r="DL15" s="34">
        <f>+DK15+1</f>
        <v>192</v>
      </c>
      <c r="DM15" s="34">
        <f>+DL15+1</f>
        <v>193</v>
      </c>
      <c r="DN15" s="34">
        <f>+DM15+1</f>
        <v>194</v>
      </c>
      <c r="DO15" s="34">
        <f>+DN15+1</f>
        <v>195</v>
      </c>
      <c r="DP15" s="36">
        <f>+DO15+1</f>
        <v>196</v>
      </c>
      <c r="DQ15" s="35">
        <f>TEXT(DQ14&amp;1,"#,##0")*1</f>
        <v>201</v>
      </c>
      <c r="DR15" s="34">
        <f>+DQ15+1</f>
        <v>202</v>
      </c>
      <c r="DS15" s="34">
        <f>+DR15+1</f>
        <v>203</v>
      </c>
      <c r="DT15" s="34">
        <f>+DS15+1</f>
        <v>204</v>
      </c>
      <c r="DU15" s="34">
        <f>+DT15+1</f>
        <v>205</v>
      </c>
      <c r="DV15" s="36">
        <f>+DU15+1</f>
        <v>206</v>
      </c>
      <c r="DW15" s="35">
        <f>TEXT(DW14&amp;1,"#,##0")*1</f>
        <v>211</v>
      </c>
      <c r="DX15" s="34">
        <f>+DW15+1</f>
        <v>212</v>
      </c>
      <c r="DY15" s="34">
        <f>+DX15+1</f>
        <v>213</v>
      </c>
      <c r="DZ15" s="34">
        <f>+DY15+1</f>
        <v>214</v>
      </c>
      <c r="EA15" s="34">
        <f>+DZ15+1</f>
        <v>215</v>
      </c>
      <c r="EB15" s="36">
        <f>+EA15+1</f>
        <v>216</v>
      </c>
      <c r="EC15" s="35">
        <f>TEXT(EC14&amp;1,"#,##0")*1</f>
        <v>221</v>
      </c>
      <c r="ED15" s="34">
        <f>+EC15+1</f>
        <v>222</v>
      </c>
      <c r="EE15" s="34">
        <f>+ED15+1</f>
        <v>223</v>
      </c>
      <c r="EF15" s="34">
        <f>+EE15+1</f>
        <v>224</v>
      </c>
      <c r="EG15" s="34">
        <f>+EF15+1</f>
        <v>225</v>
      </c>
      <c r="EH15" s="36">
        <f>+EG15+1</f>
        <v>226</v>
      </c>
      <c r="EI15" s="35">
        <f>TEXT(EI14&amp;1,"#,##0")*1</f>
        <v>231</v>
      </c>
      <c r="EJ15" s="34">
        <f>+EI15+1</f>
        <v>232</v>
      </c>
      <c r="EK15" s="34">
        <f>+EJ15+1</f>
        <v>233</v>
      </c>
      <c r="EL15" s="34">
        <f>+EK15+1</f>
        <v>234</v>
      </c>
      <c r="EM15" s="34">
        <f>+EL15+1</f>
        <v>235</v>
      </c>
      <c r="EN15" s="36">
        <f>+EM15+1</f>
        <v>236</v>
      </c>
      <c r="EO15" s="35">
        <f>TEXT(EO14&amp;1,"#,##0")*1</f>
        <v>241</v>
      </c>
      <c r="EP15" s="34">
        <f>+EO15+1</f>
        <v>242</v>
      </c>
      <c r="EQ15" s="34">
        <f>+EP15+1</f>
        <v>243</v>
      </c>
      <c r="ER15" s="34">
        <f>+EQ15+1</f>
        <v>244</v>
      </c>
      <c r="ES15" s="34">
        <f>+ER15+1</f>
        <v>245</v>
      </c>
      <c r="ET15" s="36">
        <f>+ES15+1</f>
        <v>246</v>
      </c>
      <c r="EU15" s="35">
        <f>TEXT(EU14&amp;1,"#,##0")*1</f>
        <v>251</v>
      </c>
      <c r="EV15" s="34">
        <f>+EU15+1</f>
        <v>252</v>
      </c>
      <c r="EW15" s="34">
        <f>+EV15+1</f>
        <v>253</v>
      </c>
      <c r="EX15" s="34">
        <f>+EW15+1</f>
        <v>254</v>
      </c>
      <c r="EY15" s="34">
        <f>+EX15+1</f>
        <v>255</v>
      </c>
      <c r="EZ15" s="36">
        <f>+EY15+1</f>
        <v>256</v>
      </c>
      <c r="FA15" s="35">
        <f>TEXT(FA14&amp;1,"#,##0")*1</f>
        <v>261</v>
      </c>
      <c r="FB15" s="34">
        <f>+FA15+1</f>
        <v>262</v>
      </c>
      <c r="FC15" s="34">
        <f>+FB15+1</f>
        <v>263</v>
      </c>
      <c r="FD15" s="34">
        <f>+FC15+1</f>
        <v>264</v>
      </c>
      <c r="FE15" s="34">
        <f>+FD15+1</f>
        <v>265</v>
      </c>
      <c r="FF15" s="36">
        <f>+FE15+1</f>
        <v>266</v>
      </c>
      <c r="FG15" s="35">
        <f>TEXT(FG14&amp;1,"#,##0")*1</f>
        <v>271</v>
      </c>
      <c r="FH15" s="34">
        <f>+FG15+1</f>
        <v>272</v>
      </c>
      <c r="FI15" s="34">
        <f>+FH15+1</f>
        <v>273</v>
      </c>
      <c r="FJ15" s="34">
        <f>+FI15+1</f>
        <v>274</v>
      </c>
      <c r="FK15" s="34">
        <f>+FJ15+1</f>
        <v>275</v>
      </c>
      <c r="FL15" s="36">
        <f>+FK15+1</f>
        <v>276</v>
      </c>
      <c r="FM15" s="35">
        <f>TEXT(FM14&amp;1,"#,##0")*1</f>
        <v>281</v>
      </c>
      <c r="FN15" s="34">
        <f>+FM15+1</f>
        <v>282</v>
      </c>
      <c r="FO15" s="34">
        <f>+FN15+1</f>
        <v>283</v>
      </c>
      <c r="FP15" s="34">
        <f>+FO15+1</f>
        <v>284</v>
      </c>
      <c r="FQ15" s="34">
        <f>+FP15+1</f>
        <v>285</v>
      </c>
      <c r="FR15" s="36">
        <f>+FQ15+1</f>
        <v>286</v>
      </c>
      <c r="FS15" s="35">
        <f>TEXT(FS14&amp;1,"#,##0")*1</f>
        <v>291</v>
      </c>
      <c r="FT15" s="34">
        <f>+FS15+1</f>
        <v>292</v>
      </c>
      <c r="FU15" s="34">
        <f>+FT15+1</f>
        <v>293</v>
      </c>
      <c r="FV15" s="34">
        <f>+FU15+1</f>
        <v>294</v>
      </c>
      <c r="FW15" s="34">
        <f>+FV15+1</f>
        <v>295</v>
      </c>
      <c r="FX15" s="36">
        <f>+FW15+1</f>
        <v>296</v>
      </c>
      <c r="FY15" s="35">
        <f>TEXT(FY14&amp;1,"#,##0")*1</f>
        <v>301</v>
      </c>
      <c r="FZ15" s="34">
        <f>+FY15+1</f>
        <v>302</v>
      </c>
      <c r="GA15" s="34">
        <f>+FZ15+1</f>
        <v>303</v>
      </c>
      <c r="GB15" s="34">
        <f>+GA15+1</f>
        <v>304</v>
      </c>
      <c r="GC15" s="34">
        <f>+GB15+1</f>
        <v>305</v>
      </c>
      <c r="GD15" s="36">
        <f>+GC15+1</f>
        <v>306</v>
      </c>
      <c r="GE15" s="35">
        <f>TEXT(GE14&amp;1,"#,##0")*1</f>
        <v>311</v>
      </c>
      <c r="GF15" s="34">
        <f>+GE15+1</f>
        <v>312</v>
      </c>
      <c r="GG15" s="34">
        <f>+GF15+1</f>
        <v>313</v>
      </c>
      <c r="GH15" s="34">
        <f>+GG15+1</f>
        <v>314</v>
      </c>
      <c r="GI15" s="34">
        <f>+GH15+1</f>
        <v>315</v>
      </c>
      <c r="GJ15" s="36">
        <f>+GI15+1</f>
        <v>316</v>
      </c>
      <c r="GK15" s="35">
        <f>TEXT(GK14&amp;1,"#,##0")*1</f>
        <v>321</v>
      </c>
      <c r="GL15" s="34">
        <f>+GK15+1</f>
        <v>322</v>
      </c>
      <c r="GM15" s="34">
        <f>+GL15+1</f>
        <v>323</v>
      </c>
      <c r="GN15" s="34">
        <f>+GM15+1</f>
        <v>324</v>
      </c>
      <c r="GO15" s="34">
        <f>+GN15+1</f>
        <v>325</v>
      </c>
      <c r="GP15" s="36">
        <f>+GO15+1</f>
        <v>326</v>
      </c>
      <c r="GQ15" s="35">
        <f>TEXT(GQ14&amp;1,"#,##0")*1</f>
        <v>331</v>
      </c>
      <c r="GR15" s="34">
        <f>+GQ15+1</f>
        <v>332</v>
      </c>
      <c r="GS15" s="34">
        <f>+GR15+1</f>
        <v>333</v>
      </c>
      <c r="GT15" s="34">
        <f>+GS15+1</f>
        <v>334</v>
      </c>
      <c r="GU15" s="34">
        <f>+GT15+1</f>
        <v>335</v>
      </c>
      <c r="GV15" s="36">
        <f>+GU15+1</f>
        <v>336</v>
      </c>
      <c r="GW15" s="35">
        <f>TEXT(GW14&amp;1,"#,##0")*1</f>
        <v>341</v>
      </c>
      <c r="GX15" s="34">
        <f>+GW15+1</f>
        <v>342</v>
      </c>
      <c r="GY15" s="34">
        <f>+GX15+1</f>
        <v>343</v>
      </c>
      <c r="GZ15" s="34">
        <f>+GY15+1</f>
        <v>344</v>
      </c>
      <c r="HA15" s="34">
        <f>+GZ15+1</f>
        <v>345</v>
      </c>
      <c r="HB15" s="36">
        <f>+HA15+1</f>
        <v>346</v>
      </c>
      <c r="HC15" s="35">
        <f>TEXT(HC14&amp;1,"#,##0")*1</f>
        <v>351</v>
      </c>
      <c r="HD15" s="34">
        <f>+HC15+1</f>
        <v>352</v>
      </c>
      <c r="HE15" s="34">
        <f>+HD15+1</f>
        <v>353</v>
      </c>
      <c r="HF15" s="34">
        <f>+HE15+1</f>
        <v>354</v>
      </c>
      <c r="HG15" s="34">
        <f>+HF15+1</f>
        <v>355</v>
      </c>
      <c r="HH15" s="36">
        <f>+HG15+1</f>
        <v>356</v>
      </c>
      <c r="HI15" s="35">
        <f>TEXT(HI14&amp;1,"#,##0")*1</f>
        <v>361</v>
      </c>
      <c r="HJ15" s="34">
        <f>+HI15+1</f>
        <v>362</v>
      </c>
      <c r="HK15" s="34">
        <f>+HJ15+1</f>
        <v>363</v>
      </c>
      <c r="HL15" s="34">
        <f>+HK15+1</f>
        <v>364</v>
      </c>
      <c r="HM15" s="34">
        <f>+HL15+1</f>
        <v>365</v>
      </c>
      <c r="HN15" s="36">
        <f>+HM15+1</f>
        <v>366</v>
      </c>
      <c r="HO15" s="35">
        <f>TEXT(HO14&amp;1,"#,##0")*1</f>
        <v>371</v>
      </c>
      <c r="HP15" s="34">
        <f>+HO15+1</f>
        <v>372</v>
      </c>
      <c r="HQ15" s="34">
        <f>+HP15+1</f>
        <v>373</v>
      </c>
      <c r="HR15" s="34">
        <f>+HQ15+1</f>
        <v>374</v>
      </c>
      <c r="HS15" s="34">
        <f>+HR15+1</f>
        <v>375</v>
      </c>
      <c r="HT15" s="36">
        <f>+HS15+1</f>
        <v>376</v>
      </c>
      <c r="HU15" s="35">
        <f>TEXT(HU14&amp;1,"#,##0")*1</f>
        <v>381</v>
      </c>
      <c r="HV15" s="34">
        <f>+HU15+1</f>
        <v>382</v>
      </c>
      <c r="HW15" s="34">
        <f>+HV15+1</f>
        <v>383</v>
      </c>
      <c r="HX15" s="34">
        <f>+HW15+1</f>
        <v>384</v>
      </c>
      <c r="HY15" s="34">
        <f>+HX15+1</f>
        <v>385</v>
      </c>
      <c r="HZ15" s="36">
        <f>+HY15+1</f>
        <v>386</v>
      </c>
      <c r="IA15" s="35">
        <f>TEXT(IA14&amp;1,"#,##0")*1</f>
        <v>391</v>
      </c>
      <c r="IB15" s="34">
        <f>+IA15+1</f>
        <v>392</v>
      </c>
      <c r="IC15" s="34">
        <f>+IB15+1</f>
        <v>393</v>
      </c>
      <c r="ID15" s="34">
        <f>+IC15+1</f>
        <v>394</v>
      </c>
      <c r="IE15" s="34">
        <f>+ID15+1</f>
        <v>395</v>
      </c>
      <c r="IF15" s="36">
        <f>+IE15+1</f>
        <v>396</v>
      </c>
      <c r="IG15" s="35">
        <f>TEXT(IG14&amp;1,"#,##0")*1</f>
        <v>401</v>
      </c>
      <c r="IH15" s="34">
        <f>+IG15+1</f>
        <v>402</v>
      </c>
      <c r="II15" s="34">
        <f>+IH15+1</f>
        <v>403</v>
      </c>
      <c r="IJ15" s="34">
        <f>+II15+1</f>
        <v>404</v>
      </c>
      <c r="IK15" s="34">
        <f>+IJ15+1</f>
        <v>405</v>
      </c>
      <c r="IL15" s="33">
        <f>+IK15+1</f>
        <v>406</v>
      </c>
    </row>
    <row r="16" spans="1:246" ht="18.75" customHeight="1" collapsed="1" x14ac:dyDescent="0.15">
      <c r="A16" s="382"/>
      <c r="B16" s="429" t="s">
        <v>138</v>
      </c>
      <c r="C16" s="429"/>
      <c r="D16" s="429"/>
      <c r="E16" s="429"/>
      <c r="F16" s="430"/>
      <c r="G16" s="431"/>
      <c r="H16" s="432"/>
      <c r="I16" s="432"/>
      <c r="J16" s="432"/>
      <c r="K16" s="432"/>
      <c r="L16" s="433"/>
      <c r="M16" s="431"/>
      <c r="N16" s="432"/>
      <c r="O16" s="432"/>
      <c r="P16" s="432"/>
      <c r="Q16" s="432"/>
      <c r="R16" s="433"/>
      <c r="S16" s="431"/>
      <c r="T16" s="432"/>
      <c r="U16" s="432"/>
      <c r="V16" s="432"/>
      <c r="W16" s="432"/>
      <c r="X16" s="433"/>
      <c r="Y16" s="431"/>
      <c r="Z16" s="432"/>
      <c r="AA16" s="432"/>
      <c r="AB16" s="432"/>
      <c r="AC16" s="432"/>
      <c r="AD16" s="433"/>
      <c r="AE16" s="431"/>
      <c r="AF16" s="432"/>
      <c r="AG16" s="432"/>
      <c r="AH16" s="432"/>
      <c r="AI16" s="432"/>
      <c r="AJ16" s="433"/>
      <c r="AK16" s="431"/>
      <c r="AL16" s="432"/>
      <c r="AM16" s="432"/>
      <c r="AN16" s="432"/>
      <c r="AO16" s="432"/>
      <c r="AP16" s="433"/>
      <c r="AQ16" s="431"/>
      <c r="AR16" s="432"/>
      <c r="AS16" s="432"/>
      <c r="AT16" s="432"/>
      <c r="AU16" s="432"/>
      <c r="AV16" s="433"/>
      <c r="AW16" s="431"/>
      <c r="AX16" s="432"/>
      <c r="AY16" s="432"/>
      <c r="AZ16" s="432"/>
      <c r="BA16" s="432"/>
      <c r="BB16" s="433"/>
      <c r="BC16" s="431"/>
      <c r="BD16" s="432"/>
      <c r="BE16" s="432"/>
      <c r="BF16" s="432"/>
      <c r="BG16" s="432"/>
      <c r="BH16" s="433"/>
      <c r="BI16" s="431"/>
      <c r="BJ16" s="432"/>
      <c r="BK16" s="432"/>
      <c r="BL16" s="432"/>
      <c r="BM16" s="432"/>
      <c r="BN16" s="433"/>
      <c r="BO16" s="431"/>
      <c r="BP16" s="432"/>
      <c r="BQ16" s="432"/>
      <c r="BR16" s="432"/>
      <c r="BS16" s="432"/>
      <c r="BT16" s="433"/>
      <c r="BU16" s="431"/>
      <c r="BV16" s="432"/>
      <c r="BW16" s="432"/>
      <c r="BX16" s="432"/>
      <c r="BY16" s="432"/>
      <c r="BZ16" s="433"/>
      <c r="CA16" s="431"/>
      <c r="CB16" s="432"/>
      <c r="CC16" s="432"/>
      <c r="CD16" s="432"/>
      <c r="CE16" s="432"/>
      <c r="CF16" s="433"/>
      <c r="CG16" s="431"/>
      <c r="CH16" s="432"/>
      <c r="CI16" s="432"/>
      <c r="CJ16" s="432"/>
      <c r="CK16" s="432"/>
      <c r="CL16" s="433"/>
      <c r="CM16" s="431"/>
      <c r="CN16" s="432"/>
      <c r="CO16" s="432"/>
      <c r="CP16" s="432"/>
      <c r="CQ16" s="432"/>
      <c r="CR16" s="433"/>
      <c r="CS16" s="431"/>
      <c r="CT16" s="432"/>
      <c r="CU16" s="432"/>
      <c r="CV16" s="432"/>
      <c r="CW16" s="432"/>
      <c r="CX16" s="433"/>
      <c r="CY16" s="431"/>
      <c r="CZ16" s="432"/>
      <c r="DA16" s="432"/>
      <c r="DB16" s="432"/>
      <c r="DC16" s="432"/>
      <c r="DD16" s="433"/>
      <c r="DE16" s="431"/>
      <c r="DF16" s="432"/>
      <c r="DG16" s="432"/>
      <c r="DH16" s="432"/>
      <c r="DI16" s="432"/>
      <c r="DJ16" s="433"/>
      <c r="DK16" s="431"/>
      <c r="DL16" s="432"/>
      <c r="DM16" s="432"/>
      <c r="DN16" s="432"/>
      <c r="DO16" s="432"/>
      <c r="DP16" s="433"/>
      <c r="DQ16" s="431"/>
      <c r="DR16" s="432"/>
      <c r="DS16" s="432"/>
      <c r="DT16" s="432"/>
      <c r="DU16" s="432"/>
      <c r="DV16" s="433"/>
      <c r="DW16" s="431"/>
      <c r="DX16" s="432"/>
      <c r="DY16" s="432"/>
      <c r="DZ16" s="432"/>
      <c r="EA16" s="432"/>
      <c r="EB16" s="433"/>
      <c r="EC16" s="431"/>
      <c r="ED16" s="432"/>
      <c r="EE16" s="432"/>
      <c r="EF16" s="432"/>
      <c r="EG16" s="432"/>
      <c r="EH16" s="433"/>
      <c r="EI16" s="431"/>
      <c r="EJ16" s="432"/>
      <c r="EK16" s="432"/>
      <c r="EL16" s="432"/>
      <c r="EM16" s="432"/>
      <c r="EN16" s="433"/>
      <c r="EO16" s="431"/>
      <c r="EP16" s="432"/>
      <c r="EQ16" s="432"/>
      <c r="ER16" s="432"/>
      <c r="ES16" s="432"/>
      <c r="ET16" s="433"/>
      <c r="EU16" s="431"/>
      <c r="EV16" s="432"/>
      <c r="EW16" s="432"/>
      <c r="EX16" s="432"/>
      <c r="EY16" s="432"/>
      <c r="EZ16" s="433"/>
      <c r="FA16" s="431"/>
      <c r="FB16" s="432"/>
      <c r="FC16" s="432"/>
      <c r="FD16" s="432"/>
      <c r="FE16" s="432"/>
      <c r="FF16" s="433"/>
      <c r="FG16" s="431"/>
      <c r="FH16" s="432"/>
      <c r="FI16" s="432"/>
      <c r="FJ16" s="432"/>
      <c r="FK16" s="432"/>
      <c r="FL16" s="433"/>
      <c r="FM16" s="431"/>
      <c r="FN16" s="432"/>
      <c r="FO16" s="432"/>
      <c r="FP16" s="432"/>
      <c r="FQ16" s="432"/>
      <c r="FR16" s="433"/>
      <c r="FS16" s="431"/>
      <c r="FT16" s="432"/>
      <c r="FU16" s="432"/>
      <c r="FV16" s="432"/>
      <c r="FW16" s="432"/>
      <c r="FX16" s="433"/>
      <c r="FY16" s="431"/>
      <c r="FZ16" s="432"/>
      <c r="GA16" s="432"/>
      <c r="GB16" s="432"/>
      <c r="GC16" s="432"/>
      <c r="GD16" s="433"/>
      <c r="GE16" s="431"/>
      <c r="GF16" s="432"/>
      <c r="GG16" s="432"/>
      <c r="GH16" s="432"/>
      <c r="GI16" s="432"/>
      <c r="GJ16" s="433"/>
      <c r="GK16" s="431"/>
      <c r="GL16" s="432"/>
      <c r="GM16" s="432"/>
      <c r="GN16" s="432"/>
      <c r="GO16" s="432"/>
      <c r="GP16" s="433"/>
      <c r="GQ16" s="431"/>
      <c r="GR16" s="432"/>
      <c r="GS16" s="432"/>
      <c r="GT16" s="432"/>
      <c r="GU16" s="432"/>
      <c r="GV16" s="433"/>
      <c r="GW16" s="431"/>
      <c r="GX16" s="432"/>
      <c r="GY16" s="432"/>
      <c r="GZ16" s="432"/>
      <c r="HA16" s="432"/>
      <c r="HB16" s="433"/>
      <c r="HC16" s="431"/>
      <c r="HD16" s="432"/>
      <c r="HE16" s="432"/>
      <c r="HF16" s="432"/>
      <c r="HG16" s="432"/>
      <c r="HH16" s="433"/>
      <c r="HI16" s="431"/>
      <c r="HJ16" s="432"/>
      <c r="HK16" s="432"/>
      <c r="HL16" s="432"/>
      <c r="HM16" s="432"/>
      <c r="HN16" s="433"/>
      <c r="HO16" s="431"/>
      <c r="HP16" s="432"/>
      <c r="HQ16" s="432"/>
      <c r="HR16" s="432"/>
      <c r="HS16" s="432"/>
      <c r="HT16" s="433"/>
      <c r="HU16" s="431"/>
      <c r="HV16" s="432"/>
      <c r="HW16" s="432"/>
      <c r="HX16" s="432"/>
      <c r="HY16" s="432"/>
      <c r="HZ16" s="433"/>
      <c r="IA16" s="431"/>
      <c r="IB16" s="432"/>
      <c r="IC16" s="432"/>
      <c r="ID16" s="432"/>
      <c r="IE16" s="432"/>
      <c r="IF16" s="433"/>
      <c r="IG16" s="431"/>
      <c r="IH16" s="432"/>
      <c r="II16" s="432"/>
      <c r="IJ16" s="432"/>
      <c r="IK16" s="432"/>
      <c r="IL16" s="433"/>
    </row>
    <row r="17" spans="1:246" ht="18.75" customHeight="1" x14ac:dyDescent="0.15">
      <c r="A17" s="382"/>
      <c r="B17" s="434" t="s">
        <v>49</v>
      </c>
      <c r="C17" s="435"/>
      <c r="D17" s="435"/>
      <c r="E17" s="435"/>
      <c r="F17" s="435"/>
      <c r="G17" s="365"/>
      <c r="H17" s="366"/>
      <c r="I17" s="366"/>
      <c r="J17" s="366"/>
      <c r="K17" s="366"/>
      <c r="L17" s="367"/>
      <c r="M17" s="365"/>
      <c r="N17" s="366"/>
      <c r="O17" s="366"/>
      <c r="P17" s="366"/>
      <c r="Q17" s="366"/>
      <c r="R17" s="367"/>
      <c r="S17" s="365"/>
      <c r="T17" s="366"/>
      <c r="U17" s="366"/>
      <c r="V17" s="366"/>
      <c r="W17" s="366"/>
      <c r="X17" s="367"/>
      <c r="Y17" s="365"/>
      <c r="Z17" s="366"/>
      <c r="AA17" s="366"/>
      <c r="AB17" s="366"/>
      <c r="AC17" s="366"/>
      <c r="AD17" s="367"/>
      <c r="AE17" s="365"/>
      <c r="AF17" s="366"/>
      <c r="AG17" s="366"/>
      <c r="AH17" s="366"/>
      <c r="AI17" s="366"/>
      <c r="AJ17" s="367"/>
      <c r="AK17" s="365"/>
      <c r="AL17" s="366"/>
      <c r="AM17" s="366"/>
      <c r="AN17" s="366"/>
      <c r="AO17" s="366"/>
      <c r="AP17" s="367"/>
      <c r="AQ17" s="365"/>
      <c r="AR17" s="366"/>
      <c r="AS17" s="366"/>
      <c r="AT17" s="366"/>
      <c r="AU17" s="366"/>
      <c r="AV17" s="367"/>
      <c r="AW17" s="365"/>
      <c r="AX17" s="366"/>
      <c r="AY17" s="366"/>
      <c r="AZ17" s="366"/>
      <c r="BA17" s="366"/>
      <c r="BB17" s="367"/>
      <c r="BC17" s="365"/>
      <c r="BD17" s="366"/>
      <c r="BE17" s="366"/>
      <c r="BF17" s="366"/>
      <c r="BG17" s="366"/>
      <c r="BH17" s="367"/>
      <c r="BI17" s="365"/>
      <c r="BJ17" s="366"/>
      <c r="BK17" s="366"/>
      <c r="BL17" s="366"/>
      <c r="BM17" s="366"/>
      <c r="BN17" s="367"/>
      <c r="BO17" s="365"/>
      <c r="BP17" s="366"/>
      <c r="BQ17" s="366"/>
      <c r="BR17" s="366"/>
      <c r="BS17" s="366"/>
      <c r="BT17" s="367"/>
      <c r="BU17" s="365"/>
      <c r="BV17" s="366"/>
      <c r="BW17" s="366"/>
      <c r="BX17" s="366"/>
      <c r="BY17" s="366"/>
      <c r="BZ17" s="367"/>
      <c r="CA17" s="365"/>
      <c r="CB17" s="366"/>
      <c r="CC17" s="366"/>
      <c r="CD17" s="366"/>
      <c r="CE17" s="366"/>
      <c r="CF17" s="367"/>
      <c r="CG17" s="365"/>
      <c r="CH17" s="366"/>
      <c r="CI17" s="366"/>
      <c r="CJ17" s="366"/>
      <c r="CK17" s="366"/>
      <c r="CL17" s="367"/>
      <c r="CM17" s="365"/>
      <c r="CN17" s="366"/>
      <c r="CO17" s="366"/>
      <c r="CP17" s="366"/>
      <c r="CQ17" s="366"/>
      <c r="CR17" s="367"/>
      <c r="CS17" s="365"/>
      <c r="CT17" s="366"/>
      <c r="CU17" s="366"/>
      <c r="CV17" s="366"/>
      <c r="CW17" s="366"/>
      <c r="CX17" s="367"/>
      <c r="CY17" s="365"/>
      <c r="CZ17" s="366"/>
      <c r="DA17" s="366"/>
      <c r="DB17" s="366"/>
      <c r="DC17" s="366"/>
      <c r="DD17" s="367"/>
      <c r="DE17" s="365"/>
      <c r="DF17" s="366"/>
      <c r="DG17" s="366"/>
      <c r="DH17" s="366"/>
      <c r="DI17" s="366"/>
      <c r="DJ17" s="367"/>
      <c r="DK17" s="365"/>
      <c r="DL17" s="366"/>
      <c r="DM17" s="366"/>
      <c r="DN17" s="366"/>
      <c r="DO17" s="366"/>
      <c r="DP17" s="367"/>
      <c r="DQ17" s="365"/>
      <c r="DR17" s="366"/>
      <c r="DS17" s="366"/>
      <c r="DT17" s="366"/>
      <c r="DU17" s="366"/>
      <c r="DV17" s="367"/>
      <c r="DW17" s="365"/>
      <c r="DX17" s="366"/>
      <c r="DY17" s="366"/>
      <c r="DZ17" s="366"/>
      <c r="EA17" s="366"/>
      <c r="EB17" s="367"/>
      <c r="EC17" s="365"/>
      <c r="ED17" s="366"/>
      <c r="EE17" s="366"/>
      <c r="EF17" s="366"/>
      <c r="EG17" s="366"/>
      <c r="EH17" s="367"/>
      <c r="EI17" s="365"/>
      <c r="EJ17" s="366"/>
      <c r="EK17" s="366"/>
      <c r="EL17" s="366"/>
      <c r="EM17" s="366"/>
      <c r="EN17" s="367"/>
      <c r="EO17" s="365"/>
      <c r="EP17" s="366"/>
      <c r="EQ17" s="366"/>
      <c r="ER17" s="366"/>
      <c r="ES17" s="366"/>
      <c r="ET17" s="367"/>
      <c r="EU17" s="365"/>
      <c r="EV17" s="366"/>
      <c r="EW17" s="366"/>
      <c r="EX17" s="366"/>
      <c r="EY17" s="366"/>
      <c r="EZ17" s="367"/>
      <c r="FA17" s="365"/>
      <c r="FB17" s="366"/>
      <c r="FC17" s="366"/>
      <c r="FD17" s="366"/>
      <c r="FE17" s="366"/>
      <c r="FF17" s="367"/>
      <c r="FG17" s="365"/>
      <c r="FH17" s="366"/>
      <c r="FI17" s="366"/>
      <c r="FJ17" s="366"/>
      <c r="FK17" s="366"/>
      <c r="FL17" s="367"/>
      <c r="FM17" s="365"/>
      <c r="FN17" s="366"/>
      <c r="FO17" s="366"/>
      <c r="FP17" s="366"/>
      <c r="FQ17" s="366"/>
      <c r="FR17" s="367"/>
      <c r="FS17" s="365"/>
      <c r="FT17" s="366"/>
      <c r="FU17" s="366"/>
      <c r="FV17" s="366"/>
      <c r="FW17" s="366"/>
      <c r="FX17" s="367"/>
      <c r="FY17" s="365"/>
      <c r="FZ17" s="366"/>
      <c r="GA17" s="366"/>
      <c r="GB17" s="366"/>
      <c r="GC17" s="366"/>
      <c r="GD17" s="367"/>
      <c r="GE17" s="365"/>
      <c r="GF17" s="366"/>
      <c r="GG17" s="366"/>
      <c r="GH17" s="366"/>
      <c r="GI17" s="366"/>
      <c r="GJ17" s="367"/>
      <c r="GK17" s="365"/>
      <c r="GL17" s="366"/>
      <c r="GM17" s="366"/>
      <c r="GN17" s="366"/>
      <c r="GO17" s="366"/>
      <c r="GP17" s="367"/>
      <c r="GQ17" s="365"/>
      <c r="GR17" s="366"/>
      <c r="GS17" s="366"/>
      <c r="GT17" s="366"/>
      <c r="GU17" s="366"/>
      <c r="GV17" s="367"/>
      <c r="GW17" s="365"/>
      <c r="GX17" s="366"/>
      <c r="GY17" s="366"/>
      <c r="GZ17" s="366"/>
      <c r="HA17" s="366"/>
      <c r="HB17" s="367"/>
      <c r="HC17" s="365"/>
      <c r="HD17" s="366"/>
      <c r="HE17" s="366"/>
      <c r="HF17" s="366"/>
      <c r="HG17" s="366"/>
      <c r="HH17" s="367"/>
      <c r="HI17" s="365"/>
      <c r="HJ17" s="366"/>
      <c r="HK17" s="366"/>
      <c r="HL17" s="366"/>
      <c r="HM17" s="366"/>
      <c r="HN17" s="367"/>
      <c r="HO17" s="365"/>
      <c r="HP17" s="366"/>
      <c r="HQ17" s="366"/>
      <c r="HR17" s="366"/>
      <c r="HS17" s="366"/>
      <c r="HT17" s="367"/>
      <c r="HU17" s="365"/>
      <c r="HV17" s="366"/>
      <c r="HW17" s="366"/>
      <c r="HX17" s="366"/>
      <c r="HY17" s="366"/>
      <c r="HZ17" s="367"/>
      <c r="IA17" s="365"/>
      <c r="IB17" s="366"/>
      <c r="IC17" s="366"/>
      <c r="ID17" s="366"/>
      <c r="IE17" s="366"/>
      <c r="IF17" s="367"/>
      <c r="IG17" s="365"/>
      <c r="IH17" s="366"/>
      <c r="II17" s="366"/>
      <c r="IJ17" s="366"/>
      <c r="IK17" s="366"/>
      <c r="IL17" s="367"/>
    </row>
    <row r="18" spans="1:246" ht="18.75" customHeight="1" x14ac:dyDescent="0.15">
      <c r="A18" s="382"/>
      <c r="B18" s="386" t="s">
        <v>50</v>
      </c>
      <c r="C18" s="386"/>
      <c r="D18" s="386"/>
      <c r="E18" s="386"/>
      <c r="F18" s="387"/>
      <c r="G18" s="372"/>
      <c r="H18" s="373"/>
      <c r="I18" s="373"/>
      <c r="J18" s="373"/>
      <c r="K18" s="373"/>
      <c r="L18" s="374"/>
      <c r="M18" s="372"/>
      <c r="N18" s="373"/>
      <c r="O18" s="373"/>
      <c r="P18" s="373"/>
      <c r="Q18" s="373"/>
      <c r="R18" s="374"/>
      <c r="S18" s="372"/>
      <c r="T18" s="373"/>
      <c r="U18" s="373"/>
      <c r="V18" s="373"/>
      <c r="W18" s="373"/>
      <c r="X18" s="374"/>
      <c r="Y18" s="372"/>
      <c r="Z18" s="373"/>
      <c r="AA18" s="373"/>
      <c r="AB18" s="373"/>
      <c r="AC18" s="373"/>
      <c r="AD18" s="374"/>
      <c r="AE18" s="372"/>
      <c r="AF18" s="373"/>
      <c r="AG18" s="373"/>
      <c r="AH18" s="373"/>
      <c r="AI18" s="373"/>
      <c r="AJ18" s="374"/>
      <c r="AK18" s="372"/>
      <c r="AL18" s="373"/>
      <c r="AM18" s="373"/>
      <c r="AN18" s="373"/>
      <c r="AO18" s="373"/>
      <c r="AP18" s="374"/>
      <c r="AQ18" s="372"/>
      <c r="AR18" s="373"/>
      <c r="AS18" s="373"/>
      <c r="AT18" s="373"/>
      <c r="AU18" s="373"/>
      <c r="AV18" s="374"/>
      <c r="AW18" s="372"/>
      <c r="AX18" s="373"/>
      <c r="AY18" s="373"/>
      <c r="AZ18" s="373"/>
      <c r="BA18" s="373"/>
      <c r="BB18" s="374"/>
      <c r="BC18" s="372"/>
      <c r="BD18" s="373"/>
      <c r="BE18" s="373"/>
      <c r="BF18" s="373"/>
      <c r="BG18" s="373"/>
      <c r="BH18" s="374"/>
      <c r="BI18" s="372"/>
      <c r="BJ18" s="373"/>
      <c r="BK18" s="373"/>
      <c r="BL18" s="373"/>
      <c r="BM18" s="373"/>
      <c r="BN18" s="374"/>
      <c r="BO18" s="372"/>
      <c r="BP18" s="373"/>
      <c r="BQ18" s="373"/>
      <c r="BR18" s="373"/>
      <c r="BS18" s="373"/>
      <c r="BT18" s="374"/>
      <c r="BU18" s="372"/>
      <c r="BV18" s="373"/>
      <c r="BW18" s="373"/>
      <c r="BX18" s="373"/>
      <c r="BY18" s="373"/>
      <c r="BZ18" s="374"/>
      <c r="CA18" s="372"/>
      <c r="CB18" s="373"/>
      <c r="CC18" s="373"/>
      <c r="CD18" s="373"/>
      <c r="CE18" s="373"/>
      <c r="CF18" s="374"/>
      <c r="CG18" s="372"/>
      <c r="CH18" s="373"/>
      <c r="CI18" s="373"/>
      <c r="CJ18" s="373"/>
      <c r="CK18" s="373"/>
      <c r="CL18" s="374"/>
      <c r="CM18" s="372"/>
      <c r="CN18" s="373"/>
      <c r="CO18" s="373"/>
      <c r="CP18" s="373"/>
      <c r="CQ18" s="373"/>
      <c r="CR18" s="374"/>
      <c r="CS18" s="372"/>
      <c r="CT18" s="373"/>
      <c r="CU18" s="373"/>
      <c r="CV18" s="373"/>
      <c r="CW18" s="373"/>
      <c r="CX18" s="374"/>
      <c r="CY18" s="372"/>
      <c r="CZ18" s="373"/>
      <c r="DA18" s="373"/>
      <c r="DB18" s="373"/>
      <c r="DC18" s="373"/>
      <c r="DD18" s="374"/>
      <c r="DE18" s="372"/>
      <c r="DF18" s="373"/>
      <c r="DG18" s="373"/>
      <c r="DH18" s="373"/>
      <c r="DI18" s="373"/>
      <c r="DJ18" s="374"/>
      <c r="DK18" s="372"/>
      <c r="DL18" s="373"/>
      <c r="DM18" s="373"/>
      <c r="DN18" s="373"/>
      <c r="DO18" s="373"/>
      <c r="DP18" s="374"/>
      <c r="DQ18" s="372"/>
      <c r="DR18" s="373"/>
      <c r="DS18" s="373"/>
      <c r="DT18" s="373"/>
      <c r="DU18" s="373"/>
      <c r="DV18" s="374"/>
      <c r="DW18" s="372"/>
      <c r="DX18" s="373"/>
      <c r="DY18" s="373"/>
      <c r="DZ18" s="373"/>
      <c r="EA18" s="373"/>
      <c r="EB18" s="374"/>
      <c r="EC18" s="372"/>
      <c r="ED18" s="373"/>
      <c r="EE18" s="373"/>
      <c r="EF18" s="373"/>
      <c r="EG18" s="373"/>
      <c r="EH18" s="374"/>
      <c r="EI18" s="372"/>
      <c r="EJ18" s="373"/>
      <c r="EK18" s="373"/>
      <c r="EL18" s="373"/>
      <c r="EM18" s="373"/>
      <c r="EN18" s="374"/>
      <c r="EO18" s="372"/>
      <c r="EP18" s="373"/>
      <c r="EQ18" s="373"/>
      <c r="ER18" s="373"/>
      <c r="ES18" s="373"/>
      <c r="ET18" s="374"/>
      <c r="EU18" s="372"/>
      <c r="EV18" s="373"/>
      <c r="EW18" s="373"/>
      <c r="EX18" s="373"/>
      <c r="EY18" s="373"/>
      <c r="EZ18" s="374"/>
      <c r="FA18" s="372"/>
      <c r="FB18" s="373"/>
      <c r="FC18" s="373"/>
      <c r="FD18" s="373"/>
      <c r="FE18" s="373"/>
      <c r="FF18" s="374"/>
      <c r="FG18" s="372"/>
      <c r="FH18" s="373"/>
      <c r="FI18" s="373"/>
      <c r="FJ18" s="373"/>
      <c r="FK18" s="373"/>
      <c r="FL18" s="374"/>
      <c r="FM18" s="372"/>
      <c r="FN18" s="373"/>
      <c r="FO18" s="373"/>
      <c r="FP18" s="373"/>
      <c r="FQ18" s="373"/>
      <c r="FR18" s="374"/>
      <c r="FS18" s="372"/>
      <c r="FT18" s="373"/>
      <c r="FU18" s="373"/>
      <c r="FV18" s="373"/>
      <c r="FW18" s="373"/>
      <c r="FX18" s="374"/>
      <c r="FY18" s="372"/>
      <c r="FZ18" s="373"/>
      <c r="GA18" s="373"/>
      <c r="GB18" s="373"/>
      <c r="GC18" s="373"/>
      <c r="GD18" s="374"/>
      <c r="GE18" s="372"/>
      <c r="GF18" s="373"/>
      <c r="GG18" s="373"/>
      <c r="GH18" s="373"/>
      <c r="GI18" s="373"/>
      <c r="GJ18" s="374"/>
      <c r="GK18" s="372"/>
      <c r="GL18" s="373"/>
      <c r="GM18" s="373"/>
      <c r="GN18" s="373"/>
      <c r="GO18" s="373"/>
      <c r="GP18" s="374"/>
      <c r="GQ18" s="372"/>
      <c r="GR18" s="373"/>
      <c r="GS18" s="373"/>
      <c r="GT18" s="373"/>
      <c r="GU18" s="373"/>
      <c r="GV18" s="374"/>
      <c r="GW18" s="372"/>
      <c r="GX18" s="373"/>
      <c r="GY18" s="373"/>
      <c r="GZ18" s="373"/>
      <c r="HA18" s="373"/>
      <c r="HB18" s="374"/>
      <c r="HC18" s="372"/>
      <c r="HD18" s="373"/>
      <c r="HE18" s="373"/>
      <c r="HF18" s="373"/>
      <c r="HG18" s="373"/>
      <c r="HH18" s="374"/>
      <c r="HI18" s="372"/>
      <c r="HJ18" s="373"/>
      <c r="HK18" s="373"/>
      <c r="HL18" s="373"/>
      <c r="HM18" s="373"/>
      <c r="HN18" s="374"/>
      <c r="HO18" s="372"/>
      <c r="HP18" s="373"/>
      <c r="HQ18" s="373"/>
      <c r="HR18" s="373"/>
      <c r="HS18" s="373"/>
      <c r="HT18" s="374"/>
      <c r="HU18" s="372"/>
      <c r="HV18" s="373"/>
      <c r="HW18" s="373"/>
      <c r="HX18" s="373"/>
      <c r="HY18" s="373"/>
      <c r="HZ18" s="374"/>
      <c r="IA18" s="372"/>
      <c r="IB18" s="373"/>
      <c r="IC18" s="373"/>
      <c r="ID18" s="373"/>
      <c r="IE18" s="373"/>
      <c r="IF18" s="374"/>
      <c r="IG18" s="372"/>
      <c r="IH18" s="373"/>
      <c r="II18" s="373"/>
      <c r="IJ18" s="373"/>
      <c r="IK18" s="373"/>
      <c r="IL18" s="374"/>
    </row>
    <row r="19" spans="1:246" ht="18.75" customHeight="1" x14ac:dyDescent="0.15">
      <c r="A19" s="382"/>
      <c r="B19" s="32"/>
      <c r="C19" s="411" t="s">
        <v>49</v>
      </c>
      <c r="D19" s="412"/>
      <c r="E19" s="412"/>
      <c r="F19" s="413"/>
      <c r="G19" s="365"/>
      <c r="H19" s="366"/>
      <c r="I19" s="366"/>
      <c r="J19" s="366"/>
      <c r="K19" s="366"/>
      <c r="L19" s="367"/>
      <c r="M19" s="365"/>
      <c r="N19" s="366"/>
      <c r="O19" s="366"/>
      <c r="P19" s="366"/>
      <c r="Q19" s="366"/>
      <c r="R19" s="367"/>
      <c r="S19" s="365"/>
      <c r="T19" s="366"/>
      <c r="U19" s="366"/>
      <c r="V19" s="366"/>
      <c r="W19" s="366"/>
      <c r="X19" s="367"/>
      <c r="Y19" s="365"/>
      <c r="Z19" s="366"/>
      <c r="AA19" s="366"/>
      <c r="AB19" s="366"/>
      <c r="AC19" s="366"/>
      <c r="AD19" s="367"/>
      <c r="AE19" s="365"/>
      <c r="AF19" s="366"/>
      <c r="AG19" s="366"/>
      <c r="AH19" s="366"/>
      <c r="AI19" s="366"/>
      <c r="AJ19" s="367"/>
      <c r="AK19" s="365"/>
      <c r="AL19" s="366"/>
      <c r="AM19" s="366"/>
      <c r="AN19" s="366"/>
      <c r="AO19" s="366"/>
      <c r="AP19" s="367"/>
      <c r="AQ19" s="365"/>
      <c r="AR19" s="366"/>
      <c r="AS19" s="366"/>
      <c r="AT19" s="366"/>
      <c r="AU19" s="366"/>
      <c r="AV19" s="367"/>
      <c r="AW19" s="365"/>
      <c r="AX19" s="366"/>
      <c r="AY19" s="366"/>
      <c r="AZ19" s="366"/>
      <c r="BA19" s="366"/>
      <c r="BB19" s="367"/>
      <c r="BC19" s="365"/>
      <c r="BD19" s="366"/>
      <c r="BE19" s="366"/>
      <c r="BF19" s="366"/>
      <c r="BG19" s="366"/>
      <c r="BH19" s="367"/>
      <c r="BI19" s="365"/>
      <c r="BJ19" s="366"/>
      <c r="BK19" s="366"/>
      <c r="BL19" s="366"/>
      <c r="BM19" s="366"/>
      <c r="BN19" s="367"/>
      <c r="BO19" s="365"/>
      <c r="BP19" s="366"/>
      <c r="BQ19" s="366"/>
      <c r="BR19" s="366"/>
      <c r="BS19" s="366"/>
      <c r="BT19" s="367"/>
      <c r="BU19" s="365"/>
      <c r="BV19" s="366"/>
      <c r="BW19" s="366"/>
      <c r="BX19" s="366"/>
      <c r="BY19" s="366"/>
      <c r="BZ19" s="367"/>
      <c r="CA19" s="365"/>
      <c r="CB19" s="366"/>
      <c r="CC19" s="366"/>
      <c r="CD19" s="366"/>
      <c r="CE19" s="366"/>
      <c r="CF19" s="367"/>
      <c r="CG19" s="365"/>
      <c r="CH19" s="366"/>
      <c r="CI19" s="366"/>
      <c r="CJ19" s="366"/>
      <c r="CK19" s="366"/>
      <c r="CL19" s="367"/>
      <c r="CM19" s="365"/>
      <c r="CN19" s="366"/>
      <c r="CO19" s="366"/>
      <c r="CP19" s="366"/>
      <c r="CQ19" s="366"/>
      <c r="CR19" s="367"/>
      <c r="CS19" s="365"/>
      <c r="CT19" s="366"/>
      <c r="CU19" s="366"/>
      <c r="CV19" s="366"/>
      <c r="CW19" s="366"/>
      <c r="CX19" s="367"/>
      <c r="CY19" s="365"/>
      <c r="CZ19" s="366"/>
      <c r="DA19" s="366"/>
      <c r="DB19" s="366"/>
      <c r="DC19" s="366"/>
      <c r="DD19" s="367"/>
      <c r="DE19" s="365"/>
      <c r="DF19" s="366"/>
      <c r="DG19" s="366"/>
      <c r="DH19" s="366"/>
      <c r="DI19" s="366"/>
      <c r="DJ19" s="367"/>
      <c r="DK19" s="365"/>
      <c r="DL19" s="366"/>
      <c r="DM19" s="366"/>
      <c r="DN19" s="366"/>
      <c r="DO19" s="366"/>
      <c r="DP19" s="367"/>
      <c r="DQ19" s="365"/>
      <c r="DR19" s="366"/>
      <c r="DS19" s="366"/>
      <c r="DT19" s="366"/>
      <c r="DU19" s="366"/>
      <c r="DV19" s="367"/>
      <c r="DW19" s="365"/>
      <c r="DX19" s="366"/>
      <c r="DY19" s="366"/>
      <c r="DZ19" s="366"/>
      <c r="EA19" s="366"/>
      <c r="EB19" s="367"/>
      <c r="EC19" s="365"/>
      <c r="ED19" s="366"/>
      <c r="EE19" s="366"/>
      <c r="EF19" s="366"/>
      <c r="EG19" s="366"/>
      <c r="EH19" s="367"/>
      <c r="EI19" s="365"/>
      <c r="EJ19" s="366"/>
      <c r="EK19" s="366"/>
      <c r="EL19" s="366"/>
      <c r="EM19" s="366"/>
      <c r="EN19" s="367"/>
      <c r="EO19" s="365"/>
      <c r="EP19" s="366"/>
      <c r="EQ19" s="366"/>
      <c r="ER19" s="366"/>
      <c r="ES19" s="366"/>
      <c r="ET19" s="367"/>
      <c r="EU19" s="365"/>
      <c r="EV19" s="366"/>
      <c r="EW19" s="366"/>
      <c r="EX19" s="366"/>
      <c r="EY19" s="366"/>
      <c r="EZ19" s="367"/>
      <c r="FA19" s="365"/>
      <c r="FB19" s="366"/>
      <c r="FC19" s="366"/>
      <c r="FD19" s="366"/>
      <c r="FE19" s="366"/>
      <c r="FF19" s="367"/>
      <c r="FG19" s="365"/>
      <c r="FH19" s="366"/>
      <c r="FI19" s="366"/>
      <c r="FJ19" s="366"/>
      <c r="FK19" s="366"/>
      <c r="FL19" s="367"/>
      <c r="FM19" s="365"/>
      <c r="FN19" s="366"/>
      <c r="FO19" s="366"/>
      <c r="FP19" s="366"/>
      <c r="FQ19" s="366"/>
      <c r="FR19" s="367"/>
      <c r="FS19" s="365"/>
      <c r="FT19" s="366"/>
      <c r="FU19" s="366"/>
      <c r="FV19" s="366"/>
      <c r="FW19" s="366"/>
      <c r="FX19" s="367"/>
      <c r="FY19" s="365"/>
      <c r="FZ19" s="366"/>
      <c r="GA19" s="366"/>
      <c r="GB19" s="366"/>
      <c r="GC19" s="366"/>
      <c r="GD19" s="367"/>
      <c r="GE19" s="365"/>
      <c r="GF19" s="366"/>
      <c r="GG19" s="366"/>
      <c r="GH19" s="366"/>
      <c r="GI19" s="366"/>
      <c r="GJ19" s="367"/>
      <c r="GK19" s="365"/>
      <c r="GL19" s="366"/>
      <c r="GM19" s="366"/>
      <c r="GN19" s="366"/>
      <c r="GO19" s="366"/>
      <c r="GP19" s="367"/>
      <c r="GQ19" s="365"/>
      <c r="GR19" s="366"/>
      <c r="GS19" s="366"/>
      <c r="GT19" s="366"/>
      <c r="GU19" s="366"/>
      <c r="GV19" s="367"/>
      <c r="GW19" s="365"/>
      <c r="GX19" s="366"/>
      <c r="GY19" s="366"/>
      <c r="GZ19" s="366"/>
      <c r="HA19" s="366"/>
      <c r="HB19" s="367"/>
      <c r="HC19" s="365"/>
      <c r="HD19" s="366"/>
      <c r="HE19" s="366"/>
      <c r="HF19" s="366"/>
      <c r="HG19" s="366"/>
      <c r="HH19" s="367"/>
      <c r="HI19" s="365"/>
      <c r="HJ19" s="366"/>
      <c r="HK19" s="366"/>
      <c r="HL19" s="366"/>
      <c r="HM19" s="366"/>
      <c r="HN19" s="367"/>
      <c r="HO19" s="365"/>
      <c r="HP19" s="366"/>
      <c r="HQ19" s="366"/>
      <c r="HR19" s="366"/>
      <c r="HS19" s="366"/>
      <c r="HT19" s="367"/>
      <c r="HU19" s="365"/>
      <c r="HV19" s="366"/>
      <c r="HW19" s="366"/>
      <c r="HX19" s="366"/>
      <c r="HY19" s="366"/>
      <c r="HZ19" s="367"/>
      <c r="IA19" s="365"/>
      <c r="IB19" s="366"/>
      <c r="IC19" s="366"/>
      <c r="ID19" s="366"/>
      <c r="IE19" s="366"/>
      <c r="IF19" s="367"/>
      <c r="IG19" s="365"/>
      <c r="IH19" s="366"/>
      <c r="II19" s="366"/>
      <c r="IJ19" s="366"/>
      <c r="IK19" s="366"/>
      <c r="IL19" s="367"/>
    </row>
    <row r="20" spans="1:246" ht="18.75" customHeight="1" x14ac:dyDescent="0.15">
      <c r="A20" s="382"/>
      <c r="B20" s="31"/>
      <c r="C20" s="369" t="s">
        <v>48</v>
      </c>
      <c r="D20" s="370"/>
      <c r="E20" s="370"/>
      <c r="F20" s="371"/>
      <c r="G20" s="372"/>
      <c r="H20" s="373"/>
      <c r="I20" s="373"/>
      <c r="J20" s="373"/>
      <c r="K20" s="373"/>
      <c r="L20" s="374"/>
      <c r="M20" s="372"/>
      <c r="N20" s="373"/>
      <c r="O20" s="373"/>
      <c r="P20" s="373"/>
      <c r="Q20" s="373"/>
      <c r="R20" s="374"/>
      <c r="S20" s="372"/>
      <c r="T20" s="373"/>
      <c r="U20" s="373"/>
      <c r="V20" s="373"/>
      <c r="W20" s="373"/>
      <c r="X20" s="374"/>
      <c r="Y20" s="372"/>
      <c r="Z20" s="373"/>
      <c r="AA20" s="373"/>
      <c r="AB20" s="373"/>
      <c r="AC20" s="373"/>
      <c r="AD20" s="374"/>
      <c r="AE20" s="372"/>
      <c r="AF20" s="373"/>
      <c r="AG20" s="373"/>
      <c r="AH20" s="373"/>
      <c r="AI20" s="373"/>
      <c r="AJ20" s="374"/>
      <c r="AK20" s="372"/>
      <c r="AL20" s="373"/>
      <c r="AM20" s="373"/>
      <c r="AN20" s="373"/>
      <c r="AO20" s="373"/>
      <c r="AP20" s="374"/>
      <c r="AQ20" s="372"/>
      <c r="AR20" s="373"/>
      <c r="AS20" s="373"/>
      <c r="AT20" s="373"/>
      <c r="AU20" s="373"/>
      <c r="AV20" s="374"/>
      <c r="AW20" s="372"/>
      <c r="AX20" s="373"/>
      <c r="AY20" s="373"/>
      <c r="AZ20" s="373"/>
      <c r="BA20" s="373"/>
      <c r="BB20" s="374"/>
      <c r="BC20" s="372"/>
      <c r="BD20" s="373"/>
      <c r="BE20" s="373"/>
      <c r="BF20" s="373"/>
      <c r="BG20" s="373"/>
      <c r="BH20" s="374"/>
      <c r="BI20" s="372"/>
      <c r="BJ20" s="373"/>
      <c r="BK20" s="373"/>
      <c r="BL20" s="373"/>
      <c r="BM20" s="373"/>
      <c r="BN20" s="374"/>
      <c r="BO20" s="372"/>
      <c r="BP20" s="373"/>
      <c r="BQ20" s="373"/>
      <c r="BR20" s="373"/>
      <c r="BS20" s="373"/>
      <c r="BT20" s="374"/>
      <c r="BU20" s="372"/>
      <c r="BV20" s="373"/>
      <c r="BW20" s="373"/>
      <c r="BX20" s="373"/>
      <c r="BY20" s="373"/>
      <c r="BZ20" s="374"/>
      <c r="CA20" s="372"/>
      <c r="CB20" s="373"/>
      <c r="CC20" s="373"/>
      <c r="CD20" s="373"/>
      <c r="CE20" s="373"/>
      <c r="CF20" s="374"/>
      <c r="CG20" s="372"/>
      <c r="CH20" s="373"/>
      <c r="CI20" s="373"/>
      <c r="CJ20" s="373"/>
      <c r="CK20" s="373"/>
      <c r="CL20" s="374"/>
      <c r="CM20" s="372"/>
      <c r="CN20" s="373"/>
      <c r="CO20" s="373"/>
      <c r="CP20" s="373"/>
      <c r="CQ20" s="373"/>
      <c r="CR20" s="374"/>
      <c r="CS20" s="372"/>
      <c r="CT20" s="373"/>
      <c r="CU20" s="373"/>
      <c r="CV20" s="373"/>
      <c r="CW20" s="373"/>
      <c r="CX20" s="374"/>
      <c r="CY20" s="372"/>
      <c r="CZ20" s="373"/>
      <c r="DA20" s="373"/>
      <c r="DB20" s="373"/>
      <c r="DC20" s="373"/>
      <c r="DD20" s="374"/>
      <c r="DE20" s="372"/>
      <c r="DF20" s="373"/>
      <c r="DG20" s="373"/>
      <c r="DH20" s="373"/>
      <c r="DI20" s="373"/>
      <c r="DJ20" s="374"/>
      <c r="DK20" s="372"/>
      <c r="DL20" s="373"/>
      <c r="DM20" s="373"/>
      <c r="DN20" s="373"/>
      <c r="DO20" s="373"/>
      <c r="DP20" s="374"/>
      <c r="DQ20" s="372"/>
      <c r="DR20" s="373"/>
      <c r="DS20" s="373"/>
      <c r="DT20" s="373"/>
      <c r="DU20" s="373"/>
      <c r="DV20" s="374"/>
      <c r="DW20" s="372"/>
      <c r="DX20" s="373"/>
      <c r="DY20" s="373"/>
      <c r="DZ20" s="373"/>
      <c r="EA20" s="373"/>
      <c r="EB20" s="374"/>
      <c r="EC20" s="372"/>
      <c r="ED20" s="373"/>
      <c r="EE20" s="373"/>
      <c r="EF20" s="373"/>
      <c r="EG20" s="373"/>
      <c r="EH20" s="374"/>
      <c r="EI20" s="372"/>
      <c r="EJ20" s="373"/>
      <c r="EK20" s="373"/>
      <c r="EL20" s="373"/>
      <c r="EM20" s="373"/>
      <c r="EN20" s="374"/>
      <c r="EO20" s="372"/>
      <c r="EP20" s="373"/>
      <c r="EQ20" s="373"/>
      <c r="ER20" s="373"/>
      <c r="ES20" s="373"/>
      <c r="ET20" s="374"/>
      <c r="EU20" s="372"/>
      <c r="EV20" s="373"/>
      <c r="EW20" s="373"/>
      <c r="EX20" s="373"/>
      <c r="EY20" s="373"/>
      <c r="EZ20" s="374"/>
      <c r="FA20" s="372"/>
      <c r="FB20" s="373"/>
      <c r="FC20" s="373"/>
      <c r="FD20" s="373"/>
      <c r="FE20" s="373"/>
      <c r="FF20" s="374"/>
      <c r="FG20" s="372"/>
      <c r="FH20" s="373"/>
      <c r="FI20" s="373"/>
      <c r="FJ20" s="373"/>
      <c r="FK20" s="373"/>
      <c r="FL20" s="374"/>
      <c r="FM20" s="372"/>
      <c r="FN20" s="373"/>
      <c r="FO20" s="373"/>
      <c r="FP20" s="373"/>
      <c r="FQ20" s="373"/>
      <c r="FR20" s="374"/>
      <c r="FS20" s="372"/>
      <c r="FT20" s="373"/>
      <c r="FU20" s="373"/>
      <c r="FV20" s="373"/>
      <c r="FW20" s="373"/>
      <c r="FX20" s="374"/>
      <c r="FY20" s="372"/>
      <c r="FZ20" s="373"/>
      <c r="GA20" s="373"/>
      <c r="GB20" s="373"/>
      <c r="GC20" s="373"/>
      <c r="GD20" s="374"/>
      <c r="GE20" s="372"/>
      <c r="GF20" s="373"/>
      <c r="GG20" s="373"/>
      <c r="GH20" s="373"/>
      <c r="GI20" s="373"/>
      <c r="GJ20" s="374"/>
      <c r="GK20" s="372"/>
      <c r="GL20" s="373"/>
      <c r="GM20" s="373"/>
      <c r="GN20" s="373"/>
      <c r="GO20" s="373"/>
      <c r="GP20" s="374"/>
      <c r="GQ20" s="372"/>
      <c r="GR20" s="373"/>
      <c r="GS20" s="373"/>
      <c r="GT20" s="373"/>
      <c r="GU20" s="373"/>
      <c r="GV20" s="374"/>
      <c r="GW20" s="372"/>
      <c r="GX20" s="373"/>
      <c r="GY20" s="373"/>
      <c r="GZ20" s="373"/>
      <c r="HA20" s="373"/>
      <c r="HB20" s="374"/>
      <c r="HC20" s="372"/>
      <c r="HD20" s="373"/>
      <c r="HE20" s="373"/>
      <c r="HF20" s="373"/>
      <c r="HG20" s="373"/>
      <c r="HH20" s="374"/>
      <c r="HI20" s="372"/>
      <c r="HJ20" s="373"/>
      <c r="HK20" s="373"/>
      <c r="HL20" s="373"/>
      <c r="HM20" s="373"/>
      <c r="HN20" s="374"/>
      <c r="HO20" s="372"/>
      <c r="HP20" s="373"/>
      <c r="HQ20" s="373"/>
      <c r="HR20" s="373"/>
      <c r="HS20" s="373"/>
      <c r="HT20" s="374"/>
      <c r="HU20" s="372"/>
      <c r="HV20" s="373"/>
      <c r="HW20" s="373"/>
      <c r="HX20" s="373"/>
      <c r="HY20" s="373"/>
      <c r="HZ20" s="374"/>
      <c r="IA20" s="372"/>
      <c r="IB20" s="373"/>
      <c r="IC20" s="373"/>
      <c r="ID20" s="373"/>
      <c r="IE20" s="373"/>
      <c r="IF20" s="374"/>
      <c r="IG20" s="372"/>
      <c r="IH20" s="373"/>
      <c r="II20" s="373"/>
      <c r="IJ20" s="373"/>
      <c r="IK20" s="373"/>
      <c r="IL20" s="374"/>
    </row>
    <row r="21" spans="1:246" ht="18.75" customHeight="1" x14ac:dyDescent="0.15">
      <c r="A21" s="382"/>
      <c r="B21" s="267" t="s">
        <v>47</v>
      </c>
      <c r="C21" s="267"/>
      <c r="D21" s="267"/>
      <c r="E21" s="268"/>
      <c r="F21" s="253" t="s">
        <v>280</v>
      </c>
      <c r="G21" s="264"/>
      <c r="H21" s="265"/>
      <c r="I21" s="265"/>
      <c r="J21" s="265"/>
      <c r="K21" s="265"/>
      <c r="L21" s="266"/>
      <c r="M21" s="264"/>
      <c r="N21" s="265"/>
      <c r="O21" s="265"/>
      <c r="P21" s="265"/>
      <c r="Q21" s="265"/>
      <c r="R21" s="266"/>
      <c r="S21" s="264"/>
      <c r="T21" s="265"/>
      <c r="U21" s="265"/>
      <c r="V21" s="265"/>
      <c r="W21" s="265"/>
      <c r="X21" s="266"/>
      <c r="Y21" s="264"/>
      <c r="Z21" s="265"/>
      <c r="AA21" s="265"/>
      <c r="AB21" s="265"/>
      <c r="AC21" s="265"/>
      <c r="AD21" s="266"/>
      <c r="AE21" s="264"/>
      <c r="AF21" s="265"/>
      <c r="AG21" s="265"/>
      <c r="AH21" s="265"/>
      <c r="AI21" s="265"/>
      <c r="AJ21" s="266"/>
      <c r="AK21" s="264"/>
      <c r="AL21" s="265"/>
      <c r="AM21" s="265"/>
      <c r="AN21" s="265"/>
      <c r="AO21" s="265"/>
      <c r="AP21" s="266"/>
      <c r="AQ21" s="264"/>
      <c r="AR21" s="265"/>
      <c r="AS21" s="265"/>
      <c r="AT21" s="265"/>
      <c r="AU21" s="265"/>
      <c r="AV21" s="266"/>
      <c r="AW21" s="264"/>
      <c r="AX21" s="265"/>
      <c r="AY21" s="265"/>
      <c r="AZ21" s="265"/>
      <c r="BA21" s="265"/>
      <c r="BB21" s="266"/>
      <c r="BC21" s="264"/>
      <c r="BD21" s="265"/>
      <c r="BE21" s="265"/>
      <c r="BF21" s="265"/>
      <c r="BG21" s="265"/>
      <c r="BH21" s="266"/>
      <c r="BI21" s="264"/>
      <c r="BJ21" s="265"/>
      <c r="BK21" s="265"/>
      <c r="BL21" s="265"/>
      <c r="BM21" s="265"/>
      <c r="BN21" s="266"/>
      <c r="BO21" s="264"/>
      <c r="BP21" s="265"/>
      <c r="BQ21" s="265"/>
      <c r="BR21" s="265"/>
      <c r="BS21" s="265"/>
      <c r="BT21" s="266"/>
      <c r="BU21" s="264"/>
      <c r="BV21" s="265"/>
      <c r="BW21" s="265"/>
      <c r="BX21" s="265"/>
      <c r="BY21" s="265"/>
      <c r="BZ21" s="266"/>
      <c r="CA21" s="264"/>
      <c r="CB21" s="265"/>
      <c r="CC21" s="265"/>
      <c r="CD21" s="265"/>
      <c r="CE21" s="265"/>
      <c r="CF21" s="266"/>
      <c r="CG21" s="264"/>
      <c r="CH21" s="265"/>
      <c r="CI21" s="265"/>
      <c r="CJ21" s="265"/>
      <c r="CK21" s="265"/>
      <c r="CL21" s="266"/>
      <c r="CM21" s="264"/>
      <c r="CN21" s="265"/>
      <c r="CO21" s="265"/>
      <c r="CP21" s="265"/>
      <c r="CQ21" s="265"/>
      <c r="CR21" s="266"/>
      <c r="CS21" s="264"/>
      <c r="CT21" s="265"/>
      <c r="CU21" s="265"/>
      <c r="CV21" s="265"/>
      <c r="CW21" s="265"/>
      <c r="CX21" s="266"/>
      <c r="CY21" s="264"/>
      <c r="CZ21" s="265"/>
      <c r="DA21" s="265"/>
      <c r="DB21" s="265"/>
      <c r="DC21" s="265"/>
      <c r="DD21" s="266"/>
      <c r="DE21" s="264"/>
      <c r="DF21" s="265"/>
      <c r="DG21" s="265"/>
      <c r="DH21" s="265"/>
      <c r="DI21" s="265"/>
      <c r="DJ21" s="266"/>
      <c r="DK21" s="264"/>
      <c r="DL21" s="265"/>
      <c r="DM21" s="265"/>
      <c r="DN21" s="265"/>
      <c r="DO21" s="265"/>
      <c r="DP21" s="266"/>
      <c r="DQ21" s="264"/>
      <c r="DR21" s="265"/>
      <c r="DS21" s="265"/>
      <c r="DT21" s="265"/>
      <c r="DU21" s="265"/>
      <c r="DV21" s="266"/>
      <c r="DW21" s="264"/>
      <c r="DX21" s="265"/>
      <c r="DY21" s="265"/>
      <c r="DZ21" s="265"/>
      <c r="EA21" s="265"/>
      <c r="EB21" s="266"/>
      <c r="EC21" s="264"/>
      <c r="ED21" s="265"/>
      <c r="EE21" s="265"/>
      <c r="EF21" s="265"/>
      <c r="EG21" s="265"/>
      <c r="EH21" s="266"/>
      <c r="EI21" s="264"/>
      <c r="EJ21" s="265"/>
      <c r="EK21" s="265"/>
      <c r="EL21" s="265"/>
      <c r="EM21" s="265"/>
      <c r="EN21" s="266"/>
      <c r="EO21" s="264"/>
      <c r="EP21" s="265"/>
      <c r="EQ21" s="265"/>
      <c r="ER21" s="265"/>
      <c r="ES21" s="265"/>
      <c r="ET21" s="266"/>
      <c r="EU21" s="264"/>
      <c r="EV21" s="265"/>
      <c r="EW21" s="265"/>
      <c r="EX21" s="265"/>
      <c r="EY21" s="265"/>
      <c r="EZ21" s="266"/>
      <c r="FA21" s="264"/>
      <c r="FB21" s="265"/>
      <c r="FC21" s="265"/>
      <c r="FD21" s="265"/>
      <c r="FE21" s="265"/>
      <c r="FF21" s="266"/>
      <c r="FG21" s="264"/>
      <c r="FH21" s="265"/>
      <c r="FI21" s="265"/>
      <c r="FJ21" s="265"/>
      <c r="FK21" s="265"/>
      <c r="FL21" s="266"/>
      <c r="FM21" s="264"/>
      <c r="FN21" s="265"/>
      <c r="FO21" s="265"/>
      <c r="FP21" s="265"/>
      <c r="FQ21" s="265"/>
      <c r="FR21" s="266"/>
      <c r="FS21" s="264"/>
      <c r="FT21" s="265"/>
      <c r="FU21" s="265"/>
      <c r="FV21" s="265"/>
      <c r="FW21" s="265"/>
      <c r="FX21" s="266"/>
      <c r="FY21" s="264"/>
      <c r="FZ21" s="265"/>
      <c r="GA21" s="265"/>
      <c r="GB21" s="265"/>
      <c r="GC21" s="265"/>
      <c r="GD21" s="266"/>
      <c r="GE21" s="264"/>
      <c r="GF21" s="265"/>
      <c r="GG21" s="265"/>
      <c r="GH21" s="265"/>
      <c r="GI21" s="265"/>
      <c r="GJ21" s="266"/>
      <c r="GK21" s="264"/>
      <c r="GL21" s="265"/>
      <c r="GM21" s="265"/>
      <c r="GN21" s="265"/>
      <c r="GO21" s="265"/>
      <c r="GP21" s="266"/>
      <c r="GQ21" s="264"/>
      <c r="GR21" s="265"/>
      <c r="GS21" s="265"/>
      <c r="GT21" s="265"/>
      <c r="GU21" s="265"/>
      <c r="GV21" s="266"/>
      <c r="GW21" s="264"/>
      <c r="GX21" s="265"/>
      <c r="GY21" s="265"/>
      <c r="GZ21" s="265"/>
      <c r="HA21" s="265"/>
      <c r="HB21" s="266"/>
      <c r="HC21" s="264"/>
      <c r="HD21" s="265"/>
      <c r="HE21" s="265"/>
      <c r="HF21" s="265"/>
      <c r="HG21" s="265"/>
      <c r="HH21" s="266"/>
      <c r="HI21" s="264"/>
      <c r="HJ21" s="265"/>
      <c r="HK21" s="265"/>
      <c r="HL21" s="265"/>
      <c r="HM21" s="265"/>
      <c r="HN21" s="266"/>
      <c r="HO21" s="264"/>
      <c r="HP21" s="265"/>
      <c r="HQ21" s="265"/>
      <c r="HR21" s="265"/>
      <c r="HS21" s="265"/>
      <c r="HT21" s="266"/>
      <c r="HU21" s="264"/>
      <c r="HV21" s="265"/>
      <c r="HW21" s="265"/>
      <c r="HX21" s="265"/>
      <c r="HY21" s="265"/>
      <c r="HZ21" s="266"/>
      <c r="IA21" s="264"/>
      <c r="IB21" s="265"/>
      <c r="IC21" s="265"/>
      <c r="ID21" s="265"/>
      <c r="IE21" s="265"/>
      <c r="IF21" s="266"/>
      <c r="IG21" s="264"/>
      <c r="IH21" s="265"/>
      <c r="II21" s="265"/>
      <c r="IJ21" s="265"/>
      <c r="IK21" s="265"/>
      <c r="IL21" s="266"/>
    </row>
    <row r="22" spans="1:246" ht="18.75" customHeight="1" x14ac:dyDescent="0.15">
      <c r="A22" s="382"/>
      <c r="B22" s="269"/>
      <c r="C22" s="269"/>
      <c r="D22" s="269"/>
      <c r="E22" s="270"/>
      <c r="F22" s="171" t="s">
        <v>281</v>
      </c>
      <c r="G22" s="30"/>
      <c r="H22" s="29" t="s">
        <v>32</v>
      </c>
      <c r="I22" s="28"/>
      <c r="J22" s="74" t="s">
        <v>99</v>
      </c>
      <c r="K22" s="28"/>
      <c r="L22" s="75" t="s">
        <v>100</v>
      </c>
      <c r="M22" s="30"/>
      <c r="N22" s="29" t="s">
        <v>32</v>
      </c>
      <c r="O22" s="28"/>
      <c r="P22" s="74" t="s">
        <v>99</v>
      </c>
      <c r="Q22" s="28"/>
      <c r="R22" s="75" t="s">
        <v>100</v>
      </c>
      <c r="S22" s="30"/>
      <c r="T22" s="29" t="s">
        <v>32</v>
      </c>
      <c r="U22" s="28"/>
      <c r="V22" s="74" t="s">
        <v>99</v>
      </c>
      <c r="W22" s="28"/>
      <c r="X22" s="75" t="s">
        <v>100</v>
      </c>
      <c r="Y22" s="30"/>
      <c r="Z22" s="29" t="s">
        <v>32</v>
      </c>
      <c r="AA22" s="28"/>
      <c r="AB22" s="74" t="s">
        <v>99</v>
      </c>
      <c r="AC22" s="28"/>
      <c r="AD22" s="75" t="s">
        <v>100</v>
      </c>
      <c r="AE22" s="30"/>
      <c r="AF22" s="29" t="s">
        <v>32</v>
      </c>
      <c r="AG22" s="28"/>
      <c r="AH22" s="74" t="s">
        <v>99</v>
      </c>
      <c r="AI22" s="28"/>
      <c r="AJ22" s="75" t="s">
        <v>100</v>
      </c>
      <c r="AK22" s="30"/>
      <c r="AL22" s="29" t="s">
        <v>32</v>
      </c>
      <c r="AM22" s="28"/>
      <c r="AN22" s="74" t="s">
        <v>99</v>
      </c>
      <c r="AO22" s="28"/>
      <c r="AP22" s="75" t="s">
        <v>100</v>
      </c>
      <c r="AQ22" s="30"/>
      <c r="AR22" s="29" t="s">
        <v>32</v>
      </c>
      <c r="AS22" s="28"/>
      <c r="AT22" s="74" t="s">
        <v>99</v>
      </c>
      <c r="AU22" s="28"/>
      <c r="AV22" s="75" t="s">
        <v>100</v>
      </c>
      <c r="AW22" s="30"/>
      <c r="AX22" s="29" t="s">
        <v>32</v>
      </c>
      <c r="AY22" s="28"/>
      <c r="AZ22" s="74" t="s">
        <v>99</v>
      </c>
      <c r="BA22" s="28"/>
      <c r="BB22" s="75" t="s">
        <v>100</v>
      </c>
      <c r="BC22" s="30"/>
      <c r="BD22" s="29" t="s">
        <v>32</v>
      </c>
      <c r="BE22" s="28"/>
      <c r="BF22" s="74" t="s">
        <v>99</v>
      </c>
      <c r="BG22" s="28"/>
      <c r="BH22" s="75" t="s">
        <v>100</v>
      </c>
      <c r="BI22" s="30"/>
      <c r="BJ22" s="29" t="s">
        <v>32</v>
      </c>
      <c r="BK22" s="28"/>
      <c r="BL22" s="74" t="s">
        <v>99</v>
      </c>
      <c r="BM22" s="28"/>
      <c r="BN22" s="75" t="s">
        <v>100</v>
      </c>
      <c r="BO22" s="30"/>
      <c r="BP22" s="29" t="s">
        <v>32</v>
      </c>
      <c r="BQ22" s="28"/>
      <c r="BR22" s="74" t="s">
        <v>99</v>
      </c>
      <c r="BS22" s="28"/>
      <c r="BT22" s="75" t="s">
        <v>100</v>
      </c>
      <c r="BU22" s="30"/>
      <c r="BV22" s="29" t="s">
        <v>32</v>
      </c>
      <c r="BW22" s="28"/>
      <c r="BX22" s="74" t="s">
        <v>99</v>
      </c>
      <c r="BY22" s="28"/>
      <c r="BZ22" s="75" t="s">
        <v>100</v>
      </c>
      <c r="CA22" s="30"/>
      <c r="CB22" s="29" t="s">
        <v>32</v>
      </c>
      <c r="CC22" s="28"/>
      <c r="CD22" s="74" t="s">
        <v>99</v>
      </c>
      <c r="CE22" s="28"/>
      <c r="CF22" s="75" t="s">
        <v>100</v>
      </c>
      <c r="CG22" s="30"/>
      <c r="CH22" s="29" t="s">
        <v>32</v>
      </c>
      <c r="CI22" s="28"/>
      <c r="CJ22" s="74" t="s">
        <v>99</v>
      </c>
      <c r="CK22" s="28"/>
      <c r="CL22" s="75" t="s">
        <v>100</v>
      </c>
      <c r="CM22" s="30"/>
      <c r="CN22" s="29" t="s">
        <v>32</v>
      </c>
      <c r="CO22" s="28"/>
      <c r="CP22" s="74" t="s">
        <v>99</v>
      </c>
      <c r="CQ22" s="28"/>
      <c r="CR22" s="75" t="s">
        <v>100</v>
      </c>
      <c r="CS22" s="30"/>
      <c r="CT22" s="29" t="s">
        <v>32</v>
      </c>
      <c r="CU22" s="28"/>
      <c r="CV22" s="74" t="s">
        <v>99</v>
      </c>
      <c r="CW22" s="28"/>
      <c r="CX22" s="75" t="s">
        <v>100</v>
      </c>
      <c r="CY22" s="30"/>
      <c r="CZ22" s="29" t="s">
        <v>32</v>
      </c>
      <c r="DA22" s="28"/>
      <c r="DB22" s="74" t="s">
        <v>99</v>
      </c>
      <c r="DC22" s="28"/>
      <c r="DD22" s="75" t="s">
        <v>100</v>
      </c>
      <c r="DE22" s="30"/>
      <c r="DF22" s="29" t="s">
        <v>32</v>
      </c>
      <c r="DG22" s="28"/>
      <c r="DH22" s="74" t="s">
        <v>99</v>
      </c>
      <c r="DI22" s="28"/>
      <c r="DJ22" s="75" t="s">
        <v>100</v>
      </c>
      <c r="DK22" s="30"/>
      <c r="DL22" s="29" t="s">
        <v>32</v>
      </c>
      <c r="DM22" s="28"/>
      <c r="DN22" s="74" t="s">
        <v>99</v>
      </c>
      <c r="DO22" s="28"/>
      <c r="DP22" s="75" t="s">
        <v>100</v>
      </c>
      <c r="DQ22" s="30"/>
      <c r="DR22" s="29" t="s">
        <v>32</v>
      </c>
      <c r="DS22" s="28"/>
      <c r="DT22" s="74" t="s">
        <v>99</v>
      </c>
      <c r="DU22" s="28"/>
      <c r="DV22" s="75" t="s">
        <v>100</v>
      </c>
      <c r="DW22" s="30"/>
      <c r="DX22" s="29" t="s">
        <v>32</v>
      </c>
      <c r="DY22" s="28"/>
      <c r="DZ22" s="74" t="s">
        <v>99</v>
      </c>
      <c r="EA22" s="28"/>
      <c r="EB22" s="75" t="s">
        <v>100</v>
      </c>
      <c r="EC22" s="30"/>
      <c r="ED22" s="29" t="s">
        <v>32</v>
      </c>
      <c r="EE22" s="28"/>
      <c r="EF22" s="74" t="s">
        <v>99</v>
      </c>
      <c r="EG22" s="28"/>
      <c r="EH22" s="75" t="s">
        <v>100</v>
      </c>
      <c r="EI22" s="30"/>
      <c r="EJ22" s="29" t="s">
        <v>32</v>
      </c>
      <c r="EK22" s="28"/>
      <c r="EL22" s="74" t="s">
        <v>99</v>
      </c>
      <c r="EM22" s="28"/>
      <c r="EN22" s="75" t="s">
        <v>100</v>
      </c>
      <c r="EO22" s="30"/>
      <c r="EP22" s="29" t="s">
        <v>32</v>
      </c>
      <c r="EQ22" s="28"/>
      <c r="ER22" s="74" t="s">
        <v>99</v>
      </c>
      <c r="ES22" s="28"/>
      <c r="ET22" s="75" t="s">
        <v>100</v>
      </c>
      <c r="EU22" s="30"/>
      <c r="EV22" s="29" t="s">
        <v>32</v>
      </c>
      <c r="EW22" s="28"/>
      <c r="EX22" s="74" t="s">
        <v>99</v>
      </c>
      <c r="EY22" s="28"/>
      <c r="EZ22" s="75" t="s">
        <v>100</v>
      </c>
      <c r="FA22" s="30"/>
      <c r="FB22" s="29" t="s">
        <v>32</v>
      </c>
      <c r="FC22" s="28"/>
      <c r="FD22" s="74" t="s">
        <v>99</v>
      </c>
      <c r="FE22" s="28"/>
      <c r="FF22" s="75" t="s">
        <v>100</v>
      </c>
      <c r="FG22" s="30"/>
      <c r="FH22" s="29" t="s">
        <v>32</v>
      </c>
      <c r="FI22" s="28"/>
      <c r="FJ22" s="74" t="s">
        <v>99</v>
      </c>
      <c r="FK22" s="28"/>
      <c r="FL22" s="75" t="s">
        <v>100</v>
      </c>
      <c r="FM22" s="30"/>
      <c r="FN22" s="29" t="s">
        <v>32</v>
      </c>
      <c r="FO22" s="28"/>
      <c r="FP22" s="74" t="s">
        <v>99</v>
      </c>
      <c r="FQ22" s="28"/>
      <c r="FR22" s="75" t="s">
        <v>100</v>
      </c>
      <c r="FS22" s="30"/>
      <c r="FT22" s="29" t="s">
        <v>32</v>
      </c>
      <c r="FU22" s="28"/>
      <c r="FV22" s="74" t="s">
        <v>99</v>
      </c>
      <c r="FW22" s="28"/>
      <c r="FX22" s="75" t="s">
        <v>100</v>
      </c>
      <c r="FY22" s="30"/>
      <c r="FZ22" s="29" t="s">
        <v>32</v>
      </c>
      <c r="GA22" s="28"/>
      <c r="GB22" s="74" t="s">
        <v>99</v>
      </c>
      <c r="GC22" s="28"/>
      <c r="GD22" s="75" t="s">
        <v>100</v>
      </c>
      <c r="GE22" s="30"/>
      <c r="GF22" s="29" t="s">
        <v>32</v>
      </c>
      <c r="GG22" s="28"/>
      <c r="GH22" s="74" t="s">
        <v>99</v>
      </c>
      <c r="GI22" s="28"/>
      <c r="GJ22" s="75" t="s">
        <v>100</v>
      </c>
      <c r="GK22" s="30"/>
      <c r="GL22" s="29" t="s">
        <v>32</v>
      </c>
      <c r="GM22" s="28"/>
      <c r="GN22" s="74" t="s">
        <v>99</v>
      </c>
      <c r="GO22" s="28"/>
      <c r="GP22" s="75" t="s">
        <v>100</v>
      </c>
      <c r="GQ22" s="30"/>
      <c r="GR22" s="29" t="s">
        <v>32</v>
      </c>
      <c r="GS22" s="28"/>
      <c r="GT22" s="74" t="s">
        <v>99</v>
      </c>
      <c r="GU22" s="28"/>
      <c r="GV22" s="75" t="s">
        <v>100</v>
      </c>
      <c r="GW22" s="30"/>
      <c r="GX22" s="29" t="s">
        <v>32</v>
      </c>
      <c r="GY22" s="28"/>
      <c r="GZ22" s="74" t="s">
        <v>99</v>
      </c>
      <c r="HA22" s="28"/>
      <c r="HB22" s="75" t="s">
        <v>100</v>
      </c>
      <c r="HC22" s="30"/>
      <c r="HD22" s="29" t="s">
        <v>32</v>
      </c>
      <c r="HE22" s="28"/>
      <c r="HF22" s="74" t="s">
        <v>99</v>
      </c>
      <c r="HG22" s="28"/>
      <c r="HH22" s="75" t="s">
        <v>100</v>
      </c>
      <c r="HI22" s="30"/>
      <c r="HJ22" s="29" t="s">
        <v>32</v>
      </c>
      <c r="HK22" s="28"/>
      <c r="HL22" s="74" t="s">
        <v>99</v>
      </c>
      <c r="HM22" s="28"/>
      <c r="HN22" s="75" t="s">
        <v>100</v>
      </c>
      <c r="HO22" s="30"/>
      <c r="HP22" s="29" t="s">
        <v>32</v>
      </c>
      <c r="HQ22" s="28"/>
      <c r="HR22" s="74" t="s">
        <v>99</v>
      </c>
      <c r="HS22" s="28"/>
      <c r="HT22" s="75" t="s">
        <v>100</v>
      </c>
      <c r="HU22" s="30"/>
      <c r="HV22" s="29" t="s">
        <v>32</v>
      </c>
      <c r="HW22" s="28"/>
      <c r="HX22" s="74" t="s">
        <v>99</v>
      </c>
      <c r="HY22" s="28"/>
      <c r="HZ22" s="75" t="s">
        <v>100</v>
      </c>
      <c r="IA22" s="30"/>
      <c r="IB22" s="29" t="s">
        <v>32</v>
      </c>
      <c r="IC22" s="28"/>
      <c r="ID22" s="74" t="s">
        <v>99</v>
      </c>
      <c r="IE22" s="28"/>
      <c r="IF22" s="75" t="s">
        <v>100</v>
      </c>
      <c r="IG22" s="30"/>
      <c r="IH22" s="29" t="s">
        <v>32</v>
      </c>
      <c r="II22" s="28"/>
      <c r="IJ22" s="74" t="s">
        <v>99</v>
      </c>
      <c r="IK22" s="28"/>
      <c r="IL22" s="75" t="s">
        <v>100</v>
      </c>
    </row>
    <row r="23" spans="1:246" ht="18.75" customHeight="1" x14ac:dyDescent="0.15">
      <c r="A23" s="382"/>
      <c r="B23" s="439" t="s">
        <v>131</v>
      </c>
      <c r="C23" s="440"/>
      <c r="D23" s="440"/>
      <c r="E23" s="440"/>
      <c r="F23" s="440"/>
      <c r="G23" s="441"/>
      <c r="H23" s="442"/>
      <c r="I23" s="442"/>
      <c r="J23" s="442"/>
      <c r="K23" s="442"/>
      <c r="L23" s="443"/>
      <c r="M23" s="441"/>
      <c r="N23" s="442"/>
      <c r="O23" s="442"/>
      <c r="P23" s="442"/>
      <c r="Q23" s="442"/>
      <c r="R23" s="443"/>
      <c r="S23" s="441"/>
      <c r="T23" s="442"/>
      <c r="U23" s="442"/>
      <c r="V23" s="442"/>
      <c r="W23" s="442"/>
      <c r="X23" s="443"/>
      <c r="Y23" s="441"/>
      <c r="Z23" s="442"/>
      <c r="AA23" s="442"/>
      <c r="AB23" s="442"/>
      <c r="AC23" s="442"/>
      <c r="AD23" s="443"/>
      <c r="AE23" s="441"/>
      <c r="AF23" s="442"/>
      <c r="AG23" s="442"/>
      <c r="AH23" s="442"/>
      <c r="AI23" s="442"/>
      <c r="AJ23" s="443"/>
      <c r="AK23" s="441"/>
      <c r="AL23" s="442"/>
      <c r="AM23" s="442"/>
      <c r="AN23" s="442"/>
      <c r="AO23" s="442"/>
      <c r="AP23" s="443"/>
      <c r="AQ23" s="441"/>
      <c r="AR23" s="442"/>
      <c r="AS23" s="442"/>
      <c r="AT23" s="442"/>
      <c r="AU23" s="442"/>
      <c r="AV23" s="443"/>
      <c r="AW23" s="441"/>
      <c r="AX23" s="442"/>
      <c r="AY23" s="442"/>
      <c r="AZ23" s="442"/>
      <c r="BA23" s="442"/>
      <c r="BB23" s="443"/>
      <c r="BC23" s="441"/>
      <c r="BD23" s="442"/>
      <c r="BE23" s="442"/>
      <c r="BF23" s="442"/>
      <c r="BG23" s="442"/>
      <c r="BH23" s="443"/>
      <c r="BI23" s="441"/>
      <c r="BJ23" s="442"/>
      <c r="BK23" s="442"/>
      <c r="BL23" s="442"/>
      <c r="BM23" s="442"/>
      <c r="BN23" s="443"/>
      <c r="BO23" s="441"/>
      <c r="BP23" s="442"/>
      <c r="BQ23" s="442"/>
      <c r="BR23" s="442"/>
      <c r="BS23" s="442"/>
      <c r="BT23" s="443"/>
      <c r="BU23" s="441"/>
      <c r="BV23" s="442"/>
      <c r="BW23" s="442"/>
      <c r="BX23" s="442"/>
      <c r="BY23" s="442"/>
      <c r="BZ23" s="443"/>
      <c r="CA23" s="441"/>
      <c r="CB23" s="442"/>
      <c r="CC23" s="442"/>
      <c r="CD23" s="442"/>
      <c r="CE23" s="442"/>
      <c r="CF23" s="443"/>
      <c r="CG23" s="441"/>
      <c r="CH23" s="442"/>
      <c r="CI23" s="442"/>
      <c r="CJ23" s="442"/>
      <c r="CK23" s="442"/>
      <c r="CL23" s="443"/>
      <c r="CM23" s="441"/>
      <c r="CN23" s="442"/>
      <c r="CO23" s="442"/>
      <c r="CP23" s="442"/>
      <c r="CQ23" s="442"/>
      <c r="CR23" s="443"/>
      <c r="CS23" s="441"/>
      <c r="CT23" s="442"/>
      <c r="CU23" s="442"/>
      <c r="CV23" s="442"/>
      <c r="CW23" s="442"/>
      <c r="CX23" s="443"/>
      <c r="CY23" s="441"/>
      <c r="CZ23" s="442"/>
      <c r="DA23" s="442"/>
      <c r="DB23" s="442"/>
      <c r="DC23" s="442"/>
      <c r="DD23" s="443"/>
      <c r="DE23" s="441"/>
      <c r="DF23" s="442"/>
      <c r="DG23" s="442"/>
      <c r="DH23" s="442"/>
      <c r="DI23" s="442"/>
      <c r="DJ23" s="443"/>
      <c r="DK23" s="441"/>
      <c r="DL23" s="442"/>
      <c r="DM23" s="442"/>
      <c r="DN23" s="442"/>
      <c r="DO23" s="442"/>
      <c r="DP23" s="443"/>
      <c r="DQ23" s="441"/>
      <c r="DR23" s="442"/>
      <c r="DS23" s="442"/>
      <c r="DT23" s="442"/>
      <c r="DU23" s="442"/>
      <c r="DV23" s="443"/>
      <c r="DW23" s="441"/>
      <c r="DX23" s="442"/>
      <c r="DY23" s="442"/>
      <c r="DZ23" s="442"/>
      <c r="EA23" s="442"/>
      <c r="EB23" s="443"/>
      <c r="EC23" s="441"/>
      <c r="ED23" s="442"/>
      <c r="EE23" s="442"/>
      <c r="EF23" s="442"/>
      <c r="EG23" s="442"/>
      <c r="EH23" s="443"/>
      <c r="EI23" s="441"/>
      <c r="EJ23" s="442"/>
      <c r="EK23" s="442"/>
      <c r="EL23" s="442"/>
      <c r="EM23" s="442"/>
      <c r="EN23" s="443"/>
      <c r="EO23" s="441"/>
      <c r="EP23" s="442"/>
      <c r="EQ23" s="442"/>
      <c r="ER23" s="442"/>
      <c r="ES23" s="442"/>
      <c r="ET23" s="443"/>
      <c r="EU23" s="441"/>
      <c r="EV23" s="442"/>
      <c r="EW23" s="442"/>
      <c r="EX23" s="442"/>
      <c r="EY23" s="442"/>
      <c r="EZ23" s="443"/>
      <c r="FA23" s="441"/>
      <c r="FB23" s="442"/>
      <c r="FC23" s="442"/>
      <c r="FD23" s="442"/>
      <c r="FE23" s="442"/>
      <c r="FF23" s="443"/>
      <c r="FG23" s="441"/>
      <c r="FH23" s="442"/>
      <c r="FI23" s="442"/>
      <c r="FJ23" s="442"/>
      <c r="FK23" s="442"/>
      <c r="FL23" s="443"/>
      <c r="FM23" s="441"/>
      <c r="FN23" s="442"/>
      <c r="FO23" s="442"/>
      <c r="FP23" s="442"/>
      <c r="FQ23" s="442"/>
      <c r="FR23" s="443"/>
      <c r="FS23" s="441"/>
      <c r="FT23" s="442"/>
      <c r="FU23" s="442"/>
      <c r="FV23" s="442"/>
      <c r="FW23" s="442"/>
      <c r="FX23" s="443"/>
      <c r="FY23" s="441"/>
      <c r="FZ23" s="442"/>
      <c r="GA23" s="442"/>
      <c r="GB23" s="442"/>
      <c r="GC23" s="442"/>
      <c r="GD23" s="443"/>
      <c r="GE23" s="441"/>
      <c r="GF23" s="442"/>
      <c r="GG23" s="442"/>
      <c r="GH23" s="442"/>
      <c r="GI23" s="442"/>
      <c r="GJ23" s="443"/>
      <c r="GK23" s="441"/>
      <c r="GL23" s="442"/>
      <c r="GM23" s="442"/>
      <c r="GN23" s="442"/>
      <c r="GO23" s="442"/>
      <c r="GP23" s="443"/>
      <c r="GQ23" s="441"/>
      <c r="GR23" s="442"/>
      <c r="GS23" s="442"/>
      <c r="GT23" s="442"/>
      <c r="GU23" s="442"/>
      <c r="GV23" s="443"/>
      <c r="GW23" s="441"/>
      <c r="GX23" s="442"/>
      <c r="GY23" s="442"/>
      <c r="GZ23" s="442"/>
      <c r="HA23" s="442"/>
      <c r="HB23" s="443"/>
      <c r="HC23" s="441"/>
      <c r="HD23" s="442"/>
      <c r="HE23" s="442"/>
      <c r="HF23" s="442"/>
      <c r="HG23" s="442"/>
      <c r="HH23" s="443"/>
      <c r="HI23" s="441"/>
      <c r="HJ23" s="442"/>
      <c r="HK23" s="442"/>
      <c r="HL23" s="442"/>
      <c r="HM23" s="442"/>
      <c r="HN23" s="443"/>
      <c r="HO23" s="441"/>
      <c r="HP23" s="442"/>
      <c r="HQ23" s="442"/>
      <c r="HR23" s="442"/>
      <c r="HS23" s="442"/>
      <c r="HT23" s="443"/>
      <c r="HU23" s="441"/>
      <c r="HV23" s="442"/>
      <c r="HW23" s="442"/>
      <c r="HX23" s="442"/>
      <c r="HY23" s="442"/>
      <c r="HZ23" s="443"/>
      <c r="IA23" s="441"/>
      <c r="IB23" s="442"/>
      <c r="IC23" s="442"/>
      <c r="ID23" s="442"/>
      <c r="IE23" s="442"/>
      <c r="IF23" s="443"/>
      <c r="IG23" s="441"/>
      <c r="IH23" s="442"/>
      <c r="II23" s="442"/>
      <c r="IJ23" s="442"/>
      <c r="IK23" s="442"/>
      <c r="IL23" s="443"/>
    </row>
    <row r="24" spans="1:246" ht="18.75" customHeight="1" x14ac:dyDescent="0.15">
      <c r="A24" s="382"/>
      <c r="B24" s="402" t="s">
        <v>102</v>
      </c>
      <c r="C24" s="379" t="s">
        <v>46</v>
      </c>
      <c r="D24" s="375" t="s">
        <v>127</v>
      </c>
      <c r="E24" s="375"/>
      <c r="F24" s="375"/>
      <c r="G24" s="358" t="s">
        <v>154</v>
      </c>
      <c r="H24" s="359"/>
      <c r="I24" s="359"/>
      <c r="J24" s="352"/>
      <c r="K24" s="353"/>
      <c r="L24" s="354"/>
      <c r="M24" s="358" t="s">
        <v>128</v>
      </c>
      <c r="N24" s="359"/>
      <c r="O24" s="359"/>
      <c r="P24" s="352" t="s">
        <v>198</v>
      </c>
      <c r="Q24" s="353"/>
      <c r="R24" s="354"/>
      <c r="S24" s="358" t="s">
        <v>128</v>
      </c>
      <c r="T24" s="359"/>
      <c r="U24" s="359"/>
      <c r="V24" s="352" t="s">
        <v>199</v>
      </c>
      <c r="W24" s="353"/>
      <c r="X24" s="354"/>
      <c r="Y24" s="358" t="s">
        <v>128</v>
      </c>
      <c r="Z24" s="359"/>
      <c r="AA24" s="359"/>
      <c r="AB24" s="352" t="s">
        <v>129</v>
      </c>
      <c r="AC24" s="353"/>
      <c r="AD24" s="354"/>
      <c r="AE24" s="358" t="s">
        <v>128</v>
      </c>
      <c r="AF24" s="359"/>
      <c r="AG24" s="359"/>
      <c r="AH24" s="352" t="s">
        <v>129</v>
      </c>
      <c r="AI24" s="353"/>
      <c r="AJ24" s="354"/>
      <c r="AK24" s="358" t="s">
        <v>128</v>
      </c>
      <c r="AL24" s="359"/>
      <c r="AM24" s="359"/>
      <c r="AN24" s="352" t="s">
        <v>129</v>
      </c>
      <c r="AO24" s="353"/>
      <c r="AP24" s="354"/>
      <c r="AQ24" s="358" t="s">
        <v>128</v>
      </c>
      <c r="AR24" s="359"/>
      <c r="AS24" s="359"/>
      <c r="AT24" s="352" t="s">
        <v>129</v>
      </c>
      <c r="AU24" s="353"/>
      <c r="AV24" s="354"/>
      <c r="AW24" s="358" t="s">
        <v>128</v>
      </c>
      <c r="AX24" s="359"/>
      <c r="AY24" s="359"/>
      <c r="AZ24" s="352" t="s">
        <v>129</v>
      </c>
      <c r="BA24" s="353"/>
      <c r="BB24" s="354"/>
      <c r="BC24" s="358" t="s">
        <v>128</v>
      </c>
      <c r="BD24" s="359"/>
      <c r="BE24" s="359"/>
      <c r="BF24" s="352" t="s">
        <v>129</v>
      </c>
      <c r="BG24" s="353"/>
      <c r="BH24" s="354"/>
      <c r="BI24" s="358" t="s">
        <v>128</v>
      </c>
      <c r="BJ24" s="359"/>
      <c r="BK24" s="359"/>
      <c r="BL24" s="352" t="s">
        <v>129</v>
      </c>
      <c r="BM24" s="353"/>
      <c r="BN24" s="354"/>
      <c r="BO24" s="358" t="s">
        <v>128</v>
      </c>
      <c r="BP24" s="359"/>
      <c r="BQ24" s="359"/>
      <c r="BR24" s="352" t="s">
        <v>129</v>
      </c>
      <c r="BS24" s="353"/>
      <c r="BT24" s="354"/>
      <c r="BU24" s="358" t="s">
        <v>128</v>
      </c>
      <c r="BV24" s="359"/>
      <c r="BW24" s="359"/>
      <c r="BX24" s="352" t="s">
        <v>129</v>
      </c>
      <c r="BY24" s="353"/>
      <c r="BZ24" s="354"/>
      <c r="CA24" s="358" t="s">
        <v>128</v>
      </c>
      <c r="CB24" s="359"/>
      <c r="CC24" s="359"/>
      <c r="CD24" s="352" t="s">
        <v>129</v>
      </c>
      <c r="CE24" s="353"/>
      <c r="CF24" s="354"/>
      <c r="CG24" s="358" t="s">
        <v>128</v>
      </c>
      <c r="CH24" s="359"/>
      <c r="CI24" s="359"/>
      <c r="CJ24" s="352" t="s">
        <v>129</v>
      </c>
      <c r="CK24" s="353"/>
      <c r="CL24" s="354"/>
      <c r="CM24" s="358" t="s">
        <v>128</v>
      </c>
      <c r="CN24" s="359"/>
      <c r="CO24" s="359"/>
      <c r="CP24" s="352" t="s">
        <v>129</v>
      </c>
      <c r="CQ24" s="353"/>
      <c r="CR24" s="354"/>
      <c r="CS24" s="358" t="s">
        <v>128</v>
      </c>
      <c r="CT24" s="359"/>
      <c r="CU24" s="359"/>
      <c r="CV24" s="352" t="s">
        <v>129</v>
      </c>
      <c r="CW24" s="353"/>
      <c r="CX24" s="354"/>
      <c r="CY24" s="358" t="s">
        <v>128</v>
      </c>
      <c r="CZ24" s="359"/>
      <c r="DA24" s="359"/>
      <c r="DB24" s="352" t="s">
        <v>129</v>
      </c>
      <c r="DC24" s="353"/>
      <c r="DD24" s="354"/>
      <c r="DE24" s="358" t="s">
        <v>128</v>
      </c>
      <c r="DF24" s="359"/>
      <c r="DG24" s="359"/>
      <c r="DH24" s="352" t="s">
        <v>129</v>
      </c>
      <c r="DI24" s="353"/>
      <c r="DJ24" s="354"/>
      <c r="DK24" s="358" t="s">
        <v>128</v>
      </c>
      <c r="DL24" s="359"/>
      <c r="DM24" s="359"/>
      <c r="DN24" s="352" t="s">
        <v>129</v>
      </c>
      <c r="DO24" s="353"/>
      <c r="DP24" s="354"/>
      <c r="DQ24" s="358" t="s">
        <v>128</v>
      </c>
      <c r="DR24" s="359"/>
      <c r="DS24" s="359"/>
      <c r="DT24" s="352" t="s">
        <v>129</v>
      </c>
      <c r="DU24" s="353"/>
      <c r="DV24" s="354"/>
      <c r="DW24" s="358" t="s">
        <v>128</v>
      </c>
      <c r="DX24" s="359"/>
      <c r="DY24" s="359"/>
      <c r="DZ24" s="352" t="s">
        <v>129</v>
      </c>
      <c r="EA24" s="353"/>
      <c r="EB24" s="354"/>
      <c r="EC24" s="358" t="s">
        <v>128</v>
      </c>
      <c r="ED24" s="359"/>
      <c r="EE24" s="359"/>
      <c r="EF24" s="352" t="s">
        <v>129</v>
      </c>
      <c r="EG24" s="353"/>
      <c r="EH24" s="354"/>
      <c r="EI24" s="358" t="s">
        <v>128</v>
      </c>
      <c r="EJ24" s="359"/>
      <c r="EK24" s="359"/>
      <c r="EL24" s="352" t="s">
        <v>129</v>
      </c>
      <c r="EM24" s="353"/>
      <c r="EN24" s="354"/>
      <c r="EO24" s="358" t="s">
        <v>128</v>
      </c>
      <c r="EP24" s="359"/>
      <c r="EQ24" s="359"/>
      <c r="ER24" s="352" t="s">
        <v>129</v>
      </c>
      <c r="ES24" s="353"/>
      <c r="ET24" s="354"/>
      <c r="EU24" s="358" t="s">
        <v>128</v>
      </c>
      <c r="EV24" s="359"/>
      <c r="EW24" s="359"/>
      <c r="EX24" s="352" t="s">
        <v>129</v>
      </c>
      <c r="EY24" s="353"/>
      <c r="EZ24" s="354"/>
      <c r="FA24" s="358" t="s">
        <v>128</v>
      </c>
      <c r="FB24" s="359"/>
      <c r="FC24" s="359"/>
      <c r="FD24" s="352" t="s">
        <v>129</v>
      </c>
      <c r="FE24" s="353"/>
      <c r="FF24" s="354"/>
      <c r="FG24" s="358" t="s">
        <v>128</v>
      </c>
      <c r="FH24" s="359"/>
      <c r="FI24" s="359"/>
      <c r="FJ24" s="352" t="s">
        <v>129</v>
      </c>
      <c r="FK24" s="353"/>
      <c r="FL24" s="354"/>
      <c r="FM24" s="358" t="s">
        <v>128</v>
      </c>
      <c r="FN24" s="359"/>
      <c r="FO24" s="359"/>
      <c r="FP24" s="352" t="s">
        <v>129</v>
      </c>
      <c r="FQ24" s="353"/>
      <c r="FR24" s="354"/>
      <c r="FS24" s="358" t="s">
        <v>128</v>
      </c>
      <c r="FT24" s="359"/>
      <c r="FU24" s="359"/>
      <c r="FV24" s="352" t="s">
        <v>129</v>
      </c>
      <c r="FW24" s="353"/>
      <c r="FX24" s="354"/>
      <c r="FY24" s="358" t="s">
        <v>128</v>
      </c>
      <c r="FZ24" s="359"/>
      <c r="GA24" s="359"/>
      <c r="GB24" s="352" t="s">
        <v>129</v>
      </c>
      <c r="GC24" s="353"/>
      <c r="GD24" s="354"/>
      <c r="GE24" s="358" t="s">
        <v>128</v>
      </c>
      <c r="GF24" s="359"/>
      <c r="GG24" s="359"/>
      <c r="GH24" s="352" t="s">
        <v>129</v>
      </c>
      <c r="GI24" s="353"/>
      <c r="GJ24" s="354"/>
      <c r="GK24" s="358" t="s">
        <v>128</v>
      </c>
      <c r="GL24" s="359"/>
      <c r="GM24" s="359"/>
      <c r="GN24" s="352" t="s">
        <v>129</v>
      </c>
      <c r="GO24" s="353"/>
      <c r="GP24" s="354"/>
      <c r="GQ24" s="358" t="s">
        <v>128</v>
      </c>
      <c r="GR24" s="359"/>
      <c r="GS24" s="359"/>
      <c r="GT24" s="352" t="s">
        <v>129</v>
      </c>
      <c r="GU24" s="353"/>
      <c r="GV24" s="354"/>
      <c r="GW24" s="358" t="s">
        <v>128</v>
      </c>
      <c r="GX24" s="359"/>
      <c r="GY24" s="359"/>
      <c r="GZ24" s="352" t="s">
        <v>129</v>
      </c>
      <c r="HA24" s="353"/>
      <c r="HB24" s="354"/>
      <c r="HC24" s="358" t="s">
        <v>128</v>
      </c>
      <c r="HD24" s="359"/>
      <c r="HE24" s="359"/>
      <c r="HF24" s="352" t="s">
        <v>129</v>
      </c>
      <c r="HG24" s="353"/>
      <c r="HH24" s="354"/>
      <c r="HI24" s="358" t="s">
        <v>128</v>
      </c>
      <c r="HJ24" s="359"/>
      <c r="HK24" s="359"/>
      <c r="HL24" s="352" t="s">
        <v>129</v>
      </c>
      <c r="HM24" s="353"/>
      <c r="HN24" s="354"/>
      <c r="HO24" s="358" t="s">
        <v>128</v>
      </c>
      <c r="HP24" s="359"/>
      <c r="HQ24" s="359"/>
      <c r="HR24" s="352" t="s">
        <v>129</v>
      </c>
      <c r="HS24" s="353"/>
      <c r="HT24" s="354"/>
      <c r="HU24" s="358" t="s">
        <v>128</v>
      </c>
      <c r="HV24" s="359"/>
      <c r="HW24" s="359"/>
      <c r="HX24" s="352" t="s">
        <v>129</v>
      </c>
      <c r="HY24" s="353"/>
      <c r="HZ24" s="354"/>
      <c r="IA24" s="358" t="s">
        <v>128</v>
      </c>
      <c r="IB24" s="359"/>
      <c r="IC24" s="359"/>
      <c r="ID24" s="352" t="s">
        <v>129</v>
      </c>
      <c r="IE24" s="353"/>
      <c r="IF24" s="354"/>
      <c r="IG24" s="358" t="s">
        <v>128</v>
      </c>
      <c r="IH24" s="359"/>
      <c r="II24" s="359"/>
      <c r="IJ24" s="352" t="s">
        <v>129</v>
      </c>
      <c r="IK24" s="353"/>
      <c r="IL24" s="354"/>
    </row>
    <row r="25" spans="1:246" ht="18.75" customHeight="1" x14ac:dyDescent="0.15">
      <c r="A25" s="382"/>
      <c r="B25" s="403"/>
      <c r="C25" s="379"/>
      <c r="D25" s="368" t="s">
        <v>22</v>
      </c>
      <c r="E25" s="368"/>
      <c r="F25" s="368"/>
      <c r="G25" s="305"/>
      <c r="H25" s="306"/>
      <c r="I25" s="306"/>
      <c r="J25" s="306"/>
      <c r="K25" s="306"/>
      <c r="L25" s="307"/>
      <c r="M25" s="305"/>
      <c r="N25" s="306"/>
      <c r="O25" s="306"/>
      <c r="P25" s="306"/>
      <c r="Q25" s="306"/>
      <c r="R25" s="307"/>
      <c r="S25" s="305"/>
      <c r="T25" s="306"/>
      <c r="U25" s="306"/>
      <c r="V25" s="306"/>
      <c r="W25" s="306"/>
      <c r="X25" s="307"/>
      <c r="Y25" s="305"/>
      <c r="Z25" s="306"/>
      <c r="AA25" s="306"/>
      <c r="AB25" s="306"/>
      <c r="AC25" s="306"/>
      <c r="AD25" s="307"/>
      <c r="AE25" s="305"/>
      <c r="AF25" s="306"/>
      <c r="AG25" s="306"/>
      <c r="AH25" s="306"/>
      <c r="AI25" s="306"/>
      <c r="AJ25" s="307"/>
      <c r="AK25" s="305"/>
      <c r="AL25" s="306"/>
      <c r="AM25" s="306"/>
      <c r="AN25" s="306"/>
      <c r="AO25" s="306"/>
      <c r="AP25" s="307"/>
      <c r="AQ25" s="305"/>
      <c r="AR25" s="306"/>
      <c r="AS25" s="306"/>
      <c r="AT25" s="306"/>
      <c r="AU25" s="306"/>
      <c r="AV25" s="307"/>
      <c r="AW25" s="305"/>
      <c r="AX25" s="306"/>
      <c r="AY25" s="306"/>
      <c r="AZ25" s="306"/>
      <c r="BA25" s="306"/>
      <c r="BB25" s="307"/>
      <c r="BC25" s="305"/>
      <c r="BD25" s="306"/>
      <c r="BE25" s="306"/>
      <c r="BF25" s="306"/>
      <c r="BG25" s="306"/>
      <c r="BH25" s="307"/>
      <c r="BI25" s="305"/>
      <c r="BJ25" s="306"/>
      <c r="BK25" s="306"/>
      <c r="BL25" s="306"/>
      <c r="BM25" s="306"/>
      <c r="BN25" s="307"/>
      <c r="BO25" s="305"/>
      <c r="BP25" s="306"/>
      <c r="BQ25" s="306"/>
      <c r="BR25" s="306"/>
      <c r="BS25" s="306"/>
      <c r="BT25" s="307"/>
      <c r="BU25" s="305"/>
      <c r="BV25" s="306"/>
      <c r="BW25" s="306"/>
      <c r="BX25" s="306"/>
      <c r="BY25" s="306"/>
      <c r="BZ25" s="307"/>
      <c r="CA25" s="305"/>
      <c r="CB25" s="306"/>
      <c r="CC25" s="306"/>
      <c r="CD25" s="306"/>
      <c r="CE25" s="306"/>
      <c r="CF25" s="307"/>
      <c r="CG25" s="305"/>
      <c r="CH25" s="306"/>
      <c r="CI25" s="306"/>
      <c r="CJ25" s="306"/>
      <c r="CK25" s="306"/>
      <c r="CL25" s="307"/>
      <c r="CM25" s="305"/>
      <c r="CN25" s="306"/>
      <c r="CO25" s="306"/>
      <c r="CP25" s="306"/>
      <c r="CQ25" s="306"/>
      <c r="CR25" s="307"/>
      <c r="CS25" s="305"/>
      <c r="CT25" s="306"/>
      <c r="CU25" s="306"/>
      <c r="CV25" s="306"/>
      <c r="CW25" s="306"/>
      <c r="CX25" s="307"/>
      <c r="CY25" s="305"/>
      <c r="CZ25" s="306"/>
      <c r="DA25" s="306"/>
      <c r="DB25" s="306"/>
      <c r="DC25" s="306"/>
      <c r="DD25" s="307"/>
      <c r="DE25" s="305"/>
      <c r="DF25" s="306"/>
      <c r="DG25" s="306"/>
      <c r="DH25" s="306"/>
      <c r="DI25" s="306"/>
      <c r="DJ25" s="307"/>
      <c r="DK25" s="305"/>
      <c r="DL25" s="306"/>
      <c r="DM25" s="306"/>
      <c r="DN25" s="306"/>
      <c r="DO25" s="306"/>
      <c r="DP25" s="307"/>
      <c r="DQ25" s="305"/>
      <c r="DR25" s="306"/>
      <c r="DS25" s="306"/>
      <c r="DT25" s="306"/>
      <c r="DU25" s="306"/>
      <c r="DV25" s="307"/>
      <c r="DW25" s="305"/>
      <c r="DX25" s="306"/>
      <c r="DY25" s="306"/>
      <c r="DZ25" s="306"/>
      <c r="EA25" s="306"/>
      <c r="EB25" s="307"/>
      <c r="EC25" s="305"/>
      <c r="ED25" s="306"/>
      <c r="EE25" s="306"/>
      <c r="EF25" s="306"/>
      <c r="EG25" s="306"/>
      <c r="EH25" s="307"/>
      <c r="EI25" s="305"/>
      <c r="EJ25" s="306"/>
      <c r="EK25" s="306"/>
      <c r="EL25" s="306"/>
      <c r="EM25" s="306"/>
      <c r="EN25" s="307"/>
      <c r="EO25" s="305"/>
      <c r="EP25" s="306"/>
      <c r="EQ25" s="306"/>
      <c r="ER25" s="306"/>
      <c r="ES25" s="306"/>
      <c r="ET25" s="307"/>
      <c r="EU25" s="305"/>
      <c r="EV25" s="306"/>
      <c r="EW25" s="306"/>
      <c r="EX25" s="306"/>
      <c r="EY25" s="306"/>
      <c r="EZ25" s="307"/>
      <c r="FA25" s="305"/>
      <c r="FB25" s="306"/>
      <c r="FC25" s="306"/>
      <c r="FD25" s="306"/>
      <c r="FE25" s="306"/>
      <c r="FF25" s="307"/>
      <c r="FG25" s="305"/>
      <c r="FH25" s="306"/>
      <c r="FI25" s="306"/>
      <c r="FJ25" s="306"/>
      <c r="FK25" s="306"/>
      <c r="FL25" s="307"/>
      <c r="FM25" s="305"/>
      <c r="FN25" s="306"/>
      <c r="FO25" s="306"/>
      <c r="FP25" s="306"/>
      <c r="FQ25" s="306"/>
      <c r="FR25" s="307"/>
      <c r="FS25" s="305"/>
      <c r="FT25" s="306"/>
      <c r="FU25" s="306"/>
      <c r="FV25" s="306"/>
      <c r="FW25" s="306"/>
      <c r="FX25" s="307"/>
      <c r="FY25" s="305"/>
      <c r="FZ25" s="306"/>
      <c r="GA25" s="306"/>
      <c r="GB25" s="306"/>
      <c r="GC25" s="306"/>
      <c r="GD25" s="307"/>
      <c r="GE25" s="305"/>
      <c r="GF25" s="306"/>
      <c r="GG25" s="306"/>
      <c r="GH25" s="306"/>
      <c r="GI25" s="306"/>
      <c r="GJ25" s="307"/>
      <c r="GK25" s="305"/>
      <c r="GL25" s="306"/>
      <c r="GM25" s="306"/>
      <c r="GN25" s="306"/>
      <c r="GO25" s="306"/>
      <c r="GP25" s="307"/>
      <c r="GQ25" s="305"/>
      <c r="GR25" s="306"/>
      <c r="GS25" s="306"/>
      <c r="GT25" s="306"/>
      <c r="GU25" s="306"/>
      <c r="GV25" s="307"/>
      <c r="GW25" s="305"/>
      <c r="GX25" s="306"/>
      <c r="GY25" s="306"/>
      <c r="GZ25" s="306"/>
      <c r="HA25" s="306"/>
      <c r="HB25" s="307"/>
      <c r="HC25" s="305"/>
      <c r="HD25" s="306"/>
      <c r="HE25" s="306"/>
      <c r="HF25" s="306"/>
      <c r="HG25" s="306"/>
      <c r="HH25" s="307"/>
      <c r="HI25" s="305"/>
      <c r="HJ25" s="306"/>
      <c r="HK25" s="306"/>
      <c r="HL25" s="306"/>
      <c r="HM25" s="306"/>
      <c r="HN25" s="307"/>
      <c r="HO25" s="305"/>
      <c r="HP25" s="306"/>
      <c r="HQ25" s="306"/>
      <c r="HR25" s="306"/>
      <c r="HS25" s="306"/>
      <c r="HT25" s="307"/>
      <c r="HU25" s="305"/>
      <c r="HV25" s="306"/>
      <c r="HW25" s="306"/>
      <c r="HX25" s="306"/>
      <c r="HY25" s="306"/>
      <c r="HZ25" s="307"/>
      <c r="IA25" s="305"/>
      <c r="IB25" s="306"/>
      <c r="IC25" s="306"/>
      <c r="ID25" s="306"/>
      <c r="IE25" s="306"/>
      <c r="IF25" s="307"/>
      <c r="IG25" s="305"/>
      <c r="IH25" s="306"/>
      <c r="II25" s="306"/>
      <c r="IJ25" s="306"/>
      <c r="IK25" s="306"/>
      <c r="IL25" s="307"/>
    </row>
    <row r="26" spans="1:246" ht="18.75" customHeight="1" x14ac:dyDescent="0.15">
      <c r="A26" s="382"/>
      <c r="B26" s="403"/>
      <c r="C26" s="379"/>
      <c r="D26" s="368" t="s">
        <v>21</v>
      </c>
      <c r="E26" s="368"/>
      <c r="F26" s="368"/>
      <c r="G26" s="305"/>
      <c r="H26" s="306"/>
      <c r="I26" s="306"/>
      <c r="J26" s="306"/>
      <c r="K26" s="306"/>
      <c r="L26" s="307"/>
      <c r="M26" s="305"/>
      <c r="N26" s="306"/>
      <c r="O26" s="306"/>
      <c r="P26" s="306"/>
      <c r="Q26" s="306"/>
      <c r="R26" s="307"/>
      <c r="S26" s="305"/>
      <c r="T26" s="306"/>
      <c r="U26" s="306"/>
      <c r="V26" s="306"/>
      <c r="W26" s="306"/>
      <c r="X26" s="307"/>
      <c r="Y26" s="305"/>
      <c r="Z26" s="306"/>
      <c r="AA26" s="306"/>
      <c r="AB26" s="306"/>
      <c r="AC26" s="306"/>
      <c r="AD26" s="307"/>
      <c r="AE26" s="305"/>
      <c r="AF26" s="306"/>
      <c r="AG26" s="306"/>
      <c r="AH26" s="306"/>
      <c r="AI26" s="306"/>
      <c r="AJ26" s="307"/>
      <c r="AK26" s="305"/>
      <c r="AL26" s="306"/>
      <c r="AM26" s="306"/>
      <c r="AN26" s="306"/>
      <c r="AO26" s="306"/>
      <c r="AP26" s="307"/>
      <c r="AQ26" s="305"/>
      <c r="AR26" s="306"/>
      <c r="AS26" s="306"/>
      <c r="AT26" s="306"/>
      <c r="AU26" s="306"/>
      <c r="AV26" s="307"/>
      <c r="AW26" s="305"/>
      <c r="AX26" s="306"/>
      <c r="AY26" s="306"/>
      <c r="AZ26" s="306"/>
      <c r="BA26" s="306"/>
      <c r="BB26" s="307"/>
      <c r="BC26" s="305"/>
      <c r="BD26" s="306"/>
      <c r="BE26" s="306"/>
      <c r="BF26" s="306"/>
      <c r="BG26" s="306"/>
      <c r="BH26" s="307"/>
      <c r="BI26" s="305"/>
      <c r="BJ26" s="306"/>
      <c r="BK26" s="306"/>
      <c r="BL26" s="306"/>
      <c r="BM26" s="306"/>
      <c r="BN26" s="307"/>
      <c r="BO26" s="305"/>
      <c r="BP26" s="306"/>
      <c r="BQ26" s="306"/>
      <c r="BR26" s="306"/>
      <c r="BS26" s="306"/>
      <c r="BT26" s="307"/>
      <c r="BU26" s="305"/>
      <c r="BV26" s="306"/>
      <c r="BW26" s="306"/>
      <c r="BX26" s="306"/>
      <c r="BY26" s="306"/>
      <c r="BZ26" s="307"/>
      <c r="CA26" s="305"/>
      <c r="CB26" s="306"/>
      <c r="CC26" s="306"/>
      <c r="CD26" s="306"/>
      <c r="CE26" s="306"/>
      <c r="CF26" s="307"/>
      <c r="CG26" s="305"/>
      <c r="CH26" s="306"/>
      <c r="CI26" s="306"/>
      <c r="CJ26" s="306"/>
      <c r="CK26" s="306"/>
      <c r="CL26" s="307"/>
      <c r="CM26" s="305"/>
      <c r="CN26" s="306"/>
      <c r="CO26" s="306"/>
      <c r="CP26" s="306"/>
      <c r="CQ26" s="306"/>
      <c r="CR26" s="307"/>
      <c r="CS26" s="305"/>
      <c r="CT26" s="306"/>
      <c r="CU26" s="306"/>
      <c r="CV26" s="306"/>
      <c r="CW26" s="306"/>
      <c r="CX26" s="307"/>
      <c r="CY26" s="305"/>
      <c r="CZ26" s="306"/>
      <c r="DA26" s="306"/>
      <c r="DB26" s="306"/>
      <c r="DC26" s="306"/>
      <c r="DD26" s="307"/>
      <c r="DE26" s="305"/>
      <c r="DF26" s="306"/>
      <c r="DG26" s="306"/>
      <c r="DH26" s="306"/>
      <c r="DI26" s="306"/>
      <c r="DJ26" s="307"/>
      <c r="DK26" s="305"/>
      <c r="DL26" s="306"/>
      <c r="DM26" s="306"/>
      <c r="DN26" s="306"/>
      <c r="DO26" s="306"/>
      <c r="DP26" s="307"/>
      <c r="DQ26" s="305"/>
      <c r="DR26" s="306"/>
      <c r="DS26" s="306"/>
      <c r="DT26" s="306"/>
      <c r="DU26" s="306"/>
      <c r="DV26" s="307"/>
      <c r="DW26" s="305"/>
      <c r="DX26" s="306"/>
      <c r="DY26" s="306"/>
      <c r="DZ26" s="306"/>
      <c r="EA26" s="306"/>
      <c r="EB26" s="307"/>
      <c r="EC26" s="305"/>
      <c r="ED26" s="306"/>
      <c r="EE26" s="306"/>
      <c r="EF26" s="306"/>
      <c r="EG26" s="306"/>
      <c r="EH26" s="307"/>
      <c r="EI26" s="305"/>
      <c r="EJ26" s="306"/>
      <c r="EK26" s="306"/>
      <c r="EL26" s="306"/>
      <c r="EM26" s="306"/>
      <c r="EN26" s="307"/>
      <c r="EO26" s="305"/>
      <c r="EP26" s="306"/>
      <c r="EQ26" s="306"/>
      <c r="ER26" s="306"/>
      <c r="ES26" s="306"/>
      <c r="ET26" s="307"/>
      <c r="EU26" s="305"/>
      <c r="EV26" s="306"/>
      <c r="EW26" s="306"/>
      <c r="EX26" s="306"/>
      <c r="EY26" s="306"/>
      <c r="EZ26" s="307"/>
      <c r="FA26" s="305"/>
      <c r="FB26" s="306"/>
      <c r="FC26" s="306"/>
      <c r="FD26" s="306"/>
      <c r="FE26" s="306"/>
      <c r="FF26" s="307"/>
      <c r="FG26" s="305"/>
      <c r="FH26" s="306"/>
      <c r="FI26" s="306"/>
      <c r="FJ26" s="306"/>
      <c r="FK26" s="306"/>
      <c r="FL26" s="307"/>
      <c r="FM26" s="305"/>
      <c r="FN26" s="306"/>
      <c r="FO26" s="306"/>
      <c r="FP26" s="306"/>
      <c r="FQ26" s="306"/>
      <c r="FR26" s="307"/>
      <c r="FS26" s="305"/>
      <c r="FT26" s="306"/>
      <c r="FU26" s="306"/>
      <c r="FV26" s="306"/>
      <c r="FW26" s="306"/>
      <c r="FX26" s="307"/>
      <c r="FY26" s="305"/>
      <c r="FZ26" s="306"/>
      <c r="GA26" s="306"/>
      <c r="GB26" s="306"/>
      <c r="GC26" s="306"/>
      <c r="GD26" s="307"/>
      <c r="GE26" s="305"/>
      <c r="GF26" s="306"/>
      <c r="GG26" s="306"/>
      <c r="GH26" s="306"/>
      <c r="GI26" s="306"/>
      <c r="GJ26" s="307"/>
      <c r="GK26" s="305"/>
      <c r="GL26" s="306"/>
      <c r="GM26" s="306"/>
      <c r="GN26" s="306"/>
      <c r="GO26" s="306"/>
      <c r="GP26" s="307"/>
      <c r="GQ26" s="305"/>
      <c r="GR26" s="306"/>
      <c r="GS26" s="306"/>
      <c r="GT26" s="306"/>
      <c r="GU26" s="306"/>
      <c r="GV26" s="307"/>
      <c r="GW26" s="305"/>
      <c r="GX26" s="306"/>
      <c r="GY26" s="306"/>
      <c r="GZ26" s="306"/>
      <c r="HA26" s="306"/>
      <c r="HB26" s="307"/>
      <c r="HC26" s="305"/>
      <c r="HD26" s="306"/>
      <c r="HE26" s="306"/>
      <c r="HF26" s="306"/>
      <c r="HG26" s="306"/>
      <c r="HH26" s="307"/>
      <c r="HI26" s="305"/>
      <c r="HJ26" s="306"/>
      <c r="HK26" s="306"/>
      <c r="HL26" s="306"/>
      <c r="HM26" s="306"/>
      <c r="HN26" s="307"/>
      <c r="HO26" s="305"/>
      <c r="HP26" s="306"/>
      <c r="HQ26" s="306"/>
      <c r="HR26" s="306"/>
      <c r="HS26" s="306"/>
      <c r="HT26" s="307"/>
      <c r="HU26" s="305"/>
      <c r="HV26" s="306"/>
      <c r="HW26" s="306"/>
      <c r="HX26" s="306"/>
      <c r="HY26" s="306"/>
      <c r="HZ26" s="307"/>
      <c r="IA26" s="305"/>
      <c r="IB26" s="306"/>
      <c r="IC26" s="306"/>
      <c r="ID26" s="306"/>
      <c r="IE26" s="306"/>
      <c r="IF26" s="307"/>
      <c r="IG26" s="305"/>
      <c r="IH26" s="306"/>
      <c r="II26" s="306"/>
      <c r="IJ26" s="306"/>
      <c r="IK26" s="306"/>
      <c r="IL26" s="307"/>
    </row>
    <row r="27" spans="1:246" ht="18.75" customHeight="1" x14ac:dyDescent="0.15">
      <c r="A27" s="382"/>
      <c r="B27" s="403"/>
      <c r="C27" s="379"/>
      <c r="D27" s="380" t="s">
        <v>20</v>
      </c>
      <c r="E27" s="380"/>
      <c r="F27" s="380"/>
      <c r="G27" s="325"/>
      <c r="H27" s="326"/>
      <c r="I27" s="326"/>
      <c r="J27" s="326"/>
      <c r="K27" s="326"/>
      <c r="L27" s="327"/>
      <c r="M27" s="325"/>
      <c r="N27" s="326"/>
      <c r="O27" s="326"/>
      <c r="P27" s="326"/>
      <c r="Q27" s="326"/>
      <c r="R27" s="327"/>
      <c r="S27" s="325"/>
      <c r="T27" s="326"/>
      <c r="U27" s="326"/>
      <c r="V27" s="326"/>
      <c r="W27" s="326"/>
      <c r="X27" s="327"/>
      <c r="Y27" s="325"/>
      <c r="Z27" s="326"/>
      <c r="AA27" s="326"/>
      <c r="AB27" s="326"/>
      <c r="AC27" s="326"/>
      <c r="AD27" s="327"/>
      <c r="AE27" s="325"/>
      <c r="AF27" s="326"/>
      <c r="AG27" s="326"/>
      <c r="AH27" s="326"/>
      <c r="AI27" s="326"/>
      <c r="AJ27" s="327"/>
      <c r="AK27" s="325"/>
      <c r="AL27" s="326"/>
      <c r="AM27" s="326"/>
      <c r="AN27" s="326"/>
      <c r="AO27" s="326"/>
      <c r="AP27" s="327"/>
      <c r="AQ27" s="325"/>
      <c r="AR27" s="326"/>
      <c r="AS27" s="326"/>
      <c r="AT27" s="326"/>
      <c r="AU27" s="326"/>
      <c r="AV27" s="327"/>
      <c r="AW27" s="325"/>
      <c r="AX27" s="326"/>
      <c r="AY27" s="326"/>
      <c r="AZ27" s="326"/>
      <c r="BA27" s="326"/>
      <c r="BB27" s="327"/>
      <c r="BC27" s="325"/>
      <c r="BD27" s="326"/>
      <c r="BE27" s="326"/>
      <c r="BF27" s="326"/>
      <c r="BG27" s="326"/>
      <c r="BH27" s="327"/>
      <c r="BI27" s="325"/>
      <c r="BJ27" s="326"/>
      <c r="BK27" s="326"/>
      <c r="BL27" s="326"/>
      <c r="BM27" s="326"/>
      <c r="BN27" s="327"/>
      <c r="BO27" s="325"/>
      <c r="BP27" s="326"/>
      <c r="BQ27" s="326"/>
      <c r="BR27" s="326"/>
      <c r="BS27" s="326"/>
      <c r="BT27" s="327"/>
      <c r="BU27" s="325"/>
      <c r="BV27" s="326"/>
      <c r="BW27" s="326"/>
      <c r="BX27" s="326"/>
      <c r="BY27" s="326"/>
      <c r="BZ27" s="327"/>
      <c r="CA27" s="325"/>
      <c r="CB27" s="326"/>
      <c r="CC27" s="326"/>
      <c r="CD27" s="326"/>
      <c r="CE27" s="326"/>
      <c r="CF27" s="327"/>
      <c r="CG27" s="325"/>
      <c r="CH27" s="326"/>
      <c r="CI27" s="326"/>
      <c r="CJ27" s="326"/>
      <c r="CK27" s="326"/>
      <c r="CL27" s="327"/>
      <c r="CM27" s="325"/>
      <c r="CN27" s="326"/>
      <c r="CO27" s="326"/>
      <c r="CP27" s="326"/>
      <c r="CQ27" s="326"/>
      <c r="CR27" s="327"/>
      <c r="CS27" s="325"/>
      <c r="CT27" s="326"/>
      <c r="CU27" s="326"/>
      <c r="CV27" s="326"/>
      <c r="CW27" s="326"/>
      <c r="CX27" s="327"/>
      <c r="CY27" s="325"/>
      <c r="CZ27" s="326"/>
      <c r="DA27" s="326"/>
      <c r="DB27" s="326"/>
      <c r="DC27" s="326"/>
      <c r="DD27" s="327"/>
      <c r="DE27" s="325"/>
      <c r="DF27" s="326"/>
      <c r="DG27" s="326"/>
      <c r="DH27" s="326"/>
      <c r="DI27" s="326"/>
      <c r="DJ27" s="327"/>
      <c r="DK27" s="325"/>
      <c r="DL27" s="326"/>
      <c r="DM27" s="326"/>
      <c r="DN27" s="326"/>
      <c r="DO27" s="326"/>
      <c r="DP27" s="327"/>
      <c r="DQ27" s="325"/>
      <c r="DR27" s="326"/>
      <c r="DS27" s="326"/>
      <c r="DT27" s="326"/>
      <c r="DU27" s="326"/>
      <c r="DV27" s="327"/>
      <c r="DW27" s="325"/>
      <c r="DX27" s="326"/>
      <c r="DY27" s="326"/>
      <c r="DZ27" s="326"/>
      <c r="EA27" s="326"/>
      <c r="EB27" s="327"/>
      <c r="EC27" s="325"/>
      <c r="ED27" s="326"/>
      <c r="EE27" s="326"/>
      <c r="EF27" s="326"/>
      <c r="EG27" s="326"/>
      <c r="EH27" s="327"/>
      <c r="EI27" s="325"/>
      <c r="EJ27" s="326"/>
      <c r="EK27" s="326"/>
      <c r="EL27" s="326"/>
      <c r="EM27" s="326"/>
      <c r="EN27" s="327"/>
      <c r="EO27" s="325"/>
      <c r="EP27" s="326"/>
      <c r="EQ27" s="326"/>
      <c r="ER27" s="326"/>
      <c r="ES27" s="326"/>
      <c r="ET27" s="327"/>
      <c r="EU27" s="325"/>
      <c r="EV27" s="326"/>
      <c r="EW27" s="326"/>
      <c r="EX27" s="326"/>
      <c r="EY27" s="326"/>
      <c r="EZ27" s="327"/>
      <c r="FA27" s="325"/>
      <c r="FB27" s="326"/>
      <c r="FC27" s="326"/>
      <c r="FD27" s="326"/>
      <c r="FE27" s="326"/>
      <c r="FF27" s="327"/>
      <c r="FG27" s="325"/>
      <c r="FH27" s="326"/>
      <c r="FI27" s="326"/>
      <c r="FJ27" s="326"/>
      <c r="FK27" s="326"/>
      <c r="FL27" s="327"/>
      <c r="FM27" s="325"/>
      <c r="FN27" s="326"/>
      <c r="FO27" s="326"/>
      <c r="FP27" s="326"/>
      <c r="FQ27" s="326"/>
      <c r="FR27" s="327"/>
      <c r="FS27" s="325"/>
      <c r="FT27" s="326"/>
      <c r="FU27" s="326"/>
      <c r="FV27" s="326"/>
      <c r="FW27" s="326"/>
      <c r="FX27" s="327"/>
      <c r="FY27" s="325"/>
      <c r="FZ27" s="326"/>
      <c r="GA27" s="326"/>
      <c r="GB27" s="326"/>
      <c r="GC27" s="326"/>
      <c r="GD27" s="327"/>
      <c r="GE27" s="325"/>
      <c r="GF27" s="326"/>
      <c r="GG27" s="326"/>
      <c r="GH27" s="326"/>
      <c r="GI27" s="326"/>
      <c r="GJ27" s="327"/>
      <c r="GK27" s="325"/>
      <c r="GL27" s="326"/>
      <c r="GM27" s="326"/>
      <c r="GN27" s="326"/>
      <c r="GO27" s="326"/>
      <c r="GP27" s="327"/>
      <c r="GQ27" s="325"/>
      <c r="GR27" s="326"/>
      <c r="GS27" s="326"/>
      <c r="GT27" s="326"/>
      <c r="GU27" s="326"/>
      <c r="GV27" s="327"/>
      <c r="GW27" s="325"/>
      <c r="GX27" s="326"/>
      <c r="GY27" s="326"/>
      <c r="GZ27" s="326"/>
      <c r="HA27" s="326"/>
      <c r="HB27" s="327"/>
      <c r="HC27" s="325"/>
      <c r="HD27" s="326"/>
      <c r="HE27" s="326"/>
      <c r="HF27" s="326"/>
      <c r="HG27" s="326"/>
      <c r="HH27" s="327"/>
      <c r="HI27" s="325"/>
      <c r="HJ27" s="326"/>
      <c r="HK27" s="326"/>
      <c r="HL27" s="326"/>
      <c r="HM27" s="326"/>
      <c r="HN27" s="327"/>
      <c r="HO27" s="325"/>
      <c r="HP27" s="326"/>
      <c r="HQ27" s="326"/>
      <c r="HR27" s="326"/>
      <c r="HS27" s="326"/>
      <c r="HT27" s="327"/>
      <c r="HU27" s="325"/>
      <c r="HV27" s="326"/>
      <c r="HW27" s="326"/>
      <c r="HX27" s="326"/>
      <c r="HY27" s="326"/>
      <c r="HZ27" s="327"/>
      <c r="IA27" s="325"/>
      <c r="IB27" s="326"/>
      <c r="IC27" s="326"/>
      <c r="ID27" s="326"/>
      <c r="IE27" s="326"/>
      <c r="IF27" s="327"/>
      <c r="IG27" s="325"/>
      <c r="IH27" s="326"/>
      <c r="II27" s="326"/>
      <c r="IJ27" s="326"/>
      <c r="IK27" s="326"/>
      <c r="IL27" s="327"/>
    </row>
    <row r="28" spans="1:246" ht="18.75" customHeight="1" x14ac:dyDescent="0.15">
      <c r="A28" s="382"/>
      <c r="B28" s="403"/>
      <c r="C28" s="417" t="s">
        <v>126</v>
      </c>
      <c r="D28" s="375" t="s">
        <v>24</v>
      </c>
      <c r="E28" s="375"/>
      <c r="F28" s="375"/>
      <c r="G28" s="349"/>
      <c r="H28" s="350"/>
      <c r="I28" s="350"/>
      <c r="J28" s="350"/>
      <c r="K28" s="350"/>
      <c r="L28" s="351"/>
      <c r="M28" s="349"/>
      <c r="N28" s="350"/>
      <c r="O28" s="350"/>
      <c r="P28" s="350"/>
      <c r="Q28" s="350"/>
      <c r="R28" s="351"/>
      <c r="S28" s="349"/>
      <c r="T28" s="350"/>
      <c r="U28" s="350"/>
      <c r="V28" s="350"/>
      <c r="W28" s="350"/>
      <c r="X28" s="351"/>
      <c r="Y28" s="349"/>
      <c r="Z28" s="350"/>
      <c r="AA28" s="350"/>
      <c r="AB28" s="350"/>
      <c r="AC28" s="350"/>
      <c r="AD28" s="351"/>
      <c r="AE28" s="349"/>
      <c r="AF28" s="350"/>
      <c r="AG28" s="350"/>
      <c r="AH28" s="350"/>
      <c r="AI28" s="350"/>
      <c r="AJ28" s="351"/>
      <c r="AK28" s="349"/>
      <c r="AL28" s="350"/>
      <c r="AM28" s="350"/>
      <c r="AN28" s="350"/>
      <c r="AO28" s="350"/>
      <c r="AP28" s="351"/>
      <c r="AQ28" s="349"/>
      <c r="AR28" s="350"/>
      <c r="AS28" s="350"/>
      <c r="AT28" s="350"/>
      <c r="AU28" s="350"/>
      <c r="AV28" s="351"/>
      <c r="AW28" s="349"/>
      <c r="AX28" s="350"/>
      <c r="AY28" s="350"/>
      <c r="AZ28" s="350"/>
      <c r="BA28" s="350"/>
      <c r="BB28" s="351"/>
      <c r="BC28" s="349"/>
      <c r="BD28" s="350"/>
      <c r="BE28" s="350"/>
      <c r="BF28" s="350"/>
      <c r="BG28" s="350"/>
      <c r="BH28" s="351"/>
      <c r="BI28" s="349"/>
      <c r="BJ28" s="350"/>
      <c r="BK28" s="350"/>
      <c r="BL28" s="350"/>
      <c r="BM28" s="350"/>
      <c r="BN28" s="351"/>
      <c r="BO28" s="349"/>
      <c r="BP28" s="350"/>
      <c r="BQ28" s="350"/>
      <c r="BR28" s="350"/>
      <c r="BS28" s="350"/>
      <c r="BT28" s="351"/>
      <c r="BU28" s="349"/>
      <c r="BV28" s="350"/>
      <c r="BW28" s="350"/>
      <c r="BX28" s="350"/>
      <c r="BY28" s="350"/>
      <c r="BZ28" s="351"/>
      <c r="CA28" s="349"/>
      <c r="CB28" s="350"/>
      <c r="CC28" s="350"/>
      <c r="CD28" s="350"/>
      <c r="CE28" s="350"/>
      <c r="CF28" s="351"/>
      <c r="CG28" s="349"/>
      <c r="CH28" s="350"/>
      <c r="CI28" s="350"/>
      <c r="CJ28" s="350"/>
      <c r="CK28" s="350"/>
      <c r="CL28" s="351"/>
      <c r="CM28" s="349"/>
      <c r="CN28" s="350"/>
      <c r="CO28" s="350"/>
      <c r="CP28" s="350"/>
      <c r="CQ28" s="350"/>
      <c r="CR28" s="351"/>
      <c r="CS28" s="349"/>
      <c r="CT28" s="350"/>
      <c r="CU28" s="350"/>
      <c r="CV28" s="350"/>
      <c r="CW28" s="350"/>
      <c r="CX28" s="351"/>
      <c r="CY28" s="349"/>
      <c r="CZ28" s="350"/>
      <c r="DA28" s="350"/>
      <c r="DB28" s="350"/>
      <c r="DC28" s="350"/>
      <c r="DD28" s="351"/>
      <c r="DE28" s="349"/>
      <c r="DF28" s="350"/>
      <c r="DG28" s="350"/>
      <c r="DH28" s="350"/>
      <c r="DI28" s="350"/>
      <c r="DJ28" s="351"/>
      <c r="DK28" s="349"/>
      <c r="DL28" s="350"/>
      <c r="DM28" s="350"/>
      <c r="DN28" s="350"/>
      <c r="DO28" s="350"/>
      <c r="DP28" s="351"/>
      <c r="DQ28" s="349"/>
      <c r="DR28" s="350"/>
      <c r="DS28" s="350"/>
      <c r="DT28" s="350"/>
      <c r="DU28" s="350"/>
      <c r="DV28" s="351"/>
      <c r="DW28" s="349"/>
      <c r="DX28" s="350"/>
      <c r="DY28" s="350"/>
      <c r="DZ28" s="350"/>
      <c r="EA28" s="350"/>
      <c r="EB28" s="351"/>
      <c r="EC28" s="349"/>
      <c r="ED28" s="350"/>
      <c r="EE28" s="350"/>
      <c r="EF28" s="350"/>
      <c r="EG28" s="350"/>
      <c r="EH28" s="351"/>
      <c r="EI28" s="349"/>
      <c r="EJ28" s="350"/>
      <c r="EK28" s="350"/>
      <c r="EL28" s="350"/>
      <c r="EM28" s="350"/>
      <c r="EN28" s="351"/>
      <c r="EO28" s="349"/>
      <c r="EP28" s="350"/>
      <c r="EQ28" s="350"/>
      <c r="ER28" s="350"/>
      <c r="ES28" s="350"/>
      <c r="ET28" s="351"/>
      <c r="EU28" s="349"/>
      <c r="EV28" s="350"/>
      <c r="EW28" s="350"/>
      <c r="EX28" s="350"/>
      <c r="EY28" s="350"/>
      <c r="EZ28" s="351"/>
      <c r="FA28" s="349"/>
      <c r="FB28" s="350"/>
      <c r="FC28" s="350"/>
      <c r="FD28" s="350"/>
      <c r="FE28" s="350"/>
      <c r="FF28" s="351"/>
      <c r="FG28" s="349"/>
      <c r="FH28" s="350"/>
      <c r="FI28" s="350"/>
      <c r="FJ28" s="350"/>
      <c r="FK28" s="350"/>
      <c r="FL28" s="351"/>
      <c r="FM28" s="349"/>
      <c r="FN28" s="350"/>
      <c r="FO28" s="350"/>
      <c r="FP28" s="350"/>
      <c r="FQ28" s="350"/>
      <c r="FR28" s="351"/>
      <c r="FS28" s="349"/>
      <c r="FT28" s="350"/>
      <c r="FU28" s="350"/>
      <c r="FV28" s="350"/>
      <c r="FW28" s="350"/>
      <c r="FX28" s="351"/>
      <c r="FY28" s="349"/>
      <c r="FZ28" s="350"/>
      <c r="GA28" s="350"/>
      <c r="GB28" s="350"/>
      <c r="GC28" s="350"/>
      <c r="GD28" s="351"/>
      <c r="GE28" s="349"/>
      <c r="GF28" s="350"/>
      <c r="GG28" s="350"/>
      <c r="GH28" s="350"/>
      <c r="GI28" s="350"/>
      <c r="GJ28" s="351"/>
      <c r="GK28" s="349"/>
      <c r="GL28" s="350"/>
      <c r="GM28" s="350"/>
      <c r="GN28" s="350"/>
      <c r="GO28" s="350"/>
      <c r="GP28" s="351"/>
      <c r="GQ28" s="349"/>
      <c r="GR28" s="350"/>
      <c r="GS28" s="350"/>
      <c r="GT28" s="350"/>
      <c r="GU28" s="350"/>
      <c r="GV28" s="351"/>
      <c r="GW28" s="349"/>
      <c r="GX28" s="350"/>
      <c r="GY28" s="350"/>
      <c r="GZ28" s="350"/>
      <c r="HA28" s="350"/>
      <c r="HB28" s="351"/>
      <c r="HC28" s="349"/>
      <c r="HD28" s="350"/>
      <c r="HE28" s="350"/>
      <c r="HF28" s="350"/>
      <c r="HG28" s="350"/>
      <c r="HH28" s="351"/>
      <c r="HI28" s="349"/>
      <c r="HJ28" s="350"/>
      <c r="HK28" s="350"/>
      <c r="HL28" s="350"/>
      <c r="HM28" s="350"/>
      <c r="HN28" s="351"/>
      <c r="HO28" s="349"/>
      <c r="HP28" s="350"/>
      <c r="HQ28" s="350"/>
      <c r="HR28" s="350"/>
      <c r="HS28" s="350"/>
      <c r="HT28" s="351"/>
      <c r="HU28" s="349"/>
      <c r="HV28" s="350"/>
      <c r="HW28" s="350"/>
      <c r="HX28" s="350"/>
      <c r="HY28" s="350"/>
      <c r="HZ28" s="351"/>
      <c r="IA28" s="349"/>
      <c r="IB28" s="350"/>
      <c r="IC28" s="350"/>
      <c r="ID28" s="350"/>
      <c r="IE28" s="350"/>
      <c r="IF28" s="351"/>
      <c r="IG28" s="349"/>
      <c r="IH28" s="350"/>
      <c r="II28" s="350"/>
      <c r="IJ28" s="350"/>
      <c r="IK28" s="350"/>
      <c r="IL28" s="351"/>
    </row>
    <row r="29" spans="1:246" ht="18.75" customHeight="1" x14ac:dyDescent="0.15">
      <c r="A29" s="382"/>
      <c r="B29" s="403"/>
      <c r="C29" s="417"/>
      <c r="D29" s="368" t="s">
        <v>23</v>
      </c>
      <c r="E29" s="368"/>
      <c r="F29" s="368"/>
      <c r="G29" s="305"/>
      <c r="H29" s="306"/>
      <c r="I29" s="306"/>
      <c r="J29" s="306"/>
      <c r="K29" s="306"/>
      <c r="L29" s="307"/>
      <c r="M29" s="305"/>
      <c r="N29" s="306"/>
      <c r="O29" s="306"/>
      <c r="P29" s="306"/>
      <c r="Q29" s="306"/>
      <c r="R29" s="307"/>
      <c r="S29" s="305"/>
      <c r="T29" s="306"/>
      <c r="U29" s="306"/>
      <c r="V29" s="306"/>
      <c r="W29" s="306"/>
      <c r="X29" s="307"/>
      <c r="Y29" s="305"/>
      <c r="Z29" s="306"/>
      <c r="AA29" s="306"/>
      <c r="AB29" s="306"/>
      <c r="AC29" s="306"/>
      <c r="AD29" s="307"/>
      <c r="AE29" s="305"/>
      <c r="AF29" s="306"/>
      <c r="AG29" s="306"/>
      <c r="AH29" s="306"/>
      <c r="AI29" s="306"/>
      <c r="AJ29" s="307"/>
      <c r="AK29" s="305"/>
      <c r="AL29" s="306"/>
      <c r="AM29" s="306"/>
      <c r="AN29" s="306"/>
      <c r="AO29" s="306"/>
      <c r="AP29" s="307"/>
      <c r="AQ29" s="305"/>
      <c r="AR29" s="306"/>
      <c r="AS29" s="306"/>
      <c r="AT29" s="306"/>
      <c r="AU29" s="306"/>
      <c r="AV29" s="307"/>
      <c r="AW29" s="305"/>
      <c r="AX29" s="306"/>
      <c r="AY29" s="306"/>
      <c r="AZ29" s="306"/>
      <c r="BA29" s="306"/>
      <c r="BB29" s="307"/>
      <c r="BC29" s="305"/>
      <c r="BD29" s="306"/>
      <c r="BE29" s="306"/>
      <c r="BF29" s="306"/>
      <c r="BG29" s="306"/>
      <c r="BH29" s="307"/>
      <c r="BI29" s="305"/>
      <c r="BJ29" s="306"/>
      <c r="BK29" s="306"/>
      <c r="BL29" s="306"/>
      <c r="BM29" s="306"/>
      <c r="BN29" s="307"/>
      <c r="BO29" s="305"/>
      <c r="BP29" s="306"/>
      <c r="BQ29" s="306"/>
      <c r="BR29" s="306"/>
      <c r="BS29" s="306"/>
      <c r="BT29" s="307"/>
      <c r="BU29" s="305"/>
      <c r="BV29" s="306"/>
      <c r="BW29" s="306"/>
      <c r="BX29" s="306"/>
      <c r="BY29" s="306"/>
      <c r="BZ29" s="307"/>
      <c r="CA29" s="305"/>
      <c r="CB29" s="306"/>
      <c r="CC29" s="306"/>
      <c r="CD29" s="306"/>
      <c r="CE29" s="306"/>
      <c r="CF29" s="307"/>
      <c r="CG29" s="305"/>
      <c r="CH29" s="306"/>
      <c r="CI29" s="306"/>
      <c r="CJ29" s="306"/>
      <c r="CK29" s="306"/>
      <c r="CL29" s="307"/>
      <c r="CM29" s="305"/>
      <c r="CN29" s="306"/>
      <c r="CO29" s="306"/>
      <c r="CP29" s="306"/>
      <c r="CQ29" s="306"/>
      <c r="CR29" s="307"/>
      <c r="CS29" s="305"/>
      <c r="CT29" s="306"/>
      <c r="CU29" s="306"/>
      <c r="CV29" s="306"/>
      <c r="CW29" s="306"/>
      <c r="CX29" s="307"/>
      <c r="CY29" s="305"/>
      <c r="CZ29" s="306"/>
      <c r="DA29" s="306"/>
      <c r="DB29" s="306"/>
      <c r="DC29" s="306"/>
      <c r="DD29" s="307"/>
      <c r="DE29" s="305"/>
      <c r="DF29" s="306"/>
      <c r="DG29" s="306"/>
      <c r="DH29" s="306"/>
      <c r="DI29" s="306"/>
      <c r="DJ29" s="307"/>
      <c r="DK29" s="305"/>
      <c r="DL29" s="306"/>
      <c r="DM29" s="306"/>
      <c r="DN29" s="306"/>
      <c r="DO29" s="306"/>
      <c r="DP29" s="307"/>
      <c r="DQ29" s="305"/>
      <c r="DR29" s="306"/>
      <c r="DS29" s="306"/>
      <c r="DT29" s="306"/>
      <c r="DU29" s="306"/>
      <c r="DV29" s="307"/>
      <c r="DW29" s="305"/>
      <c r="DX29" s="306"/>
      <c r="DY29" s="306"/>
      <c r="DZ29" s="306"/>
      <c r="EA29" s="306"/>
      <c r="EB29" s="307"/>
      <c r="EC29" s="305"/>
      <c r="ED29" s="306"/>
      <c r="EE29" s="306"/>
      <c r="EF29" s="306"/>
      <c r="EG29" s="306"/>
      <c r="EH29" s="307"/>
      <c r="EI29" s="305"/>
      <c r="EJ29" s="306"/>
      <c r="EK29" s="306"/>
      <c r="EL29" s="306"/>
      <c r="EM29" s="306"/>
      <c r="EN29" s="307"/>
      <c r="EO29" s="305"/>
      <c r="EP29" s="306"/>
      <c r="EQ29" s="306"/>
      <c r="ER29" s="306"/>
      <c r="ES29" s="306"/>
      <c r="ET29" s="307"/>
      <c r="EU29" s="305"/>
      <c r="EV29" s="306"/>
      <c r="EW29" s="306"/>
      <c r="EX29" s="306"/>
      <c r="EY29" s="306"/>
      <c r="EZ29" s="307"/>
      <c r="FA29" s="305"/>
      <c r="FB29" s="306"/>
      <c r="FC29" s="306"/>
      <c r="FD29" s="306"/>
      <c r="FE29" s="306"/>
      <c r="FF29" s="307"/>
      <c r="FG29" s="305"/>
      <c r="FH29" s="306"/>
      <c r="FI29" s="306"/>
      <c r="FJ29" s="306"/>
      <c r="FK29" s="306"/>
      <c r="FL29" s="307"/>
      <c r="FM29" s="305"/>
      <c r="FN29" s="306"/>
      <c r="FO29" s="306"/>
      <c r="FP29" s="306"/>
      <c r="FQ29" s="306"/>
      <c r="FR29" s="307"/>
      <c r="FS29" s="305"/>
      <c r="FT29" s="306"/>
      <c r="FU29" s="306"/>
      <c r="FV29" s="306"/>
      <c r="FW29" s="306"/>
      <c r="FX29" s="307"/>
      <c r="FY29" s="305"/>
      <c r="FZ29" s="306"/>
      <c r="GA29" s="306"/>
      <c r="GB29" s="306"/>
      <c r="GC29" s="306"/>
      <c r="GD29" s="307"/>
      <c r="GE29" s="305"/>
      <c r="GF29" s="306"/>
      <c r="GG29" s="306"/>
      <c r="GH29" s="306"/>
      <c r="GI29" s="306"/>
      <c r="GJ29" s="307"/>
      <c r="GK29" s="305"/>
      <c r="GL29" s="306"/>
      <c r="GM29" s="306"/>
      <c r="GN29" s="306"/>
      <c r="GO29" s="306"/>
      <c r="GP29" s="307"/>
      <c r="GQ29" s="305"/>
      <c r="GR29" s="306"/>
      <c r="GS29" s="306"/>
      <c r="GT29" s="306"/>
      <c r="GU29" s="306"/>
      <c r="GV29" s="307"/>
      <c r="GW29" s="305"/>
      <c r="GX29" s="306"/>
      <c r="GY29" s="306"/>
      <c r="GZ29" s="306"/>
      <c r="HA29" s="306"/>
      <c r="HB29" s="307"/>
      <c r="HC29" s="305"/>
      <c r="HD29" s="306"/>
      <c r="HE29" s="306"/>
      <c r="HF29" s="306"/>
      <c r="HG29" s="306"/>
      <c r="HH29" s="307"/>
      <c r="HI29" s="305"/>
      <c r="HJ29" s="306"/>
      <c r="HK29" s="306"/>
      <c r="HL29" s="306"/>
      <c r="HM29" s="306"/>
      <c r="HN29" s="307"/>
      <c r="HO29" s="305"/>
      <c r="HP29" s="306"/>
      <c r="HQ29" s="306"/>
      <c r="HR29" s="306"/>
      <c r="HS29" s="306"/>
      <c r="HT29" s="307"/>
      <c r="HU29" s="305"/>
      <c r="HV29" s="306"/>
      <c r="HW29" s="306"/>
      <c r="HX29" s="306"/>
      <c r="HY29" s="306"/>
      <c r="HZ29" s="307"/>
      <c r="IA29" s="305"/>
      <c r="IB29" s="306"/>
      <c r="IC29" s="306"/>
      <c r="ID29" s="306"/>
      <c r="IE29" s="306"/>
      <c r="IF29" s="307"/>
      <c r="IG29" s="305"/>
      <c r="IH29" s="306"/>
      <c r="II29" s="306"/>
      <c r="IJ29" s="306"/>
      <c r="IK29" s="306"/>
      <c r="IL29" s="307"/>
    </row>
    <row r="30" spans="1:246" ht="18.75" customHeight="1" x14ac:dyDescent="0.15">
      <c r="A30" s="382"/>
      <c r="B30" s="403"/>
      <c r="C30" s="417"/>
      <c r="D30" s="368" t="s">
        <v>22</v>
      </c>
      <c r="E30" s="368"/>
      <c r="F30" s="368"/>
      <c r="G30" s="305"/>
      <c r="H30" s="306"/>
      <c r="I30" s="306"/>
      <c r="J30" s="306"/>
      <c r="K30" s="306"/>
      <c r="L30" s="307"/>
      <c r="M30" s="305"/>
      <c r="N30" s="306"/>
      <c r="O30" s="306"/>
      <c r="P30" s="306"/>
      <c r="Q30" s="306"/>
      <c r="R30" s="307"/>
      <c r="S30" s="305"/>
      <c r="T30" s="306"/>
      <c r="U30" s="306"/>
      <c r="V30" s="306"/>
      <c r="W30" s="306"/>
      <c r="X30" s="307"/>
      <c r="Y30" s="305"/>
      <c r="Z30" s="306"/>
      <c r="AA30" s="306"/>
      <c r="AB30" s="306"/>
      <c r="AC30" s="306"/>
      <c r="AD30" s="307"/>
      <c r="AE30" s="305"/>
      <c r="AF30" s="306"/>
      <c r="AG30" s="306"/>
      <c r="AH30" s="306"/>
      <c r="AI30" s="306"/>
      <c r="AJ30" s="307"/>
      <c r="AK30" s="305"/>
      <c r="AL30" s="306"/>
      <c r="AM30" s="306"/>
      <c r="AN30" s="306"/>
      <c r="AO30" s="306"/>
      <c r="AP30" s="307"/>
      <c r="AQ30" s="305"/>
      <c r="AR30" s="306"/>
      <c r="AS30" s="306"/>
      <c r="AT30" s="306"/>
      <c r="AU30" s="306"/>
      <c r="AV30" s="307"/>
      <c r="AW30" s="305"/>
      <c r="AX30" s="306"/>
      <c r="AY30" s="306"/>
      <c r="AZ30" s="306"/>
      <c r="BA30" s="306"/>
      <c r="BB30" s="307"/>
      <c r="BC30" s="305"/>
      <c r="BD30" s="306"/>
      <c r="BE30" s="306"/>
      <c r="BF30" s="306"/>
      <c r="BG30" s="306"/>
      <c r="BH30" s="307"/>
      <c r="BI30" s="305"/>
      <c r="BJ30" s="306"/>
      <c r="BK30" s="306"/>
      <c r="BL30" s="306"/>
      <c r="BM30" s="306"/>
      <c r="BN30" s="307"/>
      <c r="BO30" s="305"/>
      <c r="BP30" s="306"/>
      <c r="BQ30" s="306"/>
      <c r="BR30" s="306"/>
      <c r="BS30" s="306"/>
      <c r="BT30" s="307"/>
      <c r="BU30" s="305"/>
      <c r="BV30" s="306"/>
      <c r="BW30" s="306"/>
      <c r="BX30" s="306"/>
      <c r="BY30" s="306"/>
      <c r="BZ30" s="307"/>
      <c r="CA30" s="305"/>
      <c r="CB30" s="306"/>
      <c r="CC30" s="306"/>
      <c r="CD30" s="306"/>
      <c r="CE30" s="306"/>
      <c r="CF30" s="307"/>
      <c r="CG30" s="305"/>
      <c r="CH30" s="306"/>
      <c r="CI30" s="306"/>
      <c r="CJ30" s="306"/>
      <c r="CK30" s="306"/>
      <c r="CL30" s="307"/>
      <c r="CM30" s="305"/>
      <c r="CN30" s="306"/>
      <c r="CO30" s="306"/>
      <c r="CP30" s="306"/>
      <c r="CQ30" s="306"/>
      <c r="CR30" s="307"/>
      <c r="CS30" s="305"/>
      <c r="CT30" s="306"/>
      <c r="CU30" s="306"/>
      <c r="CV30" s="306"/>
      <c r="CW30" s="306"/>
      <c r="CX30" s="307"/>
      <c r="CY30" s="305"/>
      <c r="CZ30" s="306"/>
      <c r="DA30" s="306"/>
      <c r="DB30" s="306"/>
      <c r="DC30" s="306"/>
      <c r="DD30" s="307"/>
      <c r="DE30" s="305"/>
      <c r="DF30" s="306"/>
      <c r="DG30" s="306"/>
      <c r="DH30" s="306"/>
      <c r="DI30" s="306"/>
      <c r="DJ30" s="307"/>
      <c r="DK30" s="305"/>
      <c r="DL30" s="306"/>
      <c r="DM30" s="306"/>
      <c r="DN30" s="306"/>
      <c r="DO30" s="306"/>
      <c r="DP30" s="307"/>
      <c r="DQ30" s="305"/>
      <c r="DR30" s="306"/>
      <c r="DS30" s="306"/>
      <c r="DT30" s="306"/>
      <c r="DU30" s="306"/>
      <c r="DV30" s="307"/>
      <c r="DW30" s="305"/>
      <c r="DX30" s="306"/>
      <c r="DY30" s="306"/>
      <c r="DZ30" s="306"/>
      <c r="EA30" s="306"/>
      <c r="EB30" s="307"/>
      <c r="EC30" s="305"/>
      <c r="ED30" s="306"/>
      <c r="EE30" s="306"/>
      <c r="EF30" s="306"/>
      <c r="EG30" s="306"/>
      <c r="EH30" s="307"/>
      <c r="EI30" s="305"/>
      <c r="EJ30" s="306"/>
      <c r="EK30" s="306"/>
      <c r="EL30" s="306"/>
      <c r="EM30" s="306"/>
      <c r="EN30" s="307"/>
      <c r="EO30" s="305"/>
      <c r="EP30" s="306"/>
      <c r="EQ30" s="306"/>
      <c r="ER30" s="306"/>
      <c r="ES30" s="306"/>
      <c r="ET30" s="307"/>
      <c r="EU30" s="305"/>
      <c r="EV30" s="306"/>
      <c r="EW30" s="306"/>
      <c r="EX30" s="306"/>
      <c r="EY30" s="306"/>
      <c r="EZ30" s="307"/>
      <c r="FA30" s="305"/>
      <c r="FB30" s="306"/>
      <c r="FC30" s="306"/>
      <c r="FD30" s="306"/>
      <c r="FE30" s="306"/>
      <c r="FF30" s="307"/>
      <c r="FG30" s="305"/>
      <c r="FH30" s="306"/>
      <c r="FI30" s="306"/>
      <c r="FJ30" s="306"/>
      <c r="FK30" s="306"/>
      <c r="FL30" s="307"/>
      <c r="FM30" s="305"/>
      <c r="FN30" s="306"/>
      <c r="FO30" s="306"/>
      <c r="FP30" s="306"/>
      <c r="FQ30" s="306"/>
      <c r="FR30" s="307"/>
      <c r="FS30" s="305"/>
      <c r="FT30" s="306"/>
      <c r="FU30" s="306"/>
      <c r="FV30" s="306"/>
      <c r="FW30" s="306"/>
      <c r="FX30" s="307"/>
      <c r="FY30" s="305"/>
      <c r="FZ30" s="306"/>
      <c r="GA30" s="306"/>
      <c r="GB30" s="306"/>
      <c r="GC30" s="306"/>
      <c r="GD30" s="307"/>
      <c r="GE30" s="305"/>
      <c r="GF30" s="306"/>
      <c r="GG30" s="306"/>
      <c r="GH30" s="306"/>
      <c r="GI30" s="306"/>
      <c r="GJ30" s="307"/>
      <c r="GK30" s="305"/>
      <c r="GL30" s="306"/>
      <c r="GM30" s="306"/>
      <c r="GN30" s="306"/>
      <c r="GO30" s="306"/>
      <c r="GP30" s="307"/>
      <c r="GQ30" s="305"/>
      <c r="GR30" s="306"/>
      <c r="GS30" s="306"/>
      <c r="GT30" s="306"/>
      <c r="GU30" s="306"/>
      <c r="GV30" s="307"/>
      <c r="GW30" s="305"/>
      <c r="GX30" s="306"/>
      <c r="GY30" s="306"/>
      <c r="GZ30" s="306"/>
      <c r="HA30" s="306"/>
      <c r="HB30" s="307"/>
      <c r="HC30" s="305"/>
      <c r="HD30" s="306"/>
      <c r="HE30" s="306"/>
      <c r="HF30" s="306"/>
      <c r="HG30" s="306"/>
      <c r="HH30" s="307"/>
      <c r="HI30" s="305"/>
      <c r="HJ30" s="306"/>
      <c r="HK30" s="306"/>
      <c r="HL30" s="306"/>
      <c r="HM30" s="306"/>
      <c r="HN30" s="307"/>
      <c r="HO30" s="305"/>
      <c r="HP30" s="306"/>
      <c r="HQ30" s="306"/>
      <c r="HR30" s="306"/>
      <c r="HS30" s="306"/>
      <c r="HT30" s="307"/>
      <c r="HU30" s="305"/>
      <c r="HV30" s="306"/>
      <c r="HW30" s="306"/>
      <c r="HX30" s="306"/>
      <c r="HY30" s="306"/>
      <c r="HZ30" s="307"/>
      <c r="IA30" s="305"/>
      <c r="IB30" s="306"/>
      <c r="IC30" s="306"/>
      <c r="ID30" s="306"/>
      <c r="IE30" s="306"/>
      <c r="IF30" s="307"/>
      <c r="IG30" s="305"/>
      <c r="IH30" s="306"/>
      <c r="II30" s="306"/>
      <c r="IJ30" s="306"/>
      <c r="IK30" s="306"/>
      <c r="IL30" s="307"/>
    </row>
    <row r="31" spans="1:246" ht="18.75" customHeight="1" x14ac:dyDescent="0.15">
      <c r="A31" s="382"/>
      <c r="B31" s="403"/>
      <c r="C31" s="417"/>
      <c r="D31" s="368" t="s">
        <v>21</v>
      </c>
      <c r="E31" s="368"/>
      <c r="F31" s="368"/>
      <c r="G31" s="305"/>
      <c r="H31" s="306"/>
      <c r="I31" s="306"/>
      <c r="J31" s="306"/>
      <c r="K31" s="306"/>
      <c r="L31" s="307"/>
      <c r="M31" s="305"/>
      <c r="N31" s="306"/>
      <c r="O31" s="306"/>
      <c r="P31" s="306"/>
      <c r="Q31" s="306"/>
      <c r="R31" s="307"/>
      <c r="S31" s="305"/>
      <c r="T31" s="306"/>
      <c r="U31" s="306"/>
      <c r="V31" s="306"/>
      <c r="W31" s="306"/>
      <c r="X31" s="307"/>
      <c r="Y31" s="305"/>
      <c r="Z31" s="306"/>
      <c r="AA31" s="306"/>
      <c r="AB31" s="306"/>
      <c r="AC31" s="306"/>
      <c r="AD31" s="307"/>
      <c r="AE31" s="305"/>
      <c r="AF31" s="306"/>
      <c r="AG31" s="306"/>
      <c r="AH31" s="306"/>
      <c r="AI31" s="306"/>
      <c r="AJ31" s="307"/>
      <c r="AK31" s="305"/>
      <c r="AL31" s="306"/>
      <c r="AM31" s="306"/>
      <c r="AN31" s="306"/>
      <c r="AO31" s="306"/>
      <c r="AP31" s="307"/>
      <c r="AQ31" s="305"/>
      <c r="AR31" s="306"/>
      <c r="AS31" s="306"/>
      <c r="AT31" s="306"/>
      <c r="AU31" s="306"/>
      <c r="AV31" s="307"/>
      <c r="AW31" s="305"/>
      <c r="AX31" s="306"/>
      <c r="AY31" s="306"/>
      <c r="AZ31" s="306"/>
      <c r="BA31" s="306"/>
      <c r="BB31" s="307"/>
      <c r="BC31" s="305"/>
      <c r="BD31" s="306"/>
      <c r="BE31" s="306"/>
      <c r="BF31" s="306"/>
      <c r="BG31" s="306"/>
      <c r="BH31" s="307"/>
      <c r="BI31" s="305"/>
      <c r="BJ31" s="306"/>
      <c r="BK31" s="306"/>
      <c r="BL31" s="306"/>
      <c r="BM31" s="306"/>
      <c r="BN31" s="307"/>
      <c r="BO31" s="305"/>
      <c r="BP31" s="306"/>
      <c r="BQ31" s="306"/>
      <c r="BR31" s="306"/>
      <c r="BS31" s="306"/>
      <c r="BT31" s="307"/>
      <c r="BU31" s="305"/>
      <c r="BV31" s="306"/>
      <c r="BW31" s="306"/>
      <c r="BX31" s="306"/>
      <c r="BY31" s="306"/>
      <c r="BZ31" s="307"/>
      <c r="CA31" s="305"/>
      <c r="CB31" s="306"/>
      <c r="CC31" s="306"/>
      <c r="CD31" s="306"/>
      <c r="CE31" s="306"/>
      <c r="CF31" s="307"/>
      <c r="CG31" s="305"/>
      <c r="CH31" s="306"/>
      <c r="CI31" s="306"/>
      <c r="CJ31" s="306"/>
      <c r="CK31" s="306"/>
      <c r="CL31" s="307"/>
      <c r="CM31" s="305"/>
      <c r="CN31" s="306"/>
      <c r="CO31" s="306"/>
      <c r="CP31" s="306"/>
      <c r="CQ31" s="306"/>
      <c r="CR31" s="307"/>
      <c r="CS31" s="305"/>
      <c r="CT31" s="306"/>
      <c r="CU31" s="306"/>
      <c r="CV31" s="306"/>
      <c r="CW31" s="306"/>
      <c r="CX31" s="307"/>
      <c r="CY31" s="305"/>
      <c r="CZ31" s="306"/>
      <c r="DA31" s="306"/>
      <c r="DB31" s="306"/>
      <c r="DC31" s="306"/>
      <c r="DD31" s="307"/>
      <c r="DE31" s="305"/>
      <c r="DF31" s="306"/>
      <c r="DG31" s="306"/>
      <c r="DH31" s="306"/>
      <c r="DI31" s="306"/>
      <c r="DJ31" s="307"/>
      <c r="DK31" s="305"/>
      <c r="DL31" s="306"/>
      <c r="DM31" s="306"/>
      <c r="DN31" s="306"/>
      <c r="DO31" s="306"/>
      <c r="DP31" s="307"/>
      <c r="DQ31" s="305"/>
      <c r="DR31" s="306"/>
      <c r="DS31" s="306"/>
      <c r="DT31" s="306"/>
      <c r="DU31" s="306"/>
      <c r="DV31" s="307"/>
      <c r="DW31" s="305"/>
      <c r="DX31" s="306"/>
      <c r="DY31" s="306"/>
      <c r="DZ31" s="306"/>
      <c r="EA31" s="306"/>
      <c r="EB31" s="307"/>
      <c r="EC31" s="305"/>
      <c r="ED31" s="306"/>
      <c r="EE31" s="306"/>
      <c r="EF31" s="306"/>
      <c r="EG31" s="306"/>
      <c r="EH31" s="307"/>
      <c r="EI31" s="305"/>
      <c r="EJ31" s="306"/>
      <c r="EK31" s="306"/>
      <c r="EL31" s="306"/>
      <c r="EM31" s="306"/>
      <c r="EN31" s="307"/>
      <c r="EO31" s="305"/>
      <c r="EP31" s="306"/>
      <c r="EQ31" s="306"/>
      <c r="ER31" s="306"/>
      <c r="ES31" s="306"/>
      <c r="ET31" s="307"/>
      <c r="EU31" s="305"/>
      <c r="EV31" s="306"/>
      <c r="EW31" s="306"/>
      <c r="EX31" s="306"/>
      <c r="EY31" s="306"/>
      <c r="EZ31" s="307"/>
      <c r="FA31" s="305"/>
      <c r="FB31" s="306"/>
      <c r="FC31" s="306"/>
      <c r="FD31" s="306"/>
      <c r="FE31" s="306"/>
      <c r="FF31" s="307"/>
      <c r="FG31" s="305"/>
      <c r="FH31" s="306"/>
      <c r="FI31" s="306"/>
      <c r="FJ31" s="306"/>
      <c r="FK31" s="306"/>
      <c r="FL31" s="307"/>
      <c r="FM31" s="305"/>
      <c r="FN31" s="306"/>
      <c r="FO31" s="306"/>
      <c r="FP31" s="306"/>
      <c r="FQ31" s="306"/>
      <c r="FR31" s="307"/>
      <c r="FS31" s="305"/>
      <c r="FT31" s="306"/>
      <c r="FU31" s="306"/>
      <c r="FV31" s="306"/>
      <c r="FW31" s="306"/>
      <c r="FX31" s="307"/>
      <c r="FY31" s="305"/>
      <c r="FZ31" s="306"/>
      <c r="GA31" s="306"/>
      <c r="GB31" s="306"/>
      <c r="GC31" s="306"/>
      <c r="GD31" s="307"/>
      <c r="GE31" s="305"/>
      <c r="GF31" s="306"/>
      <c r="GG31" s="306"/>
      <c r="GH31" s="306"/>
      <c r="GI31" s="306"/>
      <c r="GJ31" s="307"/>
      <c r="GK31" s="305"/>
      <c r="GL31" s="306"/>
      <c r="GM31" s="306"/>
      <c r="GN31" s="306"/>
      <c r="GO31" s="306"/>
      <c r="GP31" s="307"/>
      <c r="GQ31" s="305"/>
      <c r="GR31" s="306"/>
      <c r="GS31" s="306"/>
      <c r="GT31" s="306"/>
      <c r="GU31" s="306"/>
      <c r="GV31" s="307"/>
      <c r="GW31" s="305"/>
      <c r="GX31" s="306"/>
      <c r="GY31" s="306"/>
      <c r="GZ31" s="306"/>
      <c r="HA31" s="306"/>
      <c r="HB31" s="307"/>
      <c r="HC31" s="305"/>
      <c r="HD31" s="306"/>
      <c r="HE31" s="306"/>
      <c r="HF31" s="306"/>
      <c r="HG31" s="306"/>
      <c r="HH31" s="307"/>
      <c r="HI31" s="305"/>
      <c r="HJ31" s="306"/>
      <c r="HK31" s="306"/>
      <c r="HL31" s="306"/>
      <c r="HM31" s="306"/>
      <c r="HN31" s="307"/>
      <c r="HO31" s="305"/>
      <c r="HP31" s="306"/>
      <c r="HQ31" s="306"/>
      <c r="HR31" s="306"/>
      <c r="HS31" s="306"/>
      <c r="HT31" s="307"/>
      <c r="HU31" s="305"/>
      <c r="HV31" s="306"/>
      <c r="HW31" s="306"/>
      <c r="HX31" s="306"/>
      <c r="HY31" s="306"/>
      <c r="HZ31" s="307"/>
      <c r="IA31" s="305"/>
      <c r="IB31" s="306"/>
      <c r="IC31" s="306"/>
      <c r="ID31" s="306"/>
      <c r="IE31" s="306"/>
      <c r="IF31" s="307"/>
      <c r="IG31" s="305"/>
      <c r="IH31" s="306"/>
      <c r="II31" s="306"/>
      <c r="IJ31" s="306"/>
      <c r="IK31" s="306"/>
      <c r="IL31" s="307"/>
    </row>
    <row r="32" spans="1:246" ht="18.75" customHeight="1" x14ac:dyDescent="0.15">
      <c r="A32" s="382"/>
      <c r="B32" s="404"/>
      <c r="C32" s="417"/>
      <c r="D32" s="380" t="s">
        <v>20</v>
      </c>
      <c r="E32" s="380"/>
      <c r="F32" s="380"/>
      <c r="G32" s="325"/>
      <c r="H32" s="326"/>
      <c r="I32" s="326"/>
      <c r="J32" s="326"/>
      <c r="K32" s="326"/>
      <c r="L32" s="327"/>
      <c r="M32" s="325"/>
      <c r="N32" s="326"/>
      <c r="O32" s="326"/>
      <c r="P32" s="326"/>
      <c r="Q32" s="326"/>
      <c r="R32" s="327"/>
      <c r="S32" s="325"/>
      <c r="T32" s="326"/>
      <c r="U32" s="326"/>
      <c r="V32" s="326"/>
      <c r="W32" s="326"/>
      <c r="X32" s="327"/>
      <c r="Y32" s="325"/>
      <c r="Z32" s="326"/>
      <c r="AA32" s="326"/>
      <c r="AB32" s="326"/>
      <c r="AC32" s="326"/>
      <c r="AD32" s="327"/>
      <c r="AE32" s="325"/>
      <c r="AF32" s="326"/>
      <c r="AG32" s="326"/>
      <c r="AH32" s="326"/>
      <c r="AI32" s="326"/>
      <c r="AJ32" s="327"/>
      <c r="AK32" s="325"/>
      <c r="AL32" s="326"/>
      <c r="AM32" s="326"/>
      <c r="AN32" s="326"/>
      <c r="AO32" s="326"/>
      <c r="AP32" s="327"/>
      <c r="AQ32" s="325"/>
      <c r="AR32" s="326"/>
      <c r="AS32" s="326"/>
      <c r="AT32" s="326"/>
      <c r="AU32" s="326"/>
      <c r="AV32" s="327"/>
      <c r="AW32" s="325"/>
      <c r="AX32" s="326"/>
      <c r="AY32" s="326"/>
      <c r="AZ32" s="326"/>
      <c r="BA32" s="326"/>
      <c r="BB32" s="327"/>
      <c r="BC32" s="325"/>
      <c r="BD32" s="326"/>
      <c r="BE32" s="326"/>
      <c r="BF32" s="326"/>
      <c r="BG32" s="326"/>
      <c r="BH32" s="327"/>
      <c r="BI32" s="325"/>
      <c r="BJ32" s="326"/>
      <c r="BK32" s="326"/>
      <c r="BL32" s="326"/>
      <c r="BM32" s="326"/>
      <c r="BN32" s="327"/>
      <c r="BO32" s="325"/>
      <c r="BP32" s="326"/>
      <c r="BQ32" s="326"/>
      <c r="BR32" s="326"/>
      <c r="BS32" s="326"/>
      <c r="BT32" s="327"/>
      <c r="BU32" s="325"/>
      <c r="BV32" s="326"/>
      <c r="BW32" s="326"/>
      <c r="BX32" s="326"/>
      <c r="BY32" s="326"/>
      <c r="BZ32" s="327"/>
      <c r="CA32" s="325"/>
      <c r="CB32" s="326"/>
      <c r="CC32" s="326"/>
      <c r="CD32" s="326"/>
      <c r="CE32" s="326"/>
      <c r="CF32" s="327"/>
      <c r="CG32" s="325"/>
      <c r="CH32" s="326"/>
      <c r="CI32" s="326"/>
      <c r="CJ32" s="326"/>
      <c r="CK32" s="326"/>
      <c r="CL32" s="327"/>
      <c r="CM32" s="325"/>
      <c r="CN32" s="326"/>
      <c r="CO32" s="326"/>
      <c r="CP32" s="326"/>
      <c r="CQ32" s="326"/>
      <c r="CR32" s="327"/>
      <c r="CS32" s="325"/>
      <c r="CT32" s="326"/>
      <c r="CU32" s="326"/>
      <c r="CV32" s="326"/>
      <c r="CW32" s="326"/>
      <c r="CX32" s="327"/>
      <c r="CY32" s="325"/>
      <c r="CZ32" s="326"/>
      <c r="DA32" s="326"/>
      <c r="DB32" s="326"/>
      <c r="DC32" s="326"/>
      <c r="DD32" s="327"/>
      <c r="DE32" s="325"/>
      <c r="DF32" s="326"/>
      <c r="DG32" s="326"/>
      <c r="DH32" s="326"/>
      <c r="DI32" s="326"/>
      <c r="DJ32" s="327"/>
      <c r="DK32" s="325"/>
      <c r="DL32" s="326"/>
      <c r="DM32" s="326"/>
      <c r="DN32" s="326"/>
      <c r="DO32" s="326"/>
      <c r="DP32" s="327"/>
      <c r="DQ32" s="325"/>
      <c r="DR32" s="326"/>
      <c r="DS32" s="326"/>
      <c r="DT32" s="326"/>
      <c r="DU32" s="326"/>
      <c r="DV32" s="327"/>
      <c r="DW32" s="325"/>
      <c r="DX32" s="326"/>
      <c r="DY32" s="326"/>
      <c r="DZ32" s="326"/>
      <c r="EA32" s="326"/>
      <c r="EB32" s="327"/>
      <c r="EC32" s="325"/>
      <c r="ED32" s="326"/>
      <c r="EE32" s="326"/>
      <c r="EF32" s="326"/>
      <c r="EG32" s="326"/>
      <c r="EH32" s="327"/>
      <c r="EI32" s="325"/>
      <c r="EJ32" s="326"/>
      <c r="EK32" s="326"/>
      <c r="EL32" s="326"/>
      <c r="EM32" s="326"/>
      <c r="EN32" s="327"/>
      <c r="EO32" s="325"/>
      <c r="EP32" s="326"/>
      <c r="EQ32" s="326"/>
      <c r="ER32" s="326"/>
      <c r="ES32" s="326"/>
      <c r="ET32" s="327"/>
      <c r="EU32" s="325"/>
      <c r="EV32" s="326"/>
      <c r="EW32" s="326"/>
      <c r="EX32" s="326"/>
      <c r="EY32" s="326"/>
      <c r="EZ32" s="327"/>
      <c r="FA32" s="325"/>
      <c r="FB32" s="326"/>
      <c r="FC32" s="326"/>
      <c r="FD32" s="326"/>
      <c r="FE32" s="326"/>
      <c r="FF32" s="327"/>
      <c r="FG32" s="325"/>
      <c r="FH32" s="326"/>
      <c r="FI32" s="326"/>
      <c r="FJ32" s="326"/>
      <c r="FK32" s="326"/>
      <c r="FL32" s="327"/>
      <c r="FM32" s="325"/>
      <c r="FN32" s="326"/>
      <c r="FO32" s="326"/>
      <c r="FP32" s="326"/>
      <c r="FQ32" s="326"/>
      <c r="FR32" s="327"/>
      <c r="FS32" s="325"/>
      <c r="FT32" s="326"/>
      <c r="FU32" s="326"/>
      <c r="FV32" s="326"/>
      <c r="FW32" s="326"/>
      <c r="FX32" s="327"/>
      <c r="FY32" s="325"/>
      <c r="FZ32" s="326"/>
      <c r="GA32" s="326"/>
      <c r="GB32" s="326"/>
      <c r="GC32" s="326"/>
      <c r="GD32" s="327"/>
      <c r="GE32" s="325"/>
      <c r="GF32" s="326"/>
      <c r="GG32" s="326"/>
      <c r="GH32" s="326"/>
      <c r="GI32" s="326"/>
      <c r="GJ32" s="327"/>
      <c r="GK32" s="325"/>
      <c r="GL32" s="326"/>
      <c r="GM32" s="326"/>
      <c r="GN32" s="326"/>
      <c r="GO32" s="326"/>
      <c r="GP32" s="327"/>
      <c r="GQ32" s="325"/>
      <c r="GR32" s="326"/>
      <c r="GS32" s="326"/>
      <c r="GT32" s="326"/>
      <c r="GU32" s="326"/>
      <c r="GV32" s="327"/>
      <c r="GW32" s="325"/>
      <c r="GX32" s="326"/>
      <c r="GY32" s="326"/>
      <c r="GZ32" s="326"/>
      <c r="HA32" s="326"/>
      <c r="HB32" s="327"/>
      <c r="HC32" s="325"/>
      <c r="HD32" s="326"/>
      <c r="HE32" s="326"/>
      <c r="HF32" s="326"/>
      <c r="HG32" s="326"/>
      <c r="HH32" s="327"/>
      <c r="HI32" s="325"/>
      <c r="HJ32" s="326"/>
      <c r="HK32" s="326"/>
      <c r="HL32" s="326"/>
      <c r="HM32" s="326"/>
      <c r="HN32" s="327"/>
      <c r="HO32" s="325"/>
      <c r="HP32" s="326"/>
      <c r="HQ32" s="326"/>
      <c r="HR32" s="326"/>
      <c r="HS32" s="326"/>
      <c r="HT32" s="327"/>
      <c r="HU32" s="325"/>
      <c r="HV32" s="326"/>
      <c r="HW32" s="326"/>
      <c r="HX32" s="326"/>
      <c r="HY32" s="326"/>
      <c r="HZ32" s="327"/>
      <c r="IA32" s="325"/>
      <c r="IB32" s="326"/>
      <c r="IC32" s="326"/>
      <c r="ID32" s="326"/>
      <c r="IE32" s="326"/>
      <c r="IF32" s="327"/>
      <c r="IG32" s="325"/>
      <c r="IH32" s="326"/>
      <c r="II32" s="326"/>
      <c r="IJ32" s="326"/>
      <c r="IK32" s="326"/>
      <c r="IL32" s="327"/>
    </row>
    <row r="33" spans="1:246" ht="18.75" customHeight="1" x14ac:dyDescent="0.15">
      <c r="A33" s="382"/>
      <c r="B33" s="400" t="s">
        <v>45</v>
      </c>
      <c r="C33" s="392"/>
      <c r="D33" s="392"/>
      <c r="E33" s="392"/>
      <c r="F33" s="392"/>
      <c r="G33" s="101"/>
      <c r="H33" s="74" t="s">
        <v>101</v>
      </c>
      <c r="I33" s="102"/>
      <c r="J33" s="74" t="s">
        <v>99</v>
      </c>
      <c r="K33" s="102"/>
      <c r="L33" s="75" t="s">
        <v>100</v>
      </c>
      <c r="M33" s="101"/>
      <c r="N33" s="74" t="s">
        <v>101</v>
      </c>
      <c r="O33" s="102"/>
      <c r="P33" s="74" t="s">
        <v>99</v>
      </c>
      <c r="Q33" s="102"/>
      <c r="R33" s="75" t="s">
        <v>100</v>
      </c>
      <c r="S33" s="101"/>
      <c r="T33" s="74" t="s">
        <v>101</v>
      </c>
      <c r="U33" s="102"/>
      <c r="V33" s="74" t="s">
        <v>99</v>
      </c>
      <c r="W33" s="102"/>
      <c r="X33" s="75" t="s">
        <v>100</v>
      </c>
      <c r="Y33" s="101"/>
      <c r="Z33" s="74" t="s">
        <v>101</v>
      </c>
      <c r="AA33" s="102"/>
      <c r="AB33" s="74" t="s">
        <v>99</v>
      </c>
      <c r="AC33" s="102"/>
      <c r="AD33" s="75" t="s">
        <v>100</v>
      </c>
      <c r="AE33" s="101"/>
      <c r="AF33" s="74" t="s">
        <v>101</v>
      </c>
      <c r="AG33" s="102"/>
      <c r="AH33" s="74" t="s">
        <v>99</v>
      </c>
      <c r="AI33" s="102"/>
      <c r="AJ33" s="75" t="s">
        <v>100</v>
      </c>
      <c r="AK33" s="101"/>
      <c r="AL33" s="74" t="s">
        <v>101</v>
      </c>
      <c r="AM33" s="102"/>
      <c r="AN33" s="74" t="s">
        <v>99</v>
      </c>
      <c r="AO33" s="102"/>
      <c r="AP33" s="75" t="s">
        <v>100</v>
      </c>
      <c r="AQ33" s="101"/>
      <c r="AR33" s="74" t="s">
        <v>101</v>
      </c>
      <c r="AS33" s="102"/>
      <c r="AT33" s="74" t="s">
        <v>99</v>
      </c>
      <c r="AU33" s="102"/>
      <c r="AV33" s="75" t="s">
        <v>100</v>
      </c>
      <c r="AW33" s="101"/>
      <c r="AX33" s="74" t="s">
        <v>101</v>
      </c>
      <c r="AY33" s="102"/>
      <c r="AZ33" s="74" t="s">
        <v>99</v>
      </c>
      <c r="BA33" s="102"/>
      <c r="BB33" s="75" t="s">
        <v>100</v>
      </c>
      <c r="BC33" s="101"/>
      <c r="BD33" s="74" t="s">
        <v>101</v>
      </c>
      <c r="BE33" s="102"/>
      <c r="BF33" s="74" t="s">
        <v>99</v>
      </c>
      <c r="BG33" s="102"/>
      <c r="BH33" s="75" t="s">
        <v>100</v>
      </c>
      <c r="BI33" s="101"/>
      <c r="BJ33" s="74" t="s">
        <v>101</v>
      </c>
      <c r="BK33" s="102"/>
      <c r="BL33" s="74" t="s">
        <v>99</v>
      </c>
      <c r="BM33" s="102"/>
      <c r="BN33" s="75" t="s">
        <v>100</v>
      </c>
      <c r="BO33" s="101"/>
      <c r="BP33" s="74" t="s">
        <v>101</v>
      </c>
      <c r="BQ33" s="102"/>
      <c r="BR33" s="74" t="s">
        <v>99</v>
      </c>
      <c r="BS33" s="102"/>
      <c r="BT33" s="75" t="s">
        <v>100</v>
      </c>
      <c r="BU33" s="101"/>
      <c r="BV33" s="74" t="s">
        <v>101</v>
      </c>
      <c r="BW33" s="102"/>
      <c r="BX33" s="74" t="s">
        <v>99</v>
      </c>
      <c r="BY33" s="102"/>
      <c r="BZ33" s="75" t="s">
        <v>100</v>
      </c>
      <c r="CA33" s="101"/>
      <c r="CB33" s="74" t="s">
        <v>101</v>
      </c>
      <c r="CC33" s="102"/>
      <c r="CD33" s="74" t="s">
        <v>99</v>
      </c>
      <c r="CE33" s="102"/>
      <c r="CF33" s="75" t="s">
        <v>100</v>
      </c>
      <c r="CG33" s="101"/>
      <c r="CH33" s="74" t="s">
        <v>101</v>
      </c>
      <c r="CI33" s="102"/>
      <c r="CJ33" s="74" t="s">
        <v>99</v>
      </c>
      <c r="CK33" s="102"/>
      <c r="CL33" s="75" t="s">
        <v>100</v>
      </c>
      <c r="CM33" s="101"/>
      <c r="CN33" s="74" t="s">
        <v>101</v>
      </c>
      <c r="CO33" s="102"/>
      <c r="CP33" s="74" t="s">
        <v>99</v>
      </c>
      <c r="CQ33" s="102"/>
      <c r="CR33" s="75" t="s">
        <v>100</v>
      </c>
      <c r="CS33" s="101"/>
      <c r="CT33" s="74" t="s">
        <v>101</v>
      </c>
      <c r="CU33" s="102"/>
      <c r="CV33" s="74" t="s">
        <v>99</v>
      </c>
      <c r="CW33" s="102"/>
      <c r="CX33" s="75" t="s">
        <v>100</v>
      </c>
      <c r="CY33" s="101"/>
      <c r="CZ33" s="74" t="s">
        <v>101</v>
      </c>
      <c r="DA33" s="102"/>
      <c r="DB33" s="74" t="s">
        <v>99</v>
      </c>
      <c r="DC33" s="102"/>
      <c r="DD33" s="75" t="s">
        <v>100</v>
      </c>
      <c r="DE33" s="101"/>
      <c r="DF33" s="74" t="s">
        <v>101</v>
      </c>
      <c r="DG33" s="102"/>
      <c r="DH33" s="74" t="s">
        <v>99</v>
      </c>
      <c r="DI33" s="102"/>
      <c r="DJ33" s="75" t="s">
        <v>100</v>
      </c>
      <c r="DK33" s="101"/>
      <c r="DL33" s="74" t="s">
        <v>101</v>
      </c>
      <c r="DM33" s="102"/>
      <c r="DN33" s="74" t="s">
        <v>99</v>
      </c>
      <c r="DO33" s="102"/>
      <c r="DP33" s="75" t="s">
        <v>100</v>
      </c>
      <c r="DQ33" s="101"/>
      <c r="DR33" s="74" t="s">
        <v>101</v>
      </c>
      <c r="DS33" s="102"/>
      <c r="DT33" s="74" t="s">
        <v>99</v>
      </c>
      <c r="DU33" s="102"/>
      <c r="DV33" s="75" t="s">
        <v>100</v>
      </c>
      <c r="DW33" s="101"/>
      <c r="DX33" s="74" t="s">
        <v>101</v>
      </c>
      <c r="DY33" s="102"/>
      <c r="DZ33" s="74" t="s">
        <v>99</v>
      </c>
      <c r="EA33" s="102"/>
      <c r="EB33" s="75" t="s">
        <v>100</v>
      </c>
      <c r="EC33" s="101"/>
      <c r="ED33" s="74" t="s">
        <v>101</v>
      </c>
      <c r="EE33" s="102"/>
      <c r="EF33" s="74" t="s">
        <v>99</v>
      </c>
      <c r="EG33" s="102"/>
      <c r="EH33" s="75" t="s">
        <v>100</v>
      </c>
      <c r="EI33" s="101"/>
      <c r="EJ33" s="74" t="s">
        <v>101</v>
      </c>
      <c r="EK33" s="102"/>
      <c r="EL33" s="74" t="s">
        <v>99</v>
      </c>
      <c r="EM33" s="102"/>
      <c r="EN33" s="75" t="s">
        <v>100</v>
      </c>
      <c r="EO33" s="101"/>
      <c r="EP33" s="74" t="s">
        <v>101</v>
      </c>
      <c r="EQ33" s="102"/>
      <c r="ER33" s="74" t="s">
        <v>99</v>
      </c>
      <c r="ES33" s="102"/>
      <c r="ET33" s="75" t="s">
        <v>100</v>
      </c>
      <c r="EU33" s="101"/>
      <c r="EV33" s="74" t="s">
        <v>101</v>
      </c>
      <c r="EW33" s="102"/>
      <c r="EX33" s="74" t="s">
        <v>99</v>
      </c>
      <c r="EY33" s="102"/>
      <c r="EZ33" s="75" t="s">
        <v>100</v>
      </c>
      <c r="FA33" s="101"/>
      <c r="FB33" s="74" t="s">
        <v>101</v>
      </c>
      <c r="FC33" s="102"/>
      <c r="FD33" s="74" t="s">
        <v>99</v>
      </c>
      <c r="FE33" s="102"/>
      <c r="FF33" s="75" t="s">
        <v>100</v>
      </c>
      <c r="FG33" s="101"/>
      <c r="FH33" s="74" t="s">
        <v>101</v>
      </c>
      <c r="FI33" s="102"/>
      <c r="FJ33" s="74" t="s">
        <v>99</v>
      </c>
      <c r="FK33" s="102"/>
      <c r="FL33" s="75" t="s">
        <v>100</v>
      </c>
      <c r="FM33" s="101"/>
      <c r="FN33" s="74" t="s">
        <v>101</v>
      </c>
      <c r="FO33" s="102"/>
      <c r="FP33" s="74" t="s">
        <v>99</v>
      </c>
      <c r="FQ33" s="102"/>
      <c r="FR33" s="75" t="s">
        <v>100</v>
      </c>
      <c r="FS33" s="101"/>
      <c r="FT33" s="74" t="s">
        <v>101</v>
      </c>
      <c r="FU33" s="102"/>
      <c r="FV33" s="74" t="s">
        <v>99</v>
      </c>
      <c r="FW33" s="102"/>
      <c r="FX33" s="75" t="s">
        <v>100</v>
      </c>
      <c r="FY33" s="101"/>
      <c r="FZ33" s="74" t="s">
        <v>101</v>
      </c>
      <c r="GA33" s="102"/>
      <c r="GB33" s="74" t="s">
        <v>99</v>
      </c>
      <c r="GC33" s="102"/>
      <c r="GD33" s="75" t="s">
        <v>100</v>
      </c>
      <c r="GE33" s="101"/>
      <c r="GF33" s="74" t="s">
        <v>101</v>
      </c>
      <c r="GG33" s="102"/>
      <c r="GH33" s="74" t="s">
        <v>99</v>
      </c>
      <c r="GI33" s="102"/>
      <c r="GJ33" s="75" t="s">
        <v>100</v>
      </c>
      <c r="GK33" s="101"/>
      <c r="GL33" s="74" t="s">
        <v>101</v>
      </c>
      <c r="GM33" s="102"/>
      <c r="GN33" s="74" t="s">
        <v>99</v>
      </c>
      <c r="GO33" s="102"/>
      <c r="GP33" s="75" t="s">
        <v>100</v>
      </c>
      <c r="GQ33" s="101"/>
      <c r="GR33" s="74" t="s">
        <v>101</v>
      </c>
      <c r="GS33" s="102"/>
      <c r="GT33" s="74" t="s">
        <v>99</v>
      </c>
      <c r="GU33" s="102"/>
      <c r="GV33" s="75" t="s">
        <v>100</v>
      </c>
      <c r="GW33" s="101"/>
      <c r="GX33" s="74" t="s">
        <v>101</v>
      </c>
      <c r="GY33" s="102"/>
      <c r="GZ33" s="74" t="s">
        <v>99</v>
      </c>
      <c r="HA33" s="102"/>
      <c r="HB33" s="75" t="s">
        <v>100</v>
      </c>
      <c r="HC33" s="101"/>
      <c r="HD33" s="74" t="s">
        <v>101</v>
      </c>
      <c r="HE33" s="102"/>
      <c r="HF33" s="74" t="s">
        <v>99</v>
      </c>
      <c r="HG33" s="102"/>
      <c r="HH33" s="75" t="s">
        <v>100</v>
      </c>
      <c r="HI33" s="101"/>
      <c r="HJ33" s="74" t="s">
        <v>101</v>
      </c>
      <c r="HK33" s="102"/>
      <c r="HL33" s="74" t="s">
        <v>99</v>
      </c>
      <c r="HM33" s="102"/>
      <c r="HN33" s="75" t="s">
        <v>100</v>
      </c>
      <c r="HO33" s="101"/>
      <c r="HP33" s="74" t="s">
        <v>101</v>
      </c>
      <c r="HQ33" s="102"/>
      <c r="HR33" s="74" t="s">
        <v>99</v>
      </c>
      <c r="HS33" s="102"/>
      <c r="HT33" s="75" t="s">
        <v>100</v>
      </c>
      <c r="HU33" s="101"/>
      <c r="HV33" s="74" t="s">
        <v>101</v>
      </c>
      <c r="HW33" s="102"/>
      <c r="HX33" s="74" t="s">
        <v>99</v>
      </c>
      <c r="HY33" s="102"/>
      <c r="HZ33" s="75" t="s">
        <v>100</v>
      </c>
      <c r="IA33" s="101"/>
      <c r="IB33" s="74" t="s">
        <v>101</v>
      </c>
      <c r="IC33" s="102"/>
      <c r="ID33" s="74" t="s">
        <v>99</v>
      </c>
      <c r="IE33" s="102"/>
      <c r="IF33" s="75" t="s">
        <v>100</v>
      </c>
      <c r="IG33" s="101"/>
      <c r="IH33" s="74" t="s">
        <v>101</v>
      </c>
      <c r="II33" s="102"/>
      <c r="IJ33" s="74" t="s">
        <v>99</v>
      </c>
      <c r="IK33" s="102"/>
      <c r="IL33" s="75" t="s">
        <v>100</v>
      </c>
    </row>
    <row r="34" spans="1:246" ht="18.75" customHeight="1" x14ac:dyDescent="0.15">
      <c r="A34" s="382"/>
      <c r="B34" s="444" t="s">
        <v>44</v>
      </c>
      <c r="C34" s="445"/>
      <c r="D34" s="445"/>
      <c r="E34" s="445"/>
      <c r="F34" s="446"/>
      <c r="G34" s="315"/>
      <c r="H34" s="316"/>
      <c r="I34" s="316"/>
      <c r="J34" s="316"/>
      <c r="K34" s="316"/>
      <c r="L34" s="317"/>
      <c r="M34" s="315"/>
      <c r="N34" s="316"/>
      <c r="O34" s="316"/>
      <c r="P34" s="316"/>
      <c r="Q34" s="316"/>
      <c r="R34" s="317"/>
      <c r="S34" s="315"/>
      <c r="T34" s="316"/>
      <c r="U34" s="316"/>
      <c r="V34" s="316"/>
      <c r="W34" s="316"/>
      <c r="X34" s="317"/>
      <c r="Y34" s="315"/>
      <c r="Z34" s="316"/>
      <c r="AA34" s="316"/>
      <c r="AB34" s="316"/>
      <c r="AC34" s="316"/>
      <c r="AD34" s="317"/>
      <c r="AE34" s="315"/>
      <c r="AF34" s="316"/>
      <c r="AG34" s="316"/>
      <c r="AH34" s="316"/>
      <c r="AI34" s="316"/>
      <c r="AJ34" s="317"/>
      <c r="AK34" s="315"/>
      <c r="AL34" s="316"/>
      <c r="AM34" s="316"/>
      <c r="AN34" s="316"/>
      <c r="AO34" s="316"/>
      <c r="AP34" s="317"/>
      <c r="AQ34" s="315"/>
      <c r="AR34" s="316"/>
      <c r="AS34" s="316"/>
      <c r="AT34" s="316"/>
      <c r="AU34" s="316"/>
      <c r="AV34" s="317"/>
      <c r="AW34" s="315"/>
      <c r="AX34" s="316"/>
      <c r="AY34" s="316"/>
      <c r="AZ34" s="316"/>
      <c r="BA34" s="316"/>
      <c r="BB34" s="317"/>
      <c r="BC34" s="315"/>
      <c r="BD34" s="316"/>
      <c r="BE34" s="316"/>
      <c r="BF34" s="316"/>
      <c r="BG34" s="316"/>
      <c r="BH34" s="317"/>
      <c r="BI34" s="315"/>
      <c r="BJ34" s="316"/>
      <c r="BK34" s="316"/>
      <c r="BL34" s="316"/>
      <c r="BM34" s="316"/>
      <c r="BN34" s="317"/>
      <c r="BO34" s="315"/>
      <c r="BP34" s="316"/>
      <c r="BQ34" s="316"/>
      <c r="BR34" s="316"/>
      <c r="BS34" s="316"/>
      <c r="BT34" s="317"/>
      <c r="BU34" s="315"/>
      <c r="BV34" s="316"/>
      <c r="BW34" s="316"/>
      <c r="BX34" s="316"/>
      <c r="BY34" s="316"/>
      <c r="BZ34" s="317"/>
      <c r="CA34" s="315"/>
      <c r="CB34" s="316"/>
      <c r="CC34" s="316"/>
      <c r="CD34" s="316"/>
      <c r="CE34" s="316"/>
      <c r="CF34" s="317"/>
      <c r="CG34" s="315"/>
      <c r="CH34" s="316"/>
      <c r="CI34" s="316"/>
      <c r="CJ34" s="316"/>
      <c r="CK34" s="316"/>
      <c r="CL34" s="317"/>
      <c r="CM34" s="315"/>
      <c r="CN34" s="316"/>
      <c r="CO34" s="316"/>
      <c r="CP34" s="316"/>
      <c r="CQ34" s="316"/>
      <c r="CR34" s="317"/>
      <c r="CS34" s="315"/>
      <c r="CT34" s="316"/>
      <c r="CU34" s="316"/>
      <c r="CV34" s="316"/>
      <c r="CW34" s="316"/>
      <c r="CX34" s="317"/>
      <c r="CY34" s="315"/>
      <c r="CZ34" s="316"/>
      <c r="DA34" s="316"/>
      <c r="DB34" s="316"/>
      <c r="DC34" s="316"/>
      <c r="DD34" s="317"/>
      <c r="DE34" s="315"/>
      <c r="DF34" s="316"/>
      <c r="DG34" s="316"/>
      <c r="DH34" s="316"/>
      <c r="DI34" s="316"/>
      <c r="DJ34" s="317"/>
      <c r="DK34" s="315"/>
      <c r="DL34" s="316"/>
      <c r="DM34" s="316"/>
      <c r="DN34" s="316"/>
      <c r="DO34" s="316"/>
      <c r="DP34" s="317"/>
      <c r="DQ34" s="315"/>
      <c r="DR34" s="316"/>
      <c r="DS34" s="316"/>
      <c r="DT34" s="316"/>
      <c r="DU34" s="316"/>
      <c r="DV34" s="317"/>
      <c r="DW34" s="315"/>
      <c r="DX34" s="316"/>
      <c r="DY34" s="316"/>
      <c r="DZ34" s="316"/>
      <c r="EA34" s="316"/>
      <c r="EB34" s="317"/>
      <c r="EC34" s="315"/>
      <c r="ED34" s="316"/>
      <c r="EE34" s="316"/>
      <c r="EF34" s="316"/>
      <c r="EG34" s="316"/>
      <c r="EH34" s="317"/>
      <c r="EI34" s="315"/>
      <c r="EJ34" s="316"/>
      <c r="EK34" s="316"/>
      <c r="EL34" s="316"/>
      <c r="EM34" s="316"/>
      <c r="EN34" s="317"/>
      <c r="EO34" s="315"/>
      <c r="EP34" s="316"/>
      <c r="EQ34" s="316"/>
      <c r="ER34" s="316"/>
      <c r="ES34" s="316"/>
      <c r="ET34" s="317"/>
      <c r="EU34" s="315"/>
      <c r="EV34" s="316"/>
      <c r="EW34" s="316"/>
      <c r="EX34" s="316"/>
      <c r="EY34" s="316"/>
      <c r="EZ34" s="317"/>
      <c r="FA34" s="315"/>
      <c r="FB34" s="316"/>
      <c r="FC34" s="316"/>
      <c r="FD34" s="316"/>
      <c r="FE34" s="316"/>
      <c r="FF34" s="317"/>
      <c r="FG34" s="315"/>
      <c r="FH34" s="316"/>
      <c r="FI34" s="316"/>
      <c r="FJ34" s="316"/>
      <c r="FK34" s="316"/>
      <c r="FL34" s="317"/>
      <c r="FM34" s="315"/>
      <c r="FN34" s="316"/>
      <c r="FO34" s="316"/>
      <c r="FP34" s="316"/>
      <c r="FQ34" s="316"/>
      <c r="FR34" s="317"/>
      <c r="FS34" s="315"/>
      <c r="FT34" s="316"/>
      <c r="FU34" s="316"/>
      <c r="FV34" s="316"/>
      <c r="FW34" s="316"/>
      <c r="FX34" s="317"/>
      <c r="FY34" s="315"/>
      <c r="FZ34" s="316"/>
      <c r="GA34" s="316"/>
      <c r="GB34" s="316"/>
      <c r="GC34" s="316"/>
      <c r="GD34" s="317"/>
      <c r="GE34" s="315"/>
      <c r="GF34" s="316"/>
      <c r="GG34" s="316"/>
      <c r="GH34" s="316"/>
      <c r="GI34" s="316"/>
      <c r="GJ34" s="317"/>
      <c r="GK34" s="315"/>
      <c r="GL34" s="316"/>
      <c r="GM34" s="316"/>
      <c r="GN34" s="316"/>
      <c r="GO34" s="316"/>
      <c r="GP34" s="317"/>
      <c r="GQ34" s="315"/>
      <c r="GR34" s="316"/>
      <c r="GS34" s="316"/>
      <c r="GT34" s="316"/>
      <c r="GU34" s="316"/>
      <c r="GV34" s="317"/>
      <c r="GW34" s="315"/>
      <c r="GX34" s="316"/>
      <c r="GY34" s="316"/>
      <c r="GZ34" s="316"/>
      <c r="HA34" s="316"/>
      <c r="HB34" s="317"/>
      <c r="HC34" s="315"/>
      <c r="HD34" s="316"/>
      <c r="HE34" s="316"/>
      <c r="HF34" s="316"/>
      <c r="HG34" s="316"/>
      <c r="HH34" s="317"/>
      <c r="HI34" s="315"/>
      <c r="HJ34" s="316"/>
      <c r="HK34" s="316"/>
      <c r="HL34" s="316"/>
      <c r="HM34" s="316"/>
      <c r="HN34" s="317"/>
      <c r="HO34" s="315"/>
      <c r="HP34" s="316"/>
      <c r="HQ34" s="316"/>
      <c r="HR34" s="316"/>
      <c r="HS34" s="316"/>
      <c r="HT34" s="317"/>
      <c r="HU34" s="315"/>
      <c r="HV34" s="316"/>
      <c r="HW34" s="316"/>
      <c r="HX34" s="316"/>
      <c r="HY34" s="316"/>
      <c r="HZ34" s="317"/>
      <c r="IA34" s="315"/>
      <c r="IB34" s="316"/>
      <c r="IC34" s="316"/>
      <c r="ID34" s="316"/>
      <c r="IE34" s="316"/>
      <c r="IF34" s="317"/>
      <c r="IG34" s="315" t="s">
        <v>203</v>
      </c>
      <c r="IH34" s="316"/>
      <c r="II34" s="316"/>
      <c r="IJ34" s="316"/>
      <c r="IK34" s="316"/>
      <c r="IL34" s="317"/>
    </row>
    <row r="35" spans="1:246" ht="16.5" customHeight="1" x14ac:dyDescent="0.15">
      <c r="A35" s="382"/>
      <c r="B35" s="24"/>
      <c r="C35" s="425" t="s">
        <v>204</v>
      </c>
      <c r="D35" s="426"/>
      <c r="E35" s="426"/>
      <c r="F35" s="427"/>
      <c r="G35" s="311"/>
      <c r="H35" s="312"/>
      <c r="I35" s="312"/>
      <c r="J35" s="312"/>
      <c r="K35" s="312"/>
      <c r="L35" s="313"/>
      <c r="M35" s="311"/>
      <c r="N35" s="312"/>
      <c r="O35" s="312"/>
      <c r="P35" s="312"/>
      <c r="Q35" s="312"/>
      <c r="R35" s="313"/>
      <c r="S35" s="311"/>
      <c r="T35" s="312"/>
      <c r="U35" s="312"/>
      <c r="V35" s="312"/>
      <c r="W35" s="312"/>
      <c r="X35" s="313"/>
      <c r="Y35" s="311"/>
      <c r="Z35" s="312"/>
      <c r="AA35" s="312"/>
      <c r="AB35" s="312"/>
      <c r="AC35" s="312"/>
      <c r="AD35" s="313"/>
      <c r="AE35" s="311"/>
      <c r="AF35" s="312"/>
      <c r="AG35" s="312"/>
      <c r="AH35" s="312"/>
      <c r="AI35" s="312"/>
      <c r="AJ35" s="313"/>
      <c r="AK35" s="311"/>
      <c r="AL35" s="312"/>
      <c r="AM35" s="312"/>
      <c r="AN35" s="312"/>
      <c r="AO35" s="312"/>
      <c r="AP35" s="313"/>
      <c r="AQ35" s="311"/>
      <c r="AR35" s="312"/>
      <c r="AS35" s="312"/>
      <c r="AT35" s="312"/>
      <c r="AU35" s="312"/>
      <c r="AV35" s="313"/>
      <c r="AW35" s="311"/>
      <c r="AX35" s="312"/>
      <c r="AY35" s="312"/>
      <c r="AZ35" s="312"/>
      <c r="BA35" s="312"/>
      <c r="BB35" s="313"/>
      <c r="BC35" s="311"/>
      <c r="BD35" s="312"/>
      <c r="BE35" s="312"/>
      <c r="BF35" s="312"/>
      <c r="BG35" s="312"/>
      <c r="BH35" s="313"/>
      <c r="BI35" s="311"/>
      <c r="BJ35" s="312"/>
      <c r="BK35" s="312"/>
      <c r="BL35" s="312"/>
      <c r="BM35" s="312"/>
      <c r="BN35" s="313"/>
      <c r="BO35" s="311"/>
      <c r="BP35" s="312"/>
      <c r="BQ35" s="312"/>
      <c r="BR35" s="312"/>
      <c r="BS35" s="312"/>
      <c r="BT35" s="313"/>
      <c r="BU35" s="311"/>
      <c r="BV35" s="312"/>
      <c r="BW35" s="312"/>
      <c r="BX35" s="312"/>
      <c r="BY35" s="312"/>
      <c r="BZ35" s="313"/>
      <c r="CA35" s="311"/>
      <c r="CB35" s="312"/>
      <c r="CC35" s="312"/>
      <c r="CD35" s="312"/>
      <c r="CE35" s="312"/>
      <c r="CF35" s="313"/>
      <c r="CG35" s="311"/>
      <c r="CH35" s="312"/>
      <c r="CI35" s="312"/>
      <c r="CJ35" s="312"/>
      <c r="CK35" s="312"/>
      <c r="CL35" s="313"/>
      <c r="CM35" s="311"/>
      <c r="CN35" s="312"/>
      <c r="CO35" s="312"/>
      <c r="CP35" s="312"/>
      <c r="CQ35" s="312"/>
      <c r="CR35" s="313"/>
      <c r="CS35" s="311"/>
      <c r="CT35" s="312"/>
      <c r="CU35" s="312"/>
      <c r="CV35" s="312"/>
      <c r="CW35" s="312"/>
      <c r="CX35" s="313"/>
      <c r="CY35" s="311"/>
      <c r="CZ35" s="312"/>
      <c r="DA35" s="312"/>
      <c r="DB35" s="312"/>
      <c r="DC35" s="312"/>
      <c r="DD35" s="313"/>
      <c r="DE35" s="311"/>
      <c r="DF35" s="312"/>
      <c r="DG35" s="312"/>
      <c r="DH35" s="312"/>
      <c r="DI35" s="312"/>
      <c r="DJ35" s="313"/>
      <c r="DK35" s="311"/>
      <c r="DL35" s="312"/>
      <c r="DM35" s="312"/>
      <c r="DN35" s="312"/>
      <c r="DO35" s="312"/>
      <c r="DP35" s="313"/>
      <c r="DQ35" s="311"/>
      <c r="DR35" s="312"/>
      <c r="DS35" s="312"/>
      <c r="DT35" s="312"/>
      <c r="DU35" s="312"/>
      <c r="DV35" s="313"/>
      <c r="DW35" s="311"/>
      <c r="DX35" s="312"/>
      <c r="DY35" s="312"/>
      <c r="DZ35" s="312"/>
      <c r="EA35" s="312"/>
      <c r="EB35" s="313"/>
      <c r="EC35" s="311"/>
      <c r="ED35" s="312"/>
      <c r="EE35" s="312"/>
      <c r="EF35" s="312"/>
      <c r="EG35" s="312"/>
      <c r="EH35" s="313"/>
      <c r="EI35" s="311"/>
      <c r="EJ35" s="312"/>
      <c r="EK35" s="312"/>
      <c r="EL35" s="312"/>
      <c r="EM35" s="312"/>
      <c r="EN35" s="313"/>
      <c r="EO35" s="311"/>
      <c r="EP35" s="312"/>
      <c r="EQ35" s="312"/>
      <c r="ER35" s="312"/>
      <c r="ES35" s="312"/>
      <c r="ET35" s="313"/>
      <c r="EU35" s="311"/>
      <c r="EV35" s="312"/>
      <c r="EW35" s="312"/>
      <c r="EX35" s="312"/>
      <c r="EY35" s="312"/>
      <c r="EZ35" s="313"/>
      <c r="FA35" s="311"/>
      <c r="FB35" s="312"/>
      <c r="FC35" s="312"/>
      <c r="FD35" s="312"/>
      <c r="FE35" s="312"/>
      <c r="FF35" s="313"/>
      <c r="FG35" s="311"/>
      <c r="FH35" s="312"/>
      <c r="FI35" s="312"/>
      <c r="FJ35" s="312"/>
      <c r="FK35" s="312"/>
      <c r="FL35" s="313"/>
      <c r="FM35" s="311"/>
      <c r="FN35" s="312"/>
      <c r="FO35" s="312"/>
      <c r="FP35" s="312"/>
      <c r="FQ35" s="312"/>
      <c r="FR35" s="313"/>
      <c r="FS35" s="311"/>
      <c r="FT35" s="312"/>
      <c r="FU35" s="312"/>
      <c r="FV35" s="312"/>
      <c r="FW35" s="312"/>
      <c r="FX35" s="313"/>
      <c r="FY35" s="311"/>
      <c r="FZ35" s="312"/>
      <c r="GA35" s="312"/>
      <c r="GB35" s="312"/>
      <c r="GC35" s="312"/>
      <c r="GD35" s="313"/>
      <c r="GE35" s="311"/>
      <c r="GF35" s="312"/>
      <c r="GG35" s="312"/>
      <c r="GH35" s="312"/>
      <c r="GI35" s="312"/>
      <c r="GJ35" s="313"/>
      <c r="GK35" s="311"/>
      <c r="GL35" s="312"/>
      <c r="GM35" s="312"/>
      <c r="GN35" s="312"/>
      <c r="GO35" s="312"/>
      <c r="GP35" s="313"/>
      <c r="GQ35" s="311"/>
      <c r="GR35" s="312"/>
      <c r="GS35" s="312"/>
      <c r="GT35" s="312"/>
      <c r="GU35" s="312"/>
      <c r="GV35" s="313"/>
      <c r="GW35" s="311"/>
      <c r="GX35" s="312"/>
      <c r="GY35" s="312"/>
      <c r="GZ35" s="312"/>
      <c r="HA35" s="312"/>
      <c r="HB35" s="313"/>
      <c r="HC35" s="311"/>
      <c r="HD35" s="312"/>
      <c r="HE35" s="312"/>
      <c r="HF35" s="312"/>
      <c r="HG35" s="312"/>
      <c r="HH35" s="313"/>
      <c r="HI35" s="311"/>
      <c r="HJ35" s="312"/>
      <c r="HK35" s="312"/>
      <c r="HL35" s="312"/>
      <c r="HM35" s="312"/>
      <c r="HN35" s="313"/>
      <c r="HO35" s="311"/>
      <c r="HP35" s="312"/>
      <c r="HQ35" s="312"/>
      <c r="HR35" s="312"/>
      <c r="HS35" s="312"/>
      <c r="HT35" s="313"/>
      <c r="HU35" s="311"/>
      <c r="HV35" s="312"/>
      <c r="HW35" s="312"/>
      <c r="HX35" s="312"/>
      <c r="HY35" s="312"/>
      <c r="HZ35" s="313"/>
      <c r="IA35" s="311"/>
      <c r="IB35" s="312"/>
      <c r="IC35" s="312"/>
      <c r="ID35" s="312"/>
      <c r="IE35" s="312"/>
      <c r="IF35" s="313"/>
      <c r="IG35" s="311"/>
      <c r="IH35" s="312"/>
      <c r="II35" s="312"/>
      <c r="IJ35" s="312"/>
      <c r="IK35" s="312"/>
      <c r="IL35" s="313"/>
    </row>
    <row r="36" spans="1:246" ht="30" customHeight="1" x14ac:dyDescent="0.15">
      <c r="A36" s="382"/>
      <c r="B36" s="401" t="s">
        <v>43</v>
      </c>
      <c r="C36" s="378"/>
      <c r="D36" s="378"/>
      <c r="E36" s="378"/>
      <c r="F36" s="378"/>
      <c r="G36" s="335"/>
      <c r="H36" s="336"/>
      <c r="I36" s="336"/>
      <c r="J36" s="336"/>
      <c r="K36" s="336"/>
      <c r="L36" s="19"/>
      <c r="M36" s="335"/>
      <c r="N36" s="336"/>
      <c r="O36" s="336"/>
      <c r="P36" s="336"/>
      <c r="Q36" s="336"/>
      <c r="R36" s="19"/>
      <c r="S36" s="335"/>
      <c r="T36" s="336"/>
      <c r="U36" s="336"/>
      <c r="V36" s="336"/>
      <c r="W36" s="336"/>
      <c r="X36" s="19"/>
      <c r="Y36" s="335"/>
      <c r="Z36" s="336"/>
      <c r="AA36" s="336"/>
      <c r="AB36" s="336"/>
      <c r="AC36" s="336"/>
      <c r="AD36" s="19" t="s">
        <v>12</v>
      </c>
      <c r="AE36" s="335"/>
      <c r="AF36" s="336"/>
      <c r="AG36" s="336"/>
      <c r="AH36" s="336"/>
      <c r="AI36" s="336"/>
      <c r="AJ36" s="19" t="s">
        <v>12</v>
      </c>
      <c r="AK36" s="335"/>
      <c r="AL36" s="336"/>
      <c r="AM36" s="336"/>
      <c r="AN36" s="336"/>
      <c r="AO36" s="336"/>
      <c r="AP36" s="19" t="s">
        <v>12</v>
      </c>
      <c r="AQ36" s="335"/>
      <c r="AR36" s="336"/>
      <c r="AS36" s="336"/>
      <c r="AT36" s="336"/>
      <c r="AU36" s="336"/>
      <c r="AV36" s="19" t="s">
        <v>12</v>
      </c>
      <c r="AW36" s="335"/>
      <c r="AX36" s="336"/>
      <c r="AY36" s="336"/>
      <c r="AZ36" s="336"/>
      <c r="BA36" s="336"/>
      <c r="BB36" s="19" t="s">
        <v>12</v>
      </c>
      <c r="BC36" s="335"/>
      <c r="BD36" s="336"/>
      <c r="BE36" s="336"/>
      <c r="BF36" s="336"/>
      <c r="BG36" s="336"/>
      <c r="BH36" s="19" t="s">
        <v>12</v>
      </c>
      <c r="BI36" s="335"/>
      <c r="BJ36" s="336"/>
      <c r="BK36" s="336"/>
      <c r="BL36" s="336"/>
      <c r="BM36" s="336"/>
      <c r="BN36" s="19" t="s">
        <v>12</v>
      </c>
      <c r="BO36" s="335"/>
      <c r="BP36" s="336"/>
      <c r="BQ36" s="336"/>
      <c r="BR36" s="336"/>
      <c r="BS36" s="336"/>
      <c r="BT36" s="19" t="s">
        <v>12</v>
      </c>
      <c r="BU36" s="335"/>
      <c r="BV36" s="336"/>
      <c r="BW36" s="336"/>
      <c r="BX36" s="336"/>
      <c r="BY36" s="336"/>
      <c r="BZ36" s="19" t="s">
        <v>12</v>
      </c>
      <c r="CA36" s="335"/>
      <c r="CB36" s="336"/>
      <c r="CC36" s="336"/>
      <c r="CD36" s="336"/>
      <c r="CE36" s="336"/>
      <c r="CF36" s="19" t="s">
        <v>12</v>
      </c>
      <c r="CG36" s="335"/>
      <c r="CH36" s="336"/>
      <c r="CI36" s="336"/>
      <c r="CJ36" s="336"/>
      <c r="CK36" s="336"/>
      <c r="CL36" s="19" t="s">
        <v>12</v>
      </c>
      <c r="CM36" s="335"/>
      <c r="CN36" s="336"/>
      <c r="CO36" s="336"/>
      <c r="CP36" s="336"/>
      <c r="CQ36" s="336"/>
      <c r="CR36" s="19" t="s">
        <v>12</v>
      </c>
      <c r="CS36" s="335"/>
      <c r="CT36" s="336"/>
      <c r="CU36" s="336"/>
      <c r="CV36" s="336"/>
      <c r="CW36" s="336"/>
      <c r="CX36" s="19" t="s">
        <v>12</v>
      </c>
      <c r="CY36" s="335"/>
      <c r="CZ36" s="336"/>
      <c r="DA36" s="336"/>
      <c r="DB36" s="336"/>
      <c r="DC36" s="336"/>
      <c r="DD36" s="19" t="s">
        <v>12</v>
      </c>
      <c r="DE36" s="335"/>
      <c r="DF36" s="336"/>
      <c r="DG36" s="336"/>
      <c r="DH36" s="336"/>
      <c r="DI36" s="336"/>
      <c r="DJ36" s="19" t="s">
        <v>12</v>
      </c>
      <c r="DK36" s="335"/>
      <c r="DL36" s="336"/>
      <c r="DM36" s="336"/>
      <c r="DN36" s="336"/>
      <c r="DO36" s="336"/>
      <c r="DP36" s="19" t="s">
        <v>12</v>
      </c>
      <c r="DQ36" s="335"/>
      <c r="DR36" s="336"/>
      <c r="DS36" s="336"/>
      <c r="DT36" s="336"/>
      <c r="DU36" s="336"/>
      <c r="DV36" s="19" t="s">
        <v>12</v>
      </c>
      <c r="DW36" s="335"/>
      <c r="DX36" s="336"/>
      <c r="DY36" s="336"/>
      <c r="DZ36" s="336"/>
      <c r="EA36" s="336"/>
      <c r="EB36" s="19" t="s">
        <v>12</v>
      </c>
      <c r="EC36" s="335"/>
      <c r="ED36" s="336"/>
      <c r="EE36" s="336"/>
      <c r="EF36" s="336"/>
      <c r="EG36" s="336"/>
      <c r="EH36" s="19" t="s">
        <v>12</v>
      </c>
      <c r="EI36" s="335"/>
      <c r="EJ36" s="336"/>
      <c r="EK36" s="336"/>
      <c r="EL36" s="336"/>
      <c r="EM36" s="336"/>
      <c r="EN36" s="19" t="s">
        <v>12</v>
      </c>
      <c r="EO36" s="335"/>
      <c r="EP36" s="336"/>
      <c r="EQ36" s="336"/>
      <c r="ER36" s="336"/>
      <c r="ES36" s="336"/>
      <c r="ET36" s="19" t="s">
        <v>12</v>
      </c>
      <c r="EU36" s="335"/>
      <c r="EV36" s="336"/>
      <c r="EW36" s="336"/>
      <c r="EX36" s="336"/>
      <c r="EY36" s="336"/>
      <c r="EZ36" s="19" t="s">
        <v>12</v>
      </c>
      <c r="FA36" s="335"/>
      <c r="FB36" s="336"/>
      <c r="FC36" s="336"/>
      <c r="FD36" s="336"/>
      <c r="FE36" s="336"/>
      <c r="FF36" s="19" t="s">
        <v>12</v>
      </c>
      <c r="FG36" s="335"/>
      <c r="FH36" s="336"/>
      <c r="FI36" s="336"/>
      <c r="FJ36" s="336"/>
      <c r="FK36" s="336"/>
      <c r="FL36" s="19" t="s">
        <v>12</v>
      </c>
      <c r="FM36" s="335"/>
      <c r="FN36" s="336"/>
      <c r="FO36" s="336"/>
      <c r="FP36" s="336"/>
      <c r="FQ36" s="336"/>
      <c r="FR36" s="19" t="s">
        <v>12</v>
      </c>
      <c r="FS36" s="335"/>
      <c r="FT36" s="336"/>
      <c r="FU36" s="336"/>
      <c r="FV36" s="336"/>
      <c r="FW36" s="336"/>
      <c r="FX36" s="19" t="s">
        <v>12</v>
      </c>
      <c r="FY36" s="335"/>
      <c r="FZ36" s="336"/>
      <c r="GA36" s="336"/>
      <c r="GB36" s="336"/>
      <c r="GC36" s="336"/>
      <c r="GD36" s="19" t="s">
        <v>12</v>
      </c>
      <c r="GE36" s="335"/>
      <c r="GF36" s="336"/>
      <c r="GG36" s="336"/>
      <c r="GH36" s="336"/>
      <c r="GI36" s="336"/>
      <c r="GJ36" s="19" t="s">
        <v>12</v>
      </c>
      <c r="GK36" s="335"/>
      <c r="GL36" s="336"/>
      <c r="GM36" s="336"/>
      <c r="GN36" s="336"/>
      <c r="GO36" s="336"/>
      <c r="GP36" s="19" t="s">
        <v>12</v>
      </c>
      <c r="GQ36" s="335"/>
      <c r="GR36" s="336"/>
      <c r="GS36" s="336"/>
      <c r="GT36" s="336"/>
      <c r="GU36" s="336"/>
      <c r="GV36" s="19" t="s">
        <v>12</v>
      </c>
      <c r="GW36" s="335"/>
      <c r="GX36" s="336"/>
      <c r="GY36" s="336"/>
      <c r="GZ36" s="336"/>
      <c r="HA36" s="336"/>
      <c r="HB36" s="19" t="s">
        <v>12</v>
      </c>
      <c r="HC36" s="335"/>
      <c r="HD36" s="336"/>
      <c r="HE36" s="336"/>
      <c r="HF36" s="336"/>
      <c r="HG36" s="336"/>
      <c r="HH36" s="19" t="s">
        <v>12</v>
      </c>
      <c r="HI36" s="335"/>
      <c r="HJ36" s="336"/>
      <c r="HK36" s="336"/>
      <c r="HL36" s="336"/>
      <c r="HM36" s="336"/>
      <c r="HN36" s="19" t="s">
        <v>12</v>
      </c>
      <c r="HO36" s="335"/>
      <c r="HP36" s="336"/>
      <c r="HQ36" s="336"/>
      <c r="HR36" s="336"/>
      <c r="HS36" s="336"/>
      <c r="HT36" s="19" t="s">
        <v>12</v>
      </c>
      <c r="HU36" s="335"/>
      <c r="HV36" s="336"/>
      <c r="HW36" s="336"/>
      <c r="HX36" s="336"/>
      <c r="HY36" s="336"/>
      <c r="HZ36" s="19" t="s">
        <v>12</v>
      </c>
      <c r="IA36" s="335"/>
      <c r="IB36" s="336"/>
      <c r="IC36" s="336"/>
      <c r="ID36" s="336"/>
      <c r="IE36" s="336"/>
      <c r="IF36" s="19" t="s">
        <v>12</v>
      </c>
      <c r="IG36" s="335"/>
      <c r="IH36" s="336"/>
      <c r="II36" s="336"/>
      <c r="IJ36" s="336"/>
      <c r="IK36" s="336"/>
      <c r="IL36" s="19" t="s">
        <v>12</v>
      </c>
    </row>
    <row r="37" spans="1:246" ht="26.25" customHeight="1" x14ac:dyDescent="0.15">
      <c r="A37" s="382"/>
      <c r="B37" s="415"/>
      <c r="C37" s="408" t="s">
        <v>42</v>
      </c>
      <c r="D37" s="408"/>
      <c r="E37" s="408"/>
      <c r="F37" s="408"/>
      <c r="G37" s="337"/>
      <c r="H37" s="338"/>
      <c r="I37" s="338"/>
      <c r="J37" s="338"/>
      <c r="K37" s="338"/>
      <c r="L37" s="22"/>
      <c r="M37" s="337"/>
      <c r="N37" s="338"/>
      <c r="O37" s="338"/>
      <c r="P37" s="338"/>
      <c r="Q37" s="338"/>
      <c r="R37" s="22"/>
      <c r="S37" s="337"/>
      <c r="T37" s="338"/>
      <c r="U37" s="338"/>
      <c r="V37" s="338"/>
      <c r="W37" s="338"/>
      <c r="X37" s="22"/>
      <c r="Y37" s="337"/>
      <c r="Z37" s="338"/>
      <c r="AA37" s="338"/>
      <c r="AB37" s="338"/>
      <c r="AC37" s="338"/>
      <c r="AD37" s="22" t="s">
        <v>12</v>
      </c>
      <c r="AE37" s="337"/>
      <c r="AF37" s="338"/>
      <c r="AG37" s="338"/>
      <c r="AH37" s="338"/>
      <c r="AI37" s="338"/>
      <c r="AJ37" s="22" t="s">
        <v>12</v>
      </c>
      <c r="AK37" s="337"/>
      <c r="AL37" s="338"/>
      <c r="AM37" s="338"/>
      <c r="AN37" s="338"/>
      <c r="AO37" s="338"/>
      <c r="AP37" s="22" t="s">
        <v>12</v>
      </c>
      <c r="AQ37" s="337"/>
      <c r="AR37" s="338"/>
      <c r="AS37" s="338"/>
      <c r="AT37" s="338"/>
      <c r="AU37" s="338"/>
      <c r="AV37" s="22" t="s">
        <v>12</v>
      </c>
      <c r="AW37" s="337"/>
      <c r="AX37" s="338"/>
      <c r="AY37" s="338"/>
      <c r="AZ37" s="338"/>
      <c r="BA37" s="338"/>
      <c r="BB37" s="22" t="s">
        <v>12</v>
      </c>
      <c r="BC37" s="337"/>
      <c r="BD37" s="338"/>
      <c r="BE37" s="338"/>
      <c r="BF37" s="338"/>
      <c r="BG37" s="338"/>
      <c r="BH37" s="22" t="s">
        <v>12</v>
      </c>
      <c r="BI37" s="337"/>
      <c r="BJ37" s="338"/>
      <c r="BK37" s="338"/>
      <c r="BL37" s="338"/>
      <c r="BM37" s="338"/>
      <c r="BN37" s="22" t="s">
        <v>12</v>
      </c>
      <c r="BO37" s="337"/>
      <c r="BP37" s="338"/>
      <c r="BQ37" s="338"/>
      <c r="BR37" s="338"/>
      <c r="BS37" s="338"/>
      <c r="BT37" s="22" t="s">
        <v>12</v>
      </c>
      <c r="BU37" s="337"/>
      <c r="BV37" s="338"/>
      <c r="BW37" s="338"/>
      <c r="BX37" s="338"/>
      <c r="BY37" s="338"/>
      <c r="BZ37" s="22" t="s">
        <v>12</v>
      </c>
      <c r="CA37" s="337"/>
      <c r="CB37" s="338"/>
      <c r="CC37" s="338"/>
      <c r="CD37" s="338"/>
      <c r="CE37" s="338"/>
      <c r="CF37" s="22" t="s">
        <v>12</v>
      </c>
      <c r="CG37" s="337"/>
      <c r="CH37" s="338"/>
      <c r="CI37" s="338"/>
      <c r="CJ37" s="338"/>
      <c r="CK37" s="338"/>
      <c r="CL37" s="22" t="s">
        <v>12</v>
      </c>
      <c r="CM37" s="337"/>
      <c r="CN37" s="338"/>
      <c r="CO37" s="338"/>
      <c r="CP37" s="338"/>
      <c r="CQ37" s="338"/>
      <c r="CR37" s="22" t="s">
        <v>12</v>
      </c>
      <c r="CS37" s="337"/>
      <c r="CT37" s="338"/>
      <c r="CU37" s="338"/>
      <c r="CV37" s="338"/>
      <c r="CW37" s="338"/>
      <c r="CX37" s="22" t="s">
        <v>12</v>
      </c>
      <c r="CY37" s="337"/>
      <c r="CZ37" s="338"/>
      <c r="DA37" s="338"/>
      <c r="DB37" s="338"/>
      <c r="DC37" s="338"/>
      <c r="DD37" s="22" t="s">
        <v>12</v>
      </c>
      <c r="DE37" s="337"/>
      <c r="DF37" s="338"/>
      <c r="DG37" s="338"/>
      <c r="DH37" s="338"/>
      <c r="DI37" s="338"/>
      <c r="DJ37" s="22" t="s">
        <v>12</v>
      </c>
      <c r="DK37" s="337"/>
      <c r="DL37" s="338"/>
      <c r="DM37" s="338"/>
      <c r="DN37" s="338"/>
      <c r="DO37" s="338"/>
      <c r="DP37" s="22" t="s">
        <v>12</v>
      </c>
      <c r="DQ37" s="337"/>
      <c r="DR37" s="338"/>
      <c r="DS37" s="338"/>
      <c r="DT37" s="338"/>
      <c r="DU37" s="338"/>
      <c r="DV37" s="22" t="s">
        <v>12</v>
      </c>
      <c r="DW37" s="337"/>
      <c r="DX37" s="338"/>
      <c r="DY37" s="338"/>
      <c r="DZ37" s="338"/>
      <c r="EA37" s="338"/>
      <c r="EB37" s="22" t="s">
        <v>12</v>
      </c>
      <c r="EC37" s="337"/>
      <c r="ED37" s="338"/>
      <c r="EE37" s="338"/>
      <c r="EF37" s="338"/>
      <c r="EG37" s="338"/>
      <c r="EH37" s="22" t="s">
        <v>12</v>
      </c>
      <c r="EI37" s="337"/>
      <c r="EJ37" s="338"/>
      <c r="EK37" s="338"/>
      <c r="EL37" s="338"/>
      <c r="EM37" s="338"/>
      <c r="EN37" s="22" t="s">
        <v>12</v>
      </c>
      <c r="EO37" s="337"/>
      <c r="EP37" s="338"/>
      <c r="EQ37" s="338"/>
      <c r="ER37" s="338"/>
      <c r="ES37" s="338"/>
      <c r="ET37" s="22" t="s">
        <v>12</v>
      </c>
      <c r="EU37" s="337"/>
      <c r="EV37" s="338"/>
      <c r="EW37" s="338"/>
      <c r="EX37" s="338"/>
      <c r="EY37" s="338"/>
      <c r="EZ37" s="22" t="s">
        <v>12</v>
      </c>
      <c r="FA37" s="337"/>
      <c r="FB37" s="338"/>
      <c r="FC37" s="338"/>
      <c r="FD37" s="338"/>
      <c r="FE37" s="338"/>
      <c r="FF37" s="22" t="s">
        <v>12</v>
      </c>
      <c r="FG37" s="337"/>
      <c r="FH37" s="338"/>
      <c r="FI37" s="338"/>
      <c r="FJ37" s="338"/>
      <c r="FK37" s="338"/>
      <c r="FL37" s="22" t="s">
        <v>12</v>
      </c>
      <c r="FM37" s="337"/>
      <c r="FN37" s="338"/>
      <c r="FO37" s="338"/>
      <c r="FP37" s="338"/>
      <c r="FQ37" s="338"/>
      <c r="FR37" s="22" t="s">
        <v>12</v>
      </c>
      <c r="FS37" s="337"/>
      <c r="FT37" s="338"/>
      <c r="FU37" s="338"/>
      <c r="FV37" s="338"/>
      <c r="FW37" s="338"/>
      <c r="FX37" s="22" t="s">
        <v>12</v>
      </c>
      <c r="FY37" s="337"/>
      <c r="FZ37" s="338"/>
      <c r="GA37" s="338"/>
      <c r="GB37" s="338"/>
      <c r="GC37" s="338"/>
      <c r="GD37" s="22" t="s">
        <v>12</v>
      </c>
      <c r="GE37" s="337"/>
      <c r="GF37" s="338"/>
      <c r="GG37" s="338"/>
      <c r="GH37" s="338"/>
      <c r="GI37" s="338"/>
      <c r="GJ37" s="22" t="s">
        <v>12</v>
      </c>
      <c r="GK37" s="337"/>
      <c r="GL37" s="338"/>
      <c r="GM37" s="338"/>
      <c r="GN37" s="338"/>
      <c r="GO37" s="338"/>
      <c r="GP37" s="22" t="s">
        <v>12</v>
      </c>
      <c r="GQ37" s="337"/>
      <c r="GR37" s="338"/>
      <c r="GS37" s="338"/>
      <c r="GT37" s="338"/>
      <c r="GU37" s="338"/>
      <c r="GV37" s="22" t="s">
        <v>12</v>
      </c>
      <c r="GW37" s="337"/>
      <c r="GX37" s="338"/>
      <c r="GY37" s="338"/>
      <c r="GZ37" s="338"/>
      <c r="HA37" s="338"/>
      <c r="HB37" s="22" t="s">
        <v>12</v>
      </c>
      <c r="HC37" s="337"/>
      <c r="HD37" s="338"/>
      <c r="HE37" s="338"/>
      <c r="HF37" s="338"/>
      <c r="HG37" s="338"/>
      <c r="HH37" s="22" t="s">
        <v>12</v>
      </c>
      <c r="HI37" s="337"/>
      <c r="HJ37" s="338"/>
      <c r="HK37" s="338"/>
      <c r="HL37" s="338"/>
      <c r="HM37" s="338"/>
      <c r="HN37" s="22" t="s">
        <v>12</v>
      </c>
      <c r="HO37" s="337"/>
      <c r="HP37" s="338"/>
      <c r="HQ37" s="338"/>
      <c r="HR37" s="338"/>
      <c r="HS37" s="338"/>
      <c r="HT37" s="22" t="s">
        <v>12</v>
      </c>
      <c r="HU37" s="337"/>
      <c r="HV37" s="338"/>
      <c r="HW37" s="338"/>
      <c r="HX37" s="338"/>
      <c r="HY37" s="338"/>
      <c r="HZ37" s="22" t="s">
        <v>12</v>
      </c>
      <c r="IA37" s="337"/>
      <c r="IB37" s="338"/>
      <c r="IC37" s="338"/>
      <c r="ID37" s="338"/>
      <c r="IE37" s="338"/>
      <c r="IF37" s="22" t="s">
        <v>12</v>
      </c>
      <c r="IG37" s="337"/>
      <c r="IH37" s="338"/>
      <c r="II37" s="338"/>
      <c r="IJ37" s="338"/>
      <c r="IK37" s="338"/>
      <c r="IL37" s="22" t="s">
        <v>12</v>
      </c>
    </row>
    <row r="38" spans="1:246" ht="18.75" customHeight="1" x14ac:dyDescent="0.15">
      <c r="A38" s="382"/>
      <c r="B38" s="415"/>
      <c r="C38" s="419" t="s">
        <v>41</v>
      </c>
      <c r="D38" s="344"/>
      <c r="E38" s="344"/>
      <c r="F38" s="345"/>
      <c r="G38" s="27"/>
      <c r="H38" s="344" t="s">
        <v>40</v>
      </c>
      <c r="I38" s="344"/>
      <c r="J38" s="26"/>
      <c r="K38" s="344" t="s">
        <v>39</v>
      </c>
      <c r="L38" s="345"/>
      <c r="M38" s="27"/>
      <c r="N38" s="344" t="s">
        <v>40</v>
      </c>
      <c r="O38" s="344"/>
      <c r="P38" s="26"/>
      <c r="Q38" s="344" t="s">
        <v>39</v>
      </c>
      <c r="R38" s="345"/>
      <c r="S38" s="27"/>
      <c r="T38" s="344" t="s">
        <v>40</v>
      </c>
      <c r="U38" s="344"/>
      <c r="V38" s="26"/>
      <c r="W38" s="344" t="s">
        <v>39</v>
      </c>
      <c r="X38" s="345"/>
      <c r="Y38" s="27"/>
      <c r="Z38" s="344" t="s">
        <v>40</v>
      </c>
      <c r="AA38" s="344"/>
      <c r="AB38" s="26"/>
      <c r="AC38" s="344" t="s">
        <v>39</v>
      </c>
      <c r="AD38" s="345"/>
      <c r="AE38" s="27"/>
      <c r="AF38" s="344" t="s">
        <v>40</v>
      </c>
      <c r="AG38" s="344"/>
      <c r="AH38" s="26"/>
      <c r="AI38" s="344" t="s">
        <v>39</v>
      </c>
      <c r="AJ38" s="345"/>
      <c r="AK38" s="27"/>
      <c r="AL38" s="344" t="s">
        <v>40</v>
      </c>
      <c r="AM38" s="344"/>
      <c r="AN38" s="26"/>
      <c r="AO38" s="344" t="s">
        <v>39</v>
      </c>
      <c r="AP38" s="345"/>
      <c r="AQ38" s="27"/>
      <c r="AR38" s="344" t="s">
        <v>40</v>
      </c>
      <c r="AS38" s="344"/>
      <c r="AT38" s="26"/>
      <c r="AU38" s="344" t="s">
        <v>39</v>
      </c>
      <c r="AV38" s="345"/>
      <c r="AW38" s="27"/>
      <c r="AX38" s="344" t="s">
        <v>40</v>
      </c>
      <c r="AY38" s="344"/>
      <c r="AZ38" s="26"/>
      <c r="BA38" s="344" t="s">
        <v>39</v>
      </c>
      <c r="BB38" s="345"/>
      <c r="BC38" s="27"/>
      <c r="BD38" s="344" t="s">
        <v>40</v>
      </c>
      <c r="BE38" s="344"/>
      <c r="BF38" s="26"/>
      <c r="BG38" s="344" t="s">
        <v>39</v>
      </c>
      <c r="BH38" s="345"/>
      <c r="BI38" s="27"/>
      <c r="BJ38" s="344" t="s">
        <v>40</v>
      </c>
      <c r="BK38" s="344"/>
      <c r="BL38" s="26"/>
      <c r="BM38" s="344" t="s">
        <v>39</v>
      </c>
      <c r="BN38" s="345"/>
      <c r="BO38" s="27"/>
      <c r="BP38" s="344" t="s">
        <v>40</v>
      </c>
      <c r="BQ38" s="344"/>
      <c r="BR38" s="26"/>
      <c r="BS38" s="344" t="s">
        <v>39</v>
      </c>
      <c r="BT38" s="345"/>
      <c r="BU38" s="27"/>
      <c r="BV38" s="344" t="s">
        <v>40</v>
      </c>
      <c r="BW38" s="344"/>
      <c r="BX38" s="26"/>
      <c r="BY38" s="344" t="s">
        <v>39</v>
      </c>
      <c r="BZ38" s="345"/>
      <c r="CA38" s="27"/>
      <c r="CB38" s="344" t="s">
        <v>40</v>
      </c>
      <c r="CC38" s="344"/>
      <c r="CD38" s="26"/>
      <c r="CE38" s="344" t="s">
        <v>39</v>
      </c>
      <c r="CF38" s="345"/>
      <c r="CG38" s="27"/>
      <c r="CH38" s="344" t="s">
        <v>40</v>
      </c>
      <c r="CI38" s="344"/>
      <c r="CJ38" s="26"/>
      <c r="CK38" s="344" t="s">
        <v>39</v>
      </c>
      <c r="CL38" s="345"/>
      <c r="CM38" s="27"/>
      <c r="CN38" s="344" t="s">
        <v>40</v>
      </c>
      <c r="CO38" s="344"/>
      <c r="CP38" s="26"/>
      <c r="CQ38" s="344" t="s">
        <v>39</v>
      </c>
      <c r="CR38" s="345"/>
      <c r="CS38" s="27"/>
      <c r="CT38" s="344" t="s">
        <v>40</v>
      </c>
      <c r="CU38" s="344"/>
      <c r="CV38" s="26"/>
      <c r="CW38" s="344" t="s">
        <v>39</v>
      </c>
      <c r="CX38" s="345"/>
      <c r="CY38" s="27"/>
      <c r="CZ38" s="344" t="s">
        <v>40</v>
      </c>
      <c r="DA38" s="344"/>
      <c r="DB38" s="26"/>
      <c r="DC38" s="344" t="s">
        <v>39</v>
      </c>
      <c r="DD38" s="345"/>
      <c r="DE38" s="27"/>
      <c r="DF38" s="344" t="s">
        <v>40</v>
      </c>
      <c r="DG38" s="344"/>
      <c r="DH38" s="26"/>
      <c r="DI38" s="344" t="s">
        <v>39</v>
      </c>
      <c r="DJ38" s="345"/>
      <c r="DK38" s="27"/>
      <c r="DL38" s="344" t="s">
        <v>40</v>
      </c>
      <c r="DM38" s="344"/>
      <c r="DN38" s="26"/>
      <c r="DO38" s="344" t="s">
        <v>39</v>
      </c>
      <c r="DP38" s="345"/>
      <c r="DQ38" s="27"/>
      <c r="DR38" s="344" t="s">
        <v>40</v>
      </c>
      <c r="DS38" s="344"/>
      <c r="DT38" s="26"/>
      <c r="DU38" s="344" t="s">
        <v>39</v>
      </c>
      <c r="DV38" s="345"/>
      <c r="DW38" s="27"/>
      <c r="DX38" s="344" t="s">
        <v>40</v>
      </c>
      <c r="DY38" s="344"/>
      <c r="DZ38" s="26"/>
      <c r="EA38" s="344" t="s">
        <v>39</v>
      </c>
      <c r="EB38" s="345"/>
      <c r="EC38" s="27"/>
      <c r="ED38" s="344" t="s">
        <v>40</v>
      </c>
      <c r="EE38" s="344"/>
      <c r="EF38" s="26"/>
      <c r="EG38" s="344" t="s">
        <v>39</v>
      </c>
      <c r="EH38" s="345"/>
      <c r="EI38" s="27"/>
      <c r="EJ38" s="344" t="s">
        <v>40</v>
      </c>
      <c r="EK38" s="344"/>
      <c r="EL38" s="26"/>
      <c r="EM38" s="344" t="s">
        <v>39</v>
      </c>
      <c r="EN38" s="345"/>
      <c r="EO38" s="27"/>
      <c r="EP38" s="344" t="s">
        <v>40</v>
      </c>
      <c r="EQ38" s="344"/>
      <c r="ER38" s="26"/>
      <c r="ES38" s="344" t="s">
        <v>39</v>
      </c>
      <c r="ET38" s="345"/>
      <c r="EU38" s="27"/>
      <c r="EV38" s="344" t="s">
        <v>40</v>
      </c>
      <c r="EW38" s="344"/>
      <c r="EX38" s="26"/>
      <c r="EY38" s="344" t="s">
        <v>39</v>
      </c>
      <c r="EZ38" s="345"/>
      <c r="FA38" s="27"/>
      <c r="FB38" s="344" t="s">
        <v>40</v>
      </c>
      <c r="FC38" s="344"/>
      <c r="FD38" s="26"/>
      <c r="FE38" s="344" t="s">
        <v>39</v>
      </c>
      <c r="FF38" s="345"/>
      <c r="FG38" s="27"/>
      <c r="FH38" s="344" t="s">
        <v>40</v>
      </c>
      <c r="FI38" s="344"/>
      <c r="FJ38" s="26"/>
      <c r="FK38" s="344" t="s">
        <v>39</v>
      </c>
      <c r="FL38" s="345"/>
      <c r="FM38" s="27"/>
      <c r="FN38" s="344" t="s">
        <v>40</v>
      </c>
      <c r="FO38" s="344"/>
      <c r="FP38" s="26"/>
      <c r="FQ38" s="344" t="s">
        <v>39</v>
      </c>
      <c r="FR38" s="345"/>
      <c r="FS38" s="27"/>
      <c r="FT38" s="344" t="s">
        <v>40</v>
      </c>
      <c r="FU38" s="344"/>
      <c r="FV38" s="26"/>
      <c r="FW38" s="344" t="s">
        <v>39</v>
      </c>
      <c r="FX38" s="345"/>
      <c r="FY38" s="27"/>
      <c r="FZ38" s="344" t="s">
        <v>40</v>
      </c>
      <c r="GA38" s="344"/>
      <c r="GB38" s="26"/>
      <c r="GC38" s="344" t="s">
        <v>39</v>
      </c>
      <c r="GD38" s="345"/>
      <c r="GE38" s="27"/>
      <c r="GF38" s="344" t="s">
        <v>40</v>
      </c>
      <c r="GG38" s="344"/>
      <c r="GH38" s="26"/>
      <c r="GI38" s="344" t="s">
        <v>39</v>
      </c>
      <c r="GJ38" s="345"/>
      <c r="GK38" s="27"/>
      <c r="GL38" s="344" t="s">
        <v>40</v>
      </c>
      <c r="GM38" s="344"/>
      <c r="GN38" s="26"/>
      <c r="GO38" s="344" t="s">
        <v>39</v>
      </c>
      <c r="GP38" s="345"/>
      <c r="GQ38" s="27"/>
      <c r="GR38" s="344" t="s">
        <v>40</v>
      </c>
      <c r="GS38" s="344"/>
      <c r="GT38" s="26"/>
      <c r="GU38" s="344" t="s">
        <v>39</v>
      </c>
      <c r="GV38" s="345"/>
      <c r="GW38" s="27"/>
      <c r="GX38" s="344" t="s">
        <v>40</v>
      </c>
      <c r="GY38" s="344"/>
      <c r="GZ38" s="26"/>
      <c r="HA38" s="344" t="s">
        <v>39</v>
      </c>
      <c r="HB38" s="345"/>
      <c r="HC38" s="27"/>
      <c r="HD38" s="344" t="s">
        <v>40</v>
      </c>
      <c r="HE38" s="344"/>
      <c r="HF38" s="26"/>
      <c r="HG38" s="344" t="s">
        <v>39</v>
      </c>
      <c r="HH38" s="345"/>
      <c r="HI38" s="27"/>
      <c r="HJ38" s="344" t="s">
        <v>40</v>
      </c>
      <c r="HK38" s="344"/>
      <c r="HL38" s="26"/>
      <c r="HM38" s="344" t="s">
        <v>39</v>
      </c>
      <c r="HN38" s="345"/>
      <c r="HO38" s="27"/>
      <c r="HP38" s="344" t="s">
        <v>40</v>
      </c>
      <c r="HQ38" s="344"/>
      <c r="HR38" s="26"/>
      <c r="HS38" s="344" t="s">
        <v>39</v>
      </c>
      <c r="HT38" s="345"/>
      <c r="HU38" s="27"/>
      <c r="HV38" s="344" t="s">
        <v>40</v>
      </c>
      <c r="HW38" s="344"/>
      <c r="HX38" s="26"/>
      <c r="HY38" s="344" t="s">
        <v>39</v>
      </c>
      <c r="HZ38" s="345"/>
      <c r="IA38" s="27"/>
      <c r="IB38" s="344" t="s">
        <v>40</v>
      </c>
      <c r="IC38" s="344"/>
      <c r="ID38" s="26"/>
      <c r="IE38" s="344" t="s">
        <v>39</v>
      </c>
      <c r="IF38" s="345"/>
      <c r="IG38" s="27"/>
      <c r="IH38" s="344" t="s">
        <v>40</v>
      </c>
      <c r="II38" s="344"/>
      <c r="IJ38" s="26"/>
      <c r="IK38" s="344" t="s">
        <v>39</v>
      </c>
      <c r="IL38" s="345"/>
    </row>
    <row r="39" spans="1:246" ht="22.5" customHeight="1" x14ac:dyDescent="0.15">
      <c r="A39" s="382"/>
      <c r="B39" s="416"/>
      <c r="C39" s="392" t="s">
        <v>38</v>
      </c>
      <c r="D39" s="392"/>
      <c r="E39" s="392"/>
      <c r="F39" s="392"/>
      <c r="G39" s="333">
        <f>+G36-G37</f>
        <v>0</v>
      </c>
      <c r="H39" s="334"/>
      <c r="I39" s="334"/>
      <c r="J39" s="334"/>
      <c r="K39" s="334"/>
      <c r="L39" s="19" t="s">
        <v>12</v>
      </c>
      <c r="M39" s="333">
        <f>+M36-M37</f>
        <v>0</v>
      </c>
      <c r="N39" s="334"/>
      <c r="O39" s="334"/>
      <c r="P39" s="334"/>
      <c r="Q39" s="334"/>
      <c r="R39" s="19" t="s">
        <v>12</v>
      </c>
      <c r="S39" s="333">
        <f>+S36-S37</f>
        <v>0</v>
      </c>
      <c r="T39" s="334"/>
      <c r="U39" s="334"/>
      <c r="V39" s="334"/>
      <c r="W39" s="334"/>
      <c r="X39" s="19" t="s">
        <v>12</v>
      </c>
      <c r="Y39" s="333">
        <f>+Y36-Y37</f>
        <v>0</v>
      </c>
      <c r="Z39" s="334"/>
      <c r="AA39" s="334"/>
      <c r="AB39" s="334"/>
      <c r="AC39" s="334"/>
      <c r="AD39" s="19" t="s">
        <v>12</v>
      </c>
      <c r="AE39" s="333">
        <f>+AE36-AE37</f>
        <v>0</v>
      </c>
      <c r="AF39" s="334"/>
      <c r="AG39" s="334"/>
      <c r="AH39" s="334"/>
      <c r="AI39" s="334"/>
      <c r="AJ39" s="19" t="s">
        <v>12</v>
      </c>
      <c r="AK39" s="333">
        <f>+AK36-AK37</f>
        <v>0</v>
      </c>
      <c r="AL39" s="334"/>
      <c r="AM39" s="334"/>
      <c r="AN39" s="334"/>
      <c r="AO39" s="334"/>
      <c r="AP39" s="19" t="s">
        <v>12</v>
      </c>
      <c r="AQ39" s="333">
        <f>+AQ36-AQ37</f>
        <v>0</v>
      </c>
      <c r="AR39" s="334"/>
      <c r="AS39" s="334"/>
      <c r="AT39" s="334"/>
      <c r="AU39" s="334"/>
      <c r="AV39" s="19" t="s">
        <v>12</v>
      </c>
      <c r="AW39" s="333">
        <f>+AW36-AW37</f>
        <v>0</v>
      </c>
      <c r="AX39" s="334"/>
      <c r="AY39" s="334"/>
      <c r="AZ39" s="334"/>
      <c r="BA39" s="334"/>
      <c r="BB39" s="19" t="s">
        <v>12</v>
      </c>
      <c r="BC39" s="333">
        <f>+BC36-BC37</f>
        <v>0</v>
      </c>
      <c r="BD39" s="334"/>
      <c r="BE39" s="334"/>
      <c r="BF39" s="334"/>
      <c r="BG39" s="334"/>
      <c r="BH39" s="19" t="s">
        <v>12</v>
      </c>
      <c r="BI39" s="333">
        <f>+BI36-BI37</f>
        <v>0</v>
      </c>
      <c r="BJ39" s="334"/>
      <c r="BK39" s="334"/>
      <c r="BL39" s="334"/>
      <c r="BM39" s="334"/>
      <c r="BN39" s="19" t="s">
        <v>12</v>
      </c>
      <c r="BO39" s="333">
        <f>+BO36-BO37</f>
        <v>0</v>
      </c>
      <c r="BP39" s="334"/>
      <c r="BQ39" s="334"/>
      <c r="BR39" s="334"/>
      <c r="BS39" s="334"/>
      <c r="BT39" s="19" t="s">
        <v>12</v>
      </c>
      <c r="BU39" s="333">
        <f>+BU36-BU37</f>
        <v>0</v>
      </c>
      <c r="BV39" s="334"/>
      <c r="BW39" s="334"/>
      <c r="BX39" s="334"/>
      <c r="BY39" s="334"/>
      <c r="BZ39" s="19" t="s">
        <v>12</v>
      </c>
      <c r="CA39" s="333">
        <f>+CA36-CA37</f>
        <v>0</v>
      </c>
      <c r="CB39" s="334"/>
      <c r="CC39" s="334"/>
      <c r="CD39" s="334"/>
      <c r="CE39" s="334"/>
      <c r="CF39" s="19" t="s">
        <v>12</v>
      </c>
      <c r="CG39" s="333">
        <f>+CG36-CG37</f>
        <v>0</v>
      </c>
      <c r="CH39" s="334"/>
      <c r="CI39" s="334"/>
      <c r="CJ39" s="334"/>
      <c r="CK39" s="334"/>
      <c r="CL39" s="19" t="s">
        <v>12</v>
      </c>
      <c r="CM39" s="333">
        <f>+CM36-CM37</f>
        <v>0</v>
      </c>
      <c r="CN39" s="334"/>
      <c r="CO39" s="334"/>
      <c r="CP39" s="334"/>
      <c r="CQ39" s="334"/>
      <c r="CR39" s="19" t="s">
        <v>12</v>
      </c>
      <c r="CS39" s="333">
        <f>+CS36-CS37</f>
        <v>0</v>
      </c>
      <c r="CT39" s="334"/>
      <c r="CU39" s="334"/>
      <c r="CV39" s="334"/>
      <c r="CW39" s="334"/>
      <c r="CX39" s="19" t="s">
        <v>12</v>
      </c>
      <c r="CY39" s="333">
        <f>+CY36-CY37</f>
        <v>0</v>
      </c>
      <c r="CZ39" s="334"/>
      <c r="DA39" s="334"/>
      <c r="DB39" s="334"/>
      <c r="DC39" s="334"/>
      <c r="DD39" s="19" t="s">
        <v>12</v>
      </c>
      <c r="DE39" s="333">
        <f>+DE36-DE37</f>
        <v>0</v>
      </c>
      <c r="DF39" s="334"/>
      <c r="DG39" s="334"/>
      <c r="DH39" s="334"/>
      <c r="DI39" s="334"/>
      <c r="DJ39" s="19" t="s">
        <v>12</v>
      </c>
      <c r="DK39" s="333">
        <f>+DK36-DK37</f>
        <v>0</v>
      </c>
      <c r="DL39" s="334"/>
      <c r="DM39" s="334"/>
      <c r="DN39" s="334"/>
      <c r="DO39" s="334"/>
      <c r="DP39" s="19" t="s">
        <v>12</v>
      </c>
      <c r="DQ39" s="333">
        <f>+DQ36-DQ37</f>
        <v>0</v>
      </c>
      <c r="DR39" s="334"/>
      <c r="DS39" s="334"/>
      <c r="DT39" s="334"/>
      <c r="DU39" s="334"/>
      <c r="DV39" s="19" t="s">
        <v>12</v>
      </c>
      <c r="DW39" s="333">
        <f>+DW36-DW37</f>
        <v>0</v>
      </c>
      <c r="DX39" s="334"/>
      <c r="DY39" s="334"/>
      <c r="DZ39" s="334"/>
      <c r="EA39" s="334"/>
      <c r="EB39" s="19" t="s">
        <v>12</v>
      </c>
      <c r="EC39" s="333">
        <f>+EC36-EC37</f>
        <v>0</v>
      </c>
      <c r="ED39" s="334"/>
      <c r="EE39" s="334"/>
      <c r="EF39" s="334"/>
      <c r="EG39" s="334"/>
      <c r="EH39" s="19" t="s">
        <v>12</v>
      </c>
      <c r="EI39" s="333">
        <f>+EI36-EI37</f>
        <v>0</v>
      </c>
      <c r="EJ39" s="334"/>
      <c r="EK39" s="334"/>
      <c r="EL39" s="334"/>
      <c r="EM39" s="334"/>
      <c r="EN39" s="19" t="s">
        <v>12</v>
      </c>
      <c r="EO39" s="333">
        <f>+EO36-EO37</f>
        <v>0</v>
      </c>
      <c r="EP39" s="334"/>
      <c r="EQ39" s="334"/>
      <c r="ER39" s="334"/>
      <c r="ES39" s="334"/>
      <c r="ET39" s="19" t="s">
        <v>12</v>
      </c>
      <c r="EU39" s="333">
        <f>+EU36-EU37</f>
        <v>0</v>
      </c>
      <c r="EV39" s="334"/>
      <c r="EW39" s="334"/>
      <c r="EX39" s="334"/>
      <c r="EY39" s="334"/>
      <c r="EZ39" s="19" t="s">
        <v>12</v>
      </c>
      <c r="FA39" s="333">
        <f>+FA36-FA37</f>
        <v>0</v>
      </c>
      <c r="FB39" s="334"/>
      <c r="FC39" s="334"/>
      <c r="FD39" s="334"/>
      <c r="FE39" s="334"/>
      <c r="FF39" s="19" t="s">
        <v>12</v>
      </c>
      <c r="FG39" s="333">
        <f>+FG36-FG37</f>
        <v>0</v>
      </c>
      <c r="FH39" s="334"/>
      <c r="FI39" s="334"/>
      <c r="FJ39" s="334"/>
      <c r="FK39" s="334"/>
      <c r="FL39" s="19" t="s">
        <v>12</v>
      </c>
      <c r="FM39" s="333">
        <f>+FM36-FM37</f>
        <v>0</v>
      </c>
      <c r="FN39" s="334"/>
      <c r="FO39" s="334"/>
      <c r="FP39" s="334"/>
      <c r="FQ39" s="334"/>
      <c r="FR39" s="19" t="s">
        <v>12</v>
      </c>
      <c r="FS39" s="333">
        <f>+FS36-FS37</f>
        <v>0</v>
      </c>
      <c r="FT39" s="334"/>
      <c r="FU39" s="334"/>
      <c r="FV39" s="334"/>
      <c r="FW39" s="334"/>
      <c r="FX39" s="19" t="s">
        <v>12</v>
      </c>
      <c r="FY39" s="333">
        <f>+FY36-FY37</f>
        <v>0</v>
      </c>
      <c r="FZ39" s="334"/>
      <c r="GA39" s="334"/>
      <c r="GB39" s="334"/>
      <c r="GC39" s="334"/>
      <c r="GD39" s="19" t="s">
        <v>12</v>
      </c>
      <c r="GE39" s="333">
        <f>+GE36-GE37</f>
        <v>0</v>
      </c>
      <c r="GF39" s="334"/>
      <c r="GG39" s="334"/>
      <c r="GH39" s="334"/>
      <c r="GI39" s="334"/>
      <c r="GJ39" s="19" t="s">
        <v>12</v>
      </c>
      <c r="GK39" s="333">
        <f>+GK36-GK37</f>
        <v>0</v>
      </c>
      <c r="GL39" s="334"/>
      <c r="GM39" s="334"/>
      <c r="GN39" s="334"/>
      <c r="GO39" s="334"/>
      <c r="GP39" s="19" t="s">
        <v>12</v>
      </c>
      <c r="GQ39" s="333">
        <f>+GQ36-GQ37</f>
        <v>0</v>
      </c>
      <c r="GR39" s="334"/>
      <c r="GS39" s="334"/>
      <c r="GT39" s="334"/>
      <c r="GU39" s="334"/>
      <c r="GV39" s="19" t="s">
        <v>12</v>
      </c>
      <c r="GW39" s="333">
        <f>+GW36-GW37</f>
        <v>0</v>
      </c>
      <c r="GX39" s="334"/>
      <c r="GY39" s="334"/>
      <c r="GZ39" s="334"/>
      <c r="HA39" s="334"/>
      <c r="HB39" s="19" t="s">
        <v>12</v>
      </c>
      <c r="HC39" s="333">
        <f>+HC36-HC37</f>
        <v>0</v>
      </c>
      <c r="HD39" s="334"/>
      <c r="HE39" s="334"/>
      <c r="HF39" s="334"/>
      <c r="HG39" s="334"/>
      <c r="HH39" s="19" t="s">
        <v>12</v>
      </c>
      <c r="HI39" s="333">
        <f>+HI36-HI37</f>
        <v>0</v>
      </c>
      <c r="HJ39" s="334"/>
      <c r="HK39" s="334"/>
      <c r="HL39" s="334"/>
      <c r="HM39" s="334"/>
      <c r="HN39" s="19" t="s">
        <v>12</v>
      </c>
      <c r="HO39" s="333">
        <f>+HO36-HO37</f>
        <v>0</v>
      </c>
      <c r="HP39" s="334"/>
      <c r="HQ39" s="334"/>
      <c r="HR39" s="334"/>
      <c r="HS39" s="334"/>
      <c r="HT39" s="19" t="s">
        <v>12</v>
      </c>
      <c r="HU39" s="333">
        <f>+HU36-HU37</f>
        <v>0</v>
      </c>
      <c r="HV39" s="334"/>
      <c r="HW39" s="334"/>
      <c r="HX39" s="334"/>
      <c r="HY39" s="334"/>
      <c r="HZ39" s="19" t="s">
        <v>12</v>
      </c>
      <c r="IA39" s="333">
        <f>+IA36-IA37</f>
        <v>0</v>
      </c>
      <c r="IB39" s="334"/>
      <c r="IC39" s="334"/>
      <c r="ID39" s="334"/>
      <c r="IE39" s="334"/>
      <c r="IF39" s="19" t="s">
        <v>12</v>
      </c>
      <c r="IG39" s="333">
        <f>+IG36-IG37</f>
        <v>0</v>
      </c>
      <c r="IH39" s="334"/>
      <c r="II39" s="334"/>
      <c r="IJ39" s="334"/>
      <c r="IK39" s="334"/>
      <c r="IL39" s="19" t="s">
        <v>12</v>
      </c>
    </row>
    <row r="40" spans="1:246" ht="30" customHeight="1" x14ac:dyDescent="0.15">
      <c r="A40" s="382"/>
      <c r="B40" s="420" t="s">
        <v>37</v>
      </c>
      <c r="C40" s="421"/>
      <c r="D40" s="421"/>
      <c r="E40" s="421"/>
      <c r="F40" s="421"/>
      <c r="G40" s="318"/>
      <c r="H40" s="318"/>
      <c r="I40" s="318"/>
      <c r="J40" s="318"/>
      <c r="K40" s="319"/>
      <c r="L40" s="22" t="s">
        <v>12</v>
      </c>
      <c r="M40" s="318"/>
      <c r="N40" s="318"/>
      <c r="O40" s="318"/>
      <c r="P40" s="318"/>
      <c r="Q40" s="319"/>
      <c r="R40" s="22" t="s">
        <v>12</v>
      </c>
      <c r="S40" s="318"/>
      <c r="T40" s="318"/>
      <c r="U40" s="318"/>
      <c r="V40" s="318"/>
      <c r="W40" s="319"/>
      <c r="X40" s="22" t="s">
        <v>12</v>
      </c>
      <c r="Y40" s="318"/>
      <c r="Z40" s="318"/>
      <c r="AA40" s="318"/>
      <c r="AB40" s="318"/>
      <c r="AC40" s="319"/>
      <c r="AD40" s="22" t="s">
        <v>12</v>
      </c>
      <c r="AE40" s="318"/>
      <c r="AF40" s="318"/>
      <c r="AG40" s="318"/>
      <c r="AH40" s="318"/>
      <c r="AI40" s="319"/>
      <c r="AJ40" s="22" t="s">
        <v>12</v>
      </c>
      <c r="AK40" s="318"/>
      <c r="AL40" s="318"/>
      <c r="AM40" s="318"/>
      <c r="AN40" s="318"/>
      <c r="AO40" s="319"/>
      <c r="AP40" s="22" t="s">
        <v>12</v>
      </c>
      <c r="AQ40" s="318"/>
      <c r="AR40" s="318"/>
      <c r="AS40" s="318"/>
      <c r="AT40" s="318"/>
      <c r="AU40" s="319"/>
      <c r="AV40" s="22" t="s">
        <v>12</v>
      </c>
      <c r="AW40" s="318"/>
      <c r="AX40" s="318"/>
      <c r="AY40" s="318"/>
      <c r="AZ40" s="318"/>
      <c r="BA40" s="319"/>
      <c r="BB40" s="22" t="s">
        <v>12</v>
      </c>
      <c r="BC40" s="318"/>
      <c r="BD40" s="318"/>
      <c r="BE40" s="318"/>
      <c r="BF40" s="318"/>
      <c r="BG40" s="319"/>
      <c r="BH40" s="22" t="s">
        <v>12</v>
      </c>
      <c r="BI40" s="318"/>
      <c r="BJ40" s="318"/>
      <c r="BK40" s="318"/>
      <c r="BL40" s="318"/>
      <c r="BM40" s="319"/>
      <c r="BN40" s="22" t="s">
        <v>12</v>
      </c>
      <c r="BO40" s="318"/>
      <c r="BP40" s="318"/>
      <c r="BQ40" s="318"/>
      <c r="BR40" s="318"/>
      <c r="BS40" s="319"/>
      <c r="BT40" s="22" t="s">
        <v>12</v>
      </c>
      <c r="BU40" s="318"/>
      <c r="BV40" s="318"/>
      <c r="BW40" s="318"/>
      <c r="BX40" s="318"/>
      <c r="BY40" s="319"/>
      <c r="BZ40" s="22" t="s">
        <v>12</v>
      </c>
      <c r="CA40" s="318"/>
      <c r="CB40" s="318"/>
      <c r="CC40" s="318"/>
      <c r="CD40" s="318"/>
      <c r="CE40" s="319"/>
      <c r="CF40" s="22" t="s">
        <v>12</v>
      </c>
      <c r="CG40" s="318"/>
      <c r="CH40" s="318"/>
      <c r="CI40" s="318"/>
      <c r="CJ40" s="318"/>
      <c r="CK40" s="319"/>
      <c r="CL40" s="22" t="s">
        <v>12</v>
      </c>
      <c r="CM40" s="318"/>
      <c r="CN40" s="318"/>
      <c r="CO40" s="318"/>
      <c r="CP40" s="318"/>
      <c r="CQ40" s="319"/>
      <c r="CR40" s="22" t="s">
        <v>12</v>
      </c>
      <c r="CS40" s="318"/>
      <c r="CT40" s="318"/>
      <c r="CU40" s="318"/>
      <c r="CV40" s="318"/>
      <c r="CW40" s="319"/>
      <c r="CX40" s="22" t="s">
        <v>12</v>
      </c>
      <c r="CY40" s="318"/>
      <c r="CZ40" s="318"/>
      <c r="DA40" s="318"/>
      <c r="DB40" s="318"/>
      <c r="DC40" s="319"/>
      <c r="DD40" s="22" t="s">
        <v>12</v>
      </c>
      <c r="DE40" s="318"/>
      <c r="DF40" s="318"/>
      <c r="DG40" s="318"/>
      <c r="DH40" s="318"/>
      <c r="DI40" s="319"/>
      <c r="DJ40" s="22" t="s">
        <v>12</v>
      </c>
      <c r="DK40" s="318"/>
      <c r="DL40" s="318"/>
      <c r="DM40" s="318"/>
      <c r="DN40" s="318"/>
      <c r="DO40" s="319"/>
      <c r="DP40" s="22" t="s">
        <v>12</v>
      </c>
      <c r="DQ40" s="318"/>
      <c r="DR40" s="318"/>
      <c r="DS40" s="318"/>
      <c r="DT40" s="318"/>
      <c r="DU40" s="319"/>
      <c r="DV40" s="22" t="s">
        <v>12</v>
      </c>
      <c r="DW40" s="318"/>
      <c r="DX40" s="318"/>
      <c r="DY40" s="318"/>
      <c r="DZ40" s="318"/>
      <c r="EA40" s="319"/>
      <c r="EB40" s="22" t="s">
        <v>12</v>
      </c>
      <c r="EC40" s="318"/>
      <c r="ED40" s="318"/>
      <c r="EE40" s="318"/>
      <c r="EF40" s="318"/>
      <c r="EG40" s="319"/>
      <c r="EH40" s="22" t="s">
        <v>12</v>
      </c>
      <c r="EI40" s="318"/>
      <c r="EJ40" s="318"/>
      <c r="EK40" s="318"/>
      <c r="EL40" s="318"/>
      <c r="EM40" s="319"/>
      <c r="EN40" s="22" t="s">
        <v>12</v>
      </c>
      <c r="EO40" s="318"/>
      <c r="EP40" s="318"/>
      <c r="EQ40" s="318"/>
      <c r="ER40" s="318"/>
      <c r="ES40" s="319"/>
      <c r="ET40" s="22" t="s">
        <v>12</v>
      </c>
      <c r="EU40" s="318"/>
      <c r="EV40" s="318"/>
      <c r="EW40" s="318"/>
      <c r="EX40" s="318"/>
      <c r="EY40" s="319"/>
      <c r="EZ40" s="22" t="s">
        <v>12</v>
      </c>
      <c r="FA40" s="318"/>
      <c r="FB40" s="318"/>
      <c r="FC40" s="318"/>
      <c r="FD40" s="318"/>
      <c r="FE40" s="319"/>
      <c r="FF40" s="22" t="s">
        <v>12</v>
      </c>
      <c r="FG40" s="318"/>
      <c r="FH40" s="318"/>
      <c r="FI40" s="318"/>
      <c r="FJ40" s="318"/>
      <c r="FK40" s="319"/>
      <c r="FL40" s="22" t="s">
        <v>12</v>
      </c>
      <c r="FM40" s="318"/>
      <c r="FN40" s="318"/>
      <c r="FO40" s="318"/>
      <c r="FP40" s="318"/>
      <c r="FQ40" s="319"/>
      <c r="FR40" s="22" t="s">
        <v>12</v>
      </c>
      <c r="FS40" s="318"/>
      <c r="FT40" s="318"/>
      <c r="FU40" s="318"/>
      <c r="FV40" s="318"/>
      <c r="FW40" s="319"/>
      <c r="FX40" s="22" t="s">
        <v>12</v>
      </c>
      <c r="FY40" s="318"/>
      <c r="FZ40" s="318"/>
      <c r="GA40" s="318"/>
      <c r="GB40" s="318"/>
      <c r="GC40" s="319"/>
      <c r="GD40" s="22" t="s">
        <v>12</v>
      </c>
      <c r="GE40" s="318"/>
      <c r="GF40" s="318"/>
      <c r="GG40" s="318"/>
      <c r="GH40" s="318"/>
      <c r="GI40" s="319"/>
      <c r="GJ40" s="22" t="s">
        <v>12</v>
      </c>
      <c r="GK40" s="318"/>
      <c r="GL40" s="318"/>
      <c r="GM40" s="318"/>
      <c r="GN40" s="318"/>
      <c r="GO40" s="319"/>
      <c r="GP40" s="22" t="s">
        <v>12</v>
      </c>
      <c r="GQ40" s="318"/>
      <c r="GR40" s="318"/>
      <c r="GS40" s="318"/>
      <c r="GT40" s="318"/>
      <c r="GU40" s="319"/>
      <c r="GV40" s="22" t="s">
        <v>12</v>
      </c>
      <c r="GW40" s="318"/>
      <c r="GX40" s="318"/>
      <c r="GY40" s="318"/>
      <c r="GZ40" s="318"/>
      <c r="HA40" s="319"/>
      <c r="HB40" s="22" t="s">
        <v>12</v>
      </c>
      <c r="HC40" s="318"/>
      <c r="HD40" s="318"/>
      <c r="HE40" s="318"/>
      <c r="HF40" s="318"/>
      <c r="HG40" s="319"/>
      <c r="HH40" s="22" t="s">
        <v>12</v>
      </c>
      <c r="HI40" s="318"/>
      <c r="HJ40" s="318"/>
      <c r="HK40" s="318"/>
      <c r="HL40" s="318"/>
      <c r="HM40" s="319"/>
      <c r="HN40" s="22" t="s">
        <v>12</v>
      </c>
      <c r="HO40" s="318"/>
      <c r="HP40" s="318"/>
      <c r="HQ40" s="318"/>
      <c r="HR40" s="318"/>
      <c r="HS40" s="319"/>
      <c r="HT40" s="22" t="s">
        <v>12</v>
      </c>
      <c r="HU40" s="318"/>
      <c r="HV40" s="318"/>
      <c r="HW40" s="318"/>
      <c r="HX40" s="318"/>
      <c r="HY40" s="319"/>
      <c r="HZ40" s="22" t="s">
        <v>12</v>
      </c>
      <c r="IA40" s="318"/>
      <c r="IB40" s="318"/>
      <c r="IC40" s="318"/>
      <c r="ID40" s="318"/>
      <c r="IE40" s="319"/>
      <c r="IF40" s="22" t="s">
        <v>12</v>
      </c>
      <c r="IG40" s="318"/>
      <c r="IH40" s="318"/>
      <c r="II40" s="318"/>
      <c r="IJ40" s="318"/>
      <c r="IK40" s="319"/>
      <c r="IL40" s="22" t="s">
        <v>12</v>
      </c>
    </row>
    <row r="41" spans="1:246" ht="30" customHeight="1" x14ac:dyDescent="0.15">
      <c r="A41" s="382"/>
      <c r="B41" s="376" t="s">
        <v>36</v>
      </c>
      <c r="C41" s="377"/>
      <c r="D41" s="377"/>
      <c r="E41" s="377"/>
      <c r="F41" s="377"/>
      <c r="G41" s="339"/>
      <c r="H41" s="339"/>
      <c r="I41" s="339"/>
      <c r="J41" s="339"/>
      <c r="K41" s="340"/>
      <c r="L41" s="25" t="s">
        <v>12</v>
      </c>
      <c r="M41" s="339"/>
      <c r="N41" s="339"/>
      <c r="O41" s="339"/>
      <c r="P41" s="339"/>
      <c r="Q41" s="340"/>
      <c r="R41" s="109" t="s">
        <v>12</v>
      </c>
      <c r="S41" s="339"/>
      <c r="T41" s="339"/>
      <c r="U41" s="339"/>
      <c r="V41" s="339"/>
      <c r="W41" s="340"/>
      <c r="X41" s="109" t="s">
        <v>12</v>
      </c>
      <c r="Y41" s="339"/>
      <c r="Z41" s="339"/>
      <c r="AA41" s="339"/>
      <c r="AB41" s="339"/>
      <c r="AC41" s="340"/>
      <c r="AD41" s="109" t="s">
        <v>12</v>
      </c>
      <c r="AE41" s="339"/>
      <c r="AF41" s="339"/>
      <c r="AG41" s="339"/>
      <c r="AH41" s="339"/>
      <c r="AI41" s="340"/>
      <c r="AJ41" s="109" t="s">
        <v>12</v>
      </c>
      <c r="AK41" s="339"/>
      <c r="AL41" s="339"/>
      <c r="AM41" s="339"/>
      <c r="AN41" s="339"/>
      <c r="AO41" s="340"/>
      <c r="AP41" s="109" t="s">
        <v>12</v>
      </c>
      <c r="AQ41" s="339"/>
      <c r="AR41" s="339"/>
      <c r="AS41" s="339"/>
      <c r="AT41" s="339"/>
      <c r="AU41" s="340"/>
      <c r="AV41" s="109" t="s">
        <v>12</v>
      </c>
      <c r="AW41" s="339"/>
      <c r="AX41" s="339"/>
      <c r="AY41" s="339"/>
      <c r="AZ41" s="339"/>
      <c r="BA41" s="340"/>
      <c r="BB41" s="109" t="s">
        <v>12</v>
      </c>
      <c r="BC41" s="339"/>
      <c r="BD41" s="339"/>
      <c r="BE41" s="339"/>
      <c r="BF41" s="339"/>
      <c r="BG41" s="340"/>
      <c r="BH41" s="109" t="s">
        <v>12</v>
      </c>
      <c r="BI41" s="339"/>
      <c r="BJ41" s="339"/>
      <c r="BK41" s="339"/>
      <c r="BL41" s="339"/>
      <c r="BM41" s="340"/>
      <c r="BN41" s="109" t="s">
        <v>12</v>
      </c>
      <c r="BO41" s="339"/>
      <c r="BP41" s="339"/>
      <c r="BQ41" s="339"/>
      <c r="BR41" s="339"/>
      <c r="BS41" s="340"/>
      <c r="BT41" s="109" t="s">
        <v>12</v>
      </c>
      <c r="BU41" s="339"/>
      <c r="BV41" s="339"/>
      <c r="BW41" s="339"/>
      <c r="BX41" s="339"/>
      <c r="BY41" s="340"/>
      <c r="BZ41" s="109" t="s">
        <v>12</v>
      </c>
      <c r="CA41" s="339"/>
      <c r="CB41" s="339"/>
      <c r="CC41" s="339"/>
      <c r="CD41" s="339"/>
      <c r="CE41" s="340"/>
      <c r="CF41" s="109" t="s">
        <v>12</v>
      </c>
      <c r="CG41" s="339"/>
      <c r="CH41" s="339"/>
      <c r="CI41" s="339"/>
      <c r="CJ41" s="339"/>
      <c r="CK41" s="340"/>
      <c r="CL41" s="109" t="s">
        <v>12</v>
      </c>
      <c r="CM41" s="339"/>
      <c r="CN41" s="339"/>
      <c r="CO41" s="339"/>
      <c r="CP41" s="339"/>
      <c r="CQ41" s="340"/>
      <c r="CR41" s="109" t="s">
        <v>12</v>
      </c>
      <c r="CS41" s="339"/>
      <c r="CT41" s="339"/>
      <c r="CU41" s="339"/>
      <c r="CV41" s="339"/>
      <c r="CW41" s="340"/>
      <c r="CX41" s="109" t="s">
        <v>12</v>
      </c>
      <c r="CY41" s="339"/>
      <c r="CZ41" s="339"/>
      <c r="DA41" s="339"/>
      <c r="DB41" s="339"/>
      <c r="DC41" s="340"/>
      <c r="DD41" s="109" t="s">
        <v>12</v>
      </c>
      <c r="DE41" s="339"/>
      <c r="DF41" s="339"/>
      <c r="DG41" s="339"/>
      <c r="DH41" s="339"/>
      <c r="DI41" s="340"/>
      <c r="DJ41" s="109" t="s">
        <v>12</v>
      </c>
      <c r="DK41" s="339"/>
      <c r="DL41" s="339"/>
      <c r="DM41" s="339"/>
      <c r="DN41" s="339"/>
      <c r="DO41" s="340"/>
      <c r="DP41" s="109" t="s">
        <v>12</v>
      </c>
      <c r="DQ41" s="339"/>
      <c r="DR41" s="339"/>
      <c r="DS41" s="339"/>
      <c r="DT41" s="339"/>
      <c r="DU41" s="340"/>
      <c r="DV41" s="109" t="s">
        <v>12</v>
      </c>
      <c r="DW41" s="339"/>
      <c r="DX41" s="339"/>
      <c r="DY41" s="339"/>
      <c r="DZ41" s="339"/>
      <c r="EA41" s="340"/>
      <c r="EB41" s="109" t="s">
        <v>12</v>
      </c>
      <c r="EC41" s="339"/>
      <c r="ED41" s="339"/>
      <c r="EE41" s="339"/>
      <c r="EF41" s="339"/>
      <c r="EG41" s="340"/>
      <c r="EH41" s="109" t="s">
        <v>12</v>
      </c>
      <c r="EI41" s="339"/>
      <c r="EJ41" s="339"/>
      <c r="EK41" s="339"/>
      <c r="EL41" s="339"/>
      <c r="EM41" s="340"/>
      <c r="EN41" s="109" t="s">
        <v>12</v>
      </c>
      <c r="EO41" s="339"/>
      <c r="EP41" s="339"/>
      <c r="EQ41" s="339"/>
      <c r="ER41" s="339"/>
      <c r="ES41" s="340"/>
      <c r="ET41" s="109" t="s">
        <v>12</v>
      </c>
      <c r="EU41" s="339"/>
      <c r="EV41" s="339"/>
      <c r="EW41" s="339"/>
      <c r="EX41" s="339"/>
      <c r="EY41" s="340"/>
      <c r="EZ41" s="109" t="s">
        <v>12</v>
      </c>
      <c r="FA41" s="339"/>
      <c r="FB41" s="339"/>
      <c r="FC41" s="339"/>
      <c r="FD41" s="339"/>
      <c r="FE41" s="340"/>
      <c r="FF41" s="109" t="s">
        <v>12</v>
      </c>
      <c r="FG41" s="339"/>
      <c r="FH41" s="339"/>
      <c r="FI41" s="339"/>
      <c r="FJ41" s="339"/>
      <c r="FK41" s="340"/>
      <c r="FL41" s="109" t="s">
        <v>12</v>
      </c>
      <c r="FM41" s="339"/>
      <c r="FN41" s="339"/>
      <c r="FO41" s="339"/>
      <c r="FP41" s="339"/>
      <c r="FQ41" s="340"/>
      <c r="FR41" s="109" t="s">
        <v>12</v>
      </c>
      <c r="FS41" s="339"/>
      <c r="FT41" s="339"/>
      <c r="FU41" s="339"/>
      <c r="FV41" s="339"/>
      <c r="FW41" s="340"/>
      <c r="FX41" s="109" t="s">
        <v>12</v>
      </c>
      <c r="FY41" s="339"/>
      <c r="FZ41" s="339"/>
      <c r="GA41" s="339"/>
      <c r="GB41" s="339"/>
      <c r="GC41" s="340"/>
      <c r="GD41" s="109" t="s">
        <v>12</v>
      </c>
      <c r="GE41" s="339"/>
      <c r="GF41" s="339"/>
      <c r="GG41" s="339"/>
      <c r="GH41" s="339"/>
      <c r="GI41" s="340"/>
      <c r="GJ41" s="109" t="s">
        <v>12</v>
      </c>
      <c r="GK41" s="339"/>
      <c r="GL41" s="339"/>
      <c r="GM41" s="339"/>
      <c r="GN41" s="339"/>
      <c r="GO41" s="340"/>
      <c r="GP41" s="109" t="s">
        <v>12</v>
      </c>
      <c r="GQ41" s="339"/>
      <c r="GR41" s="339"/>
      <c r="GS41" s="339"/>
      <c r="GT41" s="339"/>
      <c r="GU41" s="340"/>
      <c r="GV41" s="109" t="s">
        <v>12</v>
      </c>
      <c r="GW41" s="339"/>
      <c r="GX41" s="339"/>
      <c r="GY41" s="339"/>
      <c r="GZ41" s="339"/>
      <c r="HA41" s="340"/>
      <c r="HB41" s="109" t="s">
        <v>12</v>
      </c>
      <c r="HC41" s="339"/>
      <c r="HD41" s="339"/>
      <c r="HE41" s="339"/>
      <c r="HF41" s="339"/>
      <c r="HG41" s="340"/>
      <c r="HH41" s="109" t="s">
        <v>12</v>
      </c>
      <c r="HI41" s="339"/>
      <c r="HJ41" s="339"/>
      <c r="HK41" s="339"/>
      <c r="HL41" s="339"/>
      <c r="HM41" s="340"/>
      <c r="HN41" s="109" t="s">
        <v>12</v>
      </c>
      <c r="HO41" s="339"/>
      <c r="HP41" s="339"/>
      <c r="HQ41" s="339"/>
      <c r="HR41" s="339"/>
      <c r="HS41" s="340"/>
      <c r="HT41" s="109" t="s">
        <v>12</v>
      </c>
      <c r="HU41" s="339"/>
      <c r="HV41" s="339"/>
      <c r="HW41" s="339"/>
      <c r="HX41" s="339"/>
      <c r="HY41" s="340"/>
      <c r="HZ41" s="109" t="s">
        <v>12</v>
      </c>
      <c r="IA41" s="339"/>
      <c r="IB41" s="339"/>
      <c r="IC41" s="339"/>
      <c r="ID41" s="339"/>
      <c r="IE41" s="340"/>
      <c r="IF41" s="109" t="s">
        <v>12</v>
      </c>
      <c r="IG41" s="339"/>
      <c r="IH41" s="339"/>
      <c r="II41" s="339"/>
      <c r="IJ41" s="339"/>
      <c r="IK41" s="340"/>
      <c r="IL41" s="109" t="s">
        <v>12</v>
      </c>
    </row>
    <row r="42" spans="1:246" ht="26.25" customHeight="1" x14ac:dyDescent="0.15">
      <c r="A42" s="382"/>
      <c r="B42" s="414" t="s">
        <v>35</v>
      </c>
      <c r="C42" s="392"/>
      <c r="D42" s="392"/>
      <c r="E42" s="392"/>
      <c r="F42" s="392"/>
      <c r="G42" s="390"/>
      <c r="H42" s="342"/>
      <c r="I42" s="342"/>
      <c r="J42" s="342"/>
      <c r="K42" s="342"/>
      <c r="L42" s="343"/>
      <c r="M42" s="390"/>
      <c r="N42" s="342"/>
      <c r="O42" s="342"/>
      <c r="P42" s="342"/>
      <c r="Q42" s="342"/>
      <c r="R42" s="343"/>
      <c r="S42" s="341"/>
      <c r="T42" s="342"/>
      <c r="U42" s="342"/>
      <c r="V42" s="342"/>
      <c r="W42" s="342"/>
      <c r="X42" s="343"/>
      <c r="Y42" s="341"/>
      <c r="Z42" s="342"/>
      <c r="AA42" s="342"/>
      <c r="AB42" s="342"/>
      <c r="AC42" s="342"/>
      <c r="AD42" s="343"/>
      <c r="AE42" s="341"/>
      <c r="AF42" s="342"/>
      <c r="AG42" s="342"/>
      <c r="AH42" s="342"/>
      <c r="AI42" s="342"/>
      <c r="AJ42" s="343"/>
      <c r="AK42" s="341"/>
      <c r="AL42" s="342"/>
      <c r="AM42" s="342"/>
      <c r="AN42" s="342"/>
      <c r="AO42" s="342"/>
      <c r="AP42" s="343"/>
      <c r="AQ42" s="341"/>
      <c r="AR42" s="342"/>
      <c r="AS42" s="342"/>
      <c r="AT42" s="342"/>
      <c r="AU42" s="342"/>
      <c r="AV42" s="343"/>
      <c r="AW42" s="341"/>
      <c r="AX42" s="342"/>
      <c r="AY42" s="342"/>
      <c r="AZ42" s="342"/>
      <c r="BA42" s="342"/>
      <c r="BB42" s="343"/>
      <c r="BC42" s="341"/>
      <c r="BD42" s="342"/>
      <c r="BE42" s="342"/>
      <c r="BF42" s="342"/>
      <c r="BG42" s="342"/>
      <c r="BH42" s="343"/>
      <c r="BI42" s="341"/>
      <c r="BJ42" s="342"/>
      <c r="BK42" s="342"/>
      <c r="BL42" s="342"/>
      <c r="BM42" s="342"/>
      <c r="BN42" s="343"/>
      <c r="BO42" s="341"/>
      <c r="BP42" s="342"/>
      <c r="BQ42" s="342"/>
      <c r="BR42" s="342"/>
      <c r="BS42" s="342"/>
      <c r="BT42" s="343"/>
      <c r="BU42" s="341"/>
      <c r="BV42" s="342"/>
      <c r="BW42" s="342"/>
      <c r="BX42" s="342"/>
      <c r="BY42" s="342"/>
      <c r="BZ42" s="343"/>
      <c r="CA42" s="341"/>
      <c r="CB42" s="342"/>
      <c r="CC42" s="342"/>
      <c r="CD42" s="342"/>
      <c r="CE42" s="342"/>
      <c r="CF42" s="343"/>
      <c r="CG42" s="341"/>
      <c r="CH42" s="342"/>
      <c r="CI42" s="342"/>
      <c r="CJ42" s="342"/>
      <c r="CK42" s="342"/>
      <c r="CL42" s="343"/>
      <c r="CM42" s="341"/>
      <c r="CN42" s="342"/>
      <c r="CO42" s="342"/>
      <c r="CP42" s="342"/>
      <c r="CQ42" s="342"/>
      <c r="CR42" s="343"/>
      <c r="CS42" s="341"/>
      <c r="CT42" s="342"/>
      <c r="CU42" s="342"/>
      <c r="CV42" s="342"/>
      <c r="CW42" s="342"/>
      <c r="CX42" s="343"/>
      <c r="CY42" s="341"/>
      <c r="CZ42" s="342"/>
      <c r="DA42" s="342"/>
      <c r="DB42" s="342"/>
      <c r="DC42" s="342"/>
      <c r="DD42" s="343"/>
      <c r="DE42" s="341"/>
      <c r="DF42" s="342"/>
      <c r="DG42" s="342"/>
      <c r="DH42" s="342"/>
      <c r="DI42" s="342"/>
      <c r="DJ42" s="343"/>
      <c r="DK42" s="341"/>
      <c r="DL42" s="342"/>
      <c r="DM42" s="342"/>
      <c r="DN42" s="342"/>
      <c r="DO42" s="342"/>
      <c r="DP42" s="343"/>
      <c r="DQ42" s="341"/>
      <c r="DR42" s="342"/>
      <c r="DS42" s="342"/>
      <c r="DT42" s="342"/>
      <c r="DU42" s="342"/>
      <c r="DV42" s="343"/>
      <c r="DW42" s="341"/>
      <c r="DX42" s="342"/>
      <c r="DY42" s="342"/>
      <c r="DZ42" s="342"/>
      <c r="EA42" s="342"/>
      <c r="EB42" s="343"/>
      <c r="EC42" s="341"/>
      <c r="ED42" s="342"/>
      <c r="EE42" s="342"/>
      <c r="EF42" s="342"/>
      <c r="EG42" s="342"/>
      <c r="EH42" s="343"/>
      <c r="EI42" s="341"/>
      <c r="EJ42" s="342"/>
      <c r="EK42" s="342"/>
      <c r="EL42" s="342"/>
      <c r="EM42" s="342"/>
      <c r="EN42" s="343"/>
      <c r="EO42" s="341"/>
      <c r="EP42" s="342"/>
      <c r="EQ42" s="342"/>
      <c r="ER42" s="342"/>
      <c r="ES42" s="342"/>
      <c r="ET42" s="343"/>
      <c r="EU42" s="341"/>
      <c r="EV42" s="342"/>
      <c r="EW42" s="342"/>
      <c r="EX42" s="342"/>
      <c r="EY42" s="342"/>
      <c r="EZ42" s="343"/>
      <c r="FA42" s="341"/>
      <c r="FB42" s="342"/>
      <c r="FC42" s="342"/>
      <c r="FD42" s="342"/>
      <c r="FE42" s="342"/>
      <c r="FF42" s="343"/>
      <c r="FG42" s="341"/>
      <c r="FH42" s="342"/>
      <c r="FI42" s="342"/>
      <c r="FJ42" s="342"/>
      <c r="FK42" s="342"/>
      <c r="FL42" s="343"/>
      <c r="FM42" s="341"/>
      <c r="FN42" s="342"/>
      <c r="FO42" s="342"/>
      <c r="FP42" s="342"/>
      <c r="FQ42" s="342"/>
      <c r="FR42" s="343"/>
      <c r="FS42" s="341"/>
      <c r="FT42" s="342"/>
      <c r="FU42" s="342"/>
      <c r="FV42" s="342"/>
      <c r="FW42" s="342"/>
      <c r="FX42" s="343"/>
      <c r="FY42" s="341"/>
      <c r="FZ42" s="342"/>
      <c r="GA42" s="342"/>
      <c r="GB42" s="342"/>
      <c r="GC42" s="342"/>
      <c r="GD42" s="343"/>
      <c r="GE42" s="341"/>
      <c r="GF42" s="342"/>
      <c r="GG42" s="342"/>
      <c r="GH42" s="342"/>
      <c r="GI42" s="342"/>
      <c r="GJ42" s="343"/>
      <c r="GK42" s="341"/>
      <c r="GL42" s="342"/>
      <c r="GM42" s="342"/>
      <c r="GN42" s="342"/>
      <c r="GO42" s="342"/>
      <c r="GP42" s="343"/>
      <c r="GQ42" s="341"/>
      <c r="GR42" s="342"/>
      <c r="GS42" s="342"/>
      <c r="GT42" s="342"/>
      <c r="GU42" s="342"/>
      <c r="GV42" s="343"/>
      <c r="GW42" s="341"/>
      <c r="GX42" s="342"/>
      <c r="GY42" s="342"/>
      <c r="GZ42" s="342"/>
      <c r="HA42" s="342"/>
      <c r="HB42" s="343"/>
      <c r="HC42" s="341"/>
      <c r="HD42" s="342"/>
      <c r="HE42" s="342"/>
      <c r="HF42" s="342"/>
      <c r="HG42" s="342"/>
      <c r="HH42" s="343"/>
      <c r="HI42" s="341"/>
      <c r="HJ42" s="342"/>
      <c r="HK42" s="342"/>
      <c r="HL42" s="342"/>
      <c r="HM42" s="342"/>
      <c r="HN42" s="343"/>
      <c r="HO42" s="341"/>
      <c r="HP42" s="342"/>
      <c r="HQ42" s="342"/>
      <c r="HR42" s="342"/>
      <c r="HS42" s="342"/>
      <c r="HT42" s="343"/>
      <c r="HU42" s="341"/>
      <c r="HV42" s="342"/>
      <c r="HW42" s="342"/>
      <c r="HX42" s="342"/>
      <c r="HY42" s="342"/>
      <c r="HZ42" s="343"/>
      <c r="IA42" s="341"/>
      <c r="IB42" s="342"/>
      <c r="IC42" s="342"/>
      <c r="ID42" s="342"/>
      <c r="IE42" s="342"/>
      <c r="IF42" s="343"/>
      <c r="IG42" s="341"/>
      <c r="IH42" s="342"/>
      <c r="II42" s="342"/>
      <c r="IJ42" s="342"/>
      <c r="IK42" s="342"/>
      <c r="IL42" s="343"/>
    </row>
    <row r="43" spans="1:246" ht="26.25" customHeight="1" x14ac:dyDescent="0.15">
      <c r="A43" s="382"/>
      <c r="B43" s="24"/>
      <c r="C43" s="378" t="s">
        <v>34</v>
      </c>
      <c r="D43" s="378"/>
      <c r="E43" s="378"/>
      <c r="F43" s="378"/>
      <c r="G43" s="346"/>
      <c r="H43" s="347"/>
      <c r="I43" s="347"/>
      <c r="J43" s="347"/>
      <c r="K43" s="347"/>
      <c r="L43" s="348"/>
      <c r="M43" s="346"/>
      <c r="N43" s="347"/>
      <c r="O43" s="347"/>
      <c r="P43" s="347"/>
      <c r="Q43" s="347"/>
      <c r="R43" s="348"/>
      <c r="S43" s="346"/>
      <c r="T43" s="347"/>
      <c r="U43" s="347"/>
      <c r="V43" s="347"/>
      <c r="W43" s="347"/>
      <c r="X43" s="348"/>
      <c r="Y43" s="346"/>
      <c r="Z43" s="347"/>
      <c r="AA43" s="347"/>
      <c r="AB43" s="347"/>
      <c r="AC43" s="347"/>
      <c r="AD43" s="348"/>
      <c r="AE43" s="346"/>
      <c r="AF43" s="347"/>
      <c r="AG43" s="347"/>
      <c r="AH43" s="347"/>
      <c r="AI43" s="347"/>
      <c r="AJ43" s="348"/>
      <c r="AK43" s="346"/>
      <c r="AL43" s="347"/>
      <c r="AM43" s="347"/>
      <c r="AN43" s="347"/>
      <c r="AO43" s="347"/>
      <c r="AP43" s="348"/>
      <c r="AQ43" s="346"/>
      <c r="AR43" s="347"/>
      <c r="AS43" s="347"/>
      <c r="AT43" s="347"/>
      <c r="AU43" s="347"/>
      <c r="AV43" s="348"/>
      <c r="AW43" s="346"/>
      <c r="AX43" s="347"/>
      <c r="AY43" s="347"/>
      <c r="AZ43" s="347"/>
      <c r="BA43" s="347"/>
      <c r="BB43" s="348"/>
      <c r="BC43" s="346"/>
      <c r="BD43" s="347"/>
      <c r="BE43" s="347"/>
      <c r="BF43" s="347"/>
      <c r="BG43" s="347"/>
      <c r="BH43" s="348"/>
      <c r="BI43" s="346"/>
      <c r="BJ43" s="347"/>
      <c r="BK43" s="347"/>
      <c r="BL43" s="347"/>
      <c r="BM43" s="347"/>
      <c r="BN43" s="348"/>
      <c r="BO43" s="346"/>
      <c r="BP43" s="347"/>
      <c r="BQ43" s="347"/>
      <c r="BR43" s="347"/>
      <c r="BS43" s="347"/>
      <c r="BT43" s="348"/>
      <c r="BU43" s="346"/>
      <c r="BV43" s="347"/>
      <c r="BW43" s="347"/>
      <c r="BX43" s="347"/>
      <c r="BY43" s="347"/>
      <c r="BZ43" s="348"/>
      <c r="CA43" s="346"/>
      <c r="CB43" s="347"/>
      <c r="CC43" s="347"/>
      <c r="CD43" s="347"/>
      <c r="CE43" s="347"/>
      <c r="CF43" s="348"/>
      <c r="CG43" s="346"/>
      <c r="CH43" s="347"/>
      <c r="CI43" s="347"/>
      <c r="CJ43" s="347"/>
      <c r="CK43" s="347"/>
      <c r="CL43" s="348"/>
      <c r="CM43" s="346"/>
      <c r="CN43" s="347"/>
      <c r="CO43" s="347"/>
      <c r="CP43" s="347"/>
      <c r="CQ43" s="347"/>
      <c r="CR43" s="348"/>
      <c r="CS43" s="346"/>
      <c r="CT43" s="347"/>
      <c r="CU43" s="347"/>
      <c r="CV43" s="347"/>
      <c r="CW43" s="347"/>
      <c r="CX43" s="348"/>
      <c r="CY43" s="346"/>
      <c r="CZ43" s="347"/>
      <c r="DA43" s="347"/>
      <c r="DB43" s="347"/>
      <c r="DC43" s="347"/>
      <c r="DD43" s="348"/>
      <c r="DE43" s="346"/>
      <c r="DF43" s="347"/>
      <c r="DG43" s="347"/>
      <c r="DH43" s="347"/>
      <c r="DI43" s="347"/>
      <c r="DJ43" s="348"/>
      <c r="DK43" s="346"/>
      <c r="DL43" s="347"/>
      <c r="DM43" s="347"/>
      <c r="DN43" s="347"/>
      <c r="DO43" s="347"/>
      <c r="DP43" s="348"/>
      <c r="DQ43" s="346"/>
      <c r="DR43" s="347"/>
      <c r="DS43" s="347"/>
      <c r="DT43" s="347"/>
      <c r="DU43" s="347"/>
      <c r="DV43" s="348"/>
      <c r="DW43" s="346"/>
      <c r="DX43" s="347"/>
      <c r="DY43" s="347"/>
      <c r="DZ43" s="347"/>
      <c r="EA43" s="347"/>
      <c r="EB43" s="348"/>
      <c r="EC43" s="346"/>
      <c r="ED43" s="347"/>
      <c r="EE43" s="347"/>
      <c r="EF43" s="347"/>
      <c r="EG43" s="347"/>
      <c r="EH43" s="348"/>
      <c r="EI43" s="346"/>
      <c r="EJ43" s="347"/>
      <c r="EK43" s="347"/>
      <c r="EL43" s="347"/>
      <c r="EM43" s="347"/>
      <c r="EN43" s="348"/>
      <c r="EO43" s="346"/>
      <c r="EP43" s="347"/>
      <c r="EQ43" s="347"/>
      <c r="ER43" s="347"/>
      <c r="ES43" s="347"/>
      <c r="ET43" s="348"/>
      <c r="EU43" s="346"/>
      <c r="EV43" s="347"/>
      <c r="EW43" s="347"/>
      <c r="EX43" s="347"/>
      <c r="EY43" s="347"/>
      <c r="EZ43" s="348"/>
      <c r="FA43" s="346"/>
      <c r="FB43" s="347"/>
      <c r="FC43" s="347"/>
      <c r="FD43" s="347"/>
      <c r="FE43" s="347"/>
      <c r="FF43" s="348"/>
      <c r="FG43" s="346"/>
      <c r="FH43" s="347"/>
      <c r="FI43" s="347"/>
      <c r="FJ43" s="347"/>
      <c r="FK43" s="347"/>
      <c r="FL43" s="348"/>
      <c r="FM43" s="346"/>
      <c r="FN43" s="347"/>
      <c r="FO43" s="347"/>
      <c r="FP43" s="347"/>
      <c r="FQ43" s="347"/>
      <c r="FR43" s="348"/>
      <c r="FS43" s="346"/>
      <c r="FT43" s="347"/>
      <c r="FU43" s="347"/>
      <c r="FV43" s="347"/>
      <c r="FW43" s="347"/>
      <c r="FX43" s="348"/>
      <c r="FY43" s="346"/>
      <c r="FZ43" s="347"/>
      <c r="GA43" s="347"/>
      <c r="GB43" s="347"/>
      <c r="GC43" s="347"/>
      <c r="GD43" s="348"/>
      <c r="GE43" s="346"/>
      <c r="GF43" s="347"/>
      <c r="GG43" s="347"/>
      <c r="GH43" s="347"/>
      <c r="GI43" s="347"/>
      <c r="GJ43" s="348"/>
      <c r="GK43" s="346"/>
      <c r="GL43" s="347"/>
      <c r="GM43" s="347"/>
      <c r="GN43" s="347"/>
      <c r="GO43" s="347"/>
      <c r="GP43" s="348"/>
      <c r="GQ43" s="346"/>
      <c r="GR43" s="347"/>
      <c r="GS43" s="347"/>
      <c r="GT43" s="347"/>
      <c r="GU43" s="347"/>
      <c r="GV43" s="348"/>
      <c r="GW43" s="346"/>
      <c r="GX43" s="347"/>
      <c r="GY43" s="347"/>
      <c r="GZ43" s="347"/>
      <c r="HA43" s="347"/>
      <c r="HB43" s="348"/>
      <c r="HC43" s="346"/>
      <c r="HD43" s="347"/>
      <c r="HE43" s="347"/>
      <c r="HF43" s="347"/>
      <c r="HG43" s="347"/>
      <c r="HH43" s="348"/>
      <c r="HI43" s="346"/>
      <c r="HJ43" s="347"/>
      <c r="HK43" s="347"/>
      <c r="HL43" s="347"/>
      <c r="HM43" s="347"/>
      <c r="HN43" s="348"/>
      <c r="HO43" s="346"/>
      <c r="HP43" s="347"/>
      <c r="HQ43" s="347"/>
      <c r="HR43" s="347"/>
      <c r="HS43" s="347"/>
      <c r="HT43" s="348"/>
      <c r="HU43" s="346"/>
      <c r="HV43" s="347"/>
      <c r="HW43" s="347"/>
      <c r="HX43" s="347"/>
      <c r="HY43" s="347"/>
      <c r="HZ43" s="348"/>
      <c r="IA43" s="346"/>
      <c r="IB43" s="347"/>
      <c r="IC43" s="347"/>
      <c r="ID43" s="347"/>
      <c r="IE43" s="347"/>
      <c r="IF43" s="348"/>
      <c r="IG43" s="346"/>
      <c r="IH43" s="347"/>
      <c r="II43" s="347"/>
      <c r="IJ43" s="347"/>
      <c r="IK43" s="347"/>
      <c r="IL43" s="348"/>
    </row>
    <row r="44" spans="1:246" ht="33.75" customHeight="1" x14ac:dyDescent="0.15">
      <c r="A44" s="382"/>
      <c r="B44" s="409"/>
      <c r="C44" s="388" t="s">
        <v>33</v>
      </c>
      <c r="D44" s="393" t="s">
        <v>144</v>
      </c>
      <c r="E44" s="394"/>
      <c r="F44" s="395"/>
      <c r="G44" s="301" t="str">
        <f>IF(G39=0,"",IF(COUNTIF(G42,"*一括徴収*"),G39,""))</f>
        <v/>
      </c>
      <c r="H44" s="302"/>
      <c r="I44" s="302"/>
      <c r="J44" s="302"/>
      <c r="K44" s="302"/>
      <c r="L44" s="249" t="s">
        <v>12</v>
      </c>
      <c r="M44" s="301" t="str">
        <f>IF(M39=0,"",IF(COUNTIF(M42,"*一括徴収*"),M39,""))</f>
        <v/>
      </c>
      <c r="N44" s="302"/>
      <c r="O44" s="302"/>
      <c r="P44" s="302"/>
      <c r="Q44" s="302"/>
      <c r="R44" s="23" t="s">
        <v>12</v>
      </c>
      <c r="S44" s="301" t="str">
        <f>IF(S39=0,"",IF(COUNTIF(S42,"*一括徴収*"),S39,""))</f>
        <v/>
      </c>
      <c r="T44" s="302"/>
      <c r="U44" s="302"/>
      <c r="V44" s="302"/>
      <c r="W44" s="302"/>
      <c r="X44" s="23" t="s">
        <v>12</v>
      </c>
      <c r="Y44" s="301" t="str">
        <f>IF(Y39=0,"",IF(COUNTIF(Y42,"*一括徴収*"),Y39,""))</f>
        <v/>
      </c>
      <c r="Z44" s="302"/>
      <c r="AA44" s="302"/>
      <c r="AB44" s="302"/>
      <c r="AC44" s="302"/>
      <c r="AD44" s="23" t="s">
        <v>12</v>
      </c>
      <c r="AE44" s="301" t="str">
        <f>IF(AE39=0,"",IF(COUNTIF(AE42,"*一括徴収*"),AE39,""))</f>
        <v/>
      </c>
      <c r="AF44" s="302"/>
      <c r="AG44" s="302"/>
      <c r="AH44" s="302"/>
      <c r="AI44" s="302"/>
      <c r="AJ44" s="23" t="s">
        <v>12</v>
      </c>
      <c r="AK44" s="301" t="str">
        <f>IF(AK39=0,"",IF(COUNTIF(AK42,"*一括徴収*"),AK39,""))</f>
        <v/>
      </c>
      <c r="AL44" s="302"/>
      <c r="AM44" s="302"/>
      <c r="AN44" s="302"/>
      <c r="AO44" s="302"/>
      <c r="AP44" s="23" t="s">
        <v>12</v>
      </c>
      <c r="AQ44" s="301" t="str">
        <f>IF(AQ39=0,"",IF(COUNTIF(AQ42,"*一括徴収*"),AQ39,""))</f>
        <v/>
      </c>
      <c r="AR44" s="302"/>
      <c r="AS44" s="302"/>
      <c r="AT44" s="302"/>
      <c r="AU44" s="302"/>
      <c r="AV44" s="23" t="s">
        <v>12</v>
      </c>
      <c r="AW44" s="301" t="str">
        <f>IF(AW39=0,"",IF(COUNTIF(AW42,"*一括徴収*"),AW39,""))</f>
        <v/>
      </c>
      <c r="AX44" s="302"/>
      <c r="AY44" s="302"/>
      <c r="AZ44" s="302"/>
      <c r="BA44" s="302"/>
      <c r="BB44" s="23" t="s">
        <v>12</v>
      </c>
      <c r="BC44" s="301" t="str">
        <f>IF(BC39=0,"",IF(COUNTIF(BC42,"*一括徴収*"),BC39,""))</f>
        <v/>
      </c>
      <c r="BD44" s="302"/>
      <c r="BE44" s="302"/>
      <c r="BF44" s="302"/>
      <c r="BG44" s="302"/>
      <c r="BH44" s="23" t="s">
        <v>12</v>
      </c>
      <c r="BI44" s="301" t="str">
        <f>IF(BI39=0,"",IF(COUNTIF(BI42,"*一括徴収*"),BI39,""))</f>
        <v/>
      </c>
      <c r="BJ44" s="302"/>
      <c r="BK44" s="302"/>
      <c r="BL44" s="302"/>
      <c r="BM44" s="302"/>
      <c r="BN44" s="23" t="s">
        <v>12</v>
      </c>
      <c r="BO44" s="301" t="str">
        <f>IF(BO39=0,"",IF(COUNTIF(BO42,"*一括徴収*"),BO39,""))</f>
        <v/>
      </c>
      <c r="BP44" s="302"/>
      <c r="BQ44" s="302"/>
      <c r="BR44" s="302"/>
      <c r="BS44" s="302"/>
      <c r="BT44" s="23" t="s">
        <v>12</v>
      </c>
      <c r="BU44" s="301" t="str">
        <f>IF(BU39=0,"",IF(COUNTIF(BU42,"*一括徴収*"),BU39,""))</f>
        <v/>
      </c>
      <c r="BV44" s="302"/>
      <c r="BW44" s="302"/>
      <c r="BX44" s="302"/>
      <c r="BY44" s="302"/>
      <c r="BZ44" s="23" t="s">
        <v>12</v>
      </c>
      <c r="CA44" s="301" t="str">
        <f>IF(CA39=0,"",IF(COUNTIF(CA42,"*一括徴収*"),CA39,""))</f>
        <v/>
      </c>
      <c r="CB44" s="302"/>
      <c r="CC44" s="302"/>
      <c r="CD44" s="302"/>
      <c r="CE44" s="302"/>
      <c r="CF44" s="23" t="s">
        <v>12</v>
      </c>
      <c r="CG44" s="301" t="str">
        <f>IF(CG39=0,"",IF(COUNTIF(CG42,"*一括徴収*"),CG39,""))</f>
        <v/>
      </c>
      <c r="CH44" s="302"/>
      <c r="CI44" s="302"/>
      <c r="CJ44" s="302"/>
      <c r="CK44" s="302"/>
      <c r="CL44" s="23" t="s">
        <v>12</v>
      </c>
      <c r="CM44" s="301" t="str">
        <f>IF(CM39=0,"",IF(COUNTIF(CM42,"*一括徴収*"),CM39,""))</f>
        <v/>
      </c>
      <c r="CN44" s="302"/>
      <c r="CO44" s="302"/>
      <c r="CP44" s="302"/>
      <c r="CQ44" s="302"/>
      <c r="CR44" s="23" t="s">
        <v>12</v>
      </c>
      <c r="CS44" s="301" t="str">
        <f>IF(CS39=0,"",IF(COUNTIF(CS42,"*一括徴収*"),CS39,""))</f>
        <v/>
      </c>
      <c r="CT44" s="302"/>
      <c r="CU44" s="302"/>
      <c r="CV44" s="302"/>
      <c r="CW44" s="302"/>
      <c r="CX44" s="23" t="s">
        <v>12</v>
      </c>
      <c r="CY44" s="301" t="str">
        <f>IF(CY39=0,"",IF(COUNTIF(CY42,"*一括徴収*"),CY39,""))</f>
        <v/>
      </c>
      <c r="CZ44" s="302"/>
      <c r="DA44" s="302"/>
      <c r="DB44" s="302"/>
      <c r="DC44" s="302"/>
      <c r="DD44" s="23" t="s">
        <v>12</v>
      </c>
      <c r="DE44" s="301" t="str">
        <f>IF(DE39=0,"",IF(COUNTIF(DE42,"*一括徴収*"),DE39,""))</f>
        <v/>
      </c>
      <c r="DF44" s="302"/>
      <c r="DG44" s="302"/>
      <c r="DH44" s="302"/>
      <c r="DI44" s="302"/>
      <c r="DJ44" s="23" t="s">
        <v>12</v>
      </c>
      <c r="DK44" s="301" t="str">
        <f>IF(DK39=0,"",IF(COUNTIF(DK42,"*一括徴収*"),DK39,""))</f>
        <v/>
      </c>
      <c r="DL44" s="302"/>
      <c r="DM44" s="302"/>
      <c r="DN44" s="302"/>
      <c r="DO44" s="302"/>
      <c r="DP44" s="23" t="s">
        <v>12</v>
      </c>
      <c r="DQ44" s="301" t="str">
        <f>IF(DQ39=0,"",IF(COUNTIF(DQ42,"*一括徴収*"),DQ39,""))</f>
        <v/>
      </c>
      <c r="DR44" s="302"/>
      <c r="DS44" s="302"/>
      <c r="DT44" s="302"/>
      <c r="DU44" s="302"/>
      <c r="DV44" s="23" t="s">
        <v>12</v>
      </c>
      <c r="DW44" s="301" t="str">
        <f>IF(DW39=0,"",IF(COUNTIF(DW42,"*一括徴収*"),DW39,""))</f>
        <v/>
      </c>
      <c r="DX44" s="302"/>
      <c r="DY44" s="302"/>
      <c r="DZ44" s="302"/>
      <c r="EA44" s="302"/>
      <c r="EB44" s="23" t="s">
        <v>12</v>
      </c>
      <c r="EC44" s="301" t="str">
        <f>IF(EC39=0,"",IF(COUNTIF(EC42,"*一括徴収*"),EC39,""))</f>
        <v/>
      </c>
      <c r="ED44" s="302"/>
      <c r="EE44" s="302"/>
      <c r="EF44" s="302"/>
      <c r="EG44" s="302"/>
      <c r="EH44" s="23" t="s">
        <v>12</v>
      </c>
      <c r="EI44" s="301" t="str">
        <f>IF(EI39=0,"",IF(COUNTIF(EI42,"*一括徴収*"),EI39,""))</f>
        <v/>
      </c>
      <c r="EJ44" s="302"/>
      <c r="EK44" s="302"/>
      <c r="EL44" s="302"/>
      <c r="EM44" s="302"/>
      <c r="EN44" s="23" t="s">
        <v>12</v>
      </c>
      <c r="EO44" s="301" t="str">
        <f>IF(EO39=0,"",IF(COUNTIF(EO42,"*一括徴収*"),EO39,""))</f>
        <v/>
      </c>
      <c r="EP44" s="302"/>
      <c r="EQ44" s="302"/>
      <c r="ER44" s="302"/>
      <c r="ES44" s="302"/>
      <c r="ET44" s="23" t="s">
        <v>12</v>
      </c>
      <c r="EU44" s="301" t="str">
        <f>IF(EU39=0,"",IF(COUNTIF(EU42,"*一括徴収*"),EU39,""))</f>
        <v/>
      </c>
      <c r="EV44" s="302"/>
      <c r="EW44" s="302"/>
      <c r="EX44" s="302"/>
      <c r="EY44" s="302"/>
      <c r="EZ44" s="23" t="s">
        <v>12</v>
      </c>
      <c r="FA44" s="301" t="str">
        <f>IF(FA39=0,"",IF(COUNTIF(FA42,"*一括徴収*"),FA39,""))</f>
        <v/>
      </c>
      <c r="FB44" s="302"/>
      <c r="FC44" s="302"/>
      <c r="FD44" s="302"/>
      <c r="FE44" s="302"/>
      <c r="FF44" s="23" t="s">
        <v>12</v>
      </c>
      <c r="FG44" s="301" t="str">
        <f>IF(FG39=0,"",IF(COUNTIF(FG42,"*一括徴収*"),FG39,""))</f>
        <v/>
      </c>
      <c r="FH44" s="302"/>
      <c r="FI44" s="302"/>
      <c r="FJ44" s="302"/>
      <c r="FK44" s="302"/>
      <c r="FL44" s="23" t="s">
        <v>12</v>
      </c>
      <c r="FM44" s="301" t="str">
        <f>IF(FM39=0,"",IF(COUNTIF(FM42,"*一括徴収*"),FM39,""))</f>
        <v/>
      </c>
      <c r="FN44" s="302"/>
      <c r="FO44" s="302"/>
      <c r="FP44" s="302"/>
      <c r="FQ44" s="302"/>
      <c r="FR44" s="23" t="s">
        <v>12</v>
      </c>
      <c r="FS44" s="301" t="str">
        <f>IF(FS39=0,"",IF(COUNTIF(FS42,"*一括徴収*"),FS39,""))</f>
        <v/>
      </c>
      <c r="FT44" s="302"/>
      <c r="FU44" s="302"/>
      <c r="FV44" s="302"/>
      <c r="FW44" s="302"/>
      <c r="FX44" s="23" t="s">
        <v>12</v>
      </c>
      <c r="FY44" s="301" t="str">
        <f>IF(FY39=0,"",IF(COUNTIF(FY42,"*一括徴収*"),FY39,""))</f>
        <v/>
      </c>
      <c r="FZ44" s="302"/>
      <c r="GA44" s="302"/>
      <c r="GB44" s="302"/>
      <c r="GC44" s="302"/>
      <c r="GD44" s="23" t="s">
        <v>12</v>
      </c>
      <c r="GE44" s="301" t="str">
        <f>IF(GE39=0,"",IF(COUNTIF(GE42,"*一括徴収*"),GE39,""))</f>
        <v/>
      </c>
      <c r="GF44" s="302"/>
      <c r="GG44" s="302"/>
      <c r="GH44" s="302"/>
      <c r="GI44" s="302"/>
      <c r="GJ44" s="23" t="s">
        <v>12</v>
      </c>
      <c r="GK44" s="301" t="str">
        <f>IF(GK39=0,"",IF(COUNTIF(GK42,"*一括徴収*"),GK39,""))</f>
        <v/>
      </c>
      <c r="GL44" s="302"/>
      <c r="GM44" s="302"/>
      <c r="GN44" s="302"/>
      <c r="GO44" s="302"/>
      <c r="GP44" s="23" t="s">
        <v>12</v>
      </c>
      <c r="GQ44" s="301" t="str">
        <f>IF(GQ39=0,"",IF(COUNTIF(GQ42,"*一括徴収*"),GQ39,""))</f>
        <v/>
      </c>
      <c r="GR44" s="302"/>
      <c r="GS44" s="302"/>
      <c r="GT44" s="302"/>
      <c r="GU44" s="302"/>
      <c r="GV44" s="23" t="s">
        <v>12</v>
      </c>
      <c r="GW44" s="301" t="str">
        <f>IF(GW39=0,"",IF(COUNTIF(GW42,"*一括徴収*"),GW39,""))</f>
        <v/>
      </c>
      <c r="GX44" s="302"/>
      <c r="GY44" s="302"/>
      <c r="GZ44" s="302"/>
      <c r="HA44" s="302"/>
      <c r="HB44" s="23" t="s">
        <v>12</v>
      </c>
      <c r="HC44" s="301" t="str">
        <f>IF(HC39=0,"",IF(COUNTIF(HC42,"*一括徴収*"),HC39,""))</f>
        <v/>
      </c>
      <c r="HD44" s="302"/>
      <c r="HE44" s="302"/>
      <c r="HF44" s="302"/>
      <c r="HG44" s="302"/>
      <c r="HH44" s="23" t="s">
        <v>12</v>
      </c>
      <c r="HI44" s="301" t="str">
        <f>IF(HI39=0,"",IF(COUNTIF(HI42,"*一括徴収*"),HI39,""))</f>
        <v/>
      </c>
      <c r="HJ44" s="302"/>
      <c r="HK44" s="302"/>
      <c r="HL44" s="302"/>
      <c r="HM44" s="302"/>
      <c r="HN44" s="23" t="s">
        <v>12</v>
      </c>
      <c r="HO44" s="301" t="str">
        <f>IF(HO39=0,"",IF(COUNTIF(HO42,"*一括徴収*"),HO39,""))</f>
        <v/>
      </c>
      <c r="HP44" s="302"/>
      <c r="HQ44" s="302"/>
      <c r="HR44" s="302"/>
      <c r="HS44" s="302"/>
      <c r="HT44" s="23" t="s">
        <v>12</v>
      </c>
      <c r="HU44" s="301" t="str">
        <f>IF(HU39=0,"",IF(COUNTIF(HU42,"*一括徴収*"),HU39,""))</f>
        <v/>
      </c>
      <c r="HV44" s="302"/>
      <c r="HW44" s="302"/>
      <c r="HX44" s="302"/>
      <c r="HY44" s="302"/>
      <c r="HZ44" s="23" t="s">
        <v>12</v>
      </c>
      <c r="IA44" s="301" t="str">
        <f>IF(IA39=0,"",IF(COUNTIF(IA42,"*一括徴収*"),IA39,""))</f>
        <v/>
      </c>
      <c r="IB44" s="302"/>
      <c r="IC44" s="302"/>
      <c r="ID44" s="302"/>
      <c r="IE44" s="302"/>
      <c r="IF44" s="23" t="s">
        <v>12</v>
      </c>
      <c r="IG44" s="301" t="str">
        <f>IF(IG39=0,"",IF(COUNTIF(IG42,"*一括徴収*"),IG39,""))</f>
        <v/>
      </c>
      <c r="IH44" s="302"/>
      <c r="II44" s="302"/>
      <c r="IJ44" s="302"/>
      <c r="IK44" s="302"/>
      <c r="IL44" s="23" t="s">
        <v>12</v>
      </c>
    </row>
    <row r="45" spans="1:246" ht="18.75" customHeight="1" x14ac:dyDescent="0.15">
      <c r="A45" s="382"/>
      <c r="B45" s="409"/>
      <c r="C45" s="389"/>
      <c r="D45" s="396" t="s">
        <v>142</v>
      </c>
      <c r="E45" s="269"/>
      <c r="F45" s="270"/>
      <c r="G45" s="320"/>
      <c r="H45" s="321"/>
      <c r="I45" s="309" t="s">
        <v>30</v>
      </c>
      <c r="J45" s="309"/>
      <c r="K45" s="309"/>
      <c r="L45" s="310"/>
      <c r="M45" s="320"/>
      <c r="N45" s="321"/>
      <c r="O45" s="309" t="s">
        <v>30</v>
      </c>
      <c r="P45" s="309"/>
      <c r="Q45" s="309"/>
      <c r="R45" s="310"/>
      <c r="S45" s="320"/>
      <c r="T45" s="321"/>
      <c r="U45" s="309" t="s">
        <v>30</v>
      </c>
      <c r="V45" s="309"/>
      <c r="W45" s="309"/>
      <c r="X45" s="310"/>
      <c r="Y45" s="320"/>
      <c r="Z45" s="321"/>
      <c r="AA45" s="309" t="s">
        <v>30</v>
      </c>
      <c r="AB45" s="309"/>
      <c r="AC45" s="309"/>
      <c r="AD45" s="310"/>
      <c r="AE45" s="320"/>
      <c r="AF45" s="321"/>
      <c r="AG45" s="309" t="s">
        <v>30</v>
      </c>
      <c r="AH45" s="309"/>
      <c r="AI45" s="309"/>
      <c r="AJ45" s="310"/>
      <c r="AK45" s="320"/>
      <c r="AL45" s="321"/>
      <c r="AM45" s="309" t="s">
        <v>30</v>
      </c>
      <c r="AN45" s="309"/>
      <c r="AO45" s="309"/>
      <c r="AP45" s="310"/>
      <c r="AQ45" s="320"/>
      <c r="AR45" s="321"/>
      <c r="AS45" s="309" t="s">
        <v>30</v>
      </c>
      <c r="AT45" s="309"/>
      <c r="AU45" s="309"/>
      <c r="AV45" s="310"/>
      <c r="AW45" s="320"/>
      <c r="AX45" s="321"/>
      <c r="AY45" s="309" t="s">
        <v>30</v>
      </c>
      <c r="AZ45" s="309"/>
      <c r="BA45" s="309"/>
      <c r="BB45" s="310"/>
      <c r="BC45" s="320"/>
      <c r="BD45" s="321"/>
      <c r="BE45" s="309" t="s">
        <v>30</v>
      </c>
      <c r="BF45" s="309"/>
      <c r="BG45" s="309"/>
      <c r="BH45" s="310"/>
      <c r="BI45" s="320"/>
      <c r="BJ45" s="321"/>
      <c r="BK45" s="309" t="s">
        <v>30</v>
      </c>
      <c r="BL45" s="309"/>
      <c r="BM45" s="309"/>
      <c r="BN45" s="310"/>
      <c r="BO45" s="320"/>
      <c r="BP45" s="321"/>
      <c r="BQ45" s="309" t="s">
        <v>30</v>
      </c>
      <c r="BR45" s="309"/>
      <c r="BS45" s="309"/>
      <c r="BT45" s="310"/>
      <c r="BU45" s="320"/>
      <c r="BV45" s="321"/>
      <c r="BW45" s="309" t="s">
        <v>30</v>
      </c>
      <c r="BX45" s="309"/>
      <c r="BY45" s="309"/>
      <c r="BZ45" s="310"/>
      <c r="CA45" s="320"/>
      <c r="CB45" s="321"/>
      <c r="CC45" s="309" t="s">
        <v>30</v>
      </c>
      <c r="CD45" s="309"/>
      <c r="CE45" s="309"/>
      <c r="CF45" s="310"/>
      <c r="CG45" s="320"/>
      <c r="CH45" s="321"/>
      <c r="CI45" s="309" t="s">
        <v>30</v>
      </c>
      <c r="CJ45" s="309"/>
      <c r="CK45" s="309"/>
      <c r="CL45" s="310"/>
      <c r="CM45" s="320"/>
      <c r="CN45" s="321"/>
      <c r="CO45" s="309" t="s">
        <v>30</v>
      </c>
      <c r="CP45" s="309"/>
      <c r="CQ45" s="309"/>
      <c r="CR45" s="310"/>
      <c r="CS45" s="320"/>
      <c r="CT45" s="321"/>
      <c r="CU45" s="309" t="s">
        <v>30</v>
      </c>
      <c r="CV45" s="309"/>
      <c r="CW45" s="309"/>
      <c r="CX45" s="310"/>
      <c r="CY45" s="320"/>
      <c r="CZ45" s="321"/>
      <c r="DA45" s="309" t="s">
        <v>30</v>
      </c>
      <c r="DB45" s="309"/>
      <c r="DC45" s="309"/>
      <c r="DD45" s="310"/>
      <c r="DE45" s="320"/>
      <c r="DF45" s="321"/>
      <c r="DG45" s="309" t="s">
        <v>30</v>
      </c>
      <c r="DH45" s="309"/>
      <c r="DI45" s="309"/>
      <c r="DJ45" s="310"/>
      <c r="DK45" s="320"/>
      <c r="DL45" s="321"/>
      <c r="DM45" s="309" t="s">
        <v>30</v>
      </c>
      <c r="DN45" s="309"/>
      <c r="DO45" s="309"/>
      <c r="DP45" s="310"/>
      <c r="DQ45" s="320"/>
      <c r="DR45" s="321"/>
      <c r="DS45" s="309" t="s">
        <v>30</v>
      </c>
      <c r="DT45" s="309"/>
      <c r="DU45" s="309"/>
      <c r="DV45" s="310"/>
      <c r="DW45" s="320"/>
      <c r="DX45" s="321"/>
      <c r="DY45" s="309" t="s">
        <v>30</v>
      </c>
      <c r="DZ45" s="309"/>
      <c r="EA45" s="309"/>
      <c r="EB45" s="310"/>
      <c r="EC45" s="320"/>
      <c r="ED45" s="321"/>
      <c r="EE45" s="309" t="s">
        <v>30</v>
      </c>
      <c r="EF45" s="309"/>
      <c r="EG45" s="309"/>
      <c r="EH45" s="310"/>
      <c r="EI45" s="320"/>
      <c r="EJ45" s="321"/>
      <c r="EK45" s="309" t="s">
        <v>30</v>
      </c>
      <c r="EL45" s="309"/>
      <c r="EM45" s="309"/>
      <c r="EN45" s="310"/>
      <c r="EO45" s="320"/>
      <c r="EP45" s="321"/>
      <c r="EQ45" s="309" t="s">
        <v>30</v>
      </c>
      <c r="ER45" s="309"/>
      <c r="ES45" s="309"/>
      <c r="ET45" s="310"/>
      <c r="EU45" s="320"/>
      <c r="EV45" s="321"/>
      <c r="EW45" s="309" t="s">
        <v>30</v>
      </c>
      <c r="EX45" s="309"/>
      <c r="EY45" s="309"/>
      <c r="EZ45" s="310"/>
      <c r="FA45" s="320"/>
      <c r="FB45" s="321"/>
      <c r="FC45" s="309" t="s">
        <v>30</v>
      </c>
      <c r="FD45" s="309"/>
      <c r="FE45" s="309"/>
      <c r="FF45" s="310"/>
      <c r="FG45" s="320"/>
      <c r="FH45" s="321"/>
      <c r="FI45" s="309" t="s">
        <v>30</v>
      </c>
      <c r="FJ45" s="309"/>
      <c r="FK45" s="309"/>
      <c r="FL45" s="310"/>
      <c r="FM45" s="320"/>
      <c r="FN45" s="321"/>
      <c r="FO45" s="309" t="s">
        <v>30</v>
      </c>
      <c r="FP45" s="309"/>
      <c r="FQ45" s="309"/>
      <c r="FR45" s="310"/>
      <c r="FS45" s="320"/>
      <c r="FT45" s="321"/>
      <c r="FU45" s="309" t="s">
        <v>30</v>
      </c>
      <c r="FV45" s="309"/>
      <c r="FW45" s="309"/>
      <c r="FX45" s="310"/>
      <c r="FY45" s="320"/>
      <c r="FZ45" s="321"/>
      <c r="GA45" s="309" t="s">
        <v>30</v>
      </c>
      <c r="GB45" s="309"/>
      <c r="GC45" s="309"/>
      <c r="GD45" s="310"/>
      <c r="GE45" s="320"/>
      <c r="GF45" s="321"/>
      <c r="GG45" s="309" t="s">
        <v>30</v>
      </c>
      <c r="GH45" s="309"/>
      <c r="GI45" s="309"/>
      <c r="GJ45" s="310"/>
      <c r="GK45" s="320"/>
      <c r="GL45" s="321"/>
      <c r="GM45" s="309" t="s">
        <v>30</v>
      </c>
      <c r="GN45" s="309"/>
      <c r="GO45" s="309"/>
      <c r="GP45" s="310"/>
      <c r="GQ45" s="320"/>
      <c r="GR45" s="321"/>
      <c r="GS45" s="309" t="s">
        <v>30</v>
      </c>
      <c r="GT45" s="309"/>
      <c r="GU45" s="309"/>
      <c r="GV45" s="310"/>
      <c r="GW45" s="320"/>
      <c r="GX45" s="321"/>
      <c r="GY45" s="309" t="s">
        <v>30</v>
      </c>
      <c r="GZ45" s="309"/>
      <c r="HA45" s="309"/>
      <c r="HB45" s="310"/>
      <c r="HC45" s="320"/>
      <c r="HD45" s="321"/>
      <c r="HE45" s="309" t="s">
        <v>30</v>
      </c>
      <c r="HF45" s="309"/>
      <c r="HG45" s="309"/>
      <c r="HH45" s="310"/>
      <c r="HI45" s="320"/>
      <c r="HJ45" s="321"/>
      <c r="HK45" s="309" t="s">
        <v>30</v>
      </c>
      <c r="HL45" s="309"/>
      <c r="HM45" s="309"/>
      <c r="HN45" s="310"/>
      <c r="HO45" s="320"/>
      <c r="HP45" s="321"/>
      <c r="HQ45" s="309" t="s">
        <v>30</v>
      </c>
      <c r="HR45" s="309"/>
      <c r="HS45" s="309"/>
      <c r="HT45" s="310"/>
      <c r="HU45" s="320"/>
      <c r="HV45" s="321"/>
      <c r="HW45" s="309" t="s">
        <v>30</v>
      </c>
      <c r="HX45" s="309"/>
      <c r="HY45" s="309"/>
      <c r="HZ45" s="310"/>
      <c r="IA45" s="320"/>
      <c r="IB45" s="321"/>
      <c r="IC45" s="309" t="s">
        <v>30</v>
      </c>
      <c r="ID45" s="309"/>
      <c r="IE45" s="309"/>
      <c r="IF45" s="310"/>
      <c r="IG45" s="320"/>
      <c r="IH45" s="321"/>
      <c r="II45" s="309" t="s">
        <v>30</v>
      </c>
      <c r="IJ45" s="309"/>
      <c r="IK45" s="309"/>
      <c r="IL45" s="310"/>
    </row>
    <row r="46" spans="1:246" ht="26.25" customHeight="1" x14ac:dyDescent="0.15">
      <c r="A46" s="382"/>
      <c r="B46" s="409"/>
      <c r="C46" s="417" t="s">
        <v>29</v>
      </c>
      <c r="D46" s="379" t="s">
        <v>28</v>
      </c>
      <c r="E46" s="379"/>
      <c r="F46" s="379"/>
      <c r="G46" s="20"/>
      <c r="H46" s="20"/>
      <c r="I46" s="20"/>
      <c r="J46" s="20"/>
      <c r="K46" s="20"/>
      <c r="L46" s="21"/>
      <c r="M46" s="20"/>
      <c r="N46" s="20"/>
      <c r="O46" s="20"/>
      <c r="P46" s="20"/>
      <c r="Q46" s="20"/>
      <c r="R46" s="21"/>
      <c r="S46" s="20"/>
      <c r="T46" s="20"/>
      <c r="U46" s="20"/>
      <c r="V46" s="20"/>
      <c r="W46" s="20"/>
      <c r="X46" s="21"/>
      <c r="Y46" s="20"/>
      <c r="Z46" s="20"/>
      <c r="AA46" s="20"/>
      <c r="AB46" s="20"/>
      <c r="AC46" s="20"/>
      <c r="AD46" s="21"/>
      <c r="AE46" s="20"/>
      <c r="AF46" s="20"/>
      <c r="AG46" s="20"/>
      <c r="AH46" s="20"/>
      <c r="AI46" s="20"/>
      <c r="AJ46" s="21"/>
      <c r="AK46" s="20"/>
      <c r="AL46" s="20"/>
      <c r="AM46" s="20"/>
      <c r="AN46" s="20"/>
      <c r="AO46" s="20"/>
      <c r="AP46" s="21"/>
      <c r="AQ46" s="20"/>
      <c r="AR46" s="20"/>
      <c r="AS46" s="20"/>
      <c r="AT46" s="20"/>
      <c r="AU46" s="20"/>
      <c r="AV46" s="21"/>
      <c r="AW46" s="20"/>
      <c r="AX46" s="20"/>
      <c r="AY46" s="20"/>
      <c r="AZ46" s="20"/>
      <c r="BA46" s="20"/>
      <c r="BB46" s="21"/>
      <c r="BC46" s="20"/>
      <c r="BD46" s="20"/>
      <c r="BE46" s="20"/>
      <c r="BF46" s="20"/>
      <c r="BG46" s="20"/>
      <c r="BH46" s="21"/>
      <c r="BI46" s="20"/>
      <c r="BJ46" s="20"/>
      <c r="BK46" s="20"/>
      <c r="BL46" s="20"/>
      <c r="BM46" s="20"/>
      <c r="BN46" s="21"/>
      <c r="BO46" s="20"/>
      <c r="BP46" s="20"/>
      <c r="BQ46" s="20"/>
      <c r="BR46" s="20"/>
      <c r="BS46" s="20"/>
      <c r="BT46" s="21"/>
      <c r="BU46" s="20"/>
      <c r="BV46" s="20"/>
      <c r="BW46" s="20"/>
      <c r="BX46" s="20"/>
      <c r="BY46" s="20"/>
      <c r="BZ46" s="21"/>
      <c r="CA46" s="20"/>
      <c r="CB46" s="20"/>
      <c r="CC46" s="20"/>
      <c r="CD46" s="20"/>
      <c r="CE46" s="20"/>
      <c r="CF46" s="21"/>
      <c r="CG46" s="20"/>
      <c r="CH46" s="20"/>
      <c r="CI46" s="20"/>
      <c r="CJ46" s="20"/>
      <c r="CK46" s="20"/>
      <c r="CL46" s="21"/>
      <c r="CM46" s="20"/>
      <c r="CN46" s="20"/>
      <c r="CO46" s="20"/>
      <c r="CP46" s="20"/>
      <c r="CQ46" s="20"/>
      <c r="CR46" s="21"/>
      <c r="CS46" s="20"/>
      <c r="CT46" s="20"/>
      <c r="CU46" s="20"/>
      <c r="CV46" s="20"/>
      <c r="CW46" s="20"/>
      <c r="CX46" s="21"/>
      <c r="CY46" s="20"/>
      <c r="CZ46" s="20"/>
      <c r="DA46" s="20"/>
      <c r="DB46" s="20"/>
      <c r="DC46" s="20"/>
      <c r="DD46" s="21"/>
      <c r="DE46" s="20"/>
      <c r="DF46" s="20"/>
      <c r="DG46" s="20"/>
      <c r="DH46" s="20"/>
      <c r="DI46" s="20"/>
      <c r="DJ46" s="21"/>
      <c r="DK46" s="20"/>
      <c r="DL46" s="20"/>
      <c r="DM46" s="20"/>
      <c r="DN46" s="20"/>
      <c r="DO46" s="20"/>
      <c r="DP46" s="21"/>
      <c r="DQ46" s="20"/>
      <c r="DR46" s="20"/>
      <c r="DS46" s="20"/>
      <c r="DT46" s="20"/>
      <c r="DU46" s="20"/>
      <c r="DV46" s="21"/>
      <c r="DW46" s="20"/>
      <c r="DX46" s="20"/>
      <c r="DY46" s="20"/>
      <c r="DZ46" s="20"/>
      <c r="EA46" s="20"/>
      <c r="EB46" s="21"/>
      <c r="EC46" s="20"/>
      <c r="ED46" s="20"/>
      <c r="EE46" s="20"/>
      <c r="EF46" s="20"/>
      <c r="EG46" s="20"/>
      <c r="EH46" s="21"/>
      <c r="EI46" s="20"/>
      <c r="EJ46" s="20"/>
      <c r="EK46" s="20"/>
      <c r="EL46" s="20"/>
      <c r="EM46" s="20"/>
      <c r="EN46" s="21"/>
      <c r="EO46" s="20"/>
      <c r="EP46" s="20"/>
      <c r="EQ46" s="20"/>
      <c r="ER46" s="20"/>
      <c r="ES46" s="20"/>
      <c r="ET46" s="21"/>
      <c r="EU46" s="20"/>
      <c r="EV46" s="20"/>
      <c r="EW46" s="20"/>
      <c r="EX46" s="20"/>
      <c r="EY46" s="20"/>
      <c r="EZ46" s="21"/>
      <c r="FA46" s="20"/>
      <c r="FB46" s="20"/>
      <c r="FC46" s="20"/>
      <c r="FD46" s="20"/>
      <c r="FE46" s="20"/>
      <c r="FF46" s="21"/>
      <c r="FG46" s="20"/>
      <c r="FH46" s="20"/>
      <c r="FI46" s="20"/>
      <c r="FJ46" s="20"/>
      <c r="FK46" s="20"/>
      <c r="FL46" s="21"/>
      <c r="FM46" s="20"/>
      <c r="FN46" s="20"/>
      <c r="FO46" s="20"/>
      <c r="FP46" s="20"/>
      <c r="FQ46" s="20"/>
      <c r="FR46" s="21"/>
      <c r="FS46" s="20"/>
      <c r="FT46" s="20"/>
      <c r="FU46" s="20"/>
      <c r="FV46" s="20"/>
      <c r="FW46" s="20"/>
      <c r="FX46" s="21"/>
      <c r="FY46" s="20"/>
      <c r="FZ46" s="20"/>
      <c r="GA46" s="20"/>
      <c r="GB46" s="20"/>
      <c r="GC46" s="20"/>
      <c r="GD46" s="21"/>
      <c r="GE46" s="20"/>
      <c r="GF46" s="20"/>
      <c r="GG46" s="20"/>
      <c r="GH46" s="20"/>
      <c r="GI46" s="20"/>
      <c r="GJ46" s="21"/>
      <c r="GK46" s="20"/>
      <c r="GL46" s="20"/>
      <c r="GM46" s="20"/>
      <c r="GN46" s="20"/>
      <c r="GO46" s="20"/>
      <c r="GP46" s="21"/>
      <c r="GQ46" s="20"/>
      <c r="GR46" s="20"/>
      <c r="GS46" s="20"/>
      <c r="GT46" s="20"/>
      <c r="GU46" s="20"/>
      <c r="GV46" s="21"/>
      <c r="GW46" s="20"/>
      <c r="GX46" s="20"/>
      <c r="GY46" s="20"/>
      <c r="GZ46" s="20"/>
      <c r="HA46" s="20"/>
      <c r="HB46" s="21"/>
      <c r="HC46" s="20"/>
      <c r="HD46" s="20"/>
      <c r="HE46" s="20"/>
      <c r="HF46" s="20"/>
      <c r="HG46" s="20"/>
      <c r="HH46" s="21"/>
      <c r="HI46" s="20"/>
      <c r="HJ46" s="20"/>
      <c r="HK46" s="20"/>
      <c r="HL46" s="20"/>
      <c r="HM46" s="20"/>
      <c r="HN46" s="21"/>
      <c r="HO46" s="20"/>
      <c r="HP46" s="20"/>
      <c r="HQ46" s="20"/>
      <c r="HR46" s="20"/>
      <c r="HS46" s="20"/>
      <c r="HT46" s="21"/>
      <c r="HU46" s="20"/>
      <c r="HV46" s="20"/>
      <c r="HW46" s="20"/>
      <c r="HX46" s="20"/>
      <c r="HY46" s="20"/>
      <c r="HZ46" s="21"/>
      <c r="IA46" s="20"/>
      <c r="IB46" s="20"/>
      <c r="IC46" s="20"/>
      <c r="ID46" s="20"/>
      <c r="IE46" s="20"/>
      <c r="IF46" s="21"/>
      <c r="IG46" s="20"/>
      <c r="IH46" s="20"/>
      <c r="II46" s="20"/>
      <c r="IJ46" s="20"/>
      <c r="IK46" s="20"/>
      <c r="IL46" s="21"/>
    </row>
    <row r="47" spans="1:246" ht="28.5" customHeight="1" x14ac:dyDescent="0.15">
      <c r="A47" s="382"/>
      <c r="B47" s="409"/>
      <c r="C47" s="417"/>
      <c r="D47" s="136"/>
      <c r="E47" s="138"/>
      <c r="F47" s="139" t="s">
        <v>161</v>
      </c>
      <c r="G47" s="311"/>
      <c r="H47" s="312"/>
      <c r="I47" s="312"/>
      <c r="J47" s="312"/>
      <c r="K47" s="312"/>
      <c r="L47" s="313"/>
      <c r="M47" s="311"/>
      <c r="N47" s="312"/>
      <c r="O47" s="312"/>
      <c r="P47" s="312"/>
      <c r="Q47" s="312"/>
      <c r="R47" s="313"/>
      <c r="S47" s="311"/>
      <c r="T47" s="312"/>
      <c r="U47" s="312"/>
      <c r="V47" s="312"/>
      <c r="W47" s="312"/>
      <c r="X47" s="313"/>
      <c r="Y47" s="311"/>
      <c r="Z47" s="312"/>
      <c r="AA47" s="312"/>
      <c r="AB47" s="312"/>
      <c r="AC47" s="312"/>
      <c r="AD47" s="313"/>
      <c r="AE47" s="311"/>
      <c r="AF47" s="312"/>
      <c r="AG47" s="312"/>
      <c r="AH47" s="312"/>
      <c r="AI47" s="312"/>
      <c r="AJ47" s="313"/>
      <c r="AK47" s="311"/>
      <c r="AL47" s="312"/>
      <c r="AM47" s="312"/>
      <c r="AN47" s="312"/>
      <c r="AO47" s="312"/>
      <c r="AP47" s="313"/>
      <c r="AQ47" s="311"/>
      <c r="AR47" s="312"/>
      <c r="AS47" s="312"/>
      <c r="AT47" s="312"/>
      <c r="AU47" s="312"/>
      <c r="AV47" s="313"/>
      <c r="AW47" s="311"/>
      <c r="AX47" s="312"/>
      <c r="AY47" s="312"/>
      <c r="AZ47" s="312"/>
      <c r="BA47" s="312"/>
      <c r="BB47" s="313"/>
      <c r="BC47" s="311"/>
      <c r="BD47" s="312"/>
      <c r="BE47" s="312"/>
      <c r="BF47" s="312"/>
      <c r="BG47" s="312"/>
      <c r="BH47" s="313"/>
      <c r="BI47" s="311"/>
      <c r="BJ47" s="312"/>
      <c r="BK47" s="312"/>
      <c r="BL47" s="312"/>
      <c r="BM47" s="312"/>
      <c r="BN47" s="313"/>
      <c r="BO47" s="311"/>
      <c r="BP47" s="312"/>
      <c r="BQ47" s="312"/>
      <c r="BR47" s="312"/>
      <c r="BS47" s="312"/>
      <c r="BT47" s="313"/>
      <c r="BU47" s="311"/>
      <c r="BV47" s="312"/>
      <c r="BW47" s="312"/>
      <c r="BX47" s="312"/>
      <c r="BY47" s="312"/>
      <c r="BZ47" s="313"/>
      <c r="CA47" s="311"/>
      <c r="CB47" s="312"/>
      <c r="CC47" s="312"/>
      <c r="CD47" s="312"/>
      <c r="CE47" s="312"/>
      <c r="CF47" s="313"/>
      <c r="CG47" s="311"/>
      <c r="CH47" s="312"/>
      <c r="CI47" s="312"/>
      <c r="CJ47" s="312"/>
      <c r="CK47" s="312"/>
      <c r="CL47" s="313"/>
      <c r="CM47" s="311"/>
      <c r="CN47" s="312"/>
      <c r="CO47" s="312"/>
      <c r="CP47" s="312"/>
      <c r="CQ47" s="312"/>
      <c r="CR47" s="313"/>
      <c r="CS47" s="311"/>
      <c r="CT47" s="312"/>
      <c r="CU47" s="312"/>
      <c r="CV47" s="312"/>
      <c r="CW47" s="312"/>
      <c r="CX47" s="313"/>
      <c r="CY47" s="311"/>
      <c r="CZ47" s="312"/>
      <c r="DA47" s="312"/>
      <c r="DB47" s="312"/>
      <c r="DC47" s="312"/>
      <c r="DD47" s="313"/>
      <c r="DE47" s="311"/>
      <c r="DF47" s="312"/>
      <c r="DG47" s="312"/>
      <c r="DH47" s="312"/>
      <c r="DI47" s="312"/>
      <c r="DJ47" s="313"/>
      <c r="DK47" s="311"/>
      <c r="DL47" s="312"/>
      <c r="DM47" s="312"/>
      <c r="DN47" s="312"/>
      <c r="DO47" s="312"/>
      <c r="DP47" s="313"/>
      <c r="DQ47" s="311"/>
      <c r="DR47" s="312"/>
      <c r="DS47" s="312"/>
      <c r="DT47" s="312"/>
      <c r="DU47" s="312"/>
      <c r="DV47" s="313"/>
      <c r="DW47" s="311"/>
      <c r="DX47" s="312"/>
      <c r="DY47" s="312"/>
      <c r="DZ47" s="312"/>
      <c r="EA47" s="312"/>
      <c r="EB47" s="313"/>
      <c r="EC47" s="311"/>
      <c r="ED47" s="312"/>
      <c r="EE47" s="312"/>
      <c r="EF47" s="312"/>
      <c r="EG47" s="312"/>
      <c r="EH47" s="313"/>
      <c r="EI47" s="311"/>
      <c r="EJ47" s="312"/>
      <c r="EK47" s="312"/>
      <c r="EL47" s="312"/>
      <c r="EM47" s="312"/>
      <c r="EN47" s="313"/>
      <c r="EO47" s="311"/>
      <c r="EP47" s="312"/>
      <c r="EQ47" s="312"/>
      <c r="ER47" s="312"/>
      <c r="ES47" s="312"/>
      <c r="ET47" s="313"/>
      <c r="EU47" s="311"/>
      <c r="EV47" s="312"/>
      <c r="EW47" s="312"/>
      <c r="EX47" s="312"/>
      <c r="EY47" s="312"/>
      <c r="EZ47" s="313"/>
      <c r="FA47" s="311"/>
      <c r="FB47" s="312"/>
      <c r="FC47" s="312"/>
      <c r="FD47" s="312"/>
      <c r="FE47" s="312"/>
      <c r="FF47" s="313"/>
      <c r="FG47" s="311"/>
      <c r="FH47" s="312"/>
      <c r="FI47" s="312"/>
      <c r="FJ47" s="312"/>
      <c r="FK47" s="312"/>
      <c r="FL47" s="313"/>
      <c r="FM47" s="311"/>
      <c r="FN47" s="312"/>
      <c r="FO47" s="312"/>
      <c r="FP47" s="312"/>
      <c r="FQ47" s="312"/>
      <c r="FR47" s="313"/>
      <c r="FS47" s="311"/>
      <c r="FT47" s="312"/>
      <c r="FU47" s="312"/>
      <c r="FV47" s="312"/>
      <c r="FW47" s="312"/>
      <c r="FX47" s="313"/>
      <c r="FY47" s="311"/>
      <c r="FZ47" s="312"/>
      <c r="GA47" s="312"/>
      <c r="GB47" s="312"/>
      <c r="GC47" s="312"/>
      <c r="GD47" s="313"/>
      <c r="GE47" s="311"/>
      <c r="GF47" s="312"/>
      <c r="GG47" s="312"/>
      <c r="GH47" s="312"/>
      <c r="GI47" s="312"/>
      <c r="GJ47" s="313"/>
      <c r="GK47" s="311"/>
      <c r="GL47" s="312"/>
      <c r="GM47" s="312"/>
      <c r="GN47" s="312"/>
      <c r="GO47" s="312"/>
      <c r="GP47" s="313"/>
      <c r="GQ47" s="311"/>
      <c r="GR47" s="312"/>
      <c r="GS47" s="312"/>
      <c r="GT47" s="312"/>
      <c r="GU47" s="312"/>
      <c r="GV47" s="313"/>
      <c r="GW47" s="311"/>
      <c r="GX47" s="312"/>
      <c r="GY47" s="312"/>
      <c r="GZ47" s="312"/>
      <c r="HA47" s="312"/>
      <c r="HB47" s="313"/>
      <c r="HC47" s="311"/>
      <c r="HD47" s="312"/>
      <c r="HE47" s="312"/>
      <c r="HF47" s="312"/>
      <c r="HG47" s="312"/>
      <c r="HH47" s="313"/>
      <c r="HI47" s="311"/>
      <c r="HJ47" s="312"/>
      <c r="HK47" s="312"/>
      <c r="HL47" s="312"/>
      <c r="HM47" s="312"/>
      <c r="HN47" s="313"/>
      <c r="HO47" s="311"/>
      <c r="HP47" s="312"/>
      <c r="HQ47" s="312"/>
      <c r="HR47" s="312"/>
      <c r="HS47" s="312"/>
      <c r="HT47" s="313"/>
      <c r="HU47" s="311"/>
      <c r="HV47" s="312"/>
      <c r="HW47" s="312"/>
      <c r="HX47" s="312"/>
      <c r="HY47" s="312"/>
      <c r="HZ47" s="313"/>
      <c r="IA47" s="311"/>
      <c r="IB47" s="312"/>
      <c r="IC47" s="312"/>
      <c r="ID47" s="312"/>
      <c r="IE47" s="312"/>
      <c r="IF47" s="313"/>
      <c r="IG47" s="311"/>
      <c r="IH47" s="312"/>
      <c r="II47" s="312"/>
      <c r="IJ47" s="312"/>
      <c r="IK47" s="312"/>
      <c r="IL47" s="313"/>
    </row>
    <row r="48" spans="1:246" ht="33" customHeight="1" x14ac:dyDescent="0.15">
      <c r="A48" s="382"/>
      <c r="B48" s="409"/>
      <c r="C48" s="417"/>
      <c r="D48" s="397" t="s">
        <v>160</v>
      </c>
      <c r="E48" s="398"/>
      <c r="F48" s="399"/>
      <c r="G48" s="311"/>
      <c r="H48" s="312"/>
      <c r="I48" s="312"/>
      <c r="J48" s="312"/>
      <c r="K48" s="312"/>
      <c r="L48" s="313"/>
      <c r="M48" s="311"/>
      <c r="N48" s="312"/>
      <c r="O48" s="312"/>
      <c r="P48" s="312"/>
      <c r="Q48" s="312"/>
      <c r="R48" s="313"/>
      <c r="S48" s="311"/>
      <c r="T48" s="312"/>
      <c r="U48" s="312"/>
      <c r="V48" s="312"/>
      <c r="W48" s="312"/>
      <c r="X48" s="313"/>
      <c r="Y48" s="311"/>
      <c r="Z48" s="312"/>
      <c r="AA48" s="312"/>
      <c r="AB48" s="312"/>
      <c r="AC48" s="312"/>
      <c r="AD48" s="313"/>
      <c r="AE48" s="311"/>
      <c r="AF48" s="312"/>
      <c r="AG48" s="312"/>
      <c r="AH48" s="312"/>
      <c r="AI48" s="312"/>
      <c r="AJ48" s="313"/>
      <c r="AK48" s="311"/>
      <c r="AL48" s="312"/>
      <c r="AM48" s="312"/>
      <c r="AN48" s="312"/>
      <c r="AO48" s="312"/>
      <c r="AP48" s="313"/>
      <c r="AQ48" s="311"/>
      <c r="AR48" s="312"/>
      <c r="AS48" s="312"/>
      <c r="AT48" s="312"/>
      <c r="AU48" s="312"/>
      <c r="AV48" s="313"/>
      <c r="AW48" s="311"/>
      <c r="AX48" s="312"/>
      <c r="AY48" s="312"/>
      <c r="AZ48" s="312"/>
      <c r="BA48" s="312"/>
      <c r="BB48" s="313"/>
      <c r="BC48" s="311"/>
      <c r="BD48" s="312"/>
      <c r="BE48" s="312"/>
      <c r="BF48" s="312"/>
      <c r="BG48" s="312"/>
      <c r="BH48" s="313"/>
      <c r="BI48" s="311"/>
      <c r="BJ48" s="312"/>
      <c r="BK48" s="312"/>
      <c r="BL48" s="312"/>
      <c r="BM48" s="312"/>
      <c r="BN48" s="313"/>
      <c r="BO48" s="311"/>
      <c r="BP48" s="312"/>
      <c r="BQ48" s="312"/>
      <c r="BR48" s="312"/>
      <c r="BS48" s="312"/>
      <c r="BT48" s="313"/>
      <c r="BU48" s="311"/>
      <c r="BV48" s="312"/>
      <c r="BW48" s="312"/>
      <c r="BX48" s="312"/>
      <c r="BY48" s="312"/>
      <c r="BZ48" s="313"/>
      <c r="CA48" s="311"/>
      <c r="CB48" s="312"/>
      <c r="CC48" s="312"/>
      <c r="CD48" s="312"/>
      <c r="CE48" s="312"/>
      <c r="CF48" s="313"/>
      <c r="CG48" s="311"/>
      <c r="CH48" s="312"/>
      <c r="CI48" s="312"/>
      <c r="CJ48" s="312"/>
      <c r="CK48" s="312"/>
      <c r="CL48" s="313"/>
      <c r="CM48" s="311"/>
      <c r="CN48" s="312"/>
      <c r="CO48" s="312"/>
      <c r="CP48" s="312"/>
      <c r="CQ48" s="312"/>
      <c r="CR48" s="313"/>
      <c r="CS48" s="311"/>
      <c r="CT48" s="312"/>
      <c r="CU48" s="312"/>
      <c r="CV48" s="312"/>
      <c r="CW48" s="312"/>
      <c r="CX48" s="313"/>
      <c r="CY48" s="311"/>
      <c r="CZ48" s="312"/>
      <c r="DA48" s="312"/>
      <c r="DB48" s="312"/>
      <c r="DC48" s="312"/>
      <c r="DD48" s="313"/>
      <c r="DE48" s="311"/>
      <c r="DF48" s="312"/>
      <c r="DG48" s="312"/>
      <c r="DH48" s="312"/>
      <c r="DI48" s="312"/>
      <c r="DJ48" s="313"/>
      <c r="DK48" s="311"/>
      <c r="DL48" s="312"/>
      <c r="DM48" s="312"/>
      <c r="DN48" s="312"/>
      <c r="DO48" s="312"/>
      <c r="DP48" s="313"/>
      <c r="DQ48" s="311"/>
      <c r="DR48" s="312"/>
      <c r="DS48" s="312"/>
      <c r="DT48" s="312"/>
      <c r="DU48" s="312"/>
      <c r="DV48" s="313"/>
      <c r="DW48" s="311"/>
      <c r="DX48" s="312"/>
      <c r="DY48" s="312"/>
      <c r="DZ48" s="312"/>
      <c r="EA48" s="312"/>
      <c r="EB48" s="313"/>
      <c r="EC48" s="311"/>
      <c r="ED48" s="312"/>
      <c r="EE48" s="312"/>
      <c r="EF48" s="312"/>
      <c r="EG48" s="312"/>
      <c r="EH48" s="313"/>
      <c r="EI48" s="311"/>
      <c r="EJ48" s="312"/>
      <c r="EK48" s="312"/>
      <c r="EL48" s="312"/>
      <c r="EM48" s="312"/>
      <c r="EN48" s="313"/>
      <c r="EO48" s="311"/>
      <c r="EP48" s="312"/>
      <c r="EQ48" s="312"/>
      <c r="ER48" s="312"/>
      <c r="ES48" s="312"/>
      <c r="ET48" s="313"/>
      <c r="EU48" s="311"/>
      <c r="EV48" s="312"/>
      <c r="EW48" s="312"/>
      <c r="EX48" s="312"/>
      <c r="EY48" s="312"/>
      <c r="EZ48" s="313"/>
      <c r="FA48" s="311"/>
      <c r="FB48" s="312"/>
      <c r="FC48" s="312"/>
      <c r="FD48" s="312"/>
      <c r="FE48" s="312"/>
      <c r="FF48" s="313"/>
      <c r="FG48" s="311"/>
      <c r="FH48" s="312"/>
      <c r="FI48" s="312"/>
      <c r="FJ48" s="312"/>
      <c r="FK48" s="312"/>
      <c r="FL48" s="313"/>
      <c r="FM48" s="311"/>
      <c r="FN48" s="312"/>
      <c r="FO48" s="312"/>
      <c r="FP48" s="312"/>
      <c r="FQ48" s="312"/>
      <c r="FR48" s="313"/>
      <c r="FS48" s="311"/>
      <c r="FT48" s="312"/>
      <c r="FU48" s="312"/>
      <c r="FV48" s="312"/>
      <c r="FW48" s="312"/>
      <c r="FX48" s="313"/>
      <c r="FY48" s="311"/>
      <c r="FZ48" s="312"/>
      <c r="GA48" s="312"/>
      <c r="GB48" s="312"/>
      <c r="GC48" s="312"/>
      <c r="GD48" s="313"/>
      <c r="GE48" s="311"/>
      <c r="GF48" s="312"/>
      <c r="GG48" s="312"/>
      <c r="GH48" s="312"/>
      <c r="GI48" s="312"/>
      <c r="GJ48" s="313"/>
      <c r="GK48" s="311"/>
      <c r="GL48" s="312"/>
      <c r="GM48" s="312"/>
      <c r="GN48" s="312"/>
      <c r="GO48" s="312"/>
      <c r="GP48" s="313"/>
      <c r="GQ48" s="311"/>
      <c r="GR48" s="312"/>
      <c r="GS48" s="312"/>
      <c r="GT48" s="312"/>
      <c r="GU48" s="312"/>
      <c r="GV48" s="313"/>
      <c r="GW48" s="311"/>
      <c r="GX48" s="312"/>
      <c r="GY48" s="312"/>
      <c r="GZ48" s="312"/>
      <c r="HA48" s="312"/>
      <c r="HB48" s="313"/>
      <c r="HC48" s="311"/>
      <c r="HD48" s="312"/>
      <c r="HE48" s="312"/>
      <c r="HF48" s="312"/>
      <c r="HG48" s="312"/>
      <c r="HH48" s="313"/>
      <c r="HI48" s="311"/>
      <c r="HJ48" s="312"/>
      <c r="HK48" s="312"/>
      <c r="HL48" s="312"/>
      <c r="HM48" s="312"/>
      <c r="HN48" s="313"/>
      <c r="HO48" s="311"/>
      <c r="HP48" s="312"/>
      <c r="HQ48" s="312"/>
      <c r="HR48" s="312"/>
      <c r="HS48" s="312"/>
      <c r="HT48" s="313"/>
      <c r="HU48" s="311"/>
      <c r="HV48" s="312"/>
      <c r="HW48" s="312"/>
      <c r="HX48" s="312"/>
      <c r="HY48" s="312"/>
      <c r="HZ48" s="313"/>
      <c r="IA48" s="311"/>
      <c r="IB48" s="312"/>
      <c r="IC48" s="312"/>
      <c r="ID48" s="312"/>
      <c r="IE48" s="312"/>
      <c r="IF48" s="313"/>
      <c r="IG48" s="311"/>
      <c r="IH48" s="312"/>
      <c r="II48" s="312"/>
      <c r="IJ48" s="312"/>
      <c r="IK48" s="312"/>
      <c r="IL48" s="313"/>
    </row>
    <row r="49" spans="1:246" ht="18.75" customHeight="1" x14ac:dyDescent="0.15">
      <c r="A49" s="382"/>
      <c r="B49" s="409"/>
      <c r="C49" s="417"/>
      <c r="D49" s="277" t="s">
        <v>205</v>
      </c>
      <c r="E49" s="278"/>
      <c r="F49" s="279"/>
      <c r="G49" s="274"/>
      <c r="H49" s="275"/>
      <c r="I49" s="275"/>
      <c r="J49" s="275"/>
      <c r="K49" s="275"/>
      <c r="L49" s="276"/>
      <c r="M49" s="147"/>
      <c r="N49" s="148"/>
      <c r="O49" s="148"/>
      <c r="P49" s="148"/>
      <c r="Q49" s="148"/>
      <c r="R49" s="149"/>
      <c r="S49" s="147"/>
      <c r="T49" s="148"/>
      <c r="U49" s="148"/>
      <c r="V49" s="148"/>
      <c r="W49" s="148"/>
      <c r="X49" s="149"/>
      <c r="Y49" s="147"/>
      <c r="Z49" s="148"/>
      <c r="AA49" s="148"/>
      <c r="AB49" s="148"/>
      <c r="AC49" s="148"/>
      <c r="AD49" s="149"/>
      <c r="AE49" s="147"/>
      <c r="AF49" s="148"/>
      <c r="AG49" s="148"/>
      <c r="AH49" s="148"/>
      <c r="AI49" s="148"/>
      <c r="AJ49" s="149"/>
      <c r="AK49" s="147"/>
      <c r="AL49" s="148"/>
      <c r="AM49" s="148"/>
      <c r="AN49" s="148"/>
      <c r="AO49" s="148"/>
      <c r="AP49" s="149"/>
      <c r="AQ49" s="147"/>
      <c r="AR49" s="148"/>
      <c r="AS49" s="148"/>
      <c r="AT49" s="148"/>
      <c r="AU49" s="148"/>
      <c r="AV49" s="149"/>
      <c r="AW49" s="147"/>
      <c r="AX49" s="148"/>
      <c r="AY49" s="148"/>
      <c r="AZ49" s="148"/>
      <c r="BA49" s="148"/>
      <c r="BB49" s="149"/>
      <c r="BC49" s="147"/>
      <c r="BD49" s="148"/>
      <c r="BE49" s="148"/>
      <c r="BF49" s="148"/>
      <c r="BG49" s="148"/>
      <c r="BH49" s="149"/>
      <c r="BI49" s="147"/>
      <c r="BJ49" s="148"/>
      <c r="BK49" s="148"/>
      <c r="BL49" s="148"/>
      <c r="BM49" s="148"/>
      <c r="BN49" s="149"/>
      <c r="BO49" s="147"/>
      <c r="BP49" s="148"/>
      <c r="BQ49" s="148"/>
      <c r="BR49" s="148"/>
      <c r="BS49" s="148"/>
      <c r="BT49" s="149"/>
      <c r="BU49" s="147"/>
      <c r="BV49" s="148"/>
      <c r="BW49" s="148"/>
      <c r="BX49" s="148"/>
      <c r="BY49" s="148"/>
      <c r="BZ49" s="149"/>
      <c r="CA49" s="147"/>
      <c r="CB49" s="148"/>
      <c r="CC49" s="148"/>
      <c r="CD49" s="148"/>
      <c r="CE49" s="148"/>
      <c r="CF49" s="149"/>
      <c r="CG49" s="147"/>
      <c r="CH49" s="148"/>
      <c r="CI49" s="148"/>
      <c r="CJ49" s="148"/>
      <c r="CK49" s="148"/>
      <c r="CL49" s="149"/>
      <c r="CM49" s="147"/>
      <c r="CN49" s="148"/>
      <c r="CO49" s="148"/>
      <c r="CP49" s="148"/>
      <c r="CQ49" s="148"/>
      <c r="CR49" s="149"/>
      <c r="CS49" s="147"/>
      <c r="CT49" s="148"/>
      <c r="CU49" s="148"/>
      <c r="CV49" s="148"/>
      <c r="CW49" s="148"/>
      <c r="CX49" s="149"/>
      <c r="CY49" s="147"/>
      <c r="CZ49" s="148"/>
      <c r="DA49" s="148"/>
      <c r="DB49" s="148"/>
      <c r="DC49" s="148"/>
      <c r="DD49" s="149"/>
      <c r="DE49" s="147"/>
      <c r="DF49" s="148"/>
      <c r="DG49" s="148"/>
      <c r="DH49" s="148"/>
      <c r="DI49" s="148"/>
      <c r="DJ49" s="149"/>
      <c r="DK49" s="147"/>
      <c r="DL49" s="148"/>
      <c r="DM49" s="148"/>
      <c r="DN49" s="148"/>
      <c r="DO49" s="148"/>
      <c r="DP49" s="149"/>
      <c r="DQ49" s="147"/>
      <c r="DR49" s="148"/>
      <c r="DS49" s="148"/>
      <c r="DT49" s="148"/>
      <c r="DU49" s="148"/>
      <c r="DV49" s="149"/>
      <c r="DW49" s="147"/>
      <c r="DX49" s="148"/>
      <c r="DY49" s="148"/>
      <c r="DZ49" s="148"/>
      <c r="EA49" s="148"/>
      <c r="EB49" s="149"/>
      <c r="EC49" s="147"/>
      <c r="ED49" s="148"/>
      <c r="EE49" s="148"/>
      <c r="EF49" s="148"/>
      <c r="EG49" s="148"/>
      <c r="EH49" s="149"/>
      <c r="EI49" s="147"/>
      <c r="EJ49" s="148"/>
      <c r="EK49" s="148"/>
      <c r="EL49" s="148"/>
      <c r="EM49" s="148"/>
      <c r="EN49" s="149"/>
      <c r="EO49" s="147"/>
      <c r="EP49" s="148"/>
      <c r="EQ49" s="148"/>
      <c r="ER49" s="148"/>
      <c r="ES49" s="148"/>
      <c r="ET49" s="149"/>
      <c r="EU49" s="147"/>
      <c r="EV49" s="148"/>
      <c r="EW49" s="148"/>
      <c r="EX49" s="148"/>
      <c r="EY49" s="148"/>
      <c r="EZ49" s="149"/>
      <c r="FA49" s="147"/>
      <c r="FB49" s="148"/>
      <c r="FC49" s="148"/>
      <c r="FD49" s="148"/>
      <c r="FE49" s="148"/>
      <c r="FF49" s="149"/>
      <c r="FG49" s="147"/>
      <c r="FH49" s="148"/>
      <c r="FI49" s="148"/>
      <c r="FJ49" s="148"/>
      <c r="FK49" s="148"/>
      <c r="FL49" s="149"/>
      <c r="FM49" s="147"/>
      <c r="FN49" s="148"/>
      <c r="FO49" s="148"/>
      <c r="FP49" s="148"/>
      <c r="FQ49" s="148"/>
      <c r="FR49" s="149"/>
      <c r="FS49" s="147"/>
      <c r="FT49" s="148"/>
      <c r="FU49" s="148"/>
      <c r="FV49" s="148"/>
      <c r="FW49" s="148"/>
      <c r="FX49" s="149"/>
      <c r="FY49" s="147"/>
      <c r="FZ49" s="148"/>
      <c r="GA49" s="148"/>
      <c r="GB49" s="148"/>
      <c r="GC49" s="148"/>
      <c r="GD49" s="149"/>
      <c r="GE49" s="147"/>
      <c r="GF49" s="148"/>
      <c r="GG49" s="148"/>
      <c r="GH49" s="148"/>
      <c r="GI49" s="148"/>
      <c r="GJ49" s="149"/>
      <c r="GK49" s="147"/>
      <c r="GL49" s="148"/>
      <c r="GM49" s="148"/>
      <c r="GN49" s="148"/>
      <c r="GO49" s="148"/>
      <c r="GP49" s="149"/>
      <c r="GQ49" s="147"/>
      <c r="GR49" s="148"/>
      <c r="GS49" s="148"/>
      <c r="GT49" s="148"/>
      <c r="GU49" s="148"/>
      <c r="GV49" s="149"/>
      <c r="GW49" s="147"/>
      <c r="GX49" s="148"/>
      <c r="GY49" s="148"/>
      <c r="GZ49" s="148"/>
      <c r="HA49" s="148"/>
      <c r="HB49" s="149"/>
      <c r="HC49" s="147"/>
      <c r="HD49" s="148"/>
      <c r="HE49" s="148"/>
      <c r="HF49" s="148"/>
      <c r="HG49" s="148"/>
      <c r="HH49" s="149"/>
      <c r="HI49" s="147"/>
      <c r="HJ49" s="148"/>
      <c r="HK49" s="148"/>
      <c r="HL49" s="148"/>
      <c r="HM49" s="148"/>
      <c r="HN49" s="149"/>
      <c r="HO49" s="147"/>
      <c r="HP49" s="148"/>
      <c r="HQ49" s="148"/>
      <c r="HR49" s="148"/>
      <c r="HS49" s="148"/>
      <c r="HT49" s="149"/>
      <c r="HU49" s="147"/>
      <c r="HV49" s="148"/>
      <c r="HW49" s="148"/>
      <c r="HX49" s="148"/>
      <c r="HY49" s="148"/>
      <c r="HZ49" s="149"/>
      <c r="IA49" s="147"/>
      <c r="IB49" s="148"/>
      <c r="IC49" s="148"/>
      <c r="ID49" s="148"/>
      <c r="IE49" s="148"/>
      <c r="IF49" s="149"/>
      <c r="IG49" s="147"/>
      <c r="IH49" s="148"/>
      <c r="II49" s="148"/>
      <c r="IJ49" s="148"/>
      <c r="IK49" s="148"/>
      <c r="IL49" s="149"/>
    </row>
    <row r="50" spans="1:246" ht="18.75" customHeight="1" x14ac:dyDescent="0.15">
      <c r="A50" s="382"/>
      <c r="B50" s="409"/>
      <c r="C50" s="417"/>
      <c r="D50" s="405" t="s">
        <v>27</v>
      </c>
      <c r="E50" s="375" t="s">
        <v>26</v>
      </c>
      <c r="F50" s="375"/>
      <c r="G50" s="299"/>
      <c r="H50" s="300"/>
      <c r="I50" s="135" t="s">
        <v>25</v>
      </c>
      <c r="J50" s="303"/>
      <c r="K50" s="303"/>
      <c r="L50" s="304"/>
      <c r="M50" s="299"/>
      <c r="N50" s="300"/>
      <c r="O50" s="135" t="s">
        <v>25</v>
      </c>
      <c r="P50" s="303"/>
      <c r="Q50" s="303"/>
      <c r="R50" s="304"/>
      <c r="S50" s="299"/>
      <c r="T50" s="300"/>
      <c r="U50" s="135" t="s">
        <v>25</v>
      </c>
      <c r="V50" s="303"/>
      <c r="W50" s="303"/>
      <c r="X50" s="304"/>
      <c r="Y50" s="299"/>
      <c r="Z50" s="300"/>
      <c r="AA50" s="135" t="s">
        <v>25</v>
      </c>
      <c r="AB50" s="303"/>
      <c r="AC50" s="303"/>
      <c r="AD50" s="304"/>
      <c r="AE50" s="299"/>
      <c r="AF50" s="300"/>
      <c r="AG50" s="135" t="s">
        <v>25</v>
      </c>
      <c r="AH50" s="303"/>
      <c r="AI50" s="303"/>
      <c r="AJ50" s="304"/>
      <c r="AK50" s="299"/>
      <c r="AL50" s="300"/>
      <c r="AM50" s="135" t="s">
        <v>25</v>
      </c>
      <c r="AN50" s="303"/>
      <c r="AO50" s="303"/>
      <c r="AP50" s="304"/>
      <c r="AQ50" s="299"/>
      <c r="AR50" s="300"/>
      <c r="AS50" s="135" t="s">
        <v>25</v>
      </c>
      <c r="AT50" s="303"/>
      <c r="AU50" s="303"/>
      <c r="AV50" s="304"/>
      <c r="AW50" s="299"/>
      <c r="AX50" s="300"/>
      <c r="AY50" s="135" t="s">
        <v>25</v>
      </c>
      <c r="AZ50" s="303"/>
      <c r="BA50" s="303"/>
      <c r="BB50" s="304"/>
      <c r="BC50" s="299"/>
      <c r="BD50" s="300"/>
      <c r="BE50" s="135" t="s">
        <v>25</v>
      </c>
      <c r="BF50" s="303"/>
      <c r="BG50" s="303"/>
      <c r="BH50" s="304"/>
      <c r="BI50" s="299"/>
      <c r="BJ50" s="300"/>
      <c r="BK50" s="135" t="s">
        <v>25</v>
      </c>
      <c r="BL50" s="303"/>
      <c r="BM50" s="303"/>
      <c r="BN50" s="304"/>
      <c r="BO50" s="299"/>
      <c r="BP50" s="300"/>
      <c r="BQ50" s="135" t="s">
        <v>25</v>
      </c>
      <c r="BR50" s="303"/>
      <c r="BS50" s="303"/>
      <c r="BT50" s="304"/>
      <c r="BU50" s="299"/>
      <c r="BV50" s="300"/>
      <c r="BW50" s="135" t="s">
        <v>25</v>
      </c>
      <c r="BX50" s="303"/>
      <c r="BY50" s="303"/>
      <c r="BZ50" s="304"/>
      <c r="CA50" s="299"/>
      <c r="CB50" s="300"/>
      <c r="CC50" s="135" t="s">
        <v>25</v>
      </c>
      <c r="CD50" s="303"/>
      <c r="CE50" s="303"/>
      <c r="CF50" s="304"/>
      <c r="CG50" s="299"/>
      <c r="CH50" s="300"/>
      <c r="CI50" s="135" t="s">
        <v>25</v>
      </c>
      <c r="CJ50" s="303"/>
      <c r="CK50" s="303"/>
      <c r="CL50" s="304"/>
      <c r="CM50" s="299"/>
      <c r="CN50" s="300"/>
      <c r="CO50" s="135" t="s">
        <v>25</v>
      </c>
      <c r="CP50" s="303"/>
      <c r="CQ50" s="303"/>
      <c r="CR50" s="304"/>
      <c r="CS50" s="299"/>
      <c r="CT50" s="300"/>
      <c r="CU50" s="135" t="s">
        <v>25</v>
      </c>
      <c r="CV50" s="303"/>
      <c r="CW50" s="303"/>
      <c r="CX50" s="304"/>
      <c r="CY50" s="299"/>
      <c r="CZ50" s="300"/>
      <c r="DA50" s="135" t="s">
        <v>25</v>
      </c>
      <c r="DB50" s="303"/>
      <c r="DC50" s="303"/>
      <c r="DD50" s="304"/>
      <c r="DE50" s="299"/>
      <c r="DF50" s="300"/>
      <c r="DG50" s="135" t="s">
        <v>25</v>
      </c>
      <c r="DH50" s="303"/>
      <c r="DI50" s="303"/>
      <c r="DJ50" s="304"/>
      <c r="DK50" s="299"/>
      <c r="DL50" s="300"/>
      <c r="DM50" s="135" t="s">
        <v>25</v>
      </c>
      <c r="DN50" s="303"/>
      <c r="DO50" s="303"/>
      <c r="DP50" s="304"/>
      <c r="DQ50" s="299"/>
      <c r="DR50" s="300"/>
      <c r="DS50" s="135" t="s">
        <v>25</v>
      </c>
      <c r="DT50" s="303"/>
      <c r="DU50" s="303"/>
      <c r="DV50" s="304"/>
      <c r="DW50" s="299"/>
      <c r="DX50" s="300"/>
      <c r="DY50" s="135" t="s">
        <v>25</v>
      </c>
      <c r="DZ50" s="303"/>
      <c r="EA50" s="303"/>
      <c r="EB50" s="304"/>
      <c r="EC50" s="299"/>
      <c r="ED50" s="300"/>
      <c r="EE50" s="135" t="s">
        <v>25</v>
      </c>
      <c r="EF50" s="303"/>
      <c r="EG50" s="303"/>
      <c r="EH50" s="304"/>
      <c r="EI50" s="299"/>
      <c r="EJ50" s="300"/>
      <c r="EK50" s="135" t="s">
        <v>25</v>
      </c>
      <c r="EL50" s="303"/>
      <c r="EM50" s="303"/>
      <c r="EN50" s="304"/>
      <c r="EO50" s="299"/>
      <c r="EP50" s="300"/>
      <c r="EQ50" s="135" t="s">
        <v>25</v>
      </c>
      <c r="ER50" s="303"/>
      <c r="ES50" s="303"/>
      <c r="ET50" s="304"/>
      <c r="EU50" s="299"/>
      <c r="EV50" s="300"/>
      <c r="EW50" s="135" t="s">
        <v>25</v>
      </c>
      <c r="EX50" s="303"/>
      <c r="EY50" s="303"/>
      <c r="EZ50" s="304"/>
      <c r="FA50" s="299"/>
      <c r="FB50" s="300"/>
      <c r="FC50" s="135" t="s">
        <v>25</v>
      </c>
      <c r="FD50" s="303"/>
      <c r="FE50" s="303"/>
      <c r="FF50" s="304"/>
      <c r="FG50" s="299"/>
      <c r="FH50" s="300"/>
      <c r="FI50" s="135" t="s">
        <v>25</v>
      </c>
      <c r="FJ50" s="303"/>
      <c r="FK50" s="303"/>
      <c r="FL50" s="304"/>
      <c r="FM50" s="299"/>
      <c r="FN50" s="300"/>
      <c r="FO50" s="135" t="s">
        <v>25</v>
      </c>
      <c r="FP50" s="303"/>
      <c r="FQ50" s="303"/>
      <c r="FR50" s="304"/>
      <c r="FS50" s="299"/>
      <c r="FT50" s="300"/>
      <c r="FU50" s="135" t="s">
        <v>25</v>
      </c>
      <c r="FV50" s="303"/>
      <c r="FW50" s="303"/>
      <c r="FX50" s="304"/>
      <c r="FY50" s="299"/>
      <c r="FZ50" s="300"/>
      <c r="GA50" s="135" t="s">
        <v>25</v>
      </c>
      <c r="GB50" s="303"/>
      <c r="GC50" s="303"/>
      <c r="GD50" s="304"/>
      <c r="GE50" s="299"/>
      <c r="GF50" s="300"/>
      <c r="GG50" s="135" t="s">
        <v>25</v>
      </c>
      <c r="GH50" s="303"/>
      <c r="GI50" s="303"/>
      <c r="GJ50" s="304"/>
      <c r="GK50" s="299"/>
      <c r="GL50" s="300"/>
      <c r="GM50" s="135" t="s">
        <v>25</v>
      </c>
      <c r="GN50" s="303"/>
      <c r="GO50" s="303"/>
      <c r="GP50" s="304"/>
      <c r="GQ50" s="299"/>
      <c r="GR50" s="300"/>
      <c r="GS50" s="135" t="s">
        <v>25</v>
      </c>
      <c r="GT50" s="303"/>
      <c r="GU50" s="303"/>
      <c r="GV50" s="304"/>
      <c r="GW50" s="299"/>
      <c r="GX50" s="300"/>
      <c r="GY50" s="135" t="s">
        <v>25</v>
      </c>
      <c r="GZ50" s="303"/>
      <c r="HA50" s="303"/>
      <c r="HB50" s="304"/>
      <c r="HC50" s="299"/>
      <c r="HD50" s="300"/>
      <c r="HE50" s="135" t="s">
        <v>25</v>
      </c>
      <c r="HF50" s="303"/>
      <c r="HG50" s="303"/>
      <c r="HH50" s="304"/>
      <c r="HI50" s="299"/>
      <c r="HJ50" s="300"/>
      <c r="HK50" s="135" t="s">
        <v>25</v>
      </c>
      <c r="HL50" s="303"/>
      <c r="HM50" s="303"/>
      <c r="HN50" s="304"/>
      <c r="HO50" s="299"/>
      <c r="HP50" s="300"/>
      <c r="HQ50" s="135" t="s">
        <v>25</v>
      </c>
      <c r="HR50" s="303"/>
      <c r="HS50" s="303"/>
      <c r="HT50" s="304"/>
      <c r="HU50" s="299"/>
      <c r="HV50" s="300"/>
      <c r="HW50" s="135" t="s">
        <v>25</v>
      </c>
      <c r="HX50" s="303"/>
      <c r="HY50" s="303"/>
      <c r="HZ50" s="304"/>
      <c r="IA50" s="299"/>
      <c r="IB50" s="300"/>
      <c r="IC50" s="135" t="s">
        <v>25</v>
      </c>
      <c r="ID50" s="303"/>
      <c r="IE50" s="303"/>
      <c r="IF50" s="304"/>
      <c r="IG50" s="299"/>
      <c r="IH50" s="300"/>
      <c r="II50" s="135" t="s">
        <v>25</v>
      </c>
      <c r="IJ50" s="303"/>
      <c r="IK50" s="303"/>
      <c r="IL50" s="304"/>
    </row>
    <row r="51" spans="1:246" ht="18.75" customHeight="1" x14ac:dyDescent="0.15">
      <c r="A51" s="382"/>
      <c r="B51" s="409"/>
      <c r="C51" s="417"/>
      <c r="D51" s="405"/>
      <c r="E51" s="368" t="s">
        <v>24</v>
      </c>
      <c r="F51" s="368"/>
      <c r="G51" s="296"/>
      <c r="H51" s="297"/>
      <c r="I51" s="297"/>
      <c r="J51" s="297"/>
      <c r="K51" s="297"/>
      <c r="L51" s="298"/>
      <c r="M51" s="296"/>
      <c r="N51" s="297"/>
      <c r="O51" s="297"/>
      <c r="P51" s="297"/>
      <c r="Q51" s="297"/>
      <c r="R51" s="298"/>
      <c r="S51" s="296"/>
      <c r="T51" s="297"/>
      <c r="U51" s="297"/>
      <c r="V51" s="297"/>
      <c r="W51" s="297"/>
      <c r="X51" s="298"/>
      <c r="Y51" s="296"/>
      <c r="Z51" s="297"/>
      <c r="AA51" s="297"/>
      <c r="AB51" s="297"/>
      <c r="AC51" s="297"/>
      <c r="AD51" s="298"/>
      <c r="AE51" s="296"/>
      <c r="AF51" s="297"/>
      <c r="AG51" s="297"/>
      <c r="AH51" s="297"/>
      <c r="AI51" s="297"/>
      <c r="AJ51" s="298"/>
      <c r="AK51" s="296"/>
      <c r="AL51" s="297"/>
      <c r="AM51" s="297"/>
      <c r="AN51" s="297"/>
      <c r="AO51" s="297"/>
      <c r="AP51" s="298"/>
      <c r="AQ51" s="296"/>
      <c r="AR51" s="297"/>
      <c r="AS51" s="297"/>
      <c r="AT51" s="297"/>
      <c r="AU51" s="297"/>
      <c r="AV51" s="298"/>
      <c r="AW51" s="296"/>
      <c r="AX51" s="297"/>
      <c r="AY51" s="297"/>
      <c r="AZ51" s="297"/>
      <c r="BA51" s="297"/>
      <c r="BB51" s="298"/>
      <c r="BC51" s="296"/>
      <c r="BD51" s="297"/>
      <c r="BE51" s="297"/>
      <c r="BF51" s="297"/>
      <c r="BG51" s="297"/>
      <c r="BH51" s="298"/>
      <c r="BI51" s="296"/>
      <c r="BJ51" s="297"/>
      <c r="BK51" s="297"/>
      <c r="BL51" s="297"/>
      <c r="BM51" s="297"/>
      <c r="BN51" s="298"/>
      <c r="BO51" s="296"/>
      <c r="BP51" s="297"/>
      <c r="BQ51" s="297"/>
      <c r="BR51" s="297"/>
      <c r="BS51" s="297"/>
      <c r="BT51" s="298"/>
      <c r="BU51" s="296"/>
      <c r="BV51" s="297"/>
      <c r="BW51" s="297"/>
      <c r="BX51" s="297"/>
      <c r="BY51" s="297"/>
      <c r="BZ51" s="298"/>
      <c r="CA51" s="296"/>
      <c r="CB51" s="297"/>
      <c r="CC51" s="297"/>
      <c r="CD51" s="297"/>
      <c r="CE51" s="297"/>
      <c r="CF51" s="298"/>
      <c r="CG51" s="296"/>
      <c r="CH51" s="297"/>
      <c r="CI51" s="297"/>
      <c r="CJ51" s="297"/>
      <c r="CK51" s="297"/>
      <c r="CL51" s="298"/>
      <c r="CM51" s="296"/>
      <c r="CN51" s="297"/>
      <c r="CO51" s="297"/>
      <c r="CP51" s="297"/>
      <c r="CQ51" s="297"/>
      <c r="CR51" s="298"/>
      <c r="CS51" s="296"/>
      <c r="CT51" s="297"/>
      <c r="CU51" s="297"/>
      <c r="CV51" s="297"/>
      <c r="CW51" s="297"/>
      <c r="CX51" s="298"/>
      <c r="CY51" s="296"/>
      <c r="CZ51" s="297"/>
      <c r="DA51" s="297"/>
      <c r="DB51" s="297"/>
      <c r="DC51" s="297"/>
      <c r="DD51" s="298"/>
      <c r="DE51" s="296"/>
      <c r="DF51" s="297"/>
      <c r="DG51" s="297"/>
      <c r="DH51" s="297"/>
      <c r="DI51" s="297"/>
      <c r="DJ51" s="298"/>
      <c r="DK51" s="296"/>
      <c r="DL51" s="297"/>
      <c r="DM51" s="297"/>
      <c r="DN51" s="297"/>
      <c r="DO51" s="297"/>
      <c r="DP51" s="298"/>
      <c r="DQ51" s="296"/>
      <c r="DR51" s="297"/>
      <c r="DS51" s="297"/>
      <c r="DT51" s="297"/>
      <c r="DU51" s="297"/>
      <c r="DV51" s="298"/>
      <c r="DW51" s="296"/>
      <c r="DX51" s="297"/>
      <c r="DY51" s="297"/>
      <c r="DZ51" s="297"/>
      <c r="EA51" s="297"/>
      <c r="EB51" s="298"/>
      <c r="EC51" s="296"/>
      <c r="ED51" s="297"/>
      <c r="EE51" s="297"/>
      <c r="EF51" s="297"/>
      <c r="EG51" s="297"/>
      <c r="EH51" s="298"/>
      <c r="EI51" s="296"/>
      <c r="EJ51" s="297"/>
      <c r="EK51" s="297"/>
      <c r="EL51" s="297"/>
      <c r="EM51" s="297"/>
      <c r="EN51" s="298"/>
      <c r="EO51" s="296"/>
      <c r="EP51" s="297"/>
      <c r="EQ51" s="297"/>
      <c r="ER51" s="297"/>
      <c r="ES51" s="297"/>
      <c r="ET51" s="298"/>
      <c r="EU51" s="296"/>
      <c r="EV51" s="297"/>
      <c r="EW51" s="297"/>
      <c r="EX51" s="297"/>
      <c r="EY51" s="297"/>
      <c r="EZ51" s="298"/>
      <c r="FA51" s="296"/>
      <c r="FB51" s="297"/>
      <c r="FC51" s="297"/>
      <c r="FD51" s="297"/>
      <c r="FE51" s="297"/>
      <c r="FF51" s="298"/>
      <c r="FG51" s="296"/>
      <c r="FH51" s="297"/>
      <c r="FI51" s="297"/>
      <c r="FJ51" s="297"/>
      <c r="FK51" s="297"/>
      <c r="FL51" s="298"/>
      <c r="FM51" s="296"/>
      <c r="FN51" s="297"/>
      <c r="FO51" s="297"/>
      <c r="FP51" s="297"/>
      <c r="FQ51" s="297"/>
      <c r="FR51" s="298"/>
      <c r="FS51" s="296"/>
      <c r="FT51" s="297"/>
      <c r="FU51" s="297"/>
      <c r="FV51" s="297"/>
      <c r="FW51" s="297"/>
      <c r="FX51" s="298"/>
      <c r="FY51" s="296"/>
      <c r="FZ51" s="297"/>
      <c r="GA51" s="297"/>
      <c r="GB51" s="297"/>
      <c r="GC51" s="297"/>
      <c r="GD51" s="298"/>
      <c r="GE51" s="296"/>
      <c r="GF51" s="297"/>
      <c r="GG51" s="297"/>
      <c r="GH51" s="297"/>
      <c r="GI51" s="297"/>
      <c r="GJ51" s="298"/>
      <c r="GK51" s="296"/>
      <c r="GL51" s="297"/>
      <c r="GM51" s="297"/>
      <c r="GN51" s="297"/>
      <c r="GO51" s="297"/>
      <c r="GP51" s="298"/>
      <c r="GQ51" s="296"/>
      <c r="GR51" s="297"/>
      <c r="GS51" s="297"/>
      <c r="GT51" s="297"/>
      <c r="GU51" s="297"/>
      <c r="GV51" s="298"/>
      <c r="GW51" s="296"/>
      <c r="GX51" s="297"/>
      <c r="GY51" s="297"/>
      <c r="GZ51" s="297"/>
      <c r="HA51" s="297"/>
      <c r="HB51" s="298"/>
      <c r="HC51" s="296"/>
      <c r="HD51" s="297"/>
      <c r="HE51" s="297"/>
      <c r="HF51" s="297"/>
      <c r="HG51" s="297"/>
      <c r="HH51" s="298"/>
      <c r="HI51" s="296"/>
      <c r="HJ51" s="297"/>
      <c r="HK51" s="297"/>
      <c r="HL51" s="297"/>
      <c r="HM51" s="297"/>
      <c r="HN51" s="298"/>
      <c r="HO51" s="296"/>
      <c r="HP51" s="297"/>
      <c r="HQ51" s="297"/>
      <c r="HR51" s="297"/>
      <c r="HS51" s="297"/>
      <c r="HT51" s="298"/>
      <c r="HU51" s="296"/>
      <c r="HV51" s="297"/>
      <c r="HW51" s="297"/>
      <c r="HX51" s="297"/>
      <c r="HY51" s="297"/>
      <c r="HZ51" s="298"/>
      <c r="IA51" s="296"/>
      <c r="IB51" s="297"/>
      <c r="IC51" s="297"/>
      <c r="ID51" s="297"/>
      <c r="IE51" s="297"/>
      <c r="IF51" s="298"/>
      <c r="IG51" s="296"/>
      <c r="IH51" s="297"/>
      <c r="II51" s="297"/>
      <c r="IJ51" s="297"/>
      <c r="IK51" s="297"/>
      <c r="IL51" s="298"/>
    </row>
    <row r="52" spans="1:246" ht="18.75" customHeight="1" x14ac:dyDescent="0.15">
      <c r="A52" s="382"/>
      <c r="B52" s="409"/>
      <c r="C52" s="417"/>
      <c r="D52" s="405"/>
      <c r="E52" s="368" t="s">
        <v>23</v>
      </c>
      <c r="F52" s="368"/>
      <c r="G52" s="305"/>
      <c r="H52" s="306"/>
      <c r="I52" s="306"/>
      <c r="J52" s="306"/>
      <c r="K52" s="306"/>
      <c r="L52" s="307"/>
      <c r="M52" s="305"/>
      <c r="N52" s="306"/>
      <c r="O52" s="306"/>
      <c r="P52" s="306"/>
      <c r="Q52" s="306"/>
      <c r="R52" s="307"/>
      <c r="S52" s="305"/>
      <c r="T52" s="306"/>
      <c r="U52" s="306"/>
      <c r="V52" s="306"/>
      <c r="W52" s="306"/>
      <c r="X52" s="307"/>
      <c r="Y52" s="305"/>
      <c r="Z52" s="306"/>
      <c r="AA52" s="306"/>
      <c r="AB52" s="306"/>
      <c r="AC52" s="306"/>
      <c r="AD52" s="307"/>
      <c r="AE52" s="305"/>
      <c r="AF52" s="306"/>
      <c r="AG52" s="306"/>
      <c r="AH52" s="306"/>
      <c r="AI52" s="306"/>
      <c r="AJ52" s="307"/>
      <c r="AK52" s="305"/>
      <c r="AL52" s="306"/>
      <c r="AM52" s="306"/>
      <c r="AN52" s="306"/>
      <c r="AO52" s="306"/>
      <c r="AP52" s="307"/>
      <c r="AQ52" s="305"/>
      <c r="AR52" s="306"/>
      <c r="AS52" s="306"/>
      <c r="AT52" s="306"/>
      <c r="AU52" s="306"/>
      <c r="AV52" s="307"/>
      <c r="AW52" s="305"/>
      <c r="AX52" s="306"/>
      <c r="AY52" s="306"/>
      <c r="AZ52" s="306"/>
      <c r="BA52" s="306"/>
      <c r="BB52" s="307"/>
      <c r="BC52" s="305"/>
      <c r="BD52" s="306"/>
      <c r="BE52" s="306"/>
      <c r="BF52" s="306"/>
      <c r="BG52" s="306"/>
      <c r="BH52" s="307"/>
      <c r="BI52" s="305"/>
      <c r="BJ52" s="306"/>
      <c r="BK52" s="306"/>
      <c r="BL52" s="306"/>
      <c r="BM52" s="306"/>
      <c r="BN52" s="307"/>
      <c r="BO52" s="305"/>
      <c r="BP52" s="306"/>
      <c r="BQ52" s="306"/>
      <c r="BR52" s="306"/>
      <c r="BS52" s="306"/>
      <c r="BT52" s="307"/>
      <c r="BU52" s="305"/>
      <c r="BV52" s="306"/>
      <c r="BW52" s="306"/>
      <c r="BX52" s="306"/>
      <c r="BY52" s="306"/>
      <c r="BZ52" s="307"/>
      <c r="CA52" s="305"/>
      <c r="CB52" s="306"/>
      <c r="CC52" s="306"/>
      <c r="CD52" s="306"/>
      <c r="CE52" s="306"/>
      <c r="CF52" s="307"/>
      <c r="CG52" s="305"/>
      <c r="CH52" s="306"/>
      <c r="CI52" s="306"/>
      <c r="CJ52" s="306"/>
      <c r="CK52" s="306"/>
      <c r="CL52" s="307"/>
      <c r="CM52" s="305"/>
      <c r="CN52" s="306"/>
      <c r="CO52" s="306"/>
      <c r="CP52" s="306"/>
      <c r="CQ52" s="306"/>
      <c r="CR52" s="307"/>
      <c r="CS52" s="305"/>
      <c r="CT52" s="306"/>
      <c r="CU52" s="306"/>
      <c r="CV52" s="306"/>
      <c r="CW52" s="306"/>
      <c r="CX52" s="307"/>
      <c r="CY52" s="305"/>
      <c r="CZ52" s="306"/>
      <c r="DA52" s="306"/>
      <c r="DB52" s="306"/>
      <c r="DC52" s="306"/>
      <c r="DD52" s="307"/>
      <c r="DE52" s="305"/>
      <c r="DF52" s="306"/>
      <c r="DG52" s="306"/>
      <c r="DH52" s="306"/>
      <c r="DI52" s="306"/>
      <c r="DJ52" s="307"/>
      <c r="DK52" s="305"/>
      <c r="DL52" s="306"/>
      <c r="DM52" s="306"/>
      <c r="DN52" s="306"/>
      <c r="DO52" s="306"/>
      <c r="DP52" s="307"/>
      <c r="DQ52" s="305"/>
      <c r="DR52" s="306"/>
      <c r="DS52" s="306"/>
      <c r="DT52" s="306"/>
      <c r="DU52" s="306"/>
      <c r="DV52" s="307"/>
      <c r="DW52" s="305"/>
      <c r="DX52" s="306"/>
      <c r="DY52" s="306"/>
      <c r="DZ52" s="306"/>
      <c r="EA52" s="306"/>
      <c r="EB52" s="307"/>
      <c r="EC52" s="305"/>
      <c r="ED52" s="306"/>
      <c r="EE52" s="306"/>
      <c r="EF52" s="306"/>
      <c r="EG52" s="306"/>
      <c r="EH52" s="307"/>
      <c r="EI52" s="305"/>
      <c r="EJ52" s="306"/>
      <c r="EK52" s="306"/>
      <c r="EL52" s="306"/>
      <c r="EM52" s="306"/>
      <c r="EN52" s="307"/>
      <c r="EO52" s="305"/>
      <c r="EP52" s="306"/>
      <c r="EQ52" s="306"/>
      <c r="ER52" s="306"/>
      <c r="ES52" s="306"/>
      <c r="ET52" s="307"/>
      <c r="EU52" s="305"/>
      <c r="EV52" s="306"/>
      <c r="EW52" s="306"/>
      <c r="EX52" s="306"/>
      <c r="EY52" s="306"/>
      <c r="EZ52" s="307"/>
      <c r="FA52" s="305"/>
      <c r="FB52" s="306"/>
      <c r="FC52" s="306"/>
      <c r="FD52" s="306"/>
      <c r="FE52" s="306"/>
      <c r="FF52" s="307"/>
      <c r="FG52" s="305"/>
      <c r="FH52" s="306"/>
      <c r="FI52" s="306"/>
      <c r="FJ52" s="306"/>
      <c r="FK52" s="306"/>
      <c r="FL52" s="307"/>
      <c r="FM52" s="305"/>
      <c r="FN52" s="306"/>
      <c r="FO52" s="306"/>
      <c r="FP52" s="306"/>
      <c r="FQ52" s="306"/>
      <c r="FR52" s="307"/>
      <c r="FS52" s="305"/>
      <c r="FT52" s="306"/>
      <c r="FU52" s="306"/>
      <c r="FV52" s="306"/>
      <c r="FW52" s="306"/>
      <c r="FX52" s="307"/>
      <c r="FY52" s="305"/>
      <c r="FZ52" s="306"/>
      <c r="GA52" s="306"/>
      <c r="GB52" s="306"/>
      <c r="GC52" s="306"/>
      <c r="GD52" s="307"/>
      <c r="GE52" s="305"/>
      <c r="GF52" s="306"/>
      <c r="GG52" s="306"/>
      <c r="GH52" s="306"/>
      <c r="GI52" s="306"/>
      <c r="GJ52" s="307"/>
      <c r="GK52" s="305"/>
      <c r="GL52" s="306"/>
      <c r="GM52" s="306"/>
      <c r="GN52" s="306"/>
      <c r="GO52" s="306"/>
      <c r="GP52" s="307"/>
      <c r="GQ52" s="305"/>
      <c r="GR52" s="306"/>
      <c r="GS52" s="306"/>
      <c r="GT52" s="306"/>
      <c r="GU52" s="306"/>
      <c r="GV52" s="307"/>
      <c r="GW52" s="305"/>
      <c r="GX52" s="306"/>
      <c r="GY52" s="306"/>
      <c r="GZ52" s="306"/>
      <c r="HA52" s="306"/>
      <c r="HB52" s="307"/>
      <c r="HC52" s="305"/>
      <c r="HD52" s="306"/>
      <c r="HE52" s="306"/>
      <c r="HF52" s="306"/>
      <c r="HG52" s="306"/>
      <c r="HH52" s="307"/>
      <c r="HI52" s="305"/>
      <c r="HJ52" s="306"/>
      <c r="HK52" s="306"/>
      <c r="HL52" s="306"/>
      <c r="HM52" s="306"/>
      <c r="HN52" s="307"/>
      <c r="HO52" s="305"/>
      <c r="HP52" s="306"/>
      <c r="HQ52" s="306"/>
      <c r="HR52" s="306"/>
      <c r="HS52" s="306"/>
      <c r="HT52" s="307"/>
      <c r="HU52" s="305"/>
      <c r="HV52" s="306"/>
      <c r="HW52" s="306"/>
      <c r="HX52" s="306"/>
      <c r="HY52" s="306"/>
      <c r="HZ52" s="307"/>
      <c r="IA52" s="305"/>
      <c r="IB52" s="306"/>
      <c r="IC52" s="306"/>
      <c r="ID52" s="306"/>
      <c r="IE52" s="306"/>
      <c r="IF52" s="307"/>
      <c r="IG52" s="305"/>
      <c r="IH52" s="306"/>
      <c r="II52" s="306"/>
      <c r="IJ52" s="306"/>
      <c r="IK52" s="306"/>
      <c r="IL52" s="307"/>
    </row>
    <row r="53" spans="1:246" ht="18.75" customHeight="1" x14ac:dyDescent="0.15">
      <c r="A53" s="382"/>
      <c r="B53" s="409"/>
      <c r="C53" s="417"/>
      <c r="D53" s="405"/>
      <c r="E53" s="368" t="s">
        <v>22</v>
      </c>
      <c r="F53" s="368"/>
      <c r="G53" s="305"/>
      <c r="H53" s="306"/>
      <c r="I53" s="306"/>
      <c r="J53" s="306"/>
      <c r="K53" s="306"/>
      <c r="L53" s="307"/>
      <c r="M53" s="305"/>
      <c r="N53" s="306"/>
      <c r="O53" s="306"/>
      <c r="P53" s="306"/>
      <c r="Q53" s="306"/>
      <c r="R53" s="307"/>
      <c r="S53" s="305"/>
      <c r="T53" s="306"/>
      <c r="U53" s="306"/>
      <c r="V53" s="306"/>
      <c r="W53" s="306"/>
      <c r="X53" s="307"/>
      <c r="Y53" s="305"/>
      <c r="Z53" s="306"/>
      <c r="AA53" s="306"/>
      <c r="AB53" s="306"/>
      <c r="AC53" s="306"/>
      <c r="AD53" s="307"/>
      <c r="AE53" s="305"/>
      <c r="AF53" s="306"/>
      <c r="AG53" s="306"/>
      <c r="AH53" s="306"/>
      <c r="AI53" s="306"/>
      <c r="AJ53" s="307"/>
      <c r="AK53" s="305"/>
      <c r="AL53" s="306"/>
      <c r="AM53" s="306"/>
      <c r="AN53" s="306"/>
      <c r="AO53" s="306"/>
      <c r="AP53" s="307"/>
      <c r="AQ53" s="305"/>
      <c r="AR53" s="306"/>
      <c r="AS53" s="306"/>
      <c r="AT53" s="306"/>
      <c r="AU53" s="306"/>
      <c r="AV53" s="307"/>
      <c r="AW53" s="305"/>
      <c r="AX53" s="306"/>
      <c r="AY53" s="306"/>
      <c r="AZ53" s="306"/>
      <c r="BA53" s="306"/>
      <c r="BB53" s="307"/>
      <c r="BC53" s="305"/>
      <c r="BD53" s="306"/>
      <c r="BE53" s="306"/>
      <c r="BF53" s="306"/>
      <c r="BG53" s="306"/>
      <c r="BH53" s="307"/>
      <c r="BI53" s="305"/>
      <c r="BJ53" s="306"/>
      <c r="BK53" s="306"/>
      <c r="BL53" s="306"/>
      <c r="BM53" s="306"/>
      <c r="BN53" s="307"/>
      <c r="BO53" s="305"/>
      <c r="BP53" s="306"/>
      <c r="BQ53" s="306"/>
      <c r="BR53" s="306"/>
      <c r="BS53" s="306"/>
      <c r="BT53" s="307"/>
      <c r="BU53" s="305"/>
      <c r="BV53" s="306"/>
      <c r="BW53" s="306"/>
      <c r="BX53" s="306"/>
      <c r="BY53" s="306"/>
      <c r="BZ53" s="307"/>
      <c r="CA53" s="305"/>
      <c r="CB53" s="306"/>
      <c r="CC53" s="306"/>
      <c r="CD53" s="306"/>
      <c r="CE53" s="306"/>
      <c r="CF53" s="307"/>
      <c r="CG53" s="305"/>
      <c r="CH53" s="306"/>
      <c r="CI53" s="306"/>
      <c r="CJ53" s="306"/>
      <c r="CK53" s="306"/>
      <c r="CL53" s="307"/>
      <c r="CM53" s="305"/>
      <c r="CN53" s="306"/>
      <c r="CO53" s="306"/>
      <c r="CP53" s="306"/>
      <c r="CQ53" s="306"/>
      <c r="CR53" s="307"/>
      <c r="CS53" s="305"/>
      <c r="CT53" s="306"/>
      <c r="CU53" s="306"/>
      <c r="CV53" s="306"/>
      <c r="CW53" s="306"/>
      <c r="CX53" s="307"/>
      <c r="CY53" s="305"/>
      <c r="CZ53" s="306"/>
      <c r="DA53" s="306"/>
      <c r="DB53" s="306"/>
      <c r="DC53" s="306"/>
      <c r="DD53" s="307"/>
      <c r="DE53" s="305"/>
      <c r="DF53" s="306"/>
      <c r="DG53" s="306"/>
      <c r="DH53" s="306"/>
      <c r="DI53" s="306"/>
      <c r="DJ53" s="307"/>
      <c r="DK53" s="305"/>
      <c r="DL53" s="306"/>
      <c r="DM53" s="306"/>
      <c r="DN53" s="306"/>
      <c r="DO53" s="306"/>
      <c r="DP53" s="307"/>
      <c r="DQ53" s="305"/>
      <c r="DR53" s="306"/>
      <c r="DS53" s="306"/>
      <c r="DT53" s="306"/>
      <c r="DU53" s="306"/>
      <c r="DV53" s="307"/>
      <c r="DW53" s="305"/>
      <c r="DX53" s="306"/>
      <c r="DY53" s="306"/>
      <c r="DZ53" s="306"/>
      <c r="EA53" s="306"/>
      <c r="EB53" s="307"/>
      <c r="EC53" s="305"/>
      <c r="ED53" s="306"/>
      <c r="EE53" s="306"/>
      <c r="EF53" s="306"/>
      <c r="EG53" s="306"/>
      <c r="EH53" s="307"/>
      <c r="EI53" s="305"/>
      <c r="EJ53" s="306"/>
      <c r="EK53" s="306"/>
      <c r="EL53" s="306"/>
      <c r="EM53" s="306"/>
      <c r="EN53" s="307"/>
      <c r="EO53" s="305"/>
      <c r="EP53" s="306"/>
      <c r="EQ53" s="306"/>
      <c r="ER53" s="306"/>
      <c r="ES53" s="306"/>
      <c r="ET53" s="307"/>
      <c r="EU53" s="305"/>
      <c r="EV53" s="306"/>
      <c r="EW53" s="306"/>
      <c r="EX53" s="306"/>
      <c r="EY53" s="306"/>
      <c r="EZ53" s="307"/>
      <c r="FA53" s="305"/>
      <c r="FB53" s="306"/>
      <c r="FC53" s="306"/>
      <c r="FD53" s="306"/>
      <c r="FE53" s="306"/>
      <c r="FF53" s="307"/>
      <c r="FG53" s="305"/>
      <c r="FH53" s="306"/>
      <c r="FI53" s="306"/>
      <c r="FJ53" s="306"/>
      <c r="FK53" s="306"/>
      <c r="FL53" s="307"/>
      <c r="FM53" s="305"/>
      <c r="FN53" s="306"/>
      <c r="FO53" s="306"/>
      <c r="FP53" s="306"/>
      <c r="FQ53" s="306"/>
      <c r="FR53" s="307"/>
      <c r="FS53" s="305"/>
      <c r="FT53" s="306"/>
      <c r="FU53" s="306"/>
      <c r="FV53" s="306"/>
      <c r="FW53" s="306"/>
      <c r="FX53" s="307"/>
      <c r="FY53" s="305"/>
      <c r="FZ53" s="306"/>
      <c r="GA53" s="306"/>
      <c r="GB53" s="306"/>
      <c r="GC53" s="306"/>
      <c r="GD53" s="307"/>
      <c r="GE53" s="305"/>
      <c r="GF53" s="306"/>
      <c r="GG53" s="306"/>
      <c r="GH53" s="306"/>
      <c r="GI53" s="306"/>
      <c r="GJ53" s="307"/>
      <c r="GK53" s="305"/>
      <c r="GL53" s="306"/>
      <c r="GM53" s="306"/>
      <c r="GN53" s="306"/>
      <c r="GO53" s="306"/>
      <c r="GP53" s="307"/>
      <c r="GQ53" s="305"/>
      <c r="GR53" s="306"/>
      <c r="GS53" s="306"/>
      <c r="GT53" s="306"/>
      <c r="GU53" s="306"/>
      <c r="GV53" s="307"/>
      <c r="GW53" s="305"/>
      <c r="GX53" s="306"/>
      <c r="GY53" s="306"/>
      <c r="GZ53" s="306"/>
      <c r="HA53" s="306"/>
      <c r="HB53" s="307"/>
      <c r="HC53" s="305"/>
      <c r="HD53" s="306"/>
      <c r="HE53" s="306"/>
      <c r="HF53" s="306"/>
      <c r="HG53" s="306"/>
      <c r="HH53" s="307"/>
      <c r="HI53" s="305"/>
      <c r="HJ53" s="306"/>
      <c r="HK53" s="306"/>
      <c r="HL53" s="306"/>
      <c r="HM53" s="306"/>
      <c r="HN53" s="307"/>
      <c r="HO53" s="305"/>
      <c r="HP53" s="306"/>
      <c r="HQ53" s="306"/>
      <c r="HR53" s="306"/>
      <c r="HS53" s="306"/>
      <c r="HT53" s="307"/>
      <c r="HU53" s="305"/>
      <c r="HV53" s="306"/>
      <c r="HW53" s="306"/>
      <c r="HX53" s="306"/>
      <c r="HY53" s="306"/>
      <c r="HZ53" s="307"/>
      <c r="IA53" s="305"/>
      <c r="IB53" s="306"/>
      <c r="IC53" s="306"/>
      <c r="ID53" s="306"/>
      <c r="IE53" s="306"/>
      <c r="IF53" s="307"/>
      <c r="IG53" s="305"/>
      <c r="IH53" s="306"/>
      <c r="II53" s="306"/>
      <c r="IJ53" s="306"/>
      <c r="IK53" s="306"/>
      <c r="IL53" s="307"/>
    </row>
    <row r="54" spans="1:246" ht="18.75" customHeight="1" x14ac:dyDescent="0.15">
      <c r="A54" s="382"/>
      <c r="B54" s="409"/>
      <c r="C54" s="417"/>
      <c r="D54" s="405"/>
      <c r="E54" s="368" t="s">
        <v>21</v>
      </c>
      <c r="F54" s="368"/>
      <c r="G54" s="305"/>
      <c r="H54" s="306"/>
      <c r="I54" s="306"/>
      <c r="J54" s="306"/>
      <c r="K54" s="306"/>
      <c r="L54" s="307"/>
      <c r="M54" s="305"/>
      <c r="N54" s="306"/>
      <c r="O54" s="306"/>
      <c r="P54" s="306"/>
      <c r="Q54" s="306"/>
      <c r="R54" s="307"/>
      <c r="S54" s="305"/>
      <c r="T54" s="306"/>
      <c r="U54" s="306"/>
      <c r="V54" s="306"/>
      <c r="W54" s="306"/>
      <c r="X54" s="307"/>
      <c r="Y54" s="305"/>
      <c r="Z54" s="306"/>
      <c r="AA54" s="306"/>
      <c r="AB54" s="306"/>
      <c r="AC54" s="306"/>
      <c r="AD54" s="307"/>
      <c r="AE54" s="305"/>
      <c r="AF54" s="306"/>
      <c r="AG54" s="306"/>
      <c r="AH54" s="306"/>
      <c r="AI54" s="306"/>
      <c r="AJ54" s="307"/>
      <c r="AK54" s="305"/>
      <c r="AL54" s="306"/>
      <c r="AM54" s="306"/>
      <c r="AN54" s="306"/>
      <c r="AO54" s="306"/>
      <c r="AP54" s="307"/>
      <c r="AQ54" s="305"/>
      <c r="AR54" s="306"/>
      <c r="AS54" s="306"/>
      <c r="AT54" s="306"/>
      <c r="AU54" s="306"/>
      <c r="AV54" s="307"/>
      <c r="AW54" s="305"/>
      <c r="AX54" s="306"/>
      <c r="AY54" s="306"/>
      <c r="AZ54" s="306"/>
      <c r="BA54" s="306"/>
      <c r="BB54" s="307"/>
      <c r="BC54" s="305"/>
      <c r="BD54" s="306"/>
      <c r="BE54" s="306"/>
      <c r="BF54" s="306"/>
      <c r="BG54" s="306"/>
      <c r="BH54" s="307"/>
      <c r="BI54" s="305"/>
      <c r="BJ54" s="306"/>
      <c r="BK54" s="306"/>
      <c r="BL54" s="306"/>
      <c r="BM54" s="306"/>
      <c r="BN54" s="307"/>
      <c r="BO54" s="305"/>
      <c r="BP54" s="306"/>
      <c r="BQ54" s="306"/>
      <c r="BR54" s="306"/>
      <c r="BS54" s="306"/>
      <c r="BT54" s="307"/>
      <c r="BU54" s="305"/>
      <c r="BV54" s="306"/>
      <c r="BW54" s="306"/>
      <c r="BX54" s="306"/>
      <c r="BY54" s="306"/>
      <c r="BZ54" s="307"/>
      <c r="CA54" s="305"/>
      <c r="CB54" s="306"/>
      <c r="CC54" s="306"/>
      <c r="CD54" s="306"/>
      <c r="CE54" s="306"/>
      <c r="CF54" s="307"/>
      <c r="CG54" s="305"/>
      <c r="CH54" s="306"/>
      <c r="CI54" s="306"/>
      <c r="CJ54" s="306"/>
      <c r="CK54" s="306"/>
      <c r="CL54" s="307"/>
      <c r="CM54" s="305"/>
      <c r="CN54" s="306"/>
      <c r="CO54" s="306"/>
      <c r="CP54" s="306"/>
      <c r="CQ54" s="306"/>
      <c r="CR54" s="307"/>
      <c r="CS54" s="305"/>
      <c r="CT54" s="306"/>
      <c r="CU54" s="306"/>
      <c r="CV54" s="306"/>
      <c r="CW54" s="306"/>
      <c r="CX54" s="307"/>
      <c r="CY54" s="305"/>
      <c r="CZ54" s="306"/>
      <c r="DA54" s="306"/>
      <c r="DB54" s="306"/>
      <c r="DC54" s="306"/>
      <c r="DD54" s="307"/>
      <c r="DE54" s="305"/>
      <c r="DF54" s="306"/>
      <c r="DG54" s="306"/>
      <c r="DH54" s="306"/>
      <c r="DI54" s="306"/>
      <c r="DJ54" s="307"/>
      <c r="DK54" s="305"/>
      <c r="DL54" s="306"/>
      <c r="DM54" s="306"/>
      <c r="DN54" s="306"/>
      <c r="DO54" s="306"/>
      <c r="DP54" s="307"/>
      <c r="DQ54" s="305"/>
      <c r="DR54" s="306"/>
      <c r="DS54" s="306"/>
      <c r="DT54" s="306"/>
      <c r="DU54" s="306"/>
      <c r="DV54" s="307"/>
      <c r="DW54" s="305"/>
      <c r="DX54" s="306"/>
      <c r="DY54" s="306"/>
      <c r="DZ54" s="306"/>
      <c r="EA54" s="306"/>
      <c r="EB54" s="307"/>
      <c r="EC54" s="305"/>
      <c r="ED54" s="306"/>
      <c r="EE54" s="306"/>
      <c r="EF54" s="306"/>
      <c r="EG54" s="306"/>
      <c r="EH54" s="307"/>
      <c r="EI54" s="305"/>
      <c r="EJ54" s="306"/>
      <c r="EK54" s="306"/>
      <c r="EL54" s="306"/>
      <c r="EM54" s="306"/>
      <c r="EN54" s="307"/>
      <c r="EO54" s="305"/>
      <c r="EP54" s="306"/>
      <c r="EQ54" s="306"/>
      <c r="ER54" s="306"/>
      <c r="ES54" s="306"/>
      <c r="ET54" s="307"/>
      <c r="EU54" s="305"/>
      <c r="EV54" s="306"/>
      <c r="EW54" s="306"/>
      <c r="EX54" s="306"/>
      <c r="EY54" s="306"/>
      <c r="EZ54" s="307"/>
      <c r="FA54" s="305"/>
      <c r="FB54" s="306"/>
      <c r="FC54" s="306"/>
      <c r="FD54" s="306"/>
      <c r="FE54" s="306"/>
      <c r="FF54" s="307"/>
      <c r="FG54" s="305"/>
      <c r="FH54" s="306"/>
      <c r="FI54" s="306"/>
      <c r="FJ54" s="306"/>
      <c r="FK54" s="306"/>
      <c r="FL54" s="307"/>
      <c r="FM54" s="305"/>
      <c r="FN54" s="306"/>
      <c r="FO54" s="306"/>
      <c r="FP54" s="306"/>
      <c r="FQ54" s="306"/>
      <c r="FR54" s="307"/>
      <c r="FS54" s="305"/>
      <c r="FT54" s="306"/>
      <c r="FU54" s="306"/>
      <c r="FV54" s="306"/>
      <c r="FW54" s="306"/>
      <c r="FX54" s="307"/>
      <c r="FY54" s="305"/>
      <c r="FZ54" s="306"/>
      <c r="GA54" s="306"/>
      <c r="GB54" s="306"/>
      <c r="GC54" s="306"/>
      <c r="GD54" s="307"/>
      <c r="GE54" s="305"/>
      <c r="GF54" s="306"/>
      <c r="GG54" s="306"/>
      <c r="GH54" s="306"/>
      <c r="GI54" s="306"/>
      <c r="GJ54" s="307"/>
      <c r="GK54" s="305"/>
      <c r="GL54" s="306"/>
      <c r="GM54" s="306"/>
      <c r="GN54" s="306"/>
      <c r="GO54" s="306"/>
      <c r="GP54" s="307"/>
      <c r="GQ54" s="305"/>
      <c r="GR54" s="306"/>
      <c r="GS54" s="306"/>
      <c r="GT54" s="306"/>
      <c r="GU54" s="306"/>
      <c r="GV54" s="307"/>
      <c r="GW54" s="305"/>
      <c r="GX54" s="306"/>
      <c r="GY54" s="306"/>
      <c r="GZ54" s="306"/>
      <c r="HA54" s="306"/>
      <c r="HB54" s="307"/>
      <c r="HC54" s="305"/>
      <c r="HD54" s="306"/>
      <c r="HE54" s="306"/>
      <c r="HF54" s="306"/>
      <c r="HG54" s="306"/>
      <c r="HH54" s="307"/>
      <c r="HI54" s="305"/>
      <c r="HJ54" s="306"/>
      <c r="HK54" s="306"/>
      <c r="HL54" s="306"/>
      <c r="HM54" s="306"/>
      <c r="HN54" s="307"/>
      <c r="HO54" s="305"/>
      <c r="HP54" s="306"/>
      <c r="HQ54" s="306"/>
      <c r="HR54" s="306"/>
      <c r="HS54" s="306"/>
      <c r="HT54" s="307"/>
      <c r="HU54" s="305"/>
      <c r="HV54" s="306"/>
      <c r="HW54" s="306"/>
      <c r="HX54" s="306"/>
      <c r="HY54" s="306"/>
      <c r="HZ54" s="307"/>
      <c r="IA54" s="305"/>
      <c r="IB54" s="306"/>
      <c r="IC54" s="306"/>
      <c r="ID54" s="306"/>
      <c r="IE54" s="306"/>
      <c r="IF54" s="307"/>
      <c r="IG54" s="305"/>
      <c r="IH54" s="306"/>
      <c r="II54" s="306"/>
      <c r="IJ54" s="306"/>
      <c r="IK54" s="306"/>
      <c r="IL54" s="307"/>
    </row>
    <row r="55" spans="1:246" ht="18.75" customHeight="1" x14ac:dyDescent="0.15">
      <c r="A55" s="382"/>
      <c r="B55" s="409"/>
      <c r="C55" s="417"/>
      <c r="D55" s="405"/>
      <c r="E55" s="380" t="s">
        <v>20</v>
      </c>
      <c r="F55" s="380"/>
      <c r="G55" s="325"/>
      <c r="H55" s="326"/>
      <c r="I55" s="326"/>
      <c r="J55" s="326"/>
      <c r="K55" s="326"/>
      <c r="L55" s="327"/>
      <c r="M55" s="325"/>
      <c r="N55" s="326"/>
      <c r="O55" s="326"/>
      <c r="P55" s="326"/>
      <c r="Q55" s="326"/>
      <c r="R55" s="327"/>
      <c r="S55" s="325"/>
      <c r="T55" s="326"/>
      <c r="U55" s="326"/>
      <c r="V55" s="326"/>
      <c r="W55" s="326"/>
      <c r="X55" s="327"/>
      <c r="Y55" s="325"/>
      <c r="Z55" s="326"/>
      <c r="AA55" s="326"/>
      <c r="AB55" s="326"/>
      <c r="AC55" s="326"/>
      <c r="AD55" s="327"/>
      <c r="AE55" s="325"/>
      <c r="AF55" s="326"/>
      <c r="AG55" s="326"/>
      <c r="AH55" s="326"/>
      <c r="AI55" s="326"/>
      <c r="AJ55" s="327"/>
      <c r="AK55" s="325"/>
      <c r="AL55" s="326"/>
      <c r="AM55" s="326"/>
      <c r="AN55" s="326"/>
      <c r="AO55" s="326"/>
      <c r="AP55" s="327"/>
      <c r="AQ55" s="325"/>
      <c r="AR55" s="326"/>
      <c r="AS55" s="326"/>
      <c r="AT55" s="326"/>
      <c r="AU55" s="326"/>
      <c r="AV55" s="327"/>
      <c r="AW55" s="325"/>
      <c r="AX55" s="326"/>
      <c r="AY55" s="326"/>
      <c r="AZ55" s="326"/>
      <c r="BA55" s="326"/>
      <c r="BB55" s="327"/>
      <c r="BC55" s="325"/>
      <c r="BD55" s="326"/>
      <c r="BE55" s="326"/>
      <c r="BF55" s="326"/>
      <c r="BG55" s="326"/>
      <c r="BH55" s="327"/>
      <c r="BI55" s="325"/>
      <c r="BJ55" s="326"/>
      <c r="BK55" s="326"/>
      <c r="BL55" s="326"/>
      <c r="BM55" s="326"/>
      <c r="BN55" s="327"/>
      <c r="BO55" s="325"/>
      <c r="BP55" s="326"/>
      <c r="BQ55" s="326"/>
      <c r="BR55" s="326"/>
      <c r="BS55" s="326"/>
      <c r="BT55" s="327"/>
      <c r="BU55" s="325"/>
      <c r="BV55" s="326"/>
      <c r="BW55" s="326"/>
      <c r="BX55" s="326"/>
      <c r="BY55" s="326"/>
      <c r="BZ55" s="327"/>
      <c r="CA55" s="325"/>
      <c r="CB55" s="326"/>
      <c r="CC55" s="326"/>
      <c r="CD55" s="326"/>
      <c r="CE55" s="326"/>
      <c r="CF55" s="327"/>
      <c r="CG55" s="325"/>
      <c r="CH55" s="326"/>
      <c r="CI55" s="326"/>
      <c r="CJ55" s="326"/>
      <c r="CK55" s="326"/>
      <c r="CL55" s="327"/>
      <c r="CM55" s="325"/>
      <c r="CN55" s="326"/>
      <c r="CO55" s="326"/>
      <c r="CP55" s="326"/>
      <c r="CQ55" s="326"/>
      <c r="CR55" s="327"/>
      <c r="CS55" s="325"/>
      <c r="CT55" s="326"/>
      <c r="CU55" s="326"/>
      <c r="CV55" s="326"/>
      <c r="CW55" s="326"/>
      <c r="CX55" s="327"/>
      <c r="CY55" s="325"/>
      <c r="CZ55" s="326"/>
      <c r="DA55" s="326"/>
      <c r="DB55" s="326"/>
      <c r="DC55" s="326"/>
      <c r="DD55" s="327"/>
      <c r="DE55" s="325"/>
      <c r="DF55" s="326"/>
      <c r="DG55" s="326"/>
      <c r="DH55" s="326"/>
      <c r="DI55" s="326"/>
      <c r="DJ55" s="327"/>
      <c r="DK55" s="325"/>
      <c r="DL55" s="326"/>
      <c r="DM55" s="326"/>
      <c r="DN55" s="326"/>
      <c r="DO55" s="326"/>
      <c r="DP55" s="327"/>
      <c r="DQ55" s="325"/>
      <c r="DR55" s="326"/>
      <c r="DS55" s="326"/>
      <c r="DT55" s="326"/>
      <c r="DU55" s="326"/>
      <c r="DV55" s="327"/>
      <c r="DW55" s="325"/>
      <c r="DX55" s="326"/>
      <c r="DY55" s="326"/>
      <c r="DZ55" s="326"/>
      <c r="EA55" s="326"/>
      <c r="EB55" s="327"/>
      <c r="EC55" s="325"/>
      <c r="ED55" s="326"/>
      <c r="EE55" s="326"/>
      <c r="EF55" s="326"/>
      <c r="EG55" s="326"/>
      <c r="EH55" s="327"/>
      <c r="EI55" s="325"/>
      <c r="EJ55" s="326"/>
      <c r="EK55" s="326"/>
      <c r="EL55" s="326"/>
      <c r="EM55" s="326"/>
      <c r="EN55" s="327"/>
      <c r="EO55" s="325"/>
      <c r="EP55" s="326"/>
      <c r="EQ55" s="326"/>
      <c r="ER55" s="326"/>
      <c r="ES55" s="326"/>
      <c r="ET55" s="327"/>
      <c r="EU55" s="325"/>
      <c r="EV55" s="326"/>
      <c r="EW55" s="326"/>
      <c r="EX55" s="326"/>
      <c r="EY55" s="326"/>
      <c r="EZ55" s="327"/>
      <c r="FA55" s="325"/>
      <c r="FB55" s="326"/>
      <c r="FC55" s="326"/>
      <c r="FD55" s="326"/>
      <c r="FE55" s="326"/>
      <c r="FF55" s="327"/>
      <c r="FG55" s="325"/>
      <c r="FH55" s="326"/>
      <c r="FI55" s="326"/>
      <c r="FJ55" s="326"/>
      <c r="FK55" s="326"/>
      <c r="FL55" s="327"/>
      <c r="FM55" s="325"/>
      <c r="FN55" s="326"/>
      <c r="FO55" s="326"/>
      <c r="FP55" s="326"/>
      <c r="FQ55" s="326"/>
      <c r="FR55" s="327"/>
      <c r="FS55" s="325"/>
      <c r="FT55" s="326"/>
      <c r="FU55" s="326"/>
      <c r="FV55" s="326"/>
      <c r="FW55" s="326"/>
      <c r="FX55" s="327"/>
      <c r="FY55" s="325"/>
      <c r="FZ55" s="326"/>
      <c r="GA55" s="326"/>
      <c r="GB55" s="326"/>
      <c r="GC55" s="326"/>
      <c r="GD55" s="327"/>
      <c r="GE55" s="325"/>
      <c r="GF55" s="326"/>
      <c r="GG55" s="326"/>
      <c r="GH55" s="326"/>
      <c r="GI55" s="326"/>
      <c r="GJ55" s="327"/>
      <c r="GK55" s="325"/>
      <c r="GL55" s="326"/>
      <c r="GM55" s="326"/>
      <c r="GN55" s="326"/>
      <c r="GO55" s="326"/>
      <c r="GP55" s="327"/>
      <c r="GQ55" s="325"/>
      <c r="GR55" s="326"/>
      <c r="GS55" s="326"/>
      <c r="GT55" s="326"/>
      <c r="GU55" s="326"/>
      <c r="GV55" s="327"/>
      <c r="GW55" s="325"/>
      <c r="GX55" s="326"/>
      <c r="GY55" s="326"/>
      <c r="GZ55" s="326"/>
      <c r="HA55" s="326"/>
      <c r="HB55" s="327"/>
      <c r="HC55" s="325"/>
      <c r="HD55" s="326"/>
      <c r="HE55" s="326"/>
      <c r="HF55" s="326"/>
      <c r="HG55" s="326"/>
      <c r="HH55" s="327"/>
      <c r="HI55" s="325"/>
      <c r="HJ55" s="326"/>
      <c r="HK55" s="326"/>
      <c r="HL55" s="326"/>
      <c r="HM55" s="326"/>
      <c r="HN55" s="327"/>
      <c r="HO55" s="325"/>
      <c r="HP55" s="326"/>
      <c r="HQ55" s="326"/>
      <c r="HR55" s="326"/>
      <c r="HS55" s="326"/>
      <c r="HT55" s="327"/>
      <c r="HU55" s="325"/>
      <c r="HV55" s="326"/>
      <c r="HW55" s="326"/>
      <c r="HX55" s="326"/>
      <c r="HY55" s="326"/>
      <c r="HZ55" s="327"/>
      <c r="IA55" s="325"/>
      <c r="IB55" s="326"/>
      <c r="IC55" s="326"/>
      <c r="ID55" s="326"/>
      <c r="IE55" s="326"/>
      <c r="IF55" s="327"/>
      <c r="IG55" s="325"/>
      <c r="IH55" s="326"/>
      <c r="II55" s="326"/>
      <c r="IJ55" s="326"/>
      <c r="IK55" s="326"/>
      <c r="IL55" s="327"/>
    </row>
    <row r="56" spans="1:246" ht="18.75" customHeight="1" x14ac:dyDescent="0.15">
      <c r="A56" s="382"/>
      <c r="B56" s="409"/>
      <c r="C56" s="417"/>
      <c r="D56" s="405" t="s">
        <v>19</v>
      </c>
      <c r="E56" s="406" t="s">
        <v>18</v>
      </c>
      <c r="F56" s="406"/>
      <c r="G56" s="286"/>
      <c r="H56" s="287"/>
      <c r="I56" s="287"/>
      <c r="J56" s="287"/>
      <c r="K56" s="287"/>
      <c r="L56" s="288"/>
      <c r="M56" s="286"/>
      <c r="N56" s="287"/>
      <c r="O56" s="287"/>
      <c r="P56" s="287"/>
      <c r="Q56" s="287"/>
      <c r="R56" s="288"/>
      <c r="S56" s="286"/>
      <c r="T56" s="287"/>
      <c r="U56" s="287"/>
      <c r="V56" s="287"/>
      <c r="W56" s="287"/>
      <c r="X56" s="288"/>
      <c r="Y56" s="286"/>
      <c r="Z56" s="287"/>
      <c r="AA56" s="287"/>
      <c r="AB56" s="287"/>
      <c r="AC56" s="287"/>
      <c r="AD56" s="288"/>
      <c r="AE56" s="286"/>
      <c r="AF56" s="287"/>
      <c r="AG56" s="287"/>
      <c r="AH56" s="287"/>
      <c r="AI56" s="287"/>
      <c r="AJ56" s="288"/>
      <c r="AK56" s="286"/>
      <c r="AL56" s="287"/>
      <c r="AM56" s="287"/>
      <c r="AN56" s="287"/>
      <c r="AO56" s="287"/>
      <c r="AP56" s="288"/>
      <c r="AQ56" s="286"/>
      <c r="AR56" s="287"/>
      <c r="AS56" s="287"/>
      <c r="AT56" s="287"/>
      <c r="AU56" s="287"/>
      <c r="AV56" s="288"/>
      <c r="AW56" s="286"/>
      <c r="AX56" s="287"/>
      <c r="AY56" s="287"/>
      <c r="AZ56" s="287"/>
      <c r="BA56" s="287"/>
      <c r="BB56" s="288"/>
      <c r="BC56" s="286"/>
      <c r="BD56" s="287"/>
      <c r="BE56" s="287"/>
      <c r="BF56" s="287"/>
      <c r="BG56" s="287"/>
      <c r="BH56" s="288"/>
      <c r="BI56" s="286"/>
      <c r="BJ56" s="287"/>
      <c r="BK56" s="287"/>
      <c r="BL56" s="287"/>
      <c r="BM56" s="287"/>
      <c r="BN56" s="288"/>
      <c r="BO56" s="286"/>
      <c r="BP56" s="287"/>
      <c r="BQ56" s="287"/>
      <c r="BR56" s="287"/>
      <c r="BS56" s="287"/>
      <c r="BT56" s="288"/>
      <c r="BU56" s="286"/>
      <c r="BV56" s="287"/>
      <c r="BW56" s="287"/>
      <c r="BX56" s="287"/>
      <c r="BY56" s="287"/>
      <c r="BZ56" s="288"/>
      <c r="CA56" s="286"/>
      <c r="CB56" s="287"/>
      <c r="CC56" s="287"/>
      <c r="CD56" s="287"/>
      <c r="CE56" s="287"/>
      <c r="CF56" s="288"/>
      <c r="CG56" s="286"/>
      <c r="CH56" s="287"/>
      <c r="CI56" s="287"/>
      <c r="CJ56" s="287"/>
      <c r="CK56" s="287"/>
      <c r="CL56" s="288"/>
      <c r="CM56" s="286"/>
      <c r="CN56" s="287"/>
      <c r="CO56" s="287"/>
      <c r="CP56" s="287"/>
      <c r="CQ56" s="287"/>
      <c r="CR56" s="288"/>
      <c r="CS56" s="286"/>
      <c r="CT56" s="287"/>
      <c r="CU56" s="287"/>
      <c r="CV56" s="287"/>
      <c r="CW56" s="287"/>
      <c r="CX56" s="288"/>
      <c r="CY56" s="286"/>
      <c r="CZ56" s="287"/>
      <c r="DA56" s="287"/>
      <c r="DB56" s="287"/>
      <c r="DC56" s="287"/>
      <c r="DD56" s="288"/>
      <c r="DE56" s="286"/>
      <c r="DF56" s="287"/>
      <c r="DG56" s="287"/>
      <c r="DH56" s="287"/>
      <c r="DI56" s="287"/>
      <c r="DJ56" s="288"/>
      <c r="DK56" s="286"/>
      <c r="DL56" s="287"/>
      <c r="DM56" s="287"/>
      <c r="DN56" s="287"/>
      <c r="DO56" s="287"/>
      <c r="DP56" s="288"/>
      <c r="DQ56" s="286"/>
      <c r="DR56" s="287"/>
      <c r="DS56" s="287"/>
      <c r="DT56" s="287"/>
      <c r="DU56" s="287"/>
      <c r="DV56" s="288"/>
      <c r="DW56" s="286"/>
      <c r="DX56" s="287"/>
      <c r="DY56" s="287"/>
      <c r="DZ56" s="287"/>
      <c r="EA56" s="287"/>
      <c r="EB56" s="288"/>
      <c r="EC56" s="286"/>
      <c r="ED56" s="287"/>
      <c r="EE56" s="287"/>
      <c r="EF56" s="287"/>
      <c r="EG56" s="287"/>
      <c r="EH56" s="288"/>
      <c r="EI56" s="286"/>
      <c r="EJ56" s="287"/>
      <c r="EK56" s="287"/>
      <c r="EL56" s="287"/>
      <c r="EM56" s="287"/>
      <c r="EN56" s="288"/>
      <c r="EO56" s="286"/>
      <c r="EP56" s="287"/>
      <c r="EQ56" s="287"/>
      <c r="ER56" s="287"/>
      <c r="ES56" s="287"/>
      <c r="ET56" s="288"/>
      <c r="EU56" s="286"/>
      <c r="EV56" s="287"/>
      <c r="EW56" s="287"/>
      <c r="EX56" s="287"/>
      <c r="EY56" s="287"/>
      <c r="EZ56" s="288"/>
      <c r="FA56" s="286"/>
      <c r="FB56" s="287"/>
      <c r="FC56" s="287"/>
      <c r="FD56" s="287"/>
      <c r="FE56" s="287"/>
      <c r="FF56" s="288"/>
      <c r="FG56" s="286"/>
      <c r="FH56" s="287"/>
      <c r="FI56" s="287"/>
      <c r="FJ56" s="287"/>
      <c r="FK56" s="287"/>
      <c r="FL56" s="288"/>
      <c r="FM56" s="286"/>
      <c r="FN56" s="287"/>
      <c r="FO56" s="287"/>
      <c r="FP56" s="287"/>
      <c r="FQ56" s="287"/>
      <c r="FR56" s="288"/>
      <c r="FS56" s="286"/>
      <c r="FT56" s="287"/>
      <c r="FU56" s="287"/>
      <c r="FV56" s="287"/>
      <c r="FW56" s="287"/>
      <c r="FX56" s="288"/>
      <c r="FY56" s="286"/>
      <c r="FZ56" s="287"/>
      <c r="GA56" s="287"/>
      <c r="GB56" s="287"/>
      <c r="GC56" s="287"/>
      <c r="GD56" s="288"/>
      <c r="GE56" s="286"/>
      <c r="GF56" s="287"/>
      <c r="GG56" s="287"/>
      <c r="GH56" s="287"/>
      <c r="GI56" s="287"/>
      <c r="GJ56" s="288"/>
      <c r="GK56" s="286"/>
      <c r="GL56" s="287"/>
      <c r="GM56" s="287"/>
      <c r="GN56" s="287"/>
      <c r="GO56" s="287"/>
      <c r="GP56" s="288"/>
      <c r="GQ56" s="286"/>
      <c r="GR56" s="287"/>
      <c r="GS56" s="287"/>
      <c r="GT56" s="287"/>
      <c r="GU56" s="287"/>
      <c r="GV56" s="288"/>
      <c r="GW56" s="286"/>
      <c r="GX56" s="287"/>
      <c r="GY56" s="287"/>
      <c r="GZ56" s="287"/>
      <c r="HA56" s="287"/>
      <c r="HB56" s="288"/>
      <c r="HC56" s="286"/>
      <c r="HD56" s="287"/>
      <c r="HE56" s="287"/>
      <c r="HF56" s="287"/>
      <c r="HG56" s="287"/>
      <c r="HH56" s="288"/>
      <c r="HI56" s="286"/>
      <c r="HJ56" s="287"/>
      <c r="HK56" s="287"/>
      <c r="HL56" s="287"/>
      <c r="HM56" s="287"/>
      <c r="HN56" s="288"/>
      <c r="HO56" s="286"/>
      <c r="HP56" s="287"/>
      <c r="HQ56" s="287"/>
      <c r="HR56" s="287"/>
      <c r="HS56" s="287"/>
      <c r="HT56" s="288"/>
      <c r="HU56" s="286"/>
      <c r="HV56" s="287"/>
      <c r="HW56" s="287"/>
      <c r="HX56" s="287"/>
      <c r="HY56" s="287"/>
      <c r="HZ56" s="288"/>
      <c r="IA56" s="286"/>
      <c r="IB56" s="287"/>
      <c r="IC56" s="287"/>
      <c r="ID56" s="287"/>
      <c r="IE56" s="287"/>
      <c r="IF56" s="288"/>
      <c r="IG56" s="286"/>
      <c r="IH56" s="287"/>
      <c r="II56" s="287"/>
      <c r="IJ56" s="287"/>
      <c r="IK56" s="287"/>
      <c r="IL56" s="288"/>
    </row>
    <row r="57" spans="1:246" ht="18.75" customHeight="1" x14ac:dyDescent="0.15">
      <c r="A57" s="382"/>
      <c r="B57" s="409"/>
      <c r="C57" s="417"/>
      <c r="D57" s="405"/>
      <c r="E57" s="391" t="s">
        <v>17</v>
      </c>
      <c r="F57" s="391"/>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8"/>
      <c r="BZ57" s="308"/>
      <c r="CA57" s="308"/>
      <c r="CB57" s="308"/>
      <c r="CC57" s="308"/>
      <c r="CD57" s="308"/>
      <c r="CE57" s="308"/>
      <c r="CF57" s="308"/>
      <c r="CG57" s="308"/>
      <c r="CH57" s="308"/>
      <c r="CI57" s="308"/>
      <c r="CJ57" s="308"/>
      <c r="CK57" s="308"/>
      <c r="CL57" s="308"/>
      <c r="CM57" s="308"/>
      <c r="CN57" s="308"/>
      <c r="CO57" s="308"/>
      <c r="CP57" s="308"/>
      <c r="CQ57" s="308"/>
      <c r="CR57" s="308"/>
      <c r="CS57" s="308"/>
      <c r="CT57" s="308"/>
      <c r="CU57" s="308"/>
      <c r="CV57" s="308"/>
      <c r="CW57" s="308"/>
      <c r="CX57" s="308"/>
      <c r="CY57" s="308"/>
      <c r="CZ57" s="308"/>
      <c r="DA57" s="308"/>
      <c r="DB57" s="308"/>
      <c r="DC57" s="308"/>
      <c r="DD57" s="308"/>
      <c r="DE57" s="308"/>
      <c r="DF57" s="308"/>
      <c r="DG57" s="308"/>
      <c r="DH57" s="308"/>
      <c r="DI57" s="308"/>
      <c r="DJ57" s="308"/>
      <c r="DK57" s="308"/>
      <c r="DL57" s="308"/>
      <c r="DM57" s="308"/>
      <c r="DN57" s="308"/>
      <c r="DO57" s="308"/>
      <c r="DP57" s="308"/>
      <c r="DQ57" s="308"/>
      <c r="DR57" s="308"/>
      <c r="DS57" s="308"/>
      <c r="DT57" s="308"/>
      <c r="DU57" s="308"/>
      <c r="DV57" s="308"/>
      <c r="DW57" s="308"/>
      <c r="DX57" s="308"/>
      <c r="DY57" s="308"/>
      <c r="DZ57" s="308"/>
      <c r="EA57" s="308"/>
      <c r="EB57" s="308"/>
      <c r="EC57" s="308"/>
      <c r="ED57" s="308"/>
      <c r="EE57" s="308"/>
      <c r="EF57" s="308"/>
      <c r="EG57" s="308"/>
      <c r="EH57" s="308"/>
      <c r="EI57" s="308"/>
      <c r="EJ57" s="308"/>
      <c r="EK57" s="308"/>
      <c r="EL57" s="308"/>
      <c r="EM57" s="308"/>
      <c r="EN57" s="308"/>
      <c r="EO57" s="308"/>
      <c r="EP57" s="308"/>
      <c r="EQ57" s="308"/>
      <c r="ER57" s="308"/>
      <c r="ES57" s="308"/>
      <c r="ET57" s="308"/>
      <c r="EU57" s="308"/>
      <c r="EV57" s="308"/>
      <c r="EW57" s="308"/>
      <c r="EX57" s="308"/>
      <c r="EY57" s="308"/>
      <c r="EZ57" s="308"/>
      <c r="FA57" s="308"/>
      <c r="FB57" s="308"/>
      <c r="FC57" s="308"/>
      <c r="FD57" s="308"/>
      <c r="FE57" s="308"/>
      <c r="FF57" s="308"/>
      <c r="FG57" s="308"/>
      <c r="FH57" s="308"/>
      <c r="FI57" s="308"/>
      <c r="FJ57" s="308"/>
      <c r="FK57" s="308"/>
      <c r="FL57" s="308"/>
      <c r="FM57" s="308"/>
      <c r="FN57" s="308"/>
      <c r="FO57" s="308"/>
      <c r="FP57" s="308"/>
      <c r="FQ57" s="308"/>
      <c r="FR57" s="308"/>
      <c r="FS57" s="308"/>
      <c r="FT57" s="308"/>
      <c r="FU57" s="308"/>
      <c r="FV57" s="308"/>
      <c r="FW57" s="308"/>
      <c r="FX57" s="308"/>
      <c r="FY57" s="308"/>
      <c r="FZ57" s="308"/>
      <c r="GA57" s="308"/>
      <c r="GB57" s="308"/>
      <c r="GC57" s="308"/>
      <c r="GD57" s="308"/>
      <c r="GE57" s="308"/>
      <c r="GF57" s="308"/>
      <c r="GG57" s="308"/>
      <c r="GH57" s="308"/>
      <c r="GI57" s="308"/>
      <c r="GJ57" s="308"/>
      <c r="GK57" s="308"/>
      <c r="GL57" s="308"/>
      <c r="GM57" s="308"/>
      <c r="GN57" s="308"/>
      <c r="GO57" s="308"/>
      <c r="GP57" s="308"/>
      <c r="GQ57" s="308"/>
      <c r="GR57" s="308"/>
      <c r="GS57" s="308"/>
      <c r="GT57" s="308"/>
      <c r="GU57" s="308"/>
      <c r="GV57" s="308"/>
      <c r="GW57" s="308"/>
      <c r="GX57" s="308"/>
      <c r="GY57" s="308"/>
      <c r="GZ57" s="308"/>
      <c r="HA57" s="308"/>
      <c r="HB57" s="308"/>
      <c r="HC57" s="308"/>
      <c r="HD57" s="308"/>
      <c r="HE57" s="308"/>
      <c r="HF57" s="308"/>
      <c r="HG57" s="308"/>
      <c r="HH57" s="308"/>
      <c r="HI57" s="308"/>
      <c r="HJ57" s="308"/>
      <c r="HK57" s="308"/>
      <c r="HL57" s="308"/>
      <c r="HM57" s="308"/>
      <c r="HN57" s="308"/>
      <c r="HO57" s="308"/>
      <c r="HP57" s="308"/>
      <c r="HQ57" s="308"/>
      <c r="HR57" s="308"/>
      <c r="HS57" s="308"/>
      <c r="HT57" s="308"/>
      <c r="HU57" s="308"/>
      <c r="HV57" s="308"/>
      <c r="HW57" s="308"/>
      <c r="HX57" s="308"/>
      <c r="HY57" s="308"/>
      <c r="HZ57" s="308"/>
      <c r="IA57" s="308"/>
      <c r="IB57" s="308"/>
      <c r="IC57" s="308"/>
      <c r="ID57" s="308"/>
      <c r="IE57" s="308"/>
      <c r="IF57" s="308"/>
      <c r="IG57" s="308"/>
      <c r="IH57" s="308"/>
      <c r="II57" s="308"/>
      <c r="IJ57" s="308"/>
      <c r="IK57" s="308"/>
      <c r="IL57" s="308"/>
    </row>
    <row r="58" spans="1:246" ht="18.75" customHeight="1" x14ac:dyDescent="0.15">
      <c r="A58" s="382"/>
      <c r="B58" s="409"/>
      <c r="C58" s="417"/>
      <c r="D58" s="405"/>
      <c r="E58" s="391" t="s">
        <v>16</v>
      </c>
      <c r="F58" s="391"/>
      <c r="G58" s="290"/>
      <c r="H58" s="291"/>
      <c r="I58" s="291"/>
      <c r="J58" s="291"/>
      <c r="K58" s="291"/>
      <c r="L58" s="314"/>
      <c r="M58" s="290"/>
      <c r="N58" s="291"/>
      <c r="O58" s="291"/>
      <c r="P58" s="291"/>
      <c r="Q58" s="291"/>
      <c r="R58" s="314"/>
      <c r="S58" s="290"/>
      <c r="T58" s="291"/>
      <c r="U58" s="291"/>
      <c r="V58" s="291"/>
      <c r="W58" s="291"/>
      <c r="X58" s="314"/>
      <c r="Y58" s="290"/>
      <c r="Z58" s="291"/>
      <c r="AA58" s="291"/>
      <c r="AB58" s="291"/>
      <c r="AC58" s="291"/>
      <c r="AD58" s="314"/>
      <c r="AE58" s="290"/>
      <c r="AF58" s="291"/>
      <c r="AG58" s="291"/>
      <c r="AH58" s="291"/>
      <c r="AI58" s="291"/>
      <c r="AJ58" s="314"/>
      <c r="AK58" s="290"/>
      <c r="AL58" s="291"/>
      <c r="AM58" s="291"/>
      <c r="AN58" s="291"/>
      <c r="AO58" s="291"/>
      <c r="AP58" s="314"/>
      <c r="AQ58" s="290"/>
      <c r="AR58" s="291"/>
      <c r="AS58" s="291"/>
      <c r="AT58" s="291"/>
      <c r="AU58" s="291"/>
      <c r="AV58" s="314"/>
      <c r="AW58" s="290"/>
      <c r="AX58" s="291"/>
      <c r="AY58" s="291"/>
      <c r="AZ58" s="291"/>
      <c r="BA58" s="291"/>
      <c r="BB58" s="314"/>
      <c r="BC58" s="290"/>
      <c r="BD58" s="291"/>
      <c r="BE58" s="291"/>
      <c r="BF58" s="291"/>
      <c r="BG58" s="291"/>
      <c r="BH58" s="314"/>
      <c r="BI58" s="290"/>
      <c r="BJ58" s="291"/>
      <c r="BK58" s="291"/>
      <c r="BL58" s="291"/>
      <c r="BM58" s="291"/>
      <c r="BN58" s="314"/>
      <c r="BO58" s="290"/>
      <c r="BP58" s="291"/>
      <c r="BQ58" s="291"/>
      <c r="BR58" s="291"/>
      <c r="BS58" s="291"/>
      <c r="BT58" s="314"/>
      <c r="BU58" s="290"/>
      <c r="BV58" s="291"/>
      <c r="BW58" s="291"/>
      <c r="BX58" s="291"/>
      <c r="BY58" s="291"/>
      <c r="BZ58" s="314"/>
      <c r="CA58" s="290"/>
      <c r="CB58" s="291"/>
      <c r="CC58" s="291"/>
      <c r="CD58" s="291"/>
      <c r="CE58" s="291"/>
      <c r="CF58" s="314"/>
      <c r="CG58" s="290"/>
      <c r="CH58" s="291"/>
      <c r="CI58" s="291"/>
      <c r="CJ58" s="291"/>
      <c r="CK58" s="291"/>
      <c r="CL58" s="314"/>
      <c r="CM58" s="290"/>
      <c r="CN58" s="291"/>
      <c r="CO58" s="291"/>
      <c r="CP58" s="291"/>
      <c r="CQ58" s="291"/>
      <c r="CR58" s="314"/>
      <c r="CS58" s="290"/>
      <c r="CT58" s="291"/>
      <c r="CU58" s="291"/>
      <c r="CV58" s="291"/>
      <c r="CW58" s="291"/>
      <c r="CX58" s="314"/>
      <c r="CY58" s="290"/>
      <c r="CZ58" s="291"/>
      <c r="DA58" s="291"/>
      <c r="DB58" s="291"/>
      <c r="DC58" s="291"/>
      <c r="DD58" s="314"/>
      <c r="DE58" s="290"/>
      <c r="DF58" s="291"/>
      <c r="DG58" s="291"/>
      <c r="DH58" s="291"/>
      <c r="DI58" s="291"/>
      <c r="DJ58" s="314"/>
      <c r="DK58" s="290"/>
      <c r="DL58" s="291"/>
      <c r="DM58" s="291"/>
      <c r="DN58" s="291"/>
      <c r="DO58" s="291"/>
      <c r="DP58" s="314"/>
      <c r="DQ58" s="290"/>
      <c r="DR58" s="291"/>
      <c r="DS58" s="291"/>
      <c r="DT58" s="291"/>
      <c r="DU58" s="291"/>
      <c r="DV58" s="314"/>
      <c r="DW58" s="290"/>
      <c r="DX58" s="291"/>
      <c r="DY58" s="291"/>
      <c r="DZ58" s="291"/>
      <c r="EA58" s="291"/>
      <c r="EB58" s="314"/>
      <c r="EC58" s="290"/>
      <c r="ED58" s="291"/>
      <c r="EE58" s="291"/>
      <c r="EF58" s="291"/>
      <c r="EG58" s="291"/>
      <c r="EH58" s="314"/>
      <c r="EI58" s="290"/>
      <c r="EJ58" s="291"/>
      <c r="EK58" s="291"/>
      <c r="EL58" s="291"/>
      <c r="EM58" s="291"/>
      <c r="EN58" s="314"/>
      <c r="EO58" s="290"/>
      <c r="EP58" s="291"/>
      <c r="EQ58" s="291"/>
      <c r="ER58" s="291"/>
      <c r="ES58" s="291"/>
      <c r="ET58" s="314"/>
      <c r="EU58" s="290"/>
      <c r="EV58" s="291"/>
      <c r="EW58" s="291"/>
      <c r="EX58" s="291"/>
      <c r="EY58" s="291"/>
      <c r="EZ58" s="314"/>
      <c r="FA58" s="290"/>
      <c r="FB58" s="291"/>
      <c r="FC58" s="291"/>
      <c r="FD58" s="291"/>
      <c r="FE58" s="291"/>
      <c r="FF58" s="314"/>
      <c r="FG58" s="290"/>
      <c r="FH58" s="291"/>
      <c r="FI58" s="291"/>
      <c r="FJ58" s="291"/>
      <c r="FK58" s="291"/>
      <c r="FL58" s="314"/>
      <c r="FM58" s="290"/>
      <c r="FN58" s="291"/>
      <c r="FO58" s="291"/>
      <c r="FP58" s="291"/>
      <c r="FQ58" s="291"/>
      <c r="FR58" s="314"/>
      <c r="FS58" s="290"/>
      <c r="FT58" s="291"/>
      <c r="FU58" s="291"/>
      <c r="FV58" s="291"/>
      <c r="FW58" s="291"/>
      <c r="FX58" s="314"/>
      <c r="FY58" s="290"/>
      <c r="FZ58" s="291"/>
      <c r="GA58" s="291"/>
      <c r="GB58" s="291"/>
      <c r="GC58" s="291"/>
      <c r="GD58" s="314"/>
      <c r="GE58" s="290"/>
      <c r="GF58" s="291"/>
      <c r="GG58" s="291"/>
      <c r="GH58" s="291"/>
      <c r="GI58" s="291"/>
      <c r="GJ58" s="314"/>
      <c r="GK58" s="290"/>
      <c r="GL58" s="291"/>
      <c r="GM58" s="291"/>
      <c r="GN58" s="291"/>
      <c r="GO58" s="291"/>
      <c r="GP58" s="314"/>
      <c r="GQ58" s="290"/>
      <c r="GR58" s="291"/>
      <c r="GS58" s="291"/>
      <c r="GT58" s="291"/>
      <c r="GU58" s="291"/>
      <c r="GV58" s="314"/>
      <c r="GW58" s="290"/>
      <c r="GX58" s="291"/>
      <c r="GY58" s="291"/>
      <c r="GZ58" s="291"/>
      <c r="HA58" s="291"/>
      <c r="HB58" s="314"/>
      <c r="HC58" s="290"/>
      <c r="HD58" s="291"/>
      <c r="HE58" s="291"/>
      <c r="HF58" s="291"/>
      <c r="HG58" s="291"/>
      <c r="HH58" s="314"/>
      <c r="HI58" s="290"/>
      <c r="HJ58" s="291"/>
      <c r="HK58" s="291"/>
      <c r="HL58" s="291"/>
      <c r="HM58" s="291"/>
      <c r="HN58" s="314"/>
      <c r="HO58" s="290"/>
      <c r="HP58" s="291"/>
      <c r="HQ58" s="291"/>
      <c r="HR58" s="291"/>
      <c r="HS58" s="291"/>
      <c r="HT58" s="314"/>
      <c r="HU58" s="290"/>
      <c r="HV58" s="291"/>
      <c r="HW58" s="291"/>
      <c r="HX58" s="291"/>
      <c r="HY58" s="291"/>
      <c r="HZ58" s="314"/>
      <c r="IA58" s="290"/>
      <c r="IB58" s="291"/>
      <c r="IC58" s="291"/>
      <c r="ID58" s="291"/>
      <c r="IE58" s="291"/>
      <c r="IF58" s="314"/>
      <c r="IG58" s="290"/>
      <c r="IH58" s="291"/>
      <c r="II58" s="291"/>
      <c r="IJ58" s="291"/>
      <c r="IK58" s="291"/>
      <c r="IL58" s="314"/>
    </row>
    <row r="59" spans="1:246" ht="18.75" customHeight="1" x14ac:dyDescent="0.15">
      <c r="A59" s="382"/>
      <c r="B59" s="409"/>
      <c r="C59" s="417"/>
      <c r="D59" s="405"/>
      <c r="E59" s="407" t="s">
        <v>15</v>
      </c>
      <c r="F59" s="407"/>
      <c r="G59" s="328"/>
      <c r="H59" s="329"/>
      <c r="I59" s="329"/>
      <c r="J59" s="329"/>
      <c r="K59" s="329"/>
      <c r="L59" s="330"/>
      <c r="M59" s="328"/>
      <c r="N59" s="329"/>
      <c r="O59" s="329"/>
      <c r="P59" s="329"/>
      <c r="Q59" s="329"/>
      <c r="R59" s="330"/>
      <c r="S59" s="328"/>
      <c r="T59" s="329"/>
      <c r="U59" s="329"/>
      <c r="V59" s="329"/>
      <c r="W59" s="329"/>
      <c r="X59" s="330"/>
      <c r="Y59" s="328"/>
      <c r="Z59" s="329"/>
      <c r="AA59" s="329"/>
      <c r="AB59" s="329"/>
      <c r="AC59" s="329"/>
      <c r="AD59" s="330"/>
      <c r="AE59" s="328"/>
      <c r="AF59" s="329"/>
      <c r="AG59" s="329"/>
      <c r="AH59" s="329"/>
      <c r="AI59" s="329"/>
      <c r="AJ59" s="330"/>
      <c r="AK59" s="328"/>
      <c r="AL59" s="329"/>
      <c r="AM59" s="329"/>
      <c r="AN59" s="329"/>
      <c r="AO59" s="329"/>
      <c r="AP59" s="330"/>
      <c r="AQ59" s="328"/>
      <c r="AR59" s="329"/>
      <c r="AS59" s="329"/>
      <c r="AT59" s="329"/>
      <c r="AU59" s="329"/>
      <c r="AV59" s="330"/>
      <c r="AW59" s="328"/>
      <c r="AX59" s="329"/>
      <c r="AY59" s="329"/>
      <c r="AZ59" s="329"/>
      <c r="BA59" s="329"/>
      <c r="BB59" s="330"/>
      <c r="BC59" s="328"/>
      <c r="BD59" s="329"/>
      <c r="BE59" s="329"/>
      <c r="BF59" s="329"/>
      <c r="BG59" s="329"/>
      <c r="BH59" s="330"/>
      <c r="BI59" s="328"/>
      <c r="BJ59" s="329"/>
      <c r="BK59" s="329"/>
      <c r="BL59" s="329"/>
      <c r="BM59" s="329"/>
      <c r="BN59" s="330"/>
      <c r="BO59" s="328"/>
      <c r="BP59" s="329"/>
      <c r="BQ59" s="329"/>
      <c r="BR59" s="329"/>
      <c r="BS59" s="329"/>
      <c r="BT59" s="330"/>
      <c r="BU59" s="328"/>
      <c r="BV59" s="329"/>
      <c r="BW59" s="329"/>
      <c r="BX59" s="329"/>
      <c r="BY59" s="329"/>
      <c r="BZ59" s="330"/>
      <c r="CA59" s="328"/>
      <c r="CB59" s="329"/>
      <c r="CC59" s="329"/>
      <c r="CD59" s="329"/>
      <c r="CE59" s="329"/>
      <c r="CF59" s="330"/>
      <c r="CG59" s="328"/>
      <c r="CH59" s="329"/>
      <c r="CI59" s="329"/>
      <c r="CJ59" s="329"/>
      <c r="CK59" s="329"/>
      <c r="CL59" s="330"/>
      <c r="CM59" s="328"/>
      <c r="CN59" s="329"/>
      <c r="CO59" s="329"/>
      <c r="CP59" s="329"/>
      <c r="CQ59" s="329"/>
      <c r="CR59" s="330"/>
      <c r="CS59" s="328"/>
      <c r="CT59" s="329"/>
      <c r="CU59" s="329"/>
      <c r="CV59" s="329"/>
      <c r="CW59" s="329"/>
      <c r="CX59" s="330"/>
      <c r="CY59" s="328"/>
      <c r="CZ59" s="329"/>
      <c r="DA59" s="329"/>
      <c r="DB59" s="329"/>
      <c r="DC59" s="329"/>
      <c r="DD59" s="330"/>
      <c r="DE59" s="328"/>
      <c r="DF59" s="329"/>
      <c r="DG59" s="329"/>
      <c r="DH59" s="329"/>
      <c r="DI59" s="329"/>
      <c r="DJ59" s="330"/>
      <c r="DK59" s="328"/>
      <c r="DL59" s="329"/>
      <c r="DM59" s="329"/>
      <c r="DN59" s="329"/>
      <c r="DO59" s="329"/>
      <c r="DP59" s="330"/>
      <c r="DQ59" s="328"/>
      <c r="DR59" s="329"/>
      <c r="DS59" s="329"/>
      <c r="DT59" s="329"/>
      <c r="DU59" s="329"/>
      <c r="DV59" s="330"/>
      <c r="DW59" s="328"/>
      <c r="DX59" s="329"/>
      <c r="DY59" s="329"/>
      <c r="DZ59" s="329"/>
      <c r="EA59" s="329"/>
      <c r="EB59" s="330"/>
      <c r="EC59" s="328"/>
      <c r="ED59" s="329"/>
      <c r="EE59" s="329"/>
      <c r="EF59" s="329"/>
      <c r="EG59" s="329"/>
      <c r="EH59" s="330"/>
      <c r="EI59" s="328"/>
      <c r="EJ59" s="329"/>
      <c r="EK59" s="329"/>
      <c r="EL59" s="329"/>
      <c r="EM59" s="329"/>
      <c r="EN59" s="330"/>
      <c r="EO59" s="328"/>
      <c r="EP59" s="329"/>
      <c r="EQ59" s="329"/>
      <c r="ER59" s="329"/>
      <c r="ES59" s="329"/>
      <c r="ET59" s="330"/>
      <c r="EU59" s="328"/>
      <c r="EV59" s="329"/>
      <c r="EW59" s="329"/>
      <c r="EX59" s="329"/>
      <c r="EY59" s="329"/>
      <c r="EZ59" s="330"/>
      <c r="FA59" s="328"/>
      <c r="FB59" s="329"/>
      <c r="FC59" s="329"/>
      <c r="FD59" s="329"/>
      <c r="FE59" s="329"/>
      <c r="FF59" s="330"/>
      <c r="FG59" s="328"/>
      <c r="FH59" s="329"/>
      <c r="FI59" s="329"/>
      <c r="FJ59" s="329"/>
      <c r="FK59" s="329"/>
      <c r="FL59" s="330"/>
      <c r="FM59" s="328"/>
      <c r="FN59" s="329"/>
      <c r="FO59" s="329"/>
      <c r="FP59" s="329"/>
      <c r="FQ59" s="329"/>
      <c r="FR59" s="330"/>
      <c r="FS59" s="328"/>
      <c r="FT59" s="329"/>
      <c r="FU59" s="329"/>
      <c r="FV59" s="329"/>
      <c r="FW59" s="329"/>
      <c r="FX59" s="330"/>
      <c r="FY59" s="328"/>
      <c r="FZ59" s="329"/>
      <c r="GA59" s="329"/>
      <c r="GB59" s="329"/>
      <c r="GC59" s="329"/>
      <c r="GD59" s="330"/>
      <c r="GE59" s="328"/>
      <c r="GF59" s="329"/>
      <c r="GG59" s="329"/>
      <c r="GH59" s="329"/>
      <c r="GI59" s="329"/>
      <c r="GJ59" s="330"/>
      <c r="GK59" s="328"/>
      <c r="GL59" s="329"/>
      <c r="GM59" s="329"/>
      <c r="GN59" s="329"/>
      <c r="GO59" s="329"/>
      <c r="GP59" s="330"/>
      <c r="GQ59" s="328"/>
      <c r="GR59" s="329"/>
      <c r="GS59" s="329"/>
      <c r="GT59" s="329"/>
      <c r="GU59" s="329"/>
      <c r="GV59" s="330"/>
      <c r="GW59" s="328"/>
      <c r="GX59" s="329"/>
      <c r="GY59" s="329"/>
      <c r="GZ59" s="329"/>
      <c r="HA59" s="329"/>
      <c r="HB59" s="330"/>
      <c r="HC59" s="328"/>
      <c r="HD59" s="329"/>
      <c r="HE59" s="329"/>
      <c r="HF59" s="329"/>
      <c r="HG59" s="329"/>
      <c r="HH59" s="330"/>
      <c r="HI59" s="328"/>
      <c r="HJ59" s="329"/>
      <c r="HK59" s="329"/>
      <c r="HL59" s="329"/>
      <c r="HM59" s="329"/>
      <c r="HN59" s="330"/>
      <c r="HO59" s="328"/>
      <c r="HP59" s="329"/>
      <c r="HQ59" s="329"/>
      <c r="HR59" s="329"/>
      <c r="HS59" s="329"/>
      <c r="HT59" s="330"/>
      <c r="HU59" s="328"/>
      <c r="HV59" s="329"/>
      <c r="HW59" s="329"/>
      <c r="HX59" s="329"/>
      <c r="HY59" s="329"/>
      <c r="HZ59" s="330"/>
      <c r="IA59" s="328"/>
      <c r="IB59" s="329"/>
      <c r="IC59" s="329"/>
      <c r="ID59" s="329"/>
      <c r="IE59" s="329"/>
      <c r="IF59" s="330"/>
      <c r="IG59" s="328"/>
      <c r="IH59" s="329"/>
      <c r="II59" s="329"/>
      <c r="IJ59" s="329"/>
      <c r="IK59" s="329"/>
      <c r="IL59" s="330"/>
    </row>
    <row r="60" spans="1:246" ht="18.75" customHeight="1" x14ac:dyDescent="0.15">
      <c r="A60" s="382"/>
      <c r="B60" s="409"/>
      <c r="C60" s="417"/>
      <c r="D60" s="405" t="s">
        <v>14</v>
      </c>
      <c r="E60" s="423" t="s">
        <v>13</v>
      </c>
      <c r="F60" s="423"/>
      <c r="G60" s="331"/>
      <c r="H60" s="332"/>
      <c r="I60" s="332"/>
      <c r="J60" s="332"/>
      <c r="K60" s="332"/>
      <c r="L60" s="19" t="s">
        <v>12</v>
      </c>
      <c r="M60" s="331"/>
      <c r="N60" s="332"/>
      <c r="O60" s="332"/>
      <c r="P60" s="332"/>
      <c r="Q60" s="332"/>
      <c r="R60" s="19" t="s">
        <v>12</v>
      </c>
      <c r="S60" s="331"/>
      <c r="T60" s="332"/>
      <c r="U60" s="332"/>
      <c r="V60" s="332"/>
      <c r="W60" s="332"/>
      <c r="X60" s="19" t="s">
        <v>12</v>
      </c>
      <c r="Y60" s="331"/>
      <c r="Z60" s="332"/>
      <c r="AA60" s="332"/>
      <c r="AB60" s="332"/>
      <c r="AC60" s="332"/>
      <c r="AD60" s="19" t="s">
        <v>12</v>
      </c>
      <c r="AE60" s="331"/>
      <c r="AF60" s="332"/>
      <c r="AG60" s="332"/>
      <c r="AH60" s="332"/>
      <c r="AI60" s="332"/>
      <c r="AJ60" s="19" t="s">
        <v>12</v>
      </c>
      <c r="AK60" s="331"/>
      <c r="AL60" s="332"/>
      <c r="AM60" s="332"/>
      <c r="AN60" s="332"/>
      <c r="AO60" s="332"/>
      <c r="AP60" s="19" t="s">
        <v>12</v>
      </c>
      <c r="AQ60" s="331"/>
      <c r="AR60" s="332"/>
      <c r="AS60" s="332"/>
      <c r="AT60" s="332"/>
      <c r="AU60" s="332"/>
      <c r="AV60" s="19" t="s">
        <v>12</v>
      </c>
      <c r="AW60" s="331"/>
      <c r="AX60" s="332"/>
      <c r="AY60" s="332"/>
      <c r="AZ60" s="332"/>
      <c r="BA60" s="332"/>
      <c r="BB60" s="19" t="s">
        <v>12</v>
      </c>
      <c r="BC60" s="331"/>
      <c r="BD60" s="332"/>
      <c r="BE60" s="332"/>
      <c r="BF60" s="332"/>
      <c r="BG60" s="332"/>
      <c r="BH60" s="19" t="s">
        <v>12</v>
      </c>
      <c r="BI60" s="331"/>
      <c r="BJ60" s="332"/>
      <c r="BK60" s="332"/>
      <c r="BL60" s="332"/>
      <c r="BM60" s="332"/>
      <c r="BN60" s="19" t="s">
        <v>12</v>
      </c>
      <c r="BO60" s="331"/>
      <c r="BP60" s="332"/>
      <c r="BQ60" s="332"/>
      <c r="BR60" s="332"/>
      <c r="BS60" s="332"/>
      <c r="BT60" s="19" t="s">
        <v>12</v>
      </c>
      <c r="BU60" s="331"/>
      <c r="BV60" s="332"/>
      <c r="BW60" s="332"/>
      <c r="BX60" s="332"/>
      <c r="BY60" s="332"/>
      <c r="BZ60" s="19" t="s">
        <v>12</v>
      </c>
      <c r="CA60" s="331"/>
      <c r="CB60" s="332"/>
      <c r="CC60" s="332"/>
      <c r="CD60" s="332"/>
      <c r="CE60" s="332"/>
      <c r="CF60" s="19" t="s">
        <v>12</v>
      </c>
      <c r="CG60" s="331"/>
      <c r="CH60" s="332"/>
      <c r="CI60" s="332"/>
      <c r="CJ60" s="332"/>
      <c r="CK60" s="332"/>
      <c r="CL60" s="19" t="s">
        <v>12</v>
      </c>
      <c r="CM60" s="331"/>
      <c r="CN60" s="332"/>
      <c r="CO60" s="332"/>
      <c r="CP60" s="332"/>
      <c r="CQ60" s="332"/>
      <c r="CR60" s="19" t="s">
        <v>12</v>
      </c>
      <c r="CS60" s="331"/>
      <c r="CT60" s="332"/>
      <c r="CU60" s="332"/>
      <c r="CV60" s="332"/>
      <c r="CW60" s="332"/>
      <c r="CX60" s="19" t="s">
        <v>12</v>
      </c>
      <c r="CY60" s="331"/>
      <c r="CZ60" s="332"/>
      <c r="DA60" s="332"/>
      <c r="DB60" s="332"/>
      <c r="DC60" s="332"/>
      <c r="DD60" s="19" t="s">
        <v>12</v>
      </c>
      <c r="DE60" s="331"/>
      <c r="DF60" s="332"/>
      <c r="DG60" s="332"/>
      <c r="DH60" s="332"/>
      <c r="DI60" s="332"/>
      <c r="DJ60" s="19" t="s">
        <v>12</v>
      </c>
      <c r="DK60" s="331"/>
      <c r="DL60" s="332"/>
      <c r="DM60" s="332"/>
      <c r="DN60" s="332"/>
      <c r="DO60" s="332"/>
      <c r="DP60" s="19" t="s">
        <v>12</v>
      </c>
      <c r="DQ60" s="331"/>
      <c r="DR60" s="332"/>
      <c r="DS60" s="332"/>
      <c r="DT60" s="332"/>
      <c r="DU60" s="332"/>
      <c r="DV60" s="19" t="s">
        <v>12</v>
      </c>
      <c r="DW60" s="331"/>
      <c r="DX60" s="332"/>
      <c r="DY60" s="332"/>
      <c r="DZ60" s="332"/>
      <c r="EA60" s="332"/>
      <c r="EB60" s="19" t="s">
        <v>12</v>
      </c>
      <c r="EC60" s="331"/>
      <c r="ED60" s="332"/>
      <c r="EE60" s="332"/>
      <c r="EF60" s="332"/>
      <c r="EG60" s="332"/>
      <c r="EH60" s="19" t="s">
        <v>12</v>
      </c>
      <c r="EI60" s="331"/>
      <c r="EJ60" s="332"/>
      <c r="EK60" s="332"/>
      <c r="EL60" s="332"/>
      <c r="EM60" s="332"/>
      <c r="EN60" s="19" t="s">
        <v>12</v>
      </c>
      <c r="EO60" s="331"/>
      <c r="EP60" s="332"/>
      <c r="EQ60" s="332"/>
      <c r="ER60" s="332"/>
      <c r="ES60" s="332"/>
      <c r="ET60" s="19" t="s">
        <v>12</v>
      </c>
      <c r="EU60" s="331"/>
      <c r="EV60" s="332"/>
      <c r="EW60" s="332"/>
      <c r="EX60" s="332"/>
      <c r="EY60" s="332"/>
      <c r="EZ60" s="19" t="s">
        <v>12</v>
      </c>
      <c r="FA60" s="331"/>
      <c r="FB60" s="332"/>
      <c r="FC60" s="332"/>
      <c r="FD60" s="332"/>
      <c r="FE60" s="332"/>
      <c r="FF60" s="19" t="s">
        <v>12</v>
      </c>
      <c r="FG60" s="331"/>
      <c r="FH60" s="332"/>
      <c r="FI60" s="332"/>
      <c r="FJ60" s="332"/>
      <c r="FK60" s="332"/>
      <c r="FL60" s="19" t="s">
        <v>12</v>
      </c>
      <c r="FM60" s="331"/>
      <c r="FN60" s="332"/>
      <c r="FO60" s="332"/>
      <c r="FP60" s="332"/>
      <c r="FQ60" s="332"/>
      <c r="FR60" s="19" t="s">
        <v>12</v>
      </c>
      <c r="FS60" s="331"/>
      <c r="FT60" s="332"/>
      <c r="FU60" s="332"/>
      <c r="FV60" s="332"/>
      <c r="FW60" s="332"/>
      <c r="FX60" s="19" t="s">
        <v>12</v>
      </c>
      <c r="FY60" s="331"/>
      <c r="FZ60" s="332"/>
      <c r="GA60" s="332"/>
      <c r="GB60" s="332"/>
      <c r="GC60" s="332"/>
      <c r="GD60" s="19" t="s">
        <v>12</v>
      </c>
      <c r="GE60" s="331"/>
      <c r="GF60" s="332"/>
      <c r="GG60" s="332"/>
      <c r="GH60" s="332"/>
      <c r="GI60" s="332"/>
      <c r="GJ60" s="19" t="s">
        <v>12</v>
      </c>
      <c r="GK60" s="331"/>
      <c r="GL60" s="332"/>
      <c r="GM60" s="332"/>
      <c r="GN60" s="332"/>
      <c r="GO60" s="332"/>
      <c r="GP60" s="19" t="s">
        <v>12</v>
      </c>
      <c r="GQ60" s="331"/>
      <c r="GR60" s="332"/>
      <c r="GS60" s="332"/>
      <c r="GT60" s="332"/>
      <c r="GU60" s="332"/>
      <c r="GV60" s="19" t="s">
        <v>12</v>
      </c>
      <c r="GW60" s="331"/>
      <c r="GX60" s="332"/>
      <c r="GY60" s="332"/>
      <c r="GZ60" s="332"/>
      <c r="HA60" s="332"/>
      <c r="HB60" s="19" t="s">
        <v>12</v>
      </c>
      <c r="HC60" s="331"/>
      <c r="HD60" s="332"/>
      <c r="HE60" s="332"/>
      <c r="HF60" s="332"/>
      <c r="HG60" s="332"/>
      <c r="HH60" s="19" t="s">
        <v>12</v>
      </c>
      <c r="HI60" s="331"/>
      <c r="HJ60" s="332"/>
      <c r="HK60" s="332"/>
      <c r="HL60" s="332"/>
      <c r="HM60" s="332"/>
      <c r="HN60" s="19" t="s">
        <v>12</v>
      </c>
      <c r="HO60" s="331"/>
      <c r="HP60" s="332"/>
      <c r="HQ60" s="332"/>
      <c r="HR60" s="332"/>
      <c r="HS60" s="332"/>
      <c r="HT60" s="19" t="s">
        <v>12</v>
      </c>
      <c r="HU60" s="331"/>
      <c r="HV60" s="332"/>
      <c r="HW60" s="332"/>
      <c r="HX60" s="332"/>
      <c r="HY60" s="332"/>
      <c r="HZ60" s="19" t="s">
        <v>12</v>
      </c>
      <c r="IA60" s="331"/>
      <c r="IB60" s="332"/>
      <c r="IC60" s="332"/>
      <c r="ID60" s="332"/>
      <c r="IE60" s="332"/>
      <c r="IF60" s="19" t="s">
        <v>12</v>
      </c>
      <c r="IG60" s="331"/>
      <c r="IH60" s="332"/>
      <c r="II60" s="332"/>
      <c r="IJ60" s="332"/>
      <c r="IK60" s="332"/>
      <c r="IL60" s="19" t="s">
        <v>12</v>
      </c>
    </row>
    <row r="61" spans="1:246" ht="18.75" customHeight="1" thickBot="1" x14ac:dyDescent="0.2">
      <c r="A61" s="383"/>
      <c r="B61" s="410"/>
      <c r="C61" s="418"/>
      <c r="D61" s="422"/>
      <c r="E61" s="424" t="s">
        <v>11</v>
      </c>
      <c r="F61" s="424"/>
      <c r="G61" s="292"/>
      <c r="H61" s="293"/>
      <c r="I61" s="294" t="s">
        <v>10</v>
      </c>
      <c r="J61" s="295"/>
      <c r="K61" s="295"/>
      <c r="L61" s="295"/>
      <c r="M61" s="292"/>
      <c r="N61" s="293"/>
      <c r="O61" s="294" t="s">
        <v>10</v>
      </c>
      <c r="P61" s="295"/>
      <c r="Q61" s="295"/>
      <c r="R61" s="295"/>
      <c r="S61" s="292"/>
      <c r="T61" s="293"/>
      <c r="U61" s="294" t="s">
        <v>10</v>
      </c>
      <c r="V61" s="295"/>
      <c r="W61" s="295"/>
      <c r="X61" s="295"/>
      <c r="Y61" s="292"/>
      <c r="Z61" s="293"/>
      <c r="AA61" s="294" t="s">
        <v>10</v>
      </c>
      <c r="AB61" s="295"/>
      <c r="AC61" s="295"/>
      <c r="AD61" s="295"/>
      <c r="AE61" s="292"/>
      <c r="AF61" s="293"/>
      <c r="AG61" s="294" t="s">
        <v>10</v>
      </c>
      <c r="AH61" s="295"/>
      <c r="AI61" s="295"/>
      <c r="AJ61" s="295"/>
      <c r="AK61" s="292"/>
      <c r="AL61" s="293"/>
      <c r="AM61" s="294" t="s">
        <v>10</v>
      </c>
      <c r="AN61" s="295"/>
      <c r="AO61" s="295"/>
      <c r="AP61" s="295"/>
      <c r="AQ61" s="292"/>
      <c r="AR61" s="293"/>
      <c r="AS61" s="294" t="s">
        <v>10</v>
      </c>
      <c r="AT61" s="295"/>
      <c r="AU61" s="295"/>
      <c r="AV61" s="295"/>
      <c r="AW61" s="292"/>
      <c r="AX61" s="293"/>
      <c r="AY61" s="294" t="s">
        <v>10</v>
      </c>
      <c r="AZ61" s="295"/>
      <c r="BA61" s="295"/>
      <c r="BB61" s="295"/>
      <c r="BC61" s="292"/>
      <c r="BD61" s="293"/>
      <c r="BE61" s="294" t="s">
        <v>10</v>
      </c>
      <c r="BF61" s="295"/>
      <c r="BG61" s="295"/>
      <c r="BH61" s="295"/>
      <c r="BI61" s="292"/>
      <c r="BJ61" s="293"/>
      <c r="BK61" s="294" t="s">
        <v>10</v>
      </c>
      <c r="BL61" s="295"/>
      <c r="BM61" s="295"/>
      <c r="BN61" s="295"/>
      <c r="BO61" s="292"/>
      <c r="BP61" s="293"/>
      <c r="BQ61" s="294" t="s">
        <v>10</v>
      </c>
      <c r="BR61" s="295"/>
      <c r="BS61" s="295"/>
      <c r="BT61" s="295"/>
      <c r="BU61" s="292"/>
      <c r="BV61" s="293"/>
      <c r="BW61" s="294" t="s">
        <v>10</v>
      </c>
      <c r="BX61" s="295"/>
      <c r="BY61" s="295"/>
      <c r="BZ61" s="295"/>
      <c r="CA61" s="292"/>
      <c r="CB61" s="293"/>
      <c r="CC61" s="294" t="s">
        <v>10</v>
      </c>
      <c r="CD61" s="295"/>
      <c r="CE61" s="295"/>
      <c r="CF61" s="295"/>
      <c r="CG61" s="292"/>
      <c r="CH61" s="293"/>
      <c r="CI61" s="294" t="s">
        <v>10</v>
      </c>
      <c r="CJ61" s="295"/>
      <c r="CK61" s="295"/>
      <c r="CL61" s="295"/>
      <c r="CM61" s="292"/>
      <c r="CN61" s="293"/>
      <c r="CO61" s="294" t="s">
        <v>10</v>
      </c>
      <c r="CP61" s="295"/>
      <c r="CQ61" s="295"/>
      <c r="CR61" s="295"/>
      <c r="CS61" s="292"/>
      <c r="CT61" s="293"/>
      <c r="CU61" s="294" t="s">
        <v>10</v>
      </c>
      <c r="CV61" s="295"/>
      <c r="CW61" s="295"/>
      <c r="CX61" s="295"/>
      <c r="CY61" s="292"/>
      <c r="CZ61" s="293"/>
      <c r="DA61" s="294" t="s">
        <v>10</v>
      </c>
      <c r="DB61" s="295"/>
      <c r="DC61" s="295"/>
      <c r="DD61" s="295"/>
      <c r="DE61" s="292"/>
      <c r="DF61" s="293"/>
      <c r="DG61" s="294" t="s">
        <v>10</v>
      </c>
      <c r="DH61" s="295"/>
      <c r="DI61" s="295"/>
      <c r="DJ61" s="295"/>
      <c r="DK61" s="292"/>
      <c r="DL61" s="293"/>
      <c r="DM61" s="294" t="s">
        <v>10</v>
      </c>
      <c r="DN61" s="295"/>
      <c r="DO61" s="295"/>
      <c r="DP61" s="295"/>
      <c r="DQ61" s="292"/>
      <c r="DR61" s="293"/>
      <c r="DS61" s="294" t="s">
        <v>10</v>
      </c>
      <c r="DT61" s="295"/>
      <c r="DU61" s="295"/>
      <c r="DV61" s="295"/>
      <c r="DW61" s="292"/>
      <c r="DX61" s="293"/>
      <c r="DY61" s="294" t="s">
        <v>10</v>
      </c>
      <c r="DZ61" s="295"/>
      <c r="EA61" s="295"/>
      <c r="EB61" s="295"/>
      <c r="EC61" s="292"/>
      <c r="ED61" s="293"/>
      <c r="EE61" s="294" t="s">
        <v>10</v>
      </c>
      <c r="EF61" s="295"/>
      <c r="EG61" s="295"/>
      <c r="EH61" s="295"/>
      <c r="EI61" s="292"/>
      <c r="EJ61" s="293"/>
      <c r="EK61" s="294" t="s">
        <v>10</v>
      </c>
      <c r="EL61" s="295"/>
      <c r="EM61" s="295"/>
      <c r="EN61" s="295"/>
      <c r="EO61" s="292"/>
      <c r="EP61" s="293"/>
      <c r="EQ61" s="294" t="s">
        <v>10</v>
      </c>
      <c r="ER61" s="295"/>
      <c r="ES61" s="295"/>
      <c r="ET61" s="295"/>
      <c r="EU61" s="292"/>
      <c r="EV61" s="293"/>
      <c r="EW61" s="294" t="s">
        <v>10</v>
      </c>
      <c r="EX61" s="295"/>
      <c r="EY61" s="295"/>
      <c r="EZ61" s="295"/>
      <c r="FA61" s="292"/>
      <c r="FB61" s="293"/>
      <c r="FC61" s="294" t="s">
        <v>10</v>
      </c>
      <c r="FD61" s="295"/>
      <c r="FE61" s="295"/>
      <c r="FF61" s="295"/>
      <c r="FG61" s="292"/>
      <c r="FH61" s="293"/>
      <c r="FI61" s="294" t="s">
        <v>10</v>
      </c>
      <c r="FJ61" s="295"/>
      <c r="FK61" s="295"/>
      <c r="FL61" s="295"/>
      <c r="FM61" s="292"/>
      <c r="FN61" s="293"/>
      <c r="FO61" s="294" t="s">
        <v>10</v>
      </c>
      <c r="FP61" s="295"/>
      <c r="FQ61" s="295"/>
      <c r="FR61" s="295"/>
      <c r="FS61" s="292"/>
      <c r="FT61" s="293"/>
      <c r="FU61" s="294" t="s">
        <v>10</v>
      </c>
      <c r="FV61" s="295"/>
      <c r="FW61" s="295"/>
      <c r="FX61" s="295"/>
      <c r="FY61" s="292"/>
      <c r="FZ61" s="293"/>
      <c r="GA61" s="294" t="s">
        <v>10</v>
      </c>
      <c r="GB61" s="295"/>
      <c r="GC61" s="295"/>
      <c r="GD61" s="295"/>
      <c r="GE61" s="292"/>
      <c r="GF61" s="293"/>
      <c r="GG61" s="294" t="s">
        <v>10</v>
      </c>
      <c r="GH61" s="295"/>
      <c r="GI61" s="295"/>
      <c r="GJ61" s="295"/>
      <c r="GK61" s="292"/>
      <c r="GL61" s="293"/>
      <c r="GM61" s="294" t="s">
        <v>10</v>
      </c>
      <c r="GN61" s="295"/>
      <c r="GO61" s="295"/>
      <c r="GP61" s="295"/>
      <c r="GQ61" s="292"/>
      <c r="GR61" s="293"/>
      <c r="GS61" s="294" t="s">
        <v>10</v>
      </c>
      <c r="GT61" s="295"/>
      <c r="GU61" s="295"/>
      <c r="GV61" s="295"/>
      <c r="GW61" s="292"/>
      <c r="GX61" s="293"/>
      <c r="GY61" s="294" t="s">
        <v>10</v>
      </c>
      <c r="GZ61" s="295"/>
      <c r="HA61" s="295"/>
      <c r="HB61" s="295"/>
      <c r="HC61" s="292"/>
      <c r="HD61" s="293"/>
      <c r="HE61" s="294" t="s">
        <v>10</v>
      </c>
      <c r="HF61" s="295"/>
      <c r="HG61" s="295"/>
      <c r="HH61" s="295"/>
      <c r="HI61" s="292"/>
      <c r="HJ61" s="293"/>
      <c r="HK61" s="294" t="s">
        <v>10</v>
      </c>
      <c r="HL61" s="295"/>
      <c r="HM61" s="295"/>
      <c r="HN61" s="295"/>
      <c r="HO61" s="292"/>
      <c r="HP61" s="293"/>
      <c r="HQ61" s="294" t="s">
        <v>10</v>
      </c>
      <c r="HR61" s="295"/>
      <c r="HS61" s="295"/>
      <c r="HT61" s="295"/>
      <c r="HU61" s="292"/>
      <c r="HV61" s="293"/>
      <c r="HW61" s="294" t="s">
        <v>10</v>
      </c>
      <c r="HX61" s="295"/>
      <c r="HY61" s="295"/>
      <c r="HZ61" s="295"/>
      <c r="IA61" s="292"/>
      <c r="IB61" s="293"/>
      <c r="IC61" s="294" t="s">
        <v>10</v>
      </c>
      <c r="ID61" s="295"/>
      <c r="IE61" s="295"/>
      <c r="IF61" s="295"/>
      <c r="IG61" s="292"/>
      <c r="IH61" s="293"/>
      <c r="II61" s="294" t="s">
        <v>10</v>
      </c>
      <c r="IJ61" s="295"/>
      <c r="IK61" s="295"/>
      <c r="IL61" s="295"/>
    </row>
    <row r="62" spans="1:246" s="6" customFormat="1" ht="18.75" customHeight="1" x14ac:dyDescent="0.15">
      <c r="A62" s="18"/>
      <c r="B62" s="17"/>
      <c r="C62" s="16"/>
      <c r="D62" s="11"/>
      <c r="E62" s="15"/>
      <c r="F62" s="15"/>
      <c r="G62" s="14"/>
      <c r="H62" s="14"/>
      <c r="I62" s="13"/>
      <c r="J62" s="13"/>
      <c r="K62" s="13"/>
      <c r="L62" s="13"/>
      <c r="M62" s="14"/>
      <c r="N62" s="14"/>
      <c r="O62" s="13"/>
      <c r="P62" s="13"/>
      <c r="Q62" s="13"/>
      <c r="R62" s="13"/>
      <c r="S62" s="14"/>
      <c r="T62" s="14"/>
      <c r="U62" s="13"/>
      <c r="V62" s="13"/>
      <c r="W62" s="13"/>
      <c r="X62" s="13"/>
      <c r="Y62" s="14"/>
      <c r="Z62" s="14"/>
      <c r="AA62" s="13"/>
      <c r="AB62" s="13"/>
      <c r="AC62" s="13"/>
      <c r="AD62" s="13"/>
      <c r="AE62" s="14"/>
      <c r="AF62" s="14"/>
      <c r="AG62" s="13"/>
      <c r="AH62" s="13"/>
      <c r="AI62" s="13"/>
      <c r="AJ62" s="13"/>
      <c r="AK62" s="14"/>
      <c r="AL62" s="14"/>
      <c r="AM62" s="13"/>
      <c r="AN62" s="13"/>
      <c r="AO62" s="13"/>
      <c r="AP62" s="13"/>
      <c r="AQ62" s="14"/>
      <c r="AR62" s="14"/>
      <c r="AS62" s="13"/>
      <c r="AT62" s="13"/>
      <c r="AU62" s="13"/>
      <c r="AV62" s="13"/>
      <c r="AW62" s="14"/>
      <c r="AX62" s="14"/>
      <c r="AY62" s="13"/>
      <c r="AZ62" s="13"/>
      <c r="BA62" s="13"/>
      <c r="BB62" s="13"/>
      <c r="BC62" s="14"/>
      <c r="BD62" s="14"/>
      <c r="BE62" s="13"/>
      <c r="BF62" s="13"/>
      <c r="BG62" s="13"/>
      <c r="BH62" s="13"/>
      <c r="BI62" s="14"/>
      <c r="BJ62" s="14"/>
      <c r="BK62" s="13"/>
      <c r="BL62" s="13"/>
      <c r="BM62" s="13"/>
      <c r="BN62" s="13"/>
      <c r="BO62" s="14"/>
      <c r="BP62" s="14"/>
      <c r="BQ62" s="13"/>
      <c r="BR62" s="13"/>
      <c r="BS62" s="13"/>
      <c r="BT62" s="13"/>
      <c r="BU62" s="14"/>
      <c r="BV62" s="14"/>
      <c r="BW62" s="13"/>
      <c r="BX62" s="13"/>
      <c r="BY62" s="13"/>
      <c r="BZ62" s="13"/>
      <c r="CA62" s="14"/>
      <c r="CB62" s="14"/>
      <c r="CC62" s="13"/>
      <c r="CD62" s="13"/>
      <c r="CE62" s="13"/>
      <c r="CF62" s="13"/>
      <c r="CG62" s="14"/>
      <c r="CH62" s="14"/>
      <c r="CI62" s="13"/>
      <c r="CJ62" s="13"/>
      <c r="CK62" s="13"/>
      <c r="CL62" s="13"/>
      <c r="CM62" s="14"/>
      <c r="CN62" s="14"/>
      <c r="CO62" s="13"/>
      <c r="CP62" s="13"/>
      <c r="CQ62" s="13"/>
      <c r="CR62" s="13"/>
      <c r="CS62" s="14"/>
      <c r="CT62" s="14"/>
      <c r="CU62" s="13"/>
      <c r="CV62" s="13"/>
      <c r="CW62" s="13"/>
      <c r="CX62" s="13"/>
      <c r="CY62" s="14"/>
      <c r="CZ62" s="14"/>
      <c r="DA62" s="13"/>
      <c r="DB62" s="13"/>
      <c r="DC62" s="13"/>
      <c r="DD62" s="13"/>
      <c r="DE62" s="14"/>
      <c r="DF62" s="14"/>
      <c r="DG62" s="13"/>
      <c r="DH62" s="13"/>
      <c r="DI62" s="13"/>
      <c r="DJ62" s="13"/>
      <c r="DK62" s="14"/>
      <c r="DL62" s="14"/>
      <c r="DM62" s="13"/>
      <c r="DN62" s="13"/>
      <c r="DO62" s="13"/>
      <c r="DP62" s="13"/>
      <c r="DQ62" s="14"/>
      <c r="DR62" s="14"/>
      <c r="DS62" s="13"/>
      <c r="DT62" s="13"/>
      <c r="DU62" s="13"/>
      <c r="DV62" s="13"/>
      <c r="DW62" s="14"/>
      <c r="DX62" s="14"/>
      <c r="DY62" s="13"/>
      <c r="DZ62" s="13"/>
      <c r="EA62" s="13"/>
      <c r="EB62" s="13"/>
      <c r="EC62" s="14"/>
      <c r="ED62" s="14"/>
      <c r="EE62" s="13"/>
      <c r="EF62" s="13"/>
      <c r="EG62" s="13"/>
      <c r="EH62" s="13"/>
      <c r="EI62" s="14"/>
      <c r="EJ62" s="14"/>
      <c r="EK62" s="13"/>
      <c r="EL62" s="13"/>
      <c r="EM62" s="13"/>
      <c r="EN62" s="13"/>
      <c r="EO62" s="14"/>
      <c r="EP62" s="14"/>
      <c r="EQ62" s="13"/>
      <c r="ER62" s="13"/>
      <c r="ES62" s="13"/>
      <c r="ET62" s="13"/>
      <c r="EU62" s="14"/>
      <c r="EV62" s="14"/>
      <c r="EW62" s="13"/>
      <c r="EX62" s="13"/>
      <c r="EY62" s="13"/>
      <c r="EZ62" s="13"/>
      <c r="FA62" s="14"/>
      <c r="FB62" s="14"/>
      <c r="FC62" s="13"/>
      <c r="FD62" s="13"/>
      <c r="FE62" s="13"/>
      <c r="FF62" s="13"/>
      <c r="FG62" s="14"/>
      <c r="FH62" s="14"/>
      <c r="FI62" s="13"/>
      <c r="FJ62" s="13"/>
      <c r="FK62" s="13"/>
      <c r="FL62" s="13"/>
      <c r="FM62" s="14"/>
      <c r="FN62" s="14"/>
      <c r="FO62" s="13"/>
      <c r="FP62" s="13"/>
      <c r="FQ62" s="13"/>
      <c r="FR62" s="13"/>
      <c r="FS62" s="14"/>
      <c r="FT62" s="14"/>
      <c r="FU62" s="13"/>
      <c r="FV62" s="13"/>
      <c r="FW62" s="13"/>
      <c r="FX62" s="13"/>
      <c r="FY62" s="14"/>
      <c r="FZ62" s="14"/>
      <c r="GA62" s="13"/>
      <c r="GB62" s="13"/>
      <c r="GC62" s="13"/>
      <c r="GD62" s="13"/>
      <c r="GE62" s="14"/>
      <c r="GF62" s="14"/>
      <c r="GG62" s="13"/>
      <c r="GH62" s="13"/>
      <c r="GI62" s="13"/>
      <c r="GJ62" s="13"/>
      <c r="GK62" s="14"/>
      <c r="GL62" s="14"/>
      <c r="GM62" s="13"/>
      <c r="GN62" s="13"/>
      <c r="GO62" s="13"/>
      <c r="GP62" s="13"/>
      <c r="GQ62" s="14"/>
      <c r="GR62" s="14"/>
      <c r="GS62" s="13"/>
      <c r="GT62" s="13"/>
      <c r="GU62" s="13"/>
      <c r="GV62" s="13"/>
      <c r="GW62" s="14"/>
      <c r="GX62" s="14"/>
      <c r="GY62" s="13"/>
      <c r="GZ62" s="13"/>
      <c r="HA62" s="13"/>
      <c r="HB62" s="13"/>
      <c r="HC62" s="14"/>
      <c r="HD62" s="14"/>
      <c r="HE62" s="13"/>
      <c r="HF62" s="13"/>
      <c r="HG62" s="13"/>
      <c r="HH62" s="13"/>
      <c r="HI62" s="14"/>
      <c r="HJ62" s="14"/>
      <c r="HK62" s="13"/>
      <c r="HL62" s="13"/>
      <c r="HM62" s="13"/>
      <c r="HN62" s="13"/>
      <c r="HO62" s="14"/>
      <c r="HP62" s="14"/>
      <c r="HQ62" s="13"/>
      <c r="HR62" s="13"/>
      <c r="HS62" s="13"/>
      <c r="HT62" s="13"/>
      <c r="HU62" s="14"/>
      <c r="HV62" s="14"/>
      <c r="HW62" s="13"/>
      <c r="HX62" s="13"/>
      <c r="HY62" s="13"/>
      <c r="HZ62" s="13"/>
      <c r="IA62" s="14"/>
      <c r="IB62" s="14"/>
      <c r="IC62" s="13"/>
      <c r="ID62" s="13"/>
      <c r="IE62" s="13"/>
      <c r="IF62" s="13"/>
      <c r="IG62" s="14"/>
      <c r="IH62" s="14"/>
      <c r="II62" s="13"/>
      <c r="IJ62" s="13"/>
      <c r="IK62" s="13"/>
      <c r="IL62" s="13"/>
    </row>
    <row r="63" spans="1:246" s="6" customFormat="1" ht="15" hidden="1" customHeight="1" outlineLevel="1" collapsed="1" x14ac:dyDescent="0.15">
      <c r="B63" s="12"/>
      <c r="D63" s="11"/>
      <c r="F63" s="10" t="s">
        <v>9</v>
      </c>
      <c r="G63" s="289" t="s">
        <v>8</v>
      </c>
      <c r="H63" s="289"/>
      <c r="I63" s="289"/>
      <c r="J63" s="289"/>
      <c r="K63" s="289"/>
      <c r="L63" s="9"/>
      <c r="M63" s="289" t="s">
        <v>8</v>
      </c>
      <c r="N63" s="289"/>
      <c r="O63" s="289"/>
      <c r="P63" s="289"/>
      <c r="Q63" s="289"/>
      <c r="R63" s="9"/>
      <c r="S63" s="289" t="s">
        <v>8</v>
      </c>
      <c r="T63" s="289"/>
      <c r="U63" s="289"/>
      <c r="V63" s="289"/>
      <c r="W63" s="289"/>
      <c r="X63" s="9"/>
      <c r="Y63" s="289" t="s">
        <v>8</v>
      </c>
      <c r="Z63" s="289"/>
      <c r="AA63" s="289"/>
      <c r="AB63" s="289"/>
      <c r="AC63" s="289"/>
      <c r="AD63" s="9"/>
      <c r="AE63" s="289" t="s">
        <v>8</v>
      </c>
      <c r="AF63" s="289"/>
      <c r="AG63" s="289"/>
      <c r="AH63" s="289"/>
      <c r="AI63" s="289"/>
      <c r="AJ63" s="9"/>
      <c r="AK63" s="289" t="s">
        <v>8</v>
      </c>
      <c r="AL63" s="289"/>
      <c r="AM63" s="289"/>
      <c r="AN63" s="289"/>
      <c r="AO63" s="289"/>
      <c r="AP63" s="9"/>
      <c r="AQ63" s="289" t="s">
        <v>8</v>
      </c>
      <c r="AR63" s="289"/>
      <c r="AS63" s="289"/>
      <c r="AT63" s="289"/>
      <c r="AU63" s="289"/>
      <c r="AV63" s="9"/>
      <c r="AW63" s="289" t="s">
        <v>8</v>
      </c>
      <c r="AX63" s="289"/>
      <c r="AY63" s="289"/>
      <c r="AZ63" s="289"/>
      <c r="BA63" s="289"/>
      <c r="BB63" s="9"/>
      <c r="BC63" s="289" t="s">
        <v>8</v>
      </c>
      <c r="BD63" s="289"/>
      <c r="BE63" s="289"/>
      <c r="BF63" s="289"/>
      <c r="BG63" s="289"/>
      <c r="BH63" s="9"/>
      <c r="BI63" s="289" t="s">
        <v>8</v>
      </c>
      <c r="BJ63" s="289"/>
      <c r="BK63" s="289"/>
      <c r="BL63" s="289"/>
      <c r="BM63" s="289"/>
      <c r="BN63" s="9"/>
      <c r="BO63" s="289" t="s">
        <v>8</v>
      </c>
      <c r="BP63" s="289"/>
      <c r="BQ63" s="289"/>
      <c r="BR63" s="289"/>
      <c r="BS63" s="289"/>
      <c r="BT63" s="9"/>
      <c r="BU63" s="289" t="s">
        <v>8</v>
      </c>
      <c r="BV63" s="289"/>
      <c r="BW63" s="289"/>
      <c r="BX63" s="289"/>
      <c r="BY63" s="289"/>
      <c r="BZ63" s="9"/>
      <c r="CA63" s="289" t="s">
        <v>8</v>
      </c>
      <c r="CB63" s="289"/>
      <c r="CC63" s="289"/>
      <c r="CD63" s="289"/>
      <c r="CE63" s="289"/>
      <c r="CF63" s="9"/>
      <c r="CG63" s="289" t="s">
        <v>8</v>
      </c>
      <c r="CH63" s="289"/>
      <c r="CI63" s="289"/>
      <c r="CJ63" s="289"/>
      <c r="CK63" s="289"/>
      <c r="CL63" s="9"/>
      <c r="CM63" s="289" t="s">
        <v>8</v>
      </c>
      <c r="CN63" s="289"/>
      <c r="CO63" s="289"/>
      <c r="CP63" s="289"/>
      <c r="CQ63" s="289"/>
      <c r="CR63" s="9"/>
      <c r="CS63" s="289" t="s">
        <v>8</v>
      </c>
      <c r="CT63" s="289"/>
      <c r="CU63" s="289"/>
      <c r="CV63" s="289"/>
      <c r="CW63" s="289"/>
      <c r="CX63" s="9"/>
      <c r="CY63" s="355" t="s">
        <v>8</v>
      </c>
      <c r="CZ63" s="356"/>
      <c r="DA63" s="356"/>
      <c r="DB63" s="356"/>
      <c r="DC63" s="357"/>
      <c r="DD63" s="9"/>
      <c r="DE63" s="289" t="s">
        <v>8</v>
      </c>
      <c r="DF63" s="289"/>
      <c r="DG63" s="289"/>
      <c r="DH63" s="289"/>
      <c r="DI63" s="289"/>
      <c r="DJ63" s="9"/>
      <c r="DK63" s="289" t="s">
        <v>8</v>
      </c>
      <c r="DL63" s="289"/>
      <c r="DM63" s="289"/>
      <c r="DN63" s="289"/>
      <c r="DO63" s="289"/>
      <c r="DP63" s="9"/>
      <c r="DQ63" s="289" t="s">
        <v>8</v>
      </c>
      <c r="DR63" s="289"/>
      <c r="DS63" s="289"/>
      <c r="DT63" s="289"/>
      <c r="DU63" s="289"/>
      <c r="DV63" s="9"/>
      <c r="DW63" s="289" t="s">
        <v>8</v>
      </c>
      <c r="DX63" s="289"/>
      <c r="DY63" s="289"/>
      <c r="DZ63" s="289"/>
      <c r="EA63" s="289"/>
      <c r="EB63" s="9"/>
      <c r="EC63" s="289" t="s">
        <v>8</v>
      </c>
      <c r="ED63" s="289"/>
      <c r="EE63" s="289"/>
      <c r="EF63" s="289"/>
      <c r="EG63" s="289"/>
      <c r="EH63" s="9"/>
      <c r="EI63" s="289" t="s">
        <v>8</v>
      </c>
      <c r="EJ63" s="289"/>
      <c r="EK63" s="289"/>
      <c r="EL63" s="289"/>
      <c r="EM63" s="289"/>
      <c r="EN63" s="9"/>
      <c r="EO63" s="289" t="s">
        <v>8</v>
      </c>
      <c r="EP63" s="289"/>
      <c r="EQ63" s="289"/>
      <c r="ER63" s="289"/>
      <c r="ES63" s="289"/>
      <c r="ET63" s="9"/>
      <c r="EU63" s="289" t="s">
        <v>8</v>
      </c>
      <c r="EV63" s="289"/>
      <c r="EW63" s="289"/>
      <c r="EX63" s="289"/>
      <c r="EY63" s="289"/>
      <c r="EZ63" s="9"/>
      <c r="FA63" s="289" t="s">
        <v>8</v>
      </c>
      <c r="FB63" s="289"/>
      <c r="FC63" s="289"/>
      <c r="FD63" s="289"/>
      <c r="FE63" s="289"/>
      <c r="FF63" s="9"/>
      <c r="FG63" s="289" t="s">
        <v>8</v>
      </c>
      <c r="FH63" s="289"/>
      <c r="FI63" s="289"/>
      <c r="FJ63" s="289"/>
      <c r="FK63" s="289"/>
      <c r="FL63" s="9"/>
      <c r="FM63" s="289" t="s">
        <v>8</v>
      </c>
      <c r="FN63" s="289"/>
      <c r="FO63" s="289"/>
      <c r="FP63" s="289"/>
      <c r="FQ63" s="289"/>
      <c r="FR63" s="9"/>
      <c r="FS63" s="289" t="s">
        <v>8</v>
      </c>
      <c r="FT63" s="289"/>
      <c r="FU63" s="289"/>
      <c r="FV63" s="289"/>
      <c r="FW63" s="289"/>
      <c r="FX63" s="9"/>
      <c r="FY63" s="289" t="s">
        <v>8</v>
      </c>
      <c r="FZ63" s="289"/>
      <c r="GA63" s="289"/>
      <c r="GB63" s="289"/>
      <c r="GC63" s="289"/>
      <c r="GD63" s="9"/>
      <c r="GE63" s="289" t="s">
        <v>8</v>
      </c>
      <c r="GF63" s="289"/>
      <c r="GG63" s="289"/>
      <c r="GH63" s="289"/>
      <c r="GI63" s="289"/>
      <c r="GJ63" s="9"/>
      <c r="GK63" s="289" t="s">
        <v>8</v>
      </c>
      <c r="GL63" s="289"/>
      <c r="GM63" s="289"/>
      <c r="GN63" s="289"/>
      <c r="GO63" s="289"/>
      <c r="GP63" s="9"/>
      <c r="GQ63" s="289" t="s">
        <v>8</v>
      </c>
      <c r="GR63" s="289"/>
      <c r="GS63" s="289"/>
      <c r="GT63" s="289"/>
      <c r="GU63" s="289"/>
      <c r="GV63" s="9"/>
      <c r="GW63" s="289" t="s">
        <v>8</v>
      </c>
      <c r="GX63" s="289"/>
      <c r="GY63" s="289"/>
      <c r="GZ63" s="289"/>
      <c r="HA63" s="289"/>
      <c r="HB63" s="9"/>
      <c r="HC63" s="289" t="s">
        <v>8</v>
      </c>
      <c r="HD63" s="289"/>
      <c r="HE63" s="289"/>
      <c r="HF63" s="289"/>
      <c r="HG63" s="289"/>
      <c r="HH63" s="9"/>
      <c r="HI63" s="289" t="s">
        <v>8</v>
      </c>
      <c r="HJ63" s="289"/>
      <c r="HK63" s="289"/>
      <c r="HL63" s="289"/>
      <c r="HM63" s="289"/>
      <c r="HN63" s="9"/>
      <c r="HO63" s="289" t="s">
        <v>8</v>
      </c>
      <c r="HP63" s="289"/>
      <c r="HQ63" s="289"/>
      <c r="HR63" s="289"/>
      <c r="HS63" s="289"/>
      <c r="HT63" s="9"/>
      <c r="HU63" s="289" t="s">
        <v>8</v>
      </c>
      <c r="HV63" s="289"/>
      <c r="HW63" s="289"/>
      <c r="HX63" s="289"/>
      <c r="HY63" s="289"/>
      <c r="HZ63" s="9"/>
      <c r="IA63" s="289" t="s">
        <v>8</v>
      </c>
      <c r="IB63" s="289"/>
      <c r="IC63" s="289"/>
      <c r="ID63" s="289"/>
      <c r="IE63" s="289"/>
      <c r="IF63" s="9"/>
      <c r="IG63" s="289" t="s">
        <v>8</v>
      </c>
      <c r="IH63" s="289"/>
      <c r="II63" s="289"/>
      <c r="IJ63" s="289"/>
      <c r="IK63" s="289"/>
      <c r="IL63" s="9"/>
    </row>
    <row r="64" spans="1:246" ht="15" hidden="1" customHeight="1" outlineLevel="1" x14ac:dyDescent="0.15">
      <c r="B64" s="4" t="str">
        <f>IF(AND(G18&lt;&gt;"",G22&lt;&gt;"",I22&lt;&gt;"",K22&lt;&gt;""),G14,"")</f>
        <v/>
      </c>
      <c r="C64" s="280" t="s">
        <v>111</v>
      </c>
      <c r="D64" s="281"/>
      <c r="E64" s="282"/>
      <c r="F64" s="2" t="s">
        <v>152</v>
      </c>
      <c r="G64" s="5" t="str">
        <f>IF(AND(I33&gt;=1,I33&lt;=5),"一括徴収","")</f>
        <v/>
      </c>
      <c r="H64" s="8"/>
      <c r="I64" s="8"/>
      <c r="J64" s="8"/>
      <c r="K64" s="7"/>
      <c r="M64" s="5" t="str">
        <f>IF(AND(O33&gt;=1,O33&lt;=5),"一括徴収","")</f>
        <v/>
      </c>
      <c r="N64" s="8"/>
      <c r="O64" s="8"/>
      <c r="P64" s="8"/>
      <c r="Q64" s="7"/>
      <c r="S64" s="5" t="str">
        <f>IF(AND(U33&gt;=1,U33&lt;=5),"一括徴収","")</f>
        <v/>
      </c>
      <c r="T64" s="8"/>
      <c r="U64" s="8"/>
      <c r="V64" s="8"/>
      <c r="W64" s="7"/>
      <c r="Y64" s="5" t="str">
        <f>IF(AND(AA33&gt;=1,AA33&lt;=5),"一括徴収","")</f>
        <v/>
      </c>
      <c r="Z64" s="8"/>
      <c r="AA64" s="8"/>
      <c r="AB64" s="8"/>
      <c r="AC64" s="7"/>
      <c r="AE64" s="5" t="str">
        <f>IF(AND(AG33&gt;=1,AG33&lt;=5),"一括徴収","")</f>
        <v/>
      </c>
      <c r="AF64" s="8"/>
      <c r="AG64" s="8"/>
      <c r="AH64" s="8"/>
      <c r="AI64" s="7"/>
      <c r="AK64" s="5" t="str">
        <f>IF(AND(AM33&gt;=1,AM33&lt;=5),"一括徴収","")</f>
        <v/>
      </c>
      <c r="AL64" s="8"/>
      <c r="AM64" s="8"/>
      <c r="AN64" s="8"/>
      <c r="AO64" s="7"/>
      <c r="AQ64" s="5" t="str">
        <f>IF(AND(AS33&gt;=1,AS33&lt;=5),"一括徴収","")</f>
        <v/>
      </c>
      <c r="AR64" s="8"/>
      <c r="AS64" s="8"/>
      <c r="AT64" s="8"/>
      <c r="AU64" s="7"/>
      <c r="AW64" s="5" t="str">
        <f>IF(AND(AY33&gt;=1,AY33&lt;=5),"一括徴収","")</f>
        <v/>
      </c>
      <c r="AX64" s="8"/>
      <c r="AY64" s="8"/>
      <c r="AZ64" s="8"/>
      <c r="BA64" s="7"/>
      <c r="BC64" s="5" t="str">
        <f>IF(AND(BE33&gt;=1,BE33&lt;=5),"一括徴収","")</f>
        <v/>
      </c>
      <c r="BD64" s="8"/>
      <c r="BE64" s="8"/>
      <c r="BF64" s="8"/>
      <c r="BG64" s="7"/>
      <c r="BI64" s="5" t="str">
        <f>IF(AND(BK33&gt;=1,BK33&lt;=5),"一括徴収","")</f>
        <v/>
      </c>
      <c r="BJ64" s="8"/>
      <c r="BK64" s="8"/>
      <c r="BL64" s="8"/>
      <c r="BM64" s="7"/>
      <c r="BO64" s="5" t="str">
        <f>IF(AND(BQ33&gt;=1,BQ33&lt;=5),"一括徴収","")</f>
        <v/>
      </c>
      <c r="BP64" s="8"/>
      <c r="BQ64" s="8"/>
      <c r="BR64" s="8"/>
      <c r="BS64" s="7"/>
      <c r="BU64" s="5" t="str">
        <f>IF(AND(BW33&gt;=1,BW33&lt;=5),"一括徴収","")</f>
        <v/>
      </c>
      <c r="BV64" s="8"/>
      <c r="BW64" s="8"/>
      <c r="BX64" s="8"/>
      <c r="BY64" s="7"/>
      <c r="CA64" s="5" t="str">
        <f>IF(AND(CC33&gt;=1,CC33&lt;=5),"一括徴収","")</f>
        <v/>
      </c>
      <c r="CB64" s="8"/>
      <c r="CC64" s="8"/>
      <c r="CD64" s="8"/>
      <c r="CE64" s="7"/>
      <c r="CG64" s="5" t="str">
        <f>IF(AND(CI33&gt;=1,CI33&lt;=5),"一括徴収","")</f>
        <v/>
      </c>
      <c r="CH64" s="8"/>
      <c r="CI64" s="8"/>
      <c r="CJ64" s="8"/>
      <c r="CK64" s="7"/>
      <c r="CM64" s="5" t="str">
        <f>IF(AND(CO33&gt;=1,CO33&lt;=5),"一括徴収","")</f>
        <v/>
      </c>
      <c r="CN64" s="8"/>
      <c r="CO64" s="8"/>
      <c r="CP64" s="8"/>
      <c r="CQ64" s="7"/>
      <c r="CS64" s="5" t="str">
        <f>IF(AND(CU33&gt;=1,CU33&lt;=5),"一括徴収","")</f>
        <v/>
      </c>
      <c r="CT64" s="8"/>
      <c r="CU64" s="8"/>
      <c r="CV64" s="8"/>
      <c r="CW64" s="7"/>
      <c r="CY64" s="5" t="str">
        <f>IF(AND(DA33&gt;=1,DA33&lt;=5),"一括徴収","")</f>
        <v/>
      </c>
      <c r="CZ64" s="8"/>
      <c r="DA64" s="8"/>
      <c r="DB64" s="8"/>
      <c r="DC64" s="7"/>
      <c r="DE64" s="5" t="str">
        <f>IF(AND(DG33&gt;=1,DG33&lt;=5),"一括徴収","")</f>
        <v/>
      </c>
      <c r="DF64" s="8"/>
      <c r="DG64" s="8"/>
      <c r="DH64" s="8"/>
      <c r="DI64" s="7"/>
      <c r="DK64" s="5" t="str">
        <f>IF(AND(DM33&gt;=1,DM33&lt;=5),"一括徴収","")</f>
        <v/>
      </c>
      <c r="DL64" s="8"/>
      <c r="DM64" s="8"/>
      <c r="DN64" s="8"/>
      <c r="DO64" s="7"/>
      <c r="DQ64" s="5" t="str">
        <f>IF(AND(DS33&gt;=1,DS33&lt;=5),"一括徴収","")</f>
        <v/>
      </c>
      <c r="DR64" s="8"/>
      <c r="DS64" s="8"/>
      <c r="DT64" s="8"/>
      <c r="DU64" s="7"/>
      <c r="DW64" s="5" t="str">
        <f>IF(AND(DY33&gt;=1,DY33&lt;=5),"一括徴収","")</f>
        <v/>
      </c>
      <c r="DX64" s="8"/>
      <c r="DY64" s="8"/>
      <c r="DZ64" s="8"/>
      <c r="EA64" s="7"/>
      <c r="EC64" s="5" t="str">
        <f>IF(AND(EE33&gt;=1,EE33&lt;=5),"一括徴収","")</f>
        <v/>
      </c>
      <c r="ED64" s="8"/>
      <c r="EE64" s="8"/>
      <c r="EF64" s="8"/>
      <c r="EG64" s="7"/>
      <c r="EI64" s="5" t="str">
        <f>IF(AND(EK33&gt;=1,EK33&lt;=5),"一括徴収","")</f>
        <v/>
      </c>
      <c r="EJ64" s="8"/>
      <c r="EK64" s="8"/>
      <c r="EL64" s="8"/>
      <c r="EM64" s="7"/>
      <c r="EO64" s="5" t="str">
        <f>IF(AND(EQ33&gt;=1,EQ33&lt;=5),"一括徴収","")</f>
        <v/>
      </c>
      <c r="EP64" s="8"/>
      <c r="EQ64" s="8"/>
      <c r="ER64" s="8"/>
      <c r="ES64" s="7"/>
      <c r="EU64" s="5" t="str">
        <f>IF(AND(EW33&gt;=1,EW33&lt;=5),"一括徴収","")</f>
        <v/>
      </c>
      <c r="EV64" s="8"/>
      <c r="EW64" s="8"/>
      <c r="EX64" s="8"/>
      <c r="EY64" s="7"/>
      <c r="FA64" s="5" t="str">
        <f>IF(AND(FC33&gt;=1,FC33&lt;=5),"一括徴収","")</f>
        <v/>
      </c>
      <c r="FB64" s="8"/>
      <c r="FC64" s="8"/>
      <c r="FD64" s="8"/>
      <c r="FE64" s="7"/>
      <c r="FG64" s="5" t="str">
        <f>IF(AND(FI33&gt;=1,FI33&lt;=5),"一括徴収","")</f>
        <v/>
      </c>
      <c r="FH64" s="8"/>
      <c r="FI64" s="8"/>
      <c r="FJ64" s="8"/>
      <c r="FK64" s="7"/>
      <c r="FM64" s="5" t="str">
        <f>IF(AND(FO33&gt;=1,FO33&lt;=5),"一括徴収","")</f>
        <v/>
      </c>
      <c r="FN64" s="8"/>
      <c r="FO64" s="8"/>
      <c r="FP64" s="8"/>
      <c r="FQ64" s="7"/>
      <c r="FS64" s="5" t="str">
        <f>IF(AND(FU33&gt;=1,FU33&lt;=5),"一括徴収","")</f>
        <v/>
      </c>
      <c r="FT64" s="8"/>
      <c r="FU64" s="8"/>
      <c r="FV64" s="8"/>
      <c r="FW64" s="7"/>
      <c r="FY64" s="5" t="str">
        <f>IF(AND(GA33&gt;=1,GA33&lt;=5),"一括徴収","")</f>
        <v/>
      </c>
      <c r="FZ64" s="8"/>
      <c r="GA64" s="8"/>
      <c r="GB64" s="8"/>
      <c r="GC64" s="7"/>
      <c r="GE64" s="5" t="str">
        <f>IF(AND(GG33&gt;=1,GG33&lt;=5),"一括徴収","")</f>
        <v/>
      </c>
      <c r="GF64" s="8"/>
      <c r="GG64" s="8"/>
      <c r="GH64" s="8"/>
      <c r="GI64" s="7"/>
      <c r="GK64" s="5" t="str">
        <f>IF(AND(GM33&gt;=1,GM33&lt;=5),"一括徴収","")</f>
        <v/>
      </c>
      <c r="GL64" s="8"/>
      <c r="GM64" s="8"/>
      <c r="GN64" s="8"/>
      <c r="GO64" s="7"/>
      <c r="GQ64" s="5" t="str">
        <f>IF(AND(GS33&gt;=1,GS33&lt;=5),"一括徴収","")</f>
        <v/>
      </c>
      <c r="GR64" s="8"/>
      <c r="GS64" s="8"/>
      <c r="GT64" s="8"/>
      <c r="GU64" s="7"/>
      <c r="GW64" s="5" t="str">
        <f>IF(AND(GY33&gt;=1,GY33&lt;=5),"一括徴収","")</f>
        <v/>
      </c>
      <c r="GX64" s="8"/>
      <c r="GY64" s="8"/>
      <c r="GZ64" s="8"/>
      <c r="HA64" s="7"/>
      <c r="HC64" s="5" t="str">
        <f>IF(AND(HE33&gt;=1,HE33&lt;=5),"一括徴収","")</f>
        <v/>
      </c>
      <c r="HD64" s="8"/>
      <c r="HE64" s="8"/>
      <c r="HF64" s="8"/>
      <c r="HG64" s="7"/>
      <c r="HI64" s="5" t="str">
        <f>IF(AND(HK33&gt;=1,HK33&lt;=5),"一括徴収","")</f>
        <v/>
      </c>
      <c r="HJ64" s="8"/>
      <c r="HK64" s="8"/>
      <c r="HL64" s="8"/>
      <c r="HM64" s="7"/>
      <c r="HO64" s="5" t="str">
        <f>IF(AND(HQ33&gt;=1,HQ33&lt;=5),"一括徴収","")</f>
        <v/>
      </c>
      <c r="HP64" s="8"/>
      <c r="HQ64" s="8"/>
      <c r="HR64" s="8"/>
      <c r="HS64" s="7"/>
      <c r="HU64" s="5" t="str">
        <f>IF(AND(HW33&gt;=1,HW33&lt;=5),"一括徴収","")</f>
        <v/>
      </c>
      <c r="HV64" s="8"/>
      <c r="HW64" s="8"/>
      <c r="HX64" s="8"/>
      <c r="HY64" s="7"/>
      <c r="IA64" s="5" t="str">
        <f>IF(AND(IC33&gt;=1,IC33&lt;=5),"一括徴収","")</f>
        <v/>
      </c>
      <c r="IB64" s="8"/>
      <c r="IC64" s="8"/>
      <c r="ID64" s="8"/>
      <c r="IE64" s="7"/>
      <c r="IG64" s="5" t="str">
        <f>IF(AND(II33&gt;=1,II33&lt;=5),"一括徴収","")</f>
        <v/>
      </c>
      <c r="IH64" s="8"/>
      <c r="II64" s="8"/>
      <c r="IJ64" s="8"/>
      <c r="IK64" s="7"/>
    </row>
    <row r="65" spans="2:246" ht="15" hidden="1" customHeight="1" outlineLevel="1" x14ac:dyDescent="0.15">
      <c r="B65" s="4" t="str">
        <f>IF(AND(M18&lt;&gt;"",M22&lt;&gt;"",O22&lt;&gt;"",Q22&lt;&gt;""),M14,"")</f>
        <v/>
      </c>
      <c r="C65" s="322" t="s">
        <v>108</v>
      </c>
      <c r="D65" s="78" t="s">
        <v>109</v>
      </c>
      <c r="E65" s="324" t="s">
        <v>107</v>
      </c>
      <c r="F65" s="2" t="s">
        <v>7</v>
      </c>
      <c r="G65" s="5" t="str">
        <f>IF(AND(I33&gt;=6,I33&lt;=12),"一括徴収(本人希望)","")</f>
        <v/>
      </c>
      <c r="H65" s="8"/>
      <c r="I65" s="8"/>
      <c r="J65" s="8"/>
      <c r="K65" s="7"/>
      <c r="M65" s="5" t="str">
        <f>IF(AND(O33&gt;=6,O33&lt;=12),"一括徴収(本人希望)","")</f>
        <v/>
      </c>
      <c r="N65" s="8"/>
      <c r="O65" s="8"/>
      <c r="P65" s="8"/>
      <c r="Q65" s="7"/>
      <c r="S65" s="5" t="str">
        <f>IF(AND(U33&gt;=6,U33&lt;=12),"一括徴収(本人希望)","")</f>
        <v/>
      </c>
      <c r="T65" s="8"/>
      <c r="U65" s="8"/>
      <c r="V65" s="8"/>
      <c r="W65" s="7"/>
      <c r="Y65" s="5" t="str">
        <f>IF(AND(AA33&gt;=6,AA33&lt;=12),"一括徴収(本人希望)","")</f>
        <v/>
      </c>
      <c r="Z65" s="8"/>
      <c r="AA65" s="8"/>
      <c r="AB65" s="8"/>
      <c r="AC65" s="7"/>
      <c r="AE65" s="5" t="str">
        <f>IF(AND(AG33&gt;=6,AG33&lt;=12),"一括徴収(本人希望)","")</f>
        <v/>
      </c>
      <c r="AF65" s="8"/>
      <c r="AG65" s="8"/>
      <c r="AH65" s="8"/>
      <c r="AI65" s="7"/>
      <c r="AK65" s="5" t="str">
        <f>IF(AND(AM33&gt;=6,AM33&lt;=12),"一括徴収(本人希望)","")</f>
        <v/>
      </c>
      <c r="AL65" s="8"/>
      <c r="AM65" s="8"/>
      <c r="AN65" s="8"/>
      <c r="AO65" s="7"/>
      <c r="AQ65" s="5" t="str">
        <f>IF(AND(AS33&gt;=6,AS33&lt;=12),"一括徴収(本人希望)","")</f>
        <v/>
      </c>
      <c r="AR65" s="8"/>
      <c r="AS65" s="8"/>
      <c r="AT65" s="8"/>
      <c r="AU65" s="7"/>
      <c r="AW65" s="5" t="str">
        <f>IF(AND(AY33&gt;=6,AY33&lt;=12),"一括徴収(本人希望)","")</f>
        <v/>
      </c>
      <c r="AX65" s="8"/>
      <c r="AY65" s="8"/>
      <c r="AZ65" s="8"/>
      <c r="BA65" s="7"/>
      <c r="BC65" s="5" t="str">
        <f>IF(AND(BE33&gt;=6,BE33&lt;=12),"一括徴収(本人希望)","")</f>
        <v/>
      </c>
      <c r="BD65" s="8"/>
      <c r="BE65" s="8"/>
      <c r="BF65" s="8"/>
      <c r="BG65" s="7"/>
      <c r="BI65" s="5" t="str">
        <f>IF(AND(BK33&gt;=6,BK33&lt;=12),"一括徴収(本人希望)","")</f>
        <v/>
      </c>
      <c r="BJ65" s="8"/>
      <c r="BK65" s="8"/>
      <c r="BL65" s="8"/>
      <c r="BM65" s="7"/>
      <c r="BO65" s="5" t="str">
        <f>IF(AND(BQ33&gt;=6,BQ33&lt;=12),"一括徴収(本人希望)","")</f>
        <v/>
      </c>
      <c r="BP65" s="8"/>
      <c r="BQ65" s="8"/>
      <c r="BR65" s="8"/>
      <c r="BS65" s="7"/>
      <c r="BU65" s="5" t="str">
        <f>IF(AND(BW33&gt;=6,BW33&lt;=12),"一括徴収(本人希望)","")</f>
        <v/>
      </c>
      <c r="BV65" s="8"/>
      <c r="BW65" s="8"/>
      <c r="BX65" s="8"/>
      <c r="BY65" s="7"/>
      <c r="CA65" s="5" t="str">
        <f>IF(AND(CC33&gt;=6,CC33&lt;=12),"一括徴収(本人希望)","")</f>
        <v/>
      </c>
      <c r="CB65" s="8"/>
      <c r="CC65" s="8"/>
      <c r="CD65" s="8"/>
      <c r="CE65" s="7"/>
      <c r="CG65" s="5" t="str">
        <f>IF(AND(CI33&gt;=6,CI33&lt;=12),"一括徴収(本人希望)","")</f>
        <v/>
      </c>
      <c r="CH65" s="8"/>
      <c r="CI65" s="8"/>
      <c r="CJ65" s="8"/>
      <c r="CK65" s="7"/>
      <c r="CM65" s="5" t="str">
        <f>IF(AND(CO33&gt;=6,CO33&lt;=12),"一括徴収(本人希望)","")</f>
        <v/>
      </c>
      <c r="CN65" s="8"/>
      <c r="CO65" s="8"/>
      <c r="CP65" s="8"/>
      <c r="CQ65" s="7"/>
      <c r="CS65" s="5" t="str">
        <f>IF(AND(CU33&gt;=6,CU33&lt;=12),"一括徴収(本人希望)","")</f>
        <v/>
      </c>
      <c r="CT65" s="8"/>
      <c r="CU65" s="8"/>
      <c r="CV65" s="8"/>
      <c r="CW65" s="7"/>
      <c r="CY65" s="5" t="str">
        <f>IF(AND(DA33&gt;=6,DA33&lt;=12),"一括徴収(本人希望)","")</f>
        <v/>
      </c>
      <c r="CZ65" s="8"/>
      <c r="DA65" s="8"/>
      <c r="DB65" s="8"/>
      <c r="DC65" s="7"/>
      <c r="DE65" s="5" t="str">
        <f>IF(AND(DG33&gt;=6,DG33&lt;=12),"一括徴収(本人希望)","")</f>
        <v/>
      </c>
      <c r="DF65" s="8"/>
      <c r="DG65" s="8"/>
      <c r="DH65" s="8"/>
      <c r="DI65" s="7"/>
      <c r="DK65" s="5" t="str">
        <f>IF(AND(DM33&gt;=6,DM33&lt;=12),"一括徴収(本人希望)","")</f>
        <v/>
      </c>
      <c r="DL65" s="8"/>
      <c r="DM65" s="8"/>
      <c r="DN65" s="8"/>
      <c r="DO65" s="7"/>
      <c r="DQ65" s="5" t="str">
        <f>IF(AND(DS33&gt;=6,DS33&lt;=12),"一括徴収(本人希望)","")</f>
        <v/>
      </c>
      <c r="DR65" s="8"/>
      <c r="DS65" s="8"/>
      <c r="DT65" s="8"/>
      <c r="DU65" s="7"/>
      <c r="DW65" s="5" t="str">
        <f>IF(AND(DY33&gt;=6,DY33&lt;=12),"一括徴収(本人希望)","")</f>
        <v/>
      </c>
      <c r="DX65" s="8"/>
      <c r="DY65" s="8"/>
      <c r="DZ65" s="8"/>
      <c r="EA65" s="7"/>
      <c r="EC65" s="5" t="str">
        <f>IF(AND(EE33&gt;=6,EE33&lt;=12),"一括徴収(本人希望)","")</f>
        <v/>
      </c>
      <c r="ED65" s="8"/>
      <c r="EE65" s="8"/>
      <c r="EF65" s="8"/>
      <c r="EG65" s="7"/>
      <c r="EI65" s="5" t="str">
        <f>IF(AND(EK33&gt;=6,EK33&lt;=12),"一括徴収(本人希望)","")</f>
        <v/>
      </c>
      <c r="EJ65" s="8"/>
      <c r="EK65" s="8"/>
      <c r="EL65" s="8"/>
      <c r="EM65" s="7"/>
      <c r="EO65" s="5" t="str">
        <f>IF(AND(EQ33&gt;=6,EQ33&lt;=12),"一括徴収(本人希望)","")</f>
        <v/>
      </c>
      <c r="EP65" s="8"/>
      <c r="EQ65" s="8"/>
      <c r="ER65" s="8"/>
      <c r="ES65" s="7"/>
      <c r="EU65" s="5" t="str">
        <f>IF(AND(EW33&gt;=6,EW33&lt;=12),"一括徴収(本人希望)","")</f>
        <v/>
      </c>
      <c r="EV65" s="8"/>
      <c r="EW65" s="8"/>
      <c r="EX65" s="8"/>
      <c r="EY65" s="7"/>
      <c r="FA65" s="5" t="str">
        <f>IF(AND(FC33&gt;=6,FC33&lt;=12),"一括徴収(本人希望)","")</f>
        <v/>
      </c>
      <c r="FB65" s="8"/>
      <c r="FC65" s="8"/>
      <c r="FD65" s="8"/>
      <c r="FE65" s="7"/>
      <c r="FG65" s="5" t="str">
        <f>IF(AND(FI33&gt;=6,FI33&lt;=12),"一括徴収(本人希望)","")</f>
        <v/>
      </c>
      <c r="FH65" s="8"/>
      <c r="FI65" s="8"/>
      <c r="FJ65" s="8"/>
      <c r="FK65" s="7"/>
      <c r="FM65" s="5" t="str">
        <f>IF(AND(FO33&gt;=6,FO33&lt;=12),"一括徴収(本人希望)","")</f>
        <v/>
      </c>
      <c r="FN65" s="8"/>
      <c r="FO65" s="8"/>
      <c r="FP65" s="8"/>
      <c r="FQ65" s="7"/>
      <c r="FS65" s="5" t="str">
        <f>IF(AND(FU33&gt;=6,FU33&lt;=12),"一括徴収(本人希望)","")</f>
        <v/>
      </c>
      <c r="FT65" s="8"/>
      <c r="FU65" s="8"/>
      <c r="FV65" s="8"/>
      <c r="FW65" s="7"/>
      <c r="FY65" s="5" t="str">
        <f>IF(AND(GA33&gt;=6,GA33&lt;=12),"一括徴収(本人希望)","")</f>
        <v/>
      </c>
      <c r="FZ65" s="8"/>
      <c r="GA65" s="8"/>
      <c r="GB65" s="8"/>
      <c r="GC65" s="7"/>
      <c r="GE65" s="5" t="str">
        <f>IF(AND(GG33&gt;=6,GG33&lt;=12),"一括徴収(本人希望)","")</f>
        <v/>
      </c>
      <c r="GF65" s="8"/>
      <c r="GG65" s="8"/>
      <c r="GH65" s="8"/>
      <c r="GI65" s="7"/>
      <c r="GK65" s="5" t="str">
        <f>IF(AND(GM33&gt;=6,GM33&lt;=12),"一括徴収(本人希望)","")</f>
        <v/>
      </c>
      <c r="GL65" s="8"/>
      <c r="GM65" s="8"/>
      <c r="GN65" s="8"/>
      <c r="GO65" s="7"/>
      <c r="GQ65" s="5" t="str">
        <f>IF(AND(GS33&gt;=6,GS33&lt;=12),"一括徴収(本人希望)","")</f>
        <v/>
      </c>
      <c r="GR65" s="8"/>
      <c r="GS65" s="8"/>
      <c r="GT65" s="8"/>
      <c r="GU65" s="7"/>
      <c r="GW65" s="5" t="str">
        <f>IF(AND(GY33&gt;=6,GY33&lt;=12),"一括徴収(本人希望)","")</f>
        <v/>
      </c>
      <c r="GX65" s="8"/>
      <c r="GY65" s="8"/>
      <c r="GZ65" s="8"/>
      <c r="HA65" s="7"/>
      <c r="HC65" s="5" t="str">
        <f>IF(AND(HE33&gt;=6,HE33&lt;=12),"一括徴収(本人希望)","")</f>
        <v/>
      </c>
      <c r="HD65" s="8"/>
      <c r="HE65" s="8"/>
      <c r="HF65" s="8"/>
      <c r="HG65" s="7"/>
      <c r="HI65" s="5" t="str">
        <f>IF(AND(HK33&gt;=6,HK33&lt;=12),"一括徴収(本人希望)","")</f>
        <v/>
      </c>
      <c r="HJ65" s="8"/>
      <c r="HK65" s="8"/>
      <c r="HL65" s="8"/>
      <c r="HM65" s="7"/>
      <c r="HO65" s="5" t="str">
        <f>IF(AND(HQ33&gt;=6,HQ33&lt;=12),"一括徴収(本人希望)","")</f>
        <v/>
      </c>
      <c r="HP65" s="8"/>
      <c r="HQ65" s="8"/>
      <c r="HR65" s="8"/>
      <c r="HS65" s="7"/>
      <c r="HU65" s="5" t="str">
        <f>IF(AND(HW33&gt;=6,HW33&lt;=12),"一括徴収(本人希望)","")</f>
        <v/>
      </c>
      <c r="HV65" s="8"/>
      <c r="HW65" s="8"/>
      <c r="HX65" s="8"/>
      <c r="HY65" s="7"/>
      <c r="IA65" s="5" t="str">
        <f>IF(AND(IC33&gt;=6,IC33&lt;=12),"一括徴収(本人希望)","")</f>
        <v/>
      </c>
      <c r="IB65" s="8"/>
      <c r="IC65" s="8"/>
      <c r="ID65" s="8"/>
      <c r="IE65" s="7"/>
      <c r="IG65" s="5" t="str">
        <f>IF(AND(II33&gt;=6,II33&lt;=12),"一括徴収(本人希望)","")</f>
        <v/>
      </c>
      <c r="IH65" s="8"/>
      <c r="II65" s="8"/>
      <c r="IJ65" s="8"/>
      <c r="IK65" s="7"/>
    </row>
    <row r="66" spans="2:246" ht="15" hidden="1" customHeight="1" outlineLevel="1" x14ac:dyDescent="0.15">
      <c r="B66" s="4" t="str">
        <f>IF(AND(S18&lt;&gt;"",S22&lt;&gt;"",U22&lt;&gt;"",W22&lt;&gt;""),S14,"")</f>
        <v/>
      </c>
      <c r="C66" s="323"/>
      <c r="D66" s="3" t="str">
        <f ca="1">TEXT(TODAY(),"yyyy")</f>
        <v>2020</v>
      </c>
      <c r="E66" s="324"/>
      <c r="F66" s="2" t="s">
        <v>6</v>
      </c>
      <c r="G66" s="5" t="str">
        <f>IF(G34=$F$64,"特別徴収継続(転勤・転籍)","")</f>
        <v/>
      </c>
      <c r="H66" s="8"/>
      <c r="I66" s="8"/>
      <c r="J66" s="8"/>
      <c r="K66" s="7"/>
      <c r="M66" s="5" t="str">
        <f>IF(M34=$F$64,"特別徴収継続(転勤・転籍)","")</f>
        <v/>
      </c>
      <c r="N66" s="8"/>
      <c r="O66" s="8"/>
      <c r="P66" s="8"/>
      <c r="Q66" s="7"/>
      <c r="S66" s="5" t="str">
        <f>IF(S34=$F$64,"特別徴収継続(転勤・転籍)","")</f>
        <v/>
      </c>
      <c r="T66" s="8"/>
      <c r="U66" s="8"/>
      <c r="V66" s="8"/>
      <c r="W66" s="7"/>
      <c r="Y66" s="5" t="str">
        <f>IF(Y34=$F$64,"特別徴収継続(転勤・転籍)","")</f>
        <v/>
      </c>
      <c r="Z66" s="8"/>
      <c r="AA66" s="8"/>
      <c r="AB66" s="8"/>
      <c r="AC66" s="7"/>
      <c r="AE66" s="5" t="str">
        <f>IF(AE34=$F$64,"特別徴収継続(転勤・転籍)","")</f>
        <v/>
      </c>
      <c r="AF66" s="8"/>
      <c r="AG66" s="8"/>
      <c r="AH66" s="8"/>
      <c r="AI66" s="7"/>
      <c r="AK66" s="5" t="str">
        <f>IF(AK34=$F$64,"特別徴収継続(転勤・転籍)","")</f>
        <v/>
      </c>
      <c r="AL66" s="8"/>
      <c r="AM66" s="8"/>
      <c r="AN66" s="8"/>
      <c r="AO66" s="7"/>
      <c r="AQ66" s="5" t="str">
        <f>IF(AQ34=$F$64,"特別徴収継続(転勤・転籍)","")</f>
        <v/>
      </c>
      <c r="AR66" s="8"/>
      <c r="AS66" s="8"/>
      <c r="AT66" s="8"/>
      <c r="AU66" s="7"/>
      <c r="AW66" s="5" t="str">
        <f>IF(AW34=$F$64,"特別徴収継続(転勤・転籍)","")</f>
        <v/>
      </c>
      <c r="AX66" s="8"/>
      <c r="AY66" s="8"/>
      <c r="AZ66" s="8"/>
      <c r="BA66" s="7"/>
      <c r="BC66" s="5" t="str">
        <f>IF(BC34=$F$64,"特別徴収継続(転勤・転籍)","")</f>
        <v/>
      </c>
      <c r="BD66" s="8"/>
      <c r="BE66" s="8"/>
      <c r="BF66" s="8"/>
      <c r="BG66" s="7"/>
      <c r="BI66" s="5" t="str">
        <f>IF(BI34=$F$64,"特別徴収継続(転勤・転籍)","")</f>
        <v/>
      </c>
      <c r="BJ66" s="8"/>
      <c r="BK66" s="8"/>
      <c r="BL66" s="8"/>
      <c r="BM66" s="7"/>
      <c r="BO66" s="5" t="str">
        <f>IF(BO34=$F$64,"特別徴収継続(転勤・転籍)","")</f>
        <v/>
      </c>
      <c r="BP66" s="8"/>
      <c r="BQ66" s="8"/>
      <c r="BR66" s="8"/>
      <c r="BS66" s="7"/>
      <c r="BU66" s="5" t="str">
        <f>IF(BU34=$F$64,"特別徴収継続(転勤・転籍)","")</f>
        <v/>
      </c>
      <c r="BV66" s="8"/>
      <c r="BW66" s="8"/>
      <c r="BX66" s="8"/>
      <c r="BY66" s="7"/>
      <c r="CA66" s="5" t="str">
        <f>IF(CA34=$F$64,"特別徴収継続(転勤・転籍)","")</f>
        <v/>
      </c>
      <c r="CB66" s="8"/>
      <c r="CC66" s="8"/>
      <c r="CD66" s="8"/>
      <c r="CE66" s="7"/>
      <c r="CG66" s="5" t="str">
        <f>IF(CG34=$F$64,"特別徴収継続(転勤・転籍)","")</f>
        <v/>
      </c>
      <c r="CH66" s="8"/>
      <c r="CI66" s="8"/>
      <c r="CJ66" s="8"/>
      <c r="CK66" s="7"/>
      <c r="CM66" s="5" t="str">
        <f>IF(CM34=$F$64,"特別徴収継続(転勤・転籍)","")</f>
        <v/>
      </c>
      <c r="CN66" s="8"/>
      <c r="CO66" s="8"/>
      <c r="CP66" s="8"/>
      <c r="CQ66" s="7"/>
      <c r="CS66" s="5" t="str">
        <f>IF(CS34=$F$64,"特別徴収継続(転勤・転籍)","")</f>
        <v/>
      </c>
      <c r="CT66" s="8"/>
      <c r="CU66" s="8"/>
      <c r="CV66" s="8"/>
      <c r="CW66" s="7"/>
      <c r="CY66" s="5" t="str">
        <f>IF(CY34=$F$64,"特別徴収継続(転勤・転籍)","")</f>
        <v/>
      </c>
      <c r="CZ66" s="8"/>
      <c r="DA66" s="8"/>
      <c r="DB66" s="8"/>
      <c r="DC66" s="7"/>
      <c r="DE66" s="5" t="str">
        <f>IF(DE34=$F$64,"特別徴収継続(転勤・転籍)","")</f>
        <v/>
      </c>
      <c r="DF66" s="8"/>
      <c r="DG66" s="8"/>
      <c r="DH66" s="8"/>
      <c r="DI66" s="7"/>
      <c r="DK66" s="5" t="str">
        <f>IF(DK34=$F$64,"特別徴収継続(転勤・転籍)","")</f>
        <v/>
      </c>
      <c r="DL66" s="8"/>
      <c r="DM66" s="8"/>
      <c r="DN66" s="8"/>
      <c r="DO66" s="7"/>
      <c r="DQ66" s="5" t="str">
        <f>IF(DQ34=$F$64,"特別徴収継続(転勤・転籍)","")</f>
        <v/>
      </c>
      <c r="DR66" s="8"/>
      <c r="DS66" s="8"/>
      <c r="DT66" s="8"/>
      <c r="DU66" s="7"/>
      <c r="DW66" s="5" t="str">
        <f>IF(DW34=$F$64,"特別徴収継続(転勤・転籍)","")</f>
        <v/>
      </c>
      <c r="DX66" s="8"/>
      <c r="DY66" s="8"/>
      <c r="DZ66" s="8"/>
      <c r="EA66" s="7"/>
      <c r="EC66" s="5" t="str">
        <f>IF(EC34=$F$64,"特別徴収継続(転勤・転籍)","")</f>
        <v/>
      </c>
      <c r="ED66" s="8"/>
      <c r="EE66" s="8"/>
      <c r="EF66" s="8"/>
      <c r="EG66" s="7"/>
      <c r="EI66" s="5" t="str">
        <f>IF(EI34=$F$64,"特別徴収継続(転勤・転籍)","")</f>
        <v/>
      </c>
      <c r="EJ66" s="8"/>
      <c r="EK66" s="8"/>
      <c r="EL66" s="8"/>
      <c r="EM66" s="7"/>
      <c r="EO66" s="5" t="str">
        <f>IF(EO34=$F$64,"特別徴収継続(転勤・転籍)","")</f>
        <v/>
      </c>
      <c r="EP66" s="8"/>
      <c r="EQ66" s="8"/>
      <c r="ER66" s="8"/>
      <c r="ES66" s="7"/>
      <c r="EU66" s="5" t="str">
        <f>IF(EU34=$F$64,"特別徴収継続(転勤・転籍)","")</f>
        <v/>
      </c>
      <c r="EV66" s="8"/>
      <c r="EW66" s="8"/>
      <c r="EX66" s="8"/>
      <c r="EY66" s="7"/>
      <c r="FA66" s="5" t="str">
        <f>IF(FA34=$F$64,"特別徴収継続(転勤・転籍)","")</f>
        <v/>
      </c>
      <c r="FB66" s="8"/>
      <c r="FC66" s="8"/>
      <c r="FD66" s="8"/>
      <c r="FE66" s="7"/>
      <c r="FG66" s="5" t="str">
        <f>IF(FG34=$F$64,"特別徴収継続(転勤・転籍)","")</f>
        <v/>
      </c>
      <c r="FH66" s="8"/>
      <c r="FI66" s="8"/>
      <c r="FJ66" s="8"/>
      <c r="FK66" s="7"/>
      <c r="FM66" s="5" t="str">
        <f>IF(FM34=$F$64,"特別徴収継続(転勤・転籍)","")</f>
        <v/>
      </c>
      <c r="FN66" s="8"/>
      <c r="FO66" s="8"/>
      <c r="FP66" s="8"/>
      <c r="FQ66" s="7"/>
      <c r="FS66" s="5" t="str">
        <f>IF(FS34=$F$64,"特別徴収継続(転勤・転籍)","")</f>
        <v/>
      </c>
      <c r="FT66" s="8"/>
      <c r="FU66" s="8"/>
      <c r="FV66" s="8"/>
      <c r="FW66" s="7"/>
      <c r="FY66" s="5" t="str">
        <f>IF(FY34=$F$64,"特別徴収継続(転勤・転籍)","")</f>
        <v/>
      </c>
      <c r="FZ66" s="8"/>
      <c r="GA66" s="8"/>
      <c r="GB66" s="8"/>
      <c r="GC66" s="7"/>
      <c r="GE66" s="5" t="str">
        <f>IF(GE34=$F$64,"特別徴収継続(転勤・転籍)","")</f>
        <v/>
      </c>
      <c r="GF66" s="8"/>
      <c r="GG66" s="8"/>
      <c r="GH66" s="8"/>
      <c r="GI66" s="7"/>
      <c r="GK66" s="5" t="str">
        <f>IF(GK34=$F$64,"特別徴収継続(転勤・転籍)","")</f>
        <v/>
      </c>
      <c r="GL66" s="8"/>
      <c r="GM66" s="8"/>
      <c r="GN66" s="8"/>
      <c r="GO66" s="7"/>
      <c r="GQ66" s="5" t="str">
        <f>IF(GQ34=$F$64,"特別徴収継続(転勤・転籍)","")</f>
        <v/>
      </c>
      <c r="GR66" s="8"/>
      <c r="GS66" s="8"/>
      <c r="GT66" s="8"/>
      <c r="GU66" s="7"/>
      <c r="GW66" s="5" t="str">
        <f>IF(GW34=$F$64,"特別徴収継続(転勤・転籍)","")</f>
        <v/>
      </c>
      <c r="GX66" s="8"/>
      <c r="GY66" s="8"/>
      <c r="GZ66" s="8"/>
      <c r="HA66" s="7"/>
      <c r="HC66" s="5" t="str">
        <f>IF(HC34=$F$64,"特別徴収継続(転勤・転籍)","")</f>
        <v/>
      </c>
      <c r="HD66" s="8"/>
      <c r="HE66" s="8"/>
      <c r="HF66" s="8"/>
      <c r="HG66" s="7"/>
      <c r="HI66" s="5" t="str">
        <f>IF(HI34=$F$64,"特別徴収継続(転勤・転籍)","")</f>
        <v/>
      </c>
      <c r="HJ66" s="8"/>
      <c r="HK66" s="8"/>
      <c r="HL66" s="8"/>
      <c r="HM66" s="7"/>
      <c r="HO66" s="5" t="str">
        <f>IF(HO34=$F$64,"特別徴収継続(転勤・転籍)","")</f>
        <v/>
      </c>
      <c r="HP66" s="8"/>
      <c r="HQ66" s="8"/>
      <c r="HR66" s="8"/>
      <c r="HS66" s="7"/>
      <c r="HU66" s="5" t="str">
        <f>IF(HU34=$F$64,"特別徴収継続(転勤・転籍)","")</f>
        <v/>
      </c>
      <c r="HV66" s="8"/>
      <c r="HW66" s="8"/>
      <c r="HX66" s="8"/>
      <c r="HY66" s="7"/>
      <c r="IA66" s="5" t="str">
        <f>IF(IA34=$F$64,"特別徴収継続(転勤・転籍)","")</f>
        <v/>
      </c>
      <c r="IB66" s="8"/>
      <c r="IC66" s="8"/>
      <c r="ID66" s="8"/>
      <c r="IE66" s="7"/>
      <c r="IG66" s="5" t="str">
        <f>IF(IG34=$F$64,"特別徴収継続(転勤・転籍)","")</f>
        <v/>
      </c>
      <c r="IH66" s="8"/>
      <c r="II66" s="8"/>
      <c r="IJ66" s="8"/>
      <c r="IK66" s="7"/>
    </row>
    <row r="67" spans="2:246" ht="15" hidden="1" customHeight="1" outlineLevel="1" x14ac:dyDescent="0.15">
      <c r="B67" s="4" t="str">
        <f>IF(AND(Y18&lt;&gt;"",Y22&lt;&gt;"",AA22&lt;&gt;"",AC22&lt;&gt;""),Y14,"")</f>
        <v/>
      </c>
      <c r="C67" s="81" t="s">
        <v>110</v>
      </c>
      <c r="D67" s="78">
        <f ca="1">IF(D66-2004&gt;0,D66-2004,64)</f>
        <v>16</v>
      </c>
      <c r="E67" s="78" t="str">
        <f ca="1">C67&amp;D67</f>
        <v>平16</v>
      </c>
      <c r="F67" s="2" t="s">
        <v>5</v>
      </c>
      <c r="G67" s="5" t="str">
        <f>IF(OR(AND(I33&gt;=6,I33&lt;=12),G34=$F$66),"普通徴収(本人が納付)",IF(AND(I33&gt;=1,I33&lt;=5),"普通徴収(本人が納付)",""))</f>
        <v/>
      </c>
      <c r="H67" s="8"/>
      <c r="I67" s="8"/>
      <c r="J67" s="8"/>
      <c r="K67" s="7"/>
      <c r="M67" s="5" t="str">
        <f>IF(OR(AND(O33&gt;=6,O33&lt;=12),M34=$F$66),"普通徴収(本人が納付)",IF(AND(O33&gt;=1,O33&lt;=5),"普通徴収(本人が納付)",""))</f>
        <v/>
      </c>
      <c r="N67" s="8"/>
      <c r="O67" s="8"/>
      <c r="P67" s="8"/>
      <c r="Q67" s="7"/>
      <c r="S67" s="5" t="str">
        <f>IF(OR(AND(U33&gt;=6,U33&lt;=12),S34=$F$66),"普通徴収(本人が納付)",IF(AND(U33&gt;=1,U33&lt;=5),"普通徴収(本人が納付)",""))</f>
        <v/>
      </c>
      <c r="T67" s="8"/>
      <c r="U67" s="8"/>
      <c r="V67" s="8"/>
      <c r="W67" s="7"/>
      <c r="Y67" s="5" t="str">
        <f>IF(OR(AND(AA33&gt;=6,AA33&lt;=12),Y34=$F$66),"普通徴収(本人が納付)",IF(AND(AA33&gt;=1,AA33&lt;=5),"普通徴収(本人が納付)",""))</f>
        <v/>
      </c>
      <c r="Z67" s="8"/>
      <c r="AA67" s="8"/>
      <c r="AB67" s="8"/>
      <c r="AC67" s="7"/>
      <c r="AE67" s="5" t="str">
        <f>IF(OR(AND(AG33&gt;=6,AG33&lt;=12),AE34=$F$66),"普通徴収(本人が納付)",IF(AND(AG33&gt;=1,AG33&lt;=5),"普通徴収(本人が納付)",""))</f>
        <v/>
      </c>
      <c r="AF67" s="8"/>
      <c r="AG67" s="8"/>
      <c r="AH67" s="8"/>
      <c r="AI67" s="7"/>
      <c r="AK67" s="5" t="str">
        <f>IF(OR(AND(AM33&gt;=6,AM33&lt;=12),AK34=$F$66),"普通徴収(本人が納付)",IF(AND(AM33&gt;=1,AM33&lt;=5),"普通徴収(本人が納付)",""))</f>
        <v/>
      </c>
      <c r="AL67" s="8"/>
      <c r="AM67" s="8"/>
      <c r="AN67" s="8"/>
      <c r="AO67" s="7"/>
      <c r="AQ67" s="5" t="str">
        <f>IF(OR(AND(AS33&gt;=6,AS33&lt;=12),AQ34=$F$66),"普通徴収(本人が納付)",IF(AND(AS33&gt;=1,AS33&lt;=5),"普通徴収(本人が納付)",""))</f>
        <v/>
      </c>
      <c r="AR67" s="8"/>
      <c r="AS67" s="8"/>
      <c r="AT67" s="8"/>
      <c r="AU67" s="7"/>
      <c r="AW67" s="5" t="str">
        <f>IF(OR(AND(AY33&gt;=6,AY33&lt;=12),AW34=$F$66),"普通徴収(本人が納付)",IF(AND(AY33&gt;=1,AY33&lt;=5),"普通徴収(本人が納付)",""))</f>
        <v/>
      </c>
      <c r="AX67" s="8"/>
      <c r="AY67" s="8"/>
      <c r="AZ67" s="8"/>
      <c r="BA67" s="7"/>
      <c r="BC67" s="5" t="str">
        <f>IF(OR(AND(BE33&gt;=6,BE33&lt;=12),BC34=$F$66),"普通徴収(本人が納付)",IF(AND(BE33&gt;=1,BE33&lt;=5),"普通徴収(本人が納付)",""))</f>
        <v/>
      </c>
      <c r="BD67" s="8"/>
      <c r="BE67" s="8"/>
      <c r="BF67" s="8"/>
      <c r="BG67" s="7"/>
      <c r="BI67" s="5" t="str">
        <f>IF(OR(AND(BK33&gt;=6,BK33&lt;=12),BI34=$F$66),"普通徴収(本人が納付)",IF(AND(BK33&gt;=1,BK33&lt;=5),"普通徴収(本人が納付)",""))</f>
        <v/>
      </c>
      <c r="BJ67" s="8"/>
      <c r="BK67" s="8"/>
      <c r="BL67" s="8"/>
      <c r="BM67" s="7"/>
      <c r="BO67" s="5" t="str">
        <f>IF(OR(AND(BQ33&gt;=6,BQ33&lt;=12),BO34=$F$66),"普通徴収(本人が納付)",IF(AND(BQ33&gt;=1,BQ33&lt;=5),"普通徴収(本人が納付)",""))</f>
        <v/>
      </c>
      <c r="BP67" s="8"/>
      <c r="BQ67" s="8"/>
      <c r="BR67" s="8"/>
      <c r="BS67" s="7"/>
      <c r="BU67" s="5" t="str">
        <f>IF(OR(AND(BW33&gt;=6,BW33&lt;=12),BU34=$F$66),"普通徴収(本人が納付)",IF(AND(BW33&gt;=1,BW33&lt;=5),"普通徴収(本人が納付)",""))</f>
        <v/>
      </c>
      <c r="BV67" s="8"/>
      <c r="BW67" s="8"/>
      <c r="BX67" s="8"/>
      <c r="BY67" s="7"/>
      <c r="CA67" s="5" t="str">
        <f>IF(OR(AND(CC33&gt;=6,CC33&lt;=12),CA34=$F$66),"普通徴収(本人が納付)",IF(AND(CC33&gt;=1,CC33&lt;=5),"普通徴収(本人が納付)",""))</f>
        <v/>
      </c>
      <c r="CB67" s="8"/>
      <c r="CC67" s="8"/>
      <c r="CD67" s="8"/>
      <c r="CE67" s="7"/>
      <c r="CG67" s="5" t="str">
        <f>IF(OR(AND(CI33&gt;=6,CI33&lt;=12),CG34=$F$66),"普通徴収(本人が納付)",IF(AND(CI33&gt;=1,CI33&lt;=5),"普通徴収(本人が納付)",""))</f>
        <v/>
      </c>
      <c r="CH67" s="8"/>
      <c r="CI67" s="8"/>
      <c r="CJ67" s="8"/>
      <c r="CK67" s="7"/>
      <c r="CM67" s="5" t="str">
        <f>IF(OR(AND(CO33&gt;=6,CO33&lt;=12),CM34=$F$66),"普通徴収(本人が納付)",IF(AND(CO33&gt;=1,CO33&lt;=5),"普通徴収(本人が納付)",""))</f>
        <v/>
      </c>
      <c r="CN67" s="8"/>
      <c r="CO67" s="8"/>
      <c r="CP67" s="8"/>
      <c r="CQ67" s="7"/>
      <c r="CS67" s="5" t="str">
        <f>IF(OR(AND(CU33&gt;=6,CU33&lt;=12),CS34=$F$66),"普通徴収(本人が納付)",IF(AND(CU33&gt;=1,CU33&lt;=5),"普通徴収(本人が納付)",""))</f>
        <v/>
      </c>
      <c r="CT67" s="8"/>
      <c r="CU67" s="8"/>
      <c r="CV67" s="8"/>
      <c r="CW67" s="7"/>
      <c r="CY67" s="5" t="str">
        <f>IF(OR(AND(DA33&gt;=6,DA33&lt;=12),CY34=$F$66),"普通徴収(本人が納付)",IF(AND(DA33&gt;=1,DA33&lt;=5),"普通徴収(本人が納付)",""))</f>
        <v/>
      </c>
      <c r="CZ67" s="8"/>
      <c r="DA67" s="8"/>
      <c r="DB67" s="8"/>
      <c r="DC67" s="7"/>
      <c r="DE67" s="5" t="str">
        <f>IF(OR(AND(DG33&gt;=6,DG33&lt;=12),DE34=$F$66),"普通徴収(本人が納付)",IF(AND(DG33&gt;=1,DG33&lt;=5),"普通徴収(本人が納付)",""))</f>
        <v/>
      </c>
      <c r="DF67" s="8"/>
      <c r="DG67" s="8"/>
      <c r="DH67" s="8"/>
      <c r="DI67" s="7"/>
      <c r="DK67" s="5" t="str">
        <f>IF(OR(AND(DM33&gt;=6,DM33&lt;=12),DK34=$F$66),"普通徴収(本人が納付)",IF(AND(DM33&gt;=1,DM33&lt;=5),"普通徴収(本人が納付)",""))</f>
        <v/>
      </c>
      <c r="DL67" s="8"/>
      <c r="DM67" s="8"/>
      <c r="DN67" s="8"/>
      <c r="DO67" s="7"/>
      <c r="DQ67" s="5" t="str">
        <f>IF(OR(AND(DS33&gt;=6,DS33&lt;=12),DQ34=$F$66),"普通徴収(本人が納付)",IF(AND(DS33&gt;=1,DS33&lt;=5),"普通徴収(本人が納付)",""))</f>
        <v/>
      </c>
      <c r="DR67" s="8"/>
      <c r="DS67" s="8"/>
      <c r="DT67" s="8"/>
      <c r="DU67" s="7"/>
      <c r="DW67" s="5" t="str">
        <f>IF(OR(AND(DY33&gt;=6,DY33&lt;=12),DW34=$F$66),"普通徴収(本人が納付)",IF(AND(DY33&gt;=1,DY33&lt;=5),"普通徴収(本人が納付)",""))</f>
        <v/>
      </c>
      <c r="DX67" s="8"/>
      <c r="DY67" s="8"/>
      <c r="DZ67" s="8"/>
      <c r="EA67" s="7"/>
      <c r="EC67" s="5" t="str">
        <f>IF(OR(AND(EE33&gt;=6,EE33&lt;=12),EC34=$F$66),"普通徴収(本人が納付)",IF(AND(EE33&gt;=1,EE33&lt;=5),"普通徴収(本人が納付)",""))</f>
        <v/>
      </c>
      <c r="ED67" s="8"/>
      <c r="EE67" s="8"/>
      <c r="EF67" s="8"/>
      <c r="EG67" s="7"/>
      <c r="EI67" s="5" t="str">
        <f>IF(OR(AND(EK33&gt;=6,EK33&lt;=12),EI34=$F$66),"普通徴収(本人が納付)",IF(AND(EK33&gt;=1,EK33&lt;=5),"普通徴収(本人が納付)",""))</f>
        <v/>
      </c>
      <c r="EJ67" s="8"/>
      <c r="EK67" s="8"/>
      <c r="EL67" s="8"/>
      <c r="EM67" s="7"/>
      <c r="EO67" s="5" t="str">
        <f>IF(OR(AND(EQ33&gt;=6,EQ33&lt;=12),EO34=$F$66),"普通徴収(本人が納付)",IF(AND(EQ33&gt;=1,EQ33&lt;=5),"普通徴収(本人が納付)",""))</f>
        <v/>
      </c>
      <c r="EP67" s="8"/>
      <c r="EQ67" s="8"/>
      <c r="ER67" s="8"/>
      <c r="ES67" s="7"/>
      <c r="EU67" s="5" t="str">
        <f>IF(OR(AND(EW33&gt;=6,EW33&lt;=12),EU34=$F$66),"普通徴収(本人が納付)",IF(AND(EW33&gt;=1,EW33&lt;=5),"普通徴収(本人が納付)",""))</f>
        <v/>
      </c>
      <c r="EV67" s="8"/>
      <c r="EW67" s="8"/>
      <c r="EX67" s="8"/>
      <c r="EY67" s="7"/>
      <c r="FA67" s="5" t="str">
        <f>IF(OR(AND(FC33&gt;=6,FC33&lt;=12),FA34=$F$66),"普通徴収(本人が納付)",IF(AND(FC33&gt;=1,FC33&lt;=5),"普通徴収(本人が納付)",""))</f>
        <v/>
      </c>
      <c r="FB67" s="8"/>
      <c r="FC67" s="8"/>
      <c r="FD67" s="8"/>
      <c r="FE67" s="7"/>
      <c r="FG67" s="5" t="str">
        <f>IF(OR(AND(FI33&gt;=6,FI33&lt;=12),FG34=$F$66),"普通徴収(本人が納付)",IF(AND(FI33&gt;=1,FI33&lt;=5),"普通徴収(本人が納付)",""))</f>
        <v/>
      </c>
      <c r="FH67" s="8"/>
      <c r="FI67" s="8"/>
      <c r="FJ67" s="8"/>
      <c r="FK67" s="7"/>
      <c r="FM67" s="5" t="str">
        <f>IF(OR(AND(FO33&gt;=6,FO33&lt;=12),FM34=$F$66),"普通徴収(本人が納付)",IF(AND(FO33&gt;=1,FO33&lt;=5),"普通徴収(本人が納付)",""))</f>
        <v/>
      </c>
      <c r="FN67" s="8"/>
      <c r="FO67" s="8"/>
      <c r="FP67" s="8"/>
      <c r="FQ67" s="7"/>
      <c r="FS67" s="5" t="str">
        <f>IF(OR(AND(FU33&gt;=6,FU33&lt;=12),FS34=$F$66),"普通徴収(本人が納付)",IF(AND(FU33&gt;=1,FU33&lt;=5),"普通徴収(本人が納付)",""))</f>
        <v/>
      </c>
      <c r="FT67" s="8"/>
      <c r="FU67" s="8"/>
      <c r="FV67" s="8"/>
      <c r="FW67" s="7"/>
      <c r="FY67" s="5" t="str">
        <f>IF(OR(AND(GA33&gt;=6,GA33&lt;=12),FY34=$F$66),"普通徴収(本人が納付)",IF(AND(GA33&gt;=1,GA33&lt;=5),"普通徴収(本人が納付)",""))</f>
        <v/>
      </c>
      <c r="FZ67" s="8"/>
      <c r="GA67" s="8"/>
      <c r="GB67" s="8"/>
      <c r="GC67" s="7"/>
      <c r="GE67" s="5" t="str">
        <f>IF(OR(AND(GG33&gt;=6,GG33&lt;=12),GE34=$F$66),"普通徴収(本人が納付)",IF(AND(GG33&gt;=1,GG33&lt;=5),"普通徴収(本人が納付)",""))</f>
        <v/>
      </c>
      <c r="GF67" s="8"/>
      <c r="GG67" s="8"/>
      <c r="GH67" s="8"/>
      <c r="GI67" s="7"/>
      <c r="GK67" s="5" t="str">
        <f>IF(OR(AND(GM33&gt;=6,GM33&lt;=12),GK34=$F$66),"普通徴収(本人が納付)",IF(AND(GM33&gt;=1,GM33&lt;=5),"普通徴収(本人が納付)",""))</f>
        <v/>
      </c>
      <c r="GL67" s="8"/>
      <c r="GM67" s="8"/>
      <c r="GN67" s="8"/>
      <c r="GO67" s="7"/>
      <c r="GQ67" s="5" t="str">
        <f>IF(OR(AND(GS33&gt;=6,GS33&lt;=12),GQ34=$F$66),"普通徴収(本人が納付)",IF(AND(GS33&gt;=1,GS33&lt;=5),"普通徴収(本人が納付)",""))</f>
        <v/>
      </c>
      <c r="GR67" s="8"/>
      <c r="GS67" s="8"/>
      <c r="GT67" s="8"/>
      <c r="GU67" s="7"/>
      <c r="GW67" s="5" t="str">
        <f>IF(OR(AND(GY33&gt;=6,GY33&lt;=12),GW34=$F$66),"普通徴収(本人が納付)",IF(AND(GY33&gt;=1,GY33&lt;=5),"普通徴収(本人が納付)",""))</f>
        <v/>
      </c>
      <c r="GX67" s="8"/>
      <c r="GY67" s="8"/>
      <c r="GZ67" s="8"/>
      <c r="HA67" s="7"/>
      <c r="HC67" s="5" t="str">
        <f>IF(OR(AND(HE33&gt;=6,HE33&lt;=12),HC34=$F$66),"普通徴収(本人が納付)",IF(AND(HE33&gt;=1,HE33&lt;=5),"普通徴収(本人が納付)",""))</f>
        <v/>
      </c>
      <c r="HD67" s="8"/>
      <c r="HE67" s="8"/>
      <c r="HF67" s="8"/>
      <c r="HG67" s="7"/>
      <c r="HI67" s="5" t="str">
        <f>IF(OR(AND(HK33&gt;=6,HK33&lt;=12),HI34=$F$66),"普通徴収(本人が納付)",IF(AND(HK33&gt;=1,HK33&lt;=5),"普通徴収(本人が納付)",""))</f>
        <v/>
      </c>
      <c r="HJ67" s="8"/>
      <c r="HK67" s="8"/>
      <c r="HL67" s="8"/>
      <c r="HM67" s="7"/>
      <c r="HO67" s="5" t="str">
        <f>IF(OR(AND(HQ33&gt;=6,HQ33&lt;=12),HO34=$F$66),"普通徴収(本人が納付)",IF(AND(HQ33&gt;=1,HQ33&lt;=5),"普通徴収(本人が納付)",""))</f>
        <v/>
      </c>
      <c r="HP67" s="8"/>
      <c r="HQ67" s="8"/>
      <c r="HR67" s="8"/>
      <c r="HS67" s="7"/>
      <c r="HU67" s="5" t="str">
        <f>IF(OR(AND(HW33&gt;=6,HW33&lt;=12),HU34=$F$66),"普通徴収(本人が納付)",IF(AND(HW33&gt;=1,HW33&lt;=5),"普通徴収(本人が納付)",""))</f>
        <v/>
      </c>
      <c r="HV67" s="8"/>
      <c r="HW67" s="8"/>
      <c r="HX67" s="8"/>
      <c r="HY67" s="7"/>
      <c r="IA67" s="5" t="str">
        <f>IF(OR(AND(IC33&gt;=6,IC33&lt;=12),IA34=$F$66),"普通徴収(本人が納付)",IF(AND(IC33&gt;=1,IC33&lt;=5),"普通徴収(本人が納付)",""))</f>
        <v/>
      </c>
      <c r="IB67" s="8"/>
      <c r="IC67" s="8"/>
      <c r="ID67" s="8"/>
      <c r="IE67" s="7"/>
      <c r="IG67" s="5" t="str">
        <f>IF(OR(AND(II33&gt;=6,II33&lt;=12),IG34=$F$66),"普通徴収(本人が納付)",IF(AND(II33&gt;=1,II33&lt;=5),"普通徴収(本人が納付)",""))</f>
        <v/>
      </c>
      <c r="IH67" s="8"/>
      <c r="II67" s="8"/>
      <c r="IJ67" s="8"/>
      <c r="IK67" s="7"/>
    </row>
    <row r="68" spans="2:246" ht="15" hidden="1" customHeight="1" outlineLevel="1" x14ac:dyDescent="0.15">
      <c r="B68" s="4" t="str">
        <f>IF(AND(AE18&lt;&gt;"",AE22&lt;&gt;"",AG22&lt;&gt;"",AI22&lt;&gt;""),AE14,"")</f>
        <v/>
      </c>
      <c r="C68" s="81" t="str">
        <f ca="1">IF(D68=64,"昭",IF(C67="昭","昭","平"))</f>
        <v>平</v>
      </c>
      <c r="D68" s="78">
        <f ca="1">IF(D67-1&gt;0,D67-1,64)</f>
        <v>15</v>
      </c>
      <c r="E68" s="78" t="str">
        <f t="shared" ref="E68:E130" ca="1" si="0">C68&amp;D68</f>
        <v>平15</v>
      </c>
      <c r="F68" s="5" t="s">
        <v>4</v>
      </c>
      <c r="G68" s="478" t="s">
        <v>105</v>
      </c>
      <c r="H68" s="479"/>
      <c r="I68" s="479"/>
      <c r="J68" s="479"/>
      <c r="K68" s="480"/>
      <c r="L68" s="6"/>
      <c r="M68" s="478" t="s">
        <v>105</v>
      </c>
      <c r="N68" s="479"/>
      <c r="O68" s="479"/>
      <c r="P68" s="479"/>
      <c r="Q68" s="480"/>
      <c r="R68" s="6"/>
      <c r="S68" s="478" t="s">
        <v>105</v>
      </c>
      <c r="T68" s="479"/>
      <c r="U68" s="479"/>
      <c r="V68" s="479"/>
      <c r="W68" s="480"/>
      <c r="X68" s="6"/>
      <c r="Y68" s="478" t="s">
        <v>105</v>
      </c>
      <c r="Z68" s="479"/>
      <c r="AA68" s="479"/>
      <c r="AB68" s="479"/>
      <c r="AC68" s="480"/>
      <c r="AD68" s="6"/>
      <c r="AE68" s="478" t="s">
        <v>105</v>
      </c>
      <c r="AF68" s="479"/>
      <c r="AG68" s="479"/>
      <c r="AH68" s="479"/>
      <c r="AI68" s="480"/>
      <c r="AJ68" s="6"/>
      <c r="AK68" s="478" t="s">
        <v>105</v>
      </c>
      <c r="AL68" s="479"/>
      <c r="AM68" s="479"/>
      <c r="AN68" s="479"/>
      <c r="AO68" s="480"/>
      <c r="AP68" s="6"/>
      <c r="AQ68" s="478" t="s">
        <v>105</v>
      </c>
      <c r="AR68" s="479"/>
      <c r="AS68" s="479"/>
      <c r="AT68" s="479"/>
      <c r="AU68" s="480"/>
      <c r="AV68" s="6"/>
      <c r="AW68" s="478" t="s">
        <v>105</v>
      </c>
      <c r="AX68" s="479"/>
      <c r="AY68" s="479"/>
      <c r="AZ68" s="479"/>
      <c r="BA68" s="480"/>
      <c r="BB68" s="6"/>
      <c r="BC68" s="478" t="s">
        <v>105</v>
      </c>
      <c r="BD68" s="479"/>
      <c r="BE68" s="479"/>
      <c r="BF68" s="479"/>
      <c r="BG68" s="480"/>
      <c r="BH68" s="6"/>
      <c r="BI68" s="478" t="s">
        <v>105</v>
      </c>
      <c r="BJ68" s="479"/>
      <c r="BK68" s="479"/>
      <c r="BL68" s="479"/>
      <c r="BM68" s="480"/>
      <c r="BN68" s="6"/>
      <c r="BO68" s="478" t="s">
        <v>105</v>
      </c>
      <c r="BP68" s="479"/>
      <c r="BQ68" s="479"/>
      <c r="BR68" s="479"/>
      <c r="BS68" s="480"/>
      <c r="BT68" s="6"/>
      <c r="BU68" s="478" t="s">
        <v>105</v>
      </c>
      <c r="BV68" s="479"/>
      <c r="BW68" s="479"/>
      <c r="BX68" s="479"/>
      <c r="BY68" s="480"/>
      <c r="BZ68" s="6"/>
      <c r="CA68" s="478" t="s">
        <v>105</v>
      </c>
      <c r="CB68" s="479"/>
      <c r="CC68" s="479"/>
      <c r="CD68" s="479"/>
      <c r="CE68" s="480"/>
      <c r="CF68" s="6"/>
      <c r="CG68" s="478" t="s">
        <v>105</v>
      </c>
      <c r="CH68" s="479"/>
      <c r="CI68" s="479"/>
      <c r="CJ68" s="479"/>
      <c r="CK68" s="480"/>
      <c r="CL68" s="6"/>
      <c r="CM68" s="478" t="s">
        <v>105</v>
      </c>
      <c r="CN68" s="479"/>
      <c r="CO68" s="479"/>
      <c r="CP68" s="479"/>
      <c r="CQ68" s="480"/>
      <c r="CR68" s="6"/>
      <c r="CS68" s="478" t="s">
        <v>105</v>
      </c>
      <c r="CT68" s="479"/>
      <c r="CU68" s="479"/>
      <c r="CV68" s="479"/>
      <c r="CW68" s="480"/>
      <c r="CX68" s="6"/>
      <c r="CY68" s="355" t="s">
        <v>105</v>
      </c>
      <c r="CZ68" s="356"/>
      <c r="DA68" s="356"/>
      <c r="DB68" s="356"/>
      <c r="DC68" s="357"/>
      <c r="DD68" s="6"/>
      <c r="DE68" s="478" t="s">
        <v>105</v>
      </c>
      <c r="DF68" s="479"/>
      <c r="DG68" s="479"/>
      <c r="DH68" s="479"/>
      <c r="DI68" s="480"/>
      <c r="DJ68" s="6"/>
      <c r="DK68" s="478" t="s">
        <v>105</v>
      </c>
      <c r="DL68" s="479"/>
      <c r="DM68" s="479"/>
      <c r="DN68" s="479"/>
      <c r="DO68" s="480"/>
      <c r="DP68" s="6"/>
      <c r="DQ68" s="478" t="s">
        <v>105</v>
      </c>
      <c r="DR68" s="479"/>
      <c r="DS68" s="479"/>
      <c r="DT68" s="479"/>
      <c r="DU68" s="480"/>
      <c r="DV68" s="6"/>
      <c r="DW68" s="478" t="s">
        <v>105</v>
      </c>
      <c r="DX68" s="479"/>
      <c r="DY68" s="479"/>
      <c r="DZ68" s="479"/>
      <c r="EA68" s="480"/>
      <c r="EB68" s="6"/>
      <c r="EC68" s="478" t="s">
        <v>105</v>
      </c>
      <c r="ED68" s="479"/>
      <c r="EE68" s="479"/>
      <c r="EF68" s="479"/>
      <c r="EG68" s="480"/>
      <c r="EH68" s="6"/>
      <c r="EI68" s="478" t="s">
        <v>105</v>
      </c>
      <c r="EJ68" s="479"/>
      <c r="EK68" s="479"/>
      <c r="EL68" s="479"/>
      <c r="EM68" s="480"/>
      <c r="EN68" s="6"/>
      <c r="EO68" s="478" t="s">
        <v>105</v>
      </c>
      <c r="EP68" s="479"/>
      <c r="EQ68" s="479"/>
      <c r="ER68" s="479"/>
      <c r="ES68" s="480"/>
      <c r="ET68" s="6"/>
      <c r="EU68" s="478" t="s">
        <v>105</v>
      </c>
      <c r="EV68" s="479"/>
      <c r="EW68" s="479"/>
      <c r="EX68" s="479"/>
      <c r="EY68" s="480"/>
      <c r="EZ68" s="6"/>
      <c r="FA68" s="478" t="s">
        <v>105</v>
      </c>
      <c r="FB68" s="479"/>
      <c r="FC68" s="479"/>
      <c r="FD68" s="479"/>
      <c r="FE68" s="480"/>
      <c r="FF68" s="6"/>
      <c r="FG68" s="478" t="s">
        <v>105</v>
      </c>
      <c r="FH68" s="479"/>
      <c r="FI68" s="479"/>
      <c r="FJ68" s="479"/>
      <c r="FK68" s="480"/>
      <c r="FL68" s="6"/>
      <c r="FM68" s="478" t="s">
        <v>105</v>
      </c>
      <c r="FN68" s="479"/>
      <c r="FO68" s="479"/>
      <c r="FP68" s="479"/>
      <c r="FQ68" s="480"/>
      <c r="FR68" s="6"/>
      <c r="FS68" s="478" t="s">
        <v>105</v>
      </c>
      <c r="FT68" s="479"/>
      <c r="FU68" s="479"/>
      <c r="FV68" s="479"/>
      <c r="FW68" s="480"/>
      <c r="FX68" s="6"/>
      <c r="FY68" s="478" t="s">
        <v>105</v>
      </c>
      <c r="FZ68" s="479"/>
      <c r="GA68" s="479"/>
      <c r="GB68" s="479"/>
      <c r="GC68" s="480"/>
      <c r="GD68" s="6"/>
      <c r="GE68" s="478" t="s">
        <v>105</v>
      </c>
      <c r="GF68" s="479"/>
      <c r="GG68" s="479"/>
      <c r="GH68" s="479"/>
      <c r="GI68" s="480"/>
      <c r="GJ68" s="6"/>
      <c r="GK68" s="478" t="s">
        <v>105</v>
      </c>
      <c r="GL68" s="479"/>
      <c r="GM68" s="479"/>
      <c r="GN68" s="479"/>
      <c r="GO68" s="480"/>
      <c r="GP68" s="6"/>
      <c r="GQ68" s="478" t="s">
        <v>105</v>
      </c>
      <c r="GR68" s="479"/>
      <c r="GS68" s="479"/>
      <c r="GT68" s="479"/>
      <c r="GU68" s="480"/>
      <c r="GV68" s="6"/>
      <c r="GW68" s="478" t="s">
        <v>105</v>
      </c>
      <c r="GX68" s="479"/>
      <c r="GY68" s="479"/>
      <c r="GZ68" s="479"/>
      <c r="HA68" s="480"/>
      <c r="HB68" s="6"/>
      <c r="HC68" s="478" t="s">
        <v>105</v>
      </c>
      <c r="HD68" s="479"/>
      <c r="HE68" s="479"/>
      <c r="HF68" s="479"/>
      <c r="HG68" s="480"/>
      <c r="HH68" s="6"/>
      <c r="HI68" s="478" t="s">
        <v>105</v>
      </c>
      <c r="HJ68" s="479"/>
      <c r="HK68" s="479"/>
      <c r="HL68" s="479"/>
      <c r="HM68" s="480"/>
      <c r="HN68" s="6"/>
      <c r="HO68" s="478" t="s">
        <v>105</v>
      </c>
      <c r="HP68" s="479"/>
      <c r="HQ68" s="479"/>
      <c r="HR68" s="479"/>
      <c r="HS68" s="480"/>
      <c r="HT68" s="6"/>
      <c r="HU68" s="478" t="s">
        <v>105</v>
      </c>
      <c r="HV68" s="479"/>
      <c r="HW68" s="479"/>
      <c r="HX68" s="479"/>
      <c r="HY68" s="480"/>
      <c r="HZ68" s="6"/>
      <c r="IA68" s="478" t="s">
        <v>105</v>
      </c>
      <c r="IB68" s="479"/>
      <c r="IC68" s="479"/>
      <c r="ID68" s="479"/>
      <c r="IE68" s="480"/>
      <c r="IF68" s="6"/>
      <c r="IG68" s="478" t="s">
        <v>105</v>
      </c>
      <c r="IH68" s="479"/>
      <c r="II68" s="479"/>
      <c r="IJ68" s="479"/>
      <c r="IK68" s="480"/>
      <c r="IL68" s="6"/>
    </row>
    <row r="69" spans="2:246" ht="15" hidden="1" customHeight="1" outlineLevel="1" x14ac:dyDescent="0.15">
      <c r="B69" s="4" t="str">
        <f>IF(AND(AK18&lt;&gt;"",AK22&lt;&gt;"",AM22&lt;&gt;"",AO22&lt;&gt;""),AK14,"")</f>
        <v/>
      </c>
      <c r="C69" s="81" t="str">
        <f t="shared" ref="C69:C130" ca="1" si="1">IF(D69=64,"昭",IF(C68="昭","昭","平"))</f>
        <v>平</v>
      </c>
      <c r="D69" s="78">
        <f ca="1">IF(D68-1&gt;0,D68-1,64)</f>
        <v>14</v>
      </c>
      <c r="E69" s="78" t="str">
        <f t="shared" ca="1" si="0"/>
        <v>平14</v>
      </c>
      <c r="F69" s="2" t="s">
        <v>201</v>
      </c>
      <c r="G69" s="5" t="str">
        <f>IF(AND(I33&gt;=6,I33&lt;=12),"一括徴収の本人申出がないため","")</f>
        <v/>
      </c>
      <c r="H69" s="8"/>
      <c r="I69" s="8"/>
      <c r="J69" s="8"/>
      <c r="K69" s="7"/>
      <c r="M69" s="5" t="str">
        <f>IF(AND(O33&gt;=6,O33&lt;=12),"一括徴収の本人申出がないため","")</f>
        <v/>
      </c>
      <c r="N69" s="8"/>
      <c r="O69" s="8"/>
      <c r="P69" s="8"/>
      <c r="Q69" s="7"/>
      <c r="S69" s="5" t="str">
        <f>IF(AND(U33&gt;=6,U33&lt;=12),"一括徴収の本人申出がないため","")</f>
        <v/>
      </c>
      <c r="T69" s="8"/>
      <c r="U69" s="8"/>
      <c r="V69" s="8"/>
      <c r="W69" s="7"/>
      <c r="Y69" s="5" t="str">
        <f>IF(AND(AA33&gt;=6,AA33&lt;=12),"一括徴収の本人申出がないため","")</f>
        <v/>
      </c>
      <c r="Z69" s="8"/>
      <c r="AA69" s="8"/>
      <c r="AB69" s="8"/>
      <c r="AC69" s="7"/>
      <c r="AE69" s="5" t="str">
        <f>IF(AND(AG33&gt;=6,AG33&lt;=12),"一括徴収の本人申出がないため","")</f>
        <v/>
      </c>
      <c r="AF69" s="8"/>
      <c r="AG69" s="8"/>
      <c r="AH69" s="8"/>
      <c r="AI69" s="7"/>
      <c r="AK69" s="5" t="str">
        <f>IF(AND(AM33&gt;=6,AM33&lt;=12),"一括徴収の本人申出がないため","")</f>
        <v/>
      </c>
      <c r="AL69" s="8"/>
      <c r="AM69" s="8"/>
      <c r="AN69" s="8"/>
      <c r="AO69" s="7"/>
      <c r="AQ69" s="5" t="str">
        <f>IF(AND(AS33&gt;=6,AS33&lt;=12),"一括徴収の本人申出がないため","")</f>
        <v/>
      </c>
      <c r="AR69" s="8"/>
      <c r="AS69" s="8"/>
      <c r="AT69" s="8"/>
      <c r="AU69" s="7"/>
      <c r="AW69" s="5" t="str">
        <f>IF(AND(AY33&gt;=6,AY33&lt;=12),"一括徴収の本人申出がないため","")</f>
        <v/>
      </c>
      <c r="AX69" s="8"/>
      <c r="AY69" s="8"/>
      <c r="AZ69" s="8"/>
      <c r="BA69" s="7"/>
      <c r="BC69" s="5" t="str">
        <f>IF(AND(BE33&gt;=6,BE33&lt;=12),"一括徴収の本人申出がないため","")</f>
        <v/>
      </c>
      <c r="BD69" s="8"/>
      <c r="BE69" s="8"/>
      <c r="BF69" s="8"/>
      <c r="BG69" s="7"/>
      <c r="BI69" s="5" t="str">
        <f>IF(AND(BK33&gt;=6,BK33&lt;=12),"一括徴収の本人申出がないため","")</f>
        <v/>
      </c>
      <c r="BJ69" s="8"/>
      <c r="BK69" s="8"/>
      <c r="BL69" s="8"/>
      <c r="BM69" s="7"/>
      <c r="BO69" s="5" t="str">
        <f>IF(AND(BQ33&gt;=6,BQ33&lt;=12),"一括徴収の本人申出がないため","")</f>
        <v/>
      </c>
      <c r="BP69" s="8"/>
      <c r="BQ69" s="8"/>
      <c r="BR69" s="8"/>
      <c r="BS69" s="7"/>
      <c r="BU69" s="5" t="str">
        <f>IF(AND(BW33&gt;=6,BW33&lt;=12),"一括徴収の本人申出がないため","")</f>
        <v/>
      </c>
      <c r="BV69" s="8"/>
      <c r="BW69" s="8"/>
      <c r="BX69" s="8"/>
      <c r="BY69" s="7"/>
      <c r="CA69" s="5" t="str">
        <f>IF(AND(CC33&gt;=6,CC33&lt;=12),"一括徴収の本人申出がないため","")</f>
        <v/>
      </c>
      <c r="CB69" s="8"/>
      <c r="CC69" s="8"/>
      <c r="CD69" s="8"/>
      <c r="CE69" s="7"/>
      <c r="CG69" s="5" t="str">
        <f>IF(AND(CI33&gt;=6,CI33&lt;=12),"一括徴収の本人申出がないため","")</f>
        <v/>
      </c>
      <c r="CH69" s="8"/>
      <c r="CI69" s="8"/>
      <c r="CJ69" s="8"/>
      <c r="CK69" s="7"/>
      <c r="CM69" s="5" t="str">
        <f>IF(AND(CO33&gt;=6,CO33&lt;=12),"一括徴収の本人申出がないため","")</f>
        <v/>
      </c>
      <c r="CN69" s="8"/>
      <c r="CO69" s="8"/>
      <c r="CP69" s="8"/>
      <c r="CQ69" s="7"/>
      <c r="CS69" s="5" t="str">
        <f>IF(AND(CU33&gt;=6,CU33&lt;=12),"一括徴収の本人申出がないため","")</f>
        <v/>
      </c>
      <c r="CT69" s="8"/>
      <c r="CU69" s="8"/>
      <c r="CV69" s="8"/>
      <c r="CW69" s="7"/>
      <c r="CY69" s="5" t="str">
        <f>IF(AND(DA33&gt;=6,DA33&lt;=12),"一括徴収の本人申出がないため","")</f>
        <v/>
      </c>
      <c r="CZ69" s="8"/>
      <c r="DA69" s="8"/>
      <c r="DB69" s="8"/>
      <c r="DC69" s="7"/>
      <c r="DE69" s="5" t="str">
        <f>IF(AND(DG33&gt;=6,DG33&lt;=12),"一括徴収の本人申出がないため","")</f>
        <v/>
      </c>
      <c r="DF69" s="8"/>
      <c r="DG69" s="8"/>
      <c r="DH69" s="8"/>
      <c r="DI69" s="7"/>
      <c r="DK69" s="5" t="str">
        <f>IF(AND(DM33&gt;=6,DM33&lt;=12),"一括徴収の本人申出がないため","")</f>
        <v/>
      </c>
      <c r="DL69" s="8"/>
      <c r="DM69" s="8"/>
      <c r="DN69" s="8"/>
      <c r="DO69" s="7"/>
      <c r="DQ69" s="5" t="str">
        <f>IF(AND(DS33&gt;=6,DS33&lt;=12),"一括徴収の本人申出がないため","")</f>
        <v/>
      </c>
      <c r="DR69" s="8"/>
      <c r="DS69" s="8"/>
      <c r="DT69" s="8"/>
      <c r="DU69" s="7"/>
      <c r="DW69" s="5" t="str">
        <f>IF(AND(DY33&gt;=6,DY33&lt;=12),"一括徴収の本人申出がないため","")</f>
        <v/>
      </c>
      <c r="DX69" s="8"/>
      <c r="DY69" s="8"/>
      <c r="DZ69" s="8"/>
      <c r="EA69" s="7"/>
      <c r="EC69" s="5" t="str">
        <f>IF(AND(EE33&gt;=6,EE33&lt;=12),"一括徴収の本人申出がないため","")</f>
        <v/>
      </c>
      <c r="ED69" s="8"/>
      <c r="EE69" s="8"/>
      <c r="EF69" s="8"/>
      <c r="EG69" s="7"/>
      <c r="EI69" s="5" t="str">
        <f>IF(AND(EK33&gt;=6,EK33&lt;=12),"一括徴収の本人申出がないため","")</f>
        <v/>
      </c>
      <c r="EJ69" s="8"/>
      <c r="EK69" s="8"/>
      <c r="EL69" s="8"/>
      <c r="EM69" s="7"/>
      <c r="EO69" s="5" t="str">
        <f>IF(AND(EQ33&gt;=6,EQ33&lt;=12),"一括徴収の本人申出がないため","")</f>
        <v/>
      </c>
      <c r="EP69" s="8"/>
      <c r="EQ69" s="8"/>
      <c r="ER69" s="8"/>
      <c r="ES69" s="7"/>
      <c r="EU69" s="5" t="str">
        <f>IF(AND(EW33&gt;=6,EW33&lt;=12),"一括徴収の本人申出がないため","")</f>
        <v/>
      </c>
      <c r="EV69" s="8"/>
      <c r="EW69" s="8"/>
      <c r="EX69" s="8"/>
      <c r="EY69" s="7"/>
      <c r="FA69" s="5" t="str">
        <f>IF(AND(FC33&gt;=6,FC33&lt;=12),"一括徴収の本人申出がないため","")</f>
        <v/>
      </c>
      <c r="FB69" s="8"/>
      <c r="FC69" s="8"/>
      <c r="FD69" s="8"/>
      <c r="FE69" s="7"/>
      <c r="FG69" s="5" t="str">
        <f>IF(AND(FI33&gt;=6,FI33&lt;=12),"一括徴収の本人申出がないため","")</f>
        <v/>
      </c>
      <c r="FH69" s="8"/>
      <c r="FI69" s="8"/>
      <c r="FJ69" s="8"/>
      <c r="FK69" s="7"/>
      <c r="FM69" s="5" t="str">
        <f>IF(AND(FO33&gt;=6,FO33&lt;=12),"一括徴収の本人申出がないため","")</f>
        <v/>
      </c>
      <c r="FN69" s="8"/>
      <c r="FO69" s="8"/>
      <c r="FP69" s="8"/>
      <c r="FQ69" s="7"/>
      <c r="FS69" s="5" t="str">
        <f>IF(AND(FU33&gt;=6,FU33&lt;=12),"一括徴収の本人申出がないため","")</f>
        <v/>
      </c>
      <c r="FT69" s="8"/>
      <c r="FU69" s="8"/>
      <c r="FV69" s="8"/>
      <c r="FW69" s="7"/>
      <c r="FY69" s="5" t="str">
        <f>IF(AND(GA33&gt;=6,GA33&lt;=12),"一括徴収の本人申出がないため","")</f>
        <v/>
      </c>
      <c r="FZ69" s="8"/>
      <c r="GA69" s="8"/>
      <c r="GB69" s="8"/>
      <c r="GC69" s="7"/>
      <c r="GE69" s="5" t="str">
        <f>IF(AND(GG33&gt;=6,GG33&lt;=12),"一括徴収の本人申出がないため","")</f>
        <v/>
      </c>
      <c r="GF69" s="8"/>
      <c r="GG69" s="8"/>
      <c r="GH69" s="8"/>
      <c r="GI69" s="7"/>
      <c r="GK69" s="5" t="str">
        <f>IF(AND(GM33&gt;=6,GM33&lt;=12),"一括徴収の本人申出がないため","")</f>
        <v/>
      </c>
      <c r="GL69" s="8"/>
      <c r="GM69" s="8"/>
      <c r="GN69" s="8"/>
      <c r="GO69" s="7"/>
      <c r="GQ69" s="5" t="str">
        <f>IF(AND(GS33&gt;=6,GS33&lt;=12),"一括徴収の本人申出がないため","")</f>
        <v/>
      </c>
      <c r="GR69" s="8"/>
      <c r="GS69" s="8"/>
      <c r="GT69" s="8"/>
      <c r="GU69" s="7"/>
      <c r="GW69" s="5" t="str">
        <f>IF(AND(GY33&gt;=6,GY33&lt;=12),"一括徴収の本人申出がないため","")</f>
        <v/>
      </c>
      <c r="GX69" s="8"/>
      <c r="GY69" s="8"/>
      <c r="GZ69" s="8"/>
      <c r="HA69" s="7"/>
      <c r="HC69" s="5" t="str">
        <f>IF(AND(HE33&gt;=6,HE33&lt;=12),"一括徴収の本人申出がないため","")</f>
        <v/>
      </c>
      <c r="HD69" s="8"/>
      <c r="HE69" s="8"/>
      <c r="HF69" s="8"/>
      <c r="HG69" s="7"/>
      <c r="HI69" s="5" t="str">
        <f>IF(AND(HK33&gt;=6,HK33&lt;=12),"一括徴収の本人申出がないため","")</f>
        <v/>
      </c>
      <c r="HJ69" s="8"/>
      <c r="HK69" s="8"/>
      <c r="HL69" s="8"/>
      <c r="HM69" s="7"/>
      <c r="HO69" s="5" t="str">
        <f>IF(AND(HQ33&gt;=6,HQ33&lt;=12),"一括徴収の本人申出がないため","")</f>
        <v/>
      </c>
      <c r="HP69" s="8"/>
      <c r="HQ69" s="8"/>
      <c r="HR69" s="8"/>
      <c r="HS69" s="7"/>
      <c r="HU69" s="5" t="str">
        <f>IF(AND(HW33&gt;=6,HW33&lt;=12),"一括徴収の本人申出がないため","")</f>
        <v/>
      </c>
      <c r="HV69" s="8"/>
      <c r="HW69" s="8"/>
      <c r="HX69" s="8"/>
      <c r="HY69" s="7"/>
      <c r="IA69" s="5" t="str">
        <f>IF(AND(IC33&gt;=6,IC33&lt;=12),"一括徴収の本人申出がないため","")</f>
        <v/>
      </c>
      <c r="IB69" s="8"/>
      <c r="IC69" s="8"/>
      <c r="ID69" s="8"/>
      <c r="IE69" s="7"/>
      <c r="IG69" s="5" t="str">
        <f>IF(AND(II33&gt;=6,II33&lt;=12),"一括徴収の本人申出がないため","")</f>
        <v/>
      </c>
      <c r="IH69" s="8"/>
      <c r="II69" s="8"/>
      <c r="IJ69" s="8"/>
      <c r="IK69" s="7"/>
    </row>
    <row r="70" spans="2:246" ht="15" hidden="1" customHeight="1" outlineLevel="1" x14ac:dyDescent="0.15">
      <c r="B70" s="4" t="str">
        <f>IF(AND(AQ18&lt;&gt;"",AQ22&lt;&gt;"",AS22&lt;&gt;"",AU22&lt;&gt;""),AQ14,"")</f>
        <v/>
      </c>
      <c r="C70" s="81" t="str">
        <f t="shared" ca="1" si="1"/>
        <v>平</v>
      </c>
      <c r="D70" s="78">
        <f ca="1">IF(D69-1&gt;0,D69-1,64)</f>
        <v>13</v>
      </c>
      <c r="E70" s="78" t="str">
        <f t="shared" ca="1" si="0"/>
        <v>平13</v>
      </c>
      <c r="F70" s="2" t="s">
        <v>202</v>
      </c>
      <c r="G70" s="5" t="s">
        <v>163</v>
      </c>
      <c r="H70" s="8"/>
      <c r="I70" s="8"/>
      <c r="J70" s="8"/>
      <c r="K70" s="7"/>
      <c r="M70" s="5" t="s">
        <v>163</v>
      </c>
      <c r="N70" s="8"/>
      <c r="O70" s="8"/>
      <c r="P70" s="8"/>
      <c r="Q70" s="7"/>
      <c r="S70" s="5" t="s">
        <v>163</v>
      </c>
      <c r="T70" s="8"/>
      <c r="U70" s="8"/>
      <c r="V70" s="8"/>
      <c r="W70" s="7"/>
      <c r="Y70" s="5" t="s">
        <v>163</v>
      </c>
      <c r="Z70" s="8"/>
      <c r="AA70" s="8"/>
      <c r="AB70" s="8"/>
      <c r="AC70" s="7"/>
      <c r="AE70" s="5" t="s">
        <v>163</v>
      </c>
      <c r="AF70" s="8"/>
      <c r="AG70" s="8"/>
      <c r="AH70" s="8"/>
      <c r="AI70" s="7"/>
      <c r="AK70" s="5" t="s">
        <v>163</v>
      </c>
      <c r="AL70" s="8"/>
      <c r="AM70" s="8"/>
      <c r="AN70" s="8"/>
      <c r="AO70" s="7"/>
      <c r="AQ70" s="5" t="s">
        <v>163</v>
      </c>
      <c r="AR70" s="8"/>
      <c r="AS70" s="8"/>
      <c r="AT70" s="8"/>
      <c r="AU70" s="7"/>
      <c r="AW70" s="5" t="s">
        <v>163</v>
      </c>
      <c r="AX70" s="8"/>
      <c r="AY70" s="8"/>
      <c r="AZ70" s="8"/>
      <c r="BA70" s="7"/>
      <c r="BC70" s="5" t="s">
        <v>163</v>
      </c>
      <c r="BD70" s="8"/>
      <c r="BE70" s="8"/>
      <c r="BF70" s="8"/>
      <c r="BG70" s="7"/>
      <c r="BI70" s="5" t="s">
        <v>163</v>
      </c>
      <c r="BJ70" s="8"/>
      <c r="BK70" s="8"/>
      <c r="BL70" s="8"/>
      <c r="BM70" s="7"/>
      <c r="BO70" s="5" t="s">
        <v>163</v>
      </c>
      <c r="BP70" s="8"/>
      <c r="BQ70" s="8"/>
      <c r="BR70" s="8"/>
      <c r="BS70" s="7"/>
      <c r="BU70" s="5" t="s">
        <v>163</v>
      </c>
      <c r="BV70" s="8"/>
      <c r="BW70" s="8"/>
      <c r="BX70" s="8"/>
      <c r="BY70" s="7"/>
      <c r="CA70" s="5" t="s">
        <v>163</v>
      </c>
      <c r="CB70" s="8"/>
      <c r="CC70" s="8"/>
      <c r="CD70" s="8"/>
      <c r="CE70" s="7"/>
      <c r="CG70" s="5" t="s">
        <v>163</v>
      </c>
      <c r="CH70" s="8"/>
      <c r="CI70" s="8"/>
      <c r="CJ70" s="8"/>
      <c r="CK70" s="7"/>
      <c r="CM70" s="5" t="s">
        <v>163</v>
      </c>
      <c r="CN70" s="8"/>
      <c r="CO70" s="8"/>
      <c r="CP70" s="8"/>
      <c r="CQ70" s="7"/>
      <c r="CS70" s="5" t="s">
        <v>163</v>
      </c>
      <c r="CT70" s="8"/>
      <c r="CU70" s="8"/>
      <c r="CV70" s="8"/>
      <c r="CW70" s="7"/>
      <c r="CY70" s="5" t="s">
        <v>163</v>
      </c>
      <c r="CZ70" s="8"/>
      <c r="DA70" s="8"/>
      <c r="DB70" s="8"/>
      <c r="DC70" s="7"/>
      <c r="DE70" s="5" t="s">
        <v>163</v>
      </c>
      <c r="DF70" s="8"/>
      <c r="DG70" s="8"/>
      <c r="DH70" s="8"/>
      <c r="DI70" s="7"/>
      <c r="DK70" s="5" t="s">
        <v>163</v>
      </c>
      <c r="DL70" s="8"/>
      <c r="DM70" s="8"/>
      <c r="DN70" s="8"/>
      <c r="DO70" s="7"/>
      <c r="DQ70" s="5" t="s">
        <v>163</v>
      </c>
      <c r="DR70" s="8"/>
      <c r="DS70" s="8"/>
      <c r="DT70" s="8"/>
      <c r="DU70" s="7"/>
      <c r="DW70" s="5" t="s">
        <v>163</v>
      </c>
      <c r="DX70" s="8"/>
      <c r="DY70" s="8"/>
      <c r="DZ70" s="8"/>
      <c r="EA70" s="7"/>
      <c r="EC70" s="5" t="s">
        <v>163</v>
      </c>
      <c r="ED70" s="8"/>
      <c r="EE70" s="8"/>
      <c r="EF70" s="8"/>
      <c r="EG70" s="7"/>
      <c r="EI70" s="5" t="s">
        <v>163</v>
      </c>
      <c r="EJ70" s="8"/>
      <c r="EK70" s="8"/>
      <c r="EL70" s="8"/>
      <c r="EM70" s="7"/>
      <c r="EO70" s="5" t="s">
        <v>163</v>
      </c>
      <c r="EP70" s="8"/>
      <c r="EQ70" s="8"/>
      <c r="ER70" s="8"/>
      <c r="ES70" s="7"/>
      <c r="EU70" s="5" t="s">
        <v>163</v>
      </c>
      <c r="EV70" s="8"/>
      <c r="EW70" s="8"/>
      <c r="EX70" s="8"/>
      <c r="EY70" s="7"/>
      <c r="FA70" s="5" t="s">
        <v>163</v>
      </c>
      <c r="FB70" s="8"/>
      <c r="FC70" s="8"/>
      <c r="FD70" s="8"/>
      <c r="FE70" s="7"/>
      <c r="FG70" s="5" t="s">
        <v>163</v>
      </c>
      <c r="FH70" s="8"/>
      <c r="FI70" s="8"/>
      <c r="FJ70" s="8"/>
      <c r="FK70" s="7"/>
      <c r="FM70" s="5" t="s">
        <v>163</v>
      </c>
      <c r="FN70" s="8"/>
      <c r="FO70" s="8"/>
      <c r="FP70" s="8"/>
      <c r="FQ70" s="7"/>
      <c r="FS70" s="5" t="s">
        <v>163</v>
      </c>
      <c r="FT70" s="8"/>
      <c r="FU70" s="8"/>
      <c r="FV70" s="8"/>
      <c r="FW70" s="7"/>
      <c r="FY70" s="5" t="s">
        <v>163</v>
      </c>
      <c r="FZ70" s="8"/>
      <c r="GA70" s="8"/>
      <c r="GB70" s="8"/>
      <c r="GC70" s="7"/>
      <c r="GE70" s="5" t="s">
        <v>163</v>
      </c>
      <c r="GF70" s="8"/>
      <c r="GG70" s="8"/>
      <c r="GH70" s="8"/>
      <c r="GI70" s="7"/>
      <c r="GK70" s="5" t="s">
        <v>163</v>
      </c>
      <c r="GL70" s="8"/>
      <c r="GM70" s="8"/>
      <c r="GN70" s="8"/>
      <c r="GO70" s="7"/>
      <c r="GQ70" s="5" t="s">
        <v>163</v>
      </c>
      <c r="GR70" s="8"/>
      <c r="GS70" s="8"/>
      <c r="GT70" s="8"/>
      <c r="GU70" s="7"/>
      <c r="GW70" s="5" t="s">
        <v>163</v>
      </c>
      <c r="GX70" s="8"/>
      <c r="GY70" s="8"/>
      <c r="GZ70" s="8"/>
      <c r="HA70" s="7"/>
      <c r="HC70" s="5" t="s">
        <v>163</v>
      </c>
      <c r="HD70" s="8"/>
      <c r="HE70" s="8"/>
      <c r="HF70" s="8"/>
      <c r="HG70" s="7"/>
      <c r="HI70" s="5" t="s">
        <v>163</v>
      </c>
      <c r="HJ70" s="8"/>
      <c r="HK70" s="8"/>
      <c r="HL70" s="8"/>
      <c r="HM70" s="7"/>
      <c r="HO70" s="5" t="s">
        <v>163</v>
      </c>
      <c r="HP70" s="8"/>
      <c r="HQ70" s="8"/>
      <c r="HR70" s="8"/>
      <c r="HS70" s="7"/>
      <c r="HU70" s="5" t="s">
        <v>163</v>
      </c>
      <c r="HV70" s="8"/>
      <c r="HW70" s="8"/>
      <c r="HX70" s="8"/>
      <c r="HY70" s="7"/>
      <c r="IA70" s="5" t="s">
        <v>163</v>
      </c>
      <c r="IB70" s="8"/>
      <c r="IC70" s="8"/>
      <c r="ID70" s="8"/>
      <c r="IE70" s="7"/>
      <c r="IG70" s="5" t="s">
        <v>163</v>
      </c>
      <c r="IH70" s="8"/>
      <c r="II70" s="8"/>
      <c r="IJ70" s="8"/>
      <c r="IK70" s="7"/>
    </row>
    <row r="71" spans="2:246" ht="15" hidden="1" customHeight="1" outlineLevel="1" x14ac:dyDescent="0.15">
      <c r="B71" s="4" t="str">
        <f>IF(AND(AW18&lt;&gt;"",AW22&lt;&gt;"",AY22&lt;&gt;"",BA22&lt;&gt;""),AW14,"")</f>
        <v/>
      </c>
      <c r="C71" s="81" t="str">
        <f t="shared" ca="1" si="1"/>
        <v>平</v>
      </c>
      <c r="D71" s="78">
        <f t="shared" ref="D71:D130" ca="1" si="2">IF(D70-1&gt;0,D70-1,64)</f>
        <v>12</v>
      </c>
      <c r="E71" s="78" t="str">
        <f t="shared" ca="1" si="0"/>
        <v>平12</v>
      </c>
      <c r="F71" s="2" t="s">
        <v>203</v>
      </c>
      <c r="G71" s="5" t="str">
        <f>IF(G34=$F$66,"死亡による退職のため","")</f>
        <v/>
      </c>
      <c r="H71" s="8"/>
      <c r="I71" s="8"/>
      <c r="J71" s="8"/>
      <c r="K71" s="7"/>
      <c r="M71" s="5" t="str">
        <f>IF(M34=$F$66,"死亡による退職のため","")</f>
        <v/>
      </c>
      <c r="N71" s="8"/>
      <c r="O71" s="8"/>
      <c r="P71" s="8"/>
      <c r="Q71" s="7"/>
      <c r="S71" s="5" t="str">
        <f>IF(S34=$F$66,"死亡による退職のため","")</f>
        <v/>
      </c>
      <c r="T71" s="8"/>
      <c r="U71" s="8"/>
      <c r="V71" s="8"/>
      <c r="W71" s="7"/>
      <c r="Y71" s="5" t="str">
        <f>IF(Y34=$F$66,"死亡による退職のため","")</f>
        <v/>
      </c>
      <c r="Z71" s="8"/>
      <c r="AA71" s="8"/>
      <c r="AB71" s="8"/>
      <c r="AC71" s="7"/>
      <c r="AE71" s="5" t="str">
        <f>IF(AE34=$F$66,"死亡による退職のため","")</f>
        <v/>
      </c>
      <c r="AF71" s="8"/>
      <c r="AG71" s="8"/>
      <c r="AH71" s="8"/>
      <c r="AI71" s="7"/>
      <c r="AK71" s="5" t="str">
        <f>IF(AK34=$F$66,"死亡による退職のため","")</f>
        <v/>
      </c>
      <c r="AL71" s="8"/>
      <c r="AM71" s="8"/>
      <c r="AN71" s="8"/>
      <c r="AO71" s="7"/>
      <c r="AQ71" s="5" t="str">
        <f>IF(AQ34=$F$66,"死亡による退職のため","")</f>
        <v/>
      </c>
      <c r="AR71" s="8"/>
      <c r="AS71" s="8"/>
      <c r="AT71" s="8"/>
      <c r="AU71" s="7"/>
      <c r="AW71" s="5" t="str">
        <f>IF(AW34=$F$66,"死亡による退職のため","")</f>
        <v/>
      </c>
      <c r="AX71" s="8"/>
      <c r="AY71" s="8"/>
      <c r="AZ71" s="8"/>
      <c r="BA71" s="7"/>
      <c r="BC71" s="5" t="str">
        <f>IF(BC34=$F$66,"死亡による退職のため","")</f>
        <v/>
      </c>
      <c r="BD71" s="8"/>
      <c r="BE71" s="8"/>
      <c r="BF71" s="8"/>
      <c r="BG71" s="7"/>
      <c r="BI71" s="5" t="str">
        <f>IF(BI34=$F$66,"死亡による退職のため","")</f>
        <v/>
      </c>
      <c r="BJ71" s="8"/>
      <c r="BK71" s="8"/>
      <c r="BL71" s="8"/>
      <c r="BM71" s="7"/>
      <c r="BO71" s="5" t="str">
        <f>IF(BO34=$F$66,"死亡による退職のため","")</f>
        <v/>
      </c>
      <c r="BP71" s="8"/>
      <c r="BQ71" s="8"/>
      <c r="BR71" s="8"/>
      <c r="BS71" s="7"/>
      <c r="BU71" s="5" t="str">
        <f>IF(BU34=$F$66,"死亡による退職のため","")</f>
        <v/>
      </c>
      <c r="BV71" s="8"/>
      <c r="BW71" s="8"/>
      <c r="BX71" s="8"/>
      <c r="BY71" s="7"/>
      <c r="CA71" s="5" t="str">
        <f>IF(CA34=$F$66,"死亡による退職のため","")</f>
        <v/>
      </c>
      <c r="CB71" s="8"/>
      <c r="CC71" s="8"/>
      <c r="CD71" s="8"/>
      <c r="CE71" s="7"/>
      <c r="CG71" s="5" t="str">
        <f>IF(CG34=$F$66,"死亡による退職のため","")</f>
        <v/>
      </c>
      <c r="CH71" s="8"/>
      <c r="CI71" s="8"/>
      <c r="CJ71" s="8"/>
      <c r="CK71" s="7"/>
      <c r="CM71" s="5" t="str">
        <f>IF(CM34=$F$66,"死亡による退職のため","")</f>
        <v/>
      </c>
      <c r="CN71" s="8"/>
      <c r="CO71" s="8"/>
      <c r="CP71" s="8"/>
      <c r="CQ71" s="7"/>
      <c r="CS71" s="5" t="str">
        <f>IF(CS34=$F$66,"死亡による退職のため","")</f>
        <v/>
      </c>
      <c r="CT71" s="8"/>
      <c r="CU71" s="8"/>
      <c r="CV71" s="8"/>
      <c r="CW71" s="7"/>
      <c r="CY71" s="5" t="str">
        <f>IF(CY34=$F$66,"死亡による退職のため","")</f>
        <v/>
      </c>
      <c r="CZ71" s="8"/>
      <c r="DA71" s="8"/>
      <c r="DB71" s="8"/>
      <c r="DC71" s="7"/>
      <c r="DE71" s="5" t="str">
        <f>IF(DE34=$F$66,"死亡による退職のため","")</f>
        <v/>
      </c>
      <c r="DF71" s="8"/>
      <c r="DG71" s="8"/>
      <c r="DH71" s="8"/>
      <c r="DI71" s="7"/>
      <c r="DK71" s="5" t="str">
        <f>IF(DK34=$F$66,"死亡による退職のため","")</f>
        <v/>
      </c>
      <c r="DL71" s="8"/>
      <c r="DM71" s="8"/>
      <c r="DN71" s="8"/>
      <c r="DO71" s="7"/>
      <c r="DQ71" s="5" t="str">
        <f>IF(DQ34=$F$66,"死亡による退職のため","")</f>
        <v/>
      </c>
      <c r="DR71" s="8"/>
      <c r="DS71" s="8"/>
      <c r="DT71" s="8"/>
      <c r="DU71" s="7"/>
      <c r="DW71" s="5" t="str">
        <f>IF(DW34=$F$66,"死亡による退職のため","")</f>
        <v/>
      </c>
      <c r="DX71" s="8"/>
      <c r="DY71" s="8"/>
      <c r="DZ71" s="8"/>
      <c r="EA71" s="7"/>
      <c r="EC71" s="5" t="str">
        <f>IF(EC34=$F$66,"死亡による退職のため","")</f>
        <v/>
      </c>
      <c r="ED71" s="8"/>
      <c r="EE71" s="8"/>
      <c r="EF71" s="8"/>
      <c r="EG71" s="7"/>
      <c r="EI71" s="5" t="str">
        <f>IF(EI34=$F$66,"死亡による退職のため","")</f>
        <v/>
      </c>
      <c r="EJ71" s="8"/>
      <c r="EK71" s="8"/>
      <c r="EL71" s="8"/>
      <c r="EM71" s="7"/>
      <c r="EO71" s="5" t="str">
        <f>IF(EO34=$F$66,"死亡による退職のため","")</f>
        <v/>
      </c>
      <c r="EP71" s="8"/>
      <c r="EQ71" s="8"/>
      <c r="ER71" s="8"/>
      <c r="ES71" s="7"/>
      <c r="EU71" s="5" t="str">
        <f>IF(EU34=$F$66,"死亡による退職のため","")</f>
        <v/>
      </c>
      <c r="EV71" s="8"/>
      <c r="EW71" s="8"/>
      <c r="EX71" s="8"/>
      <c r="EY71" s="7"/>
      <c r="FA71" s="5" t="str">
        <f>IF(FA34=$F$66,"死亡による退職のため","")</f>
        <v/>
      </c>
      <c r="FB71" s="8"/>
      <c r="FC71" s="8"/>
      <c r="FD71" s="8"/>
      <c r="FE71" s="7"/>
      <c r="FG71" s="5" t="str">
        <f>IF(FG34=$F$66,"死亡による退職のため","")</f>
        <v/>
      </c>
      <c r="FH71" s="8"/>
      <c r="FI71" s="8"/>
      <c r="FJ71" s="8"/>
      <c r="FK71" s="7"/>
      <c r="FM71" s="5" t="str">
        <f>IF(FM34=$F$66,"死亡による退職のため","")</f>
        <v/>
      </c>
      <c r="FN71" s="8"/>
      <c r="FO71" s="8"/>
      <c r="FP71" s="8"/>
      <c r="FQ71" s="7"/>
      <c r="FS71" s="5" t="str">
        <f>IF(FS34=$F$66,"死亡による退職のため","")</f>
        <v/>
      </c>
      <c r="FT71" s="8"/>
      <c r="FU71" s="8"/>
      <c r="FV71" s="8"/>
      <c r="FW71" s="7"/>
      <c r="FY71" s="5" t="str">
        <f>IF(FY34=$F$66,"死亡による退職のため","")</f>
        <v/>
      </c>
      <c r="FZ71" s="8"/>
      <c r="GA71" s="8"/>
      <c r="GB71" s="8"/>
      <c r="GC71" s="7"/>
      <c r="GE71" s="5" t="str">
        <f>IF(GE34=$F$66,"死亡による退職のため","")</f>
        <v/>
      </c>
      <c r="GF71" s="8"/>
      <c r="GG71" s="8"/>
      <c r="GH71" s="8"/>
      <c r="GI71" s="7"/>
      <c r="GK71" s="5" t="str">
        <f>IF(GK34=$F$66,"死亡による退職のため","")</f>
        <v/>
      </c>
      <c r="GL71" s="8"/>
      <c r="GM71" s="8"/>
      <c r="GN71" s="8"/>
      <c r="GO71" s="7"/>
      <c r="GQ71" s="5" t="str">
        <f>IF(GQ34=$F$66,"死亡による退職のため","")</f>
        <v/>
      </c>
      <c r="GR71" s="8"/>
      <c r="GS71" s="8"/>
      <c r="GT71" s="8"/>
      <c r="GU71" s="7"/>
      <c r="GW71" s="5" t="str">
        <f>IF(GW34=$F$66,"死亡による退職のため","")</f>
        <v/>
      </c>
      <c r="GX71" s="8"/>
      <c r="GY71" s="8"/>
      <c r="GZ71" s="8"/>
      <c r="HA71" s="7"/>
      <c r="HC71" s="5" t="str">
        <f>IF(HC34=$F$66,"死亡による退職のため","")</f>
        <v/>
      </c>
      <c r="HD71" s="8"/>
      <c r="HE71" s="8"/>
      <c r="HF71" s="8"/>
      <c r="HG71" s="7"/>
      <c r="HI71" s="5" t="str">
        <f>IF(HI34=$F$66,"死亡による退職のため","")</f>
        <v/>
      </c>
      <c r="HJ71" s="8"/>
      <c r="HK71" s="8"/>
      <c r="HL71" s="8"/>
      <c r="HM71" s="7"/>
      <c r="HO71" s="5" t="str">
        <f>IF(HO34=$F$66,"死亡による退職のため","")</f>
        <v/>
      </c>
      <c r="HP71" s="8"/>
      <c r="HQ71" s="8"/>
      <c r="HR71" s="8"/>
      <c r="HS71" s="7"/>
      <c r="HU71" s="5" t="str">
        <f>IF(HU34=$F$66,"死亡による退職のため","")</f>
        <v/>
      </c>
      <c r="HV71" s="8"/>
      <c r="HW71" s="8"/>
      <c r="HX71" s="8"/>
      <c r="HY71" s="7"/>
      <c r="IA71" s="5" t="str">
        <f>IF(IA34=$F$66,"死亡による退職のため","")</f>
        <v/>
      </c>
      <c r="IB71" s="8"/>
      <c r="IC71" s="8"/>
      <c r="ID71" s="8"/>
      <c r="IE71" s="7"/>
      <c r="IG71" s="5" t="str">
        <f>IF(IG34=$F$66,"死亡による退職のため","")</f>
        <v/>
      </c>
      <c r="IH71" s="8"/>
      <c r="II71" s="8"/>
      <c r="IJ71" s="8"/>
      <c r="IK71" s="7"/>
    </row>
    <row r="72" spans="2:246" ht="15" hidden="1" customHeight="1" outlineLevel="1" x14ac:dyDescent="0.15">
      <c r="B72" s="4" t="str">
        <f>IF(AND(BC18&lt;&gt;"",BC22&lt;&gt;"",BE22&lt;&gt;"",BG22&lt;&gt;""),BC14,"")</f>
        <v/>
      </c>
      <c r="C72" s="81" t="str">
        <f t="shared" ca="1" si="1"/>
        <v>平</v>
      </c>
      <c r="D72" s="78">
        <f t="shared" ca="1" si="2"/>
        <v>11</v>
      </c>
      <c r="E72" s="78" t="str">
        <f t="shared" ca="1" si="0"/>
        <v>平11</v>
      </c>
    </row>
    <row r="73" spans="2:246" ht="15" hidden="1" customHeight="1" outlineLevel="1" x14ac:dyDescent="0.15">
      <c r="B73" s="4" t="str">
        <f>IF(AND(BI18&lt;&gt;"",BI22&lt;&gt;"",BK22&lt;&gt;"",BM22&lt;&gt;""),BI14,"")</f>
        <v/>
      </c>
      <c r="C73" s="81" t="str">
        <f t="shared" ca="1" si="1"/>
        <v>平</v>
      </c>
      <c r="D73" s="78">
        <f t="shared" ca="1" si="2"/>
        <v>10</v>
      </c>
      <c r="E73" s="78" t="str">
        <f t="shared" ca="1" si="0"/>
        <v>平10</v>
      </c>
      <c r="G73" s="5" t="s">
        <v>3</v>
      </c>
      <c r="H73" s="2" t="s">
        <v>2</v>
      </c>
      <c r="I73" s="2" t="s">
        <v>1</v>
      </c>
      <c r="M73" s="5" t="s">
        <v>3</v>
      </c>
      <c r="N73" s="2" t="s">
        <v>2</v>
      </c>
      <c r="O73" s="2" t="s">
        <v>1</v>
      </c>
      <c r="S73" s="5" t="s">
        <v>3</v>
      </c>
      <c r="T73" s="2" t="s">
        <v>2</v>
      </c>
      <c r="U73" s="2" t="s">
        <v>1</v>
      </c>
      <c r="Y73" s="5" t="s">
        <v>3</v>
      </c>
      <c r="Z73" s="2" t="s">
        <v>2</v>
      </c>
      <c r="AA73" s="2" t="s">
        <v>1</v>
      </c>
      <c r="AE73" s="5" t="s">
        <v>3</v>
      </c>
      <c r="AF73" s="2" t="s">
        <v>2</v>
      </c>
      <c r="AG73" s="2" t="s">
        <v>1</v>
      </c>
      <c r="AK73" s="5" t="s">
        <v>3</v>
      </c>
      <c r="AL73" s="2" t="s">
        <v>2</v>
      </c>
      <c r="AM73" s="2" t="s">
        <v>1</v>
      </c>
      <c r="AQ73" s="5" t="s">
        <v>3</v>
      </c>
      <c r="AR73" s="2" t="s">
        <v>2</v>
      </c>
      <c r="AS73" s="2" t="s">
        <v>1</v>
      </c>
      <c r="AW73" s="5" t="s">
        <v>3</v>
      </c>
      <c r="AX73" s="2" t="s">
        <v>2</v>
      </c>
      <c r="AY73" s="2" t="s">
        <v>1</v>
      </c>
      <c r="BC73" s="5" t="s">
        <v>3</v>
      </c>
      <c r="BD73" s="2" t="s">
        <v>2</v>
      </c>
      <c r="BE73" s="2" t="s">
        <v>1</v>
      </c>
      <c r="BI73" s="5" t="s">
        <v>3</v>
      </c>
      <c r="BJ73" s="2" t="s">
        <v>2</v>
      </c>
      <c r="BK73" s="2" t="s">
        <v>1</v>
      </c>
      <c r="BO73" s="5" t="s">
        <v>3</v>
      </c>
      <c r="BP73" s="2" t="s">
        <v>2</v>
      </c>
      <c r="BQ73" s="2" t="s">
        <v>1</v>
      </c>
      <c r="BU73" s="5" t="s">
        <v>3</v>
      </c>
      <c r="BV73" s="2" t="s">
        <v>2</v>
      </c>
      <c r="BW73" s="2" t="s">
        <v>1</v>
      </c>
      <c r="CA73" s="5" t="s">
        <v>3</v>
      </c>
      <c r="CB73" s="2" t="s">
        <v>2</v>
      </c>
      <c r="CC73" s="2" t="s">
        <v>1</v>
      </c>
      <c r="CG73" s="5" t="s">
        <v>3</v>
      </c>
      <c r="CH73" s="2" t="s">
        <v>2</v>
      </c>
      <c r="CI73" s="2" t="s">
        <v>1</v>
      </c>
      <c r="CM73" s="5" t="s">
        <v>3</v>
      </c>
      <c r="CN73" s="2" t="s">
        <v>2</v>
      </c>
      <c r="CO73" s="2" t="s">
        <v>1</v>
      </c>
      <c r="CS73" s="5" t="s">
        <v>3</v>
      </c>
      <c r="CT73" s="2" t="s">
        <v>2</v>
      </c>
      <c r="CU73" s="2" t="s">
        <v>1</v>
      </c>
      <c r="CY73" s="5" t="s">
        <v>3</v>
      </c>
      <c r="CZ73" s="2" t="s">
        <v>2</v>
      </c>
      <c r="DA73" s="2" t="s">
        <v>1</v>
      </c>
      <c r="DE73" s="5" t="s">
        <v>3</v>
      </c>
      <c r="DF73" s="2" t="s">
        <v>2</v>
      </c>
      <c r="DG73" s="2" t="s">
        <v>1</v>
      </c>
      <c r="DK73" s="5" t="s">
        <v>3</v>
      </c>
      <c r="DL73" s="2" t="s">
        <v>2</v>
      </c>
      <c r="DM73" s="2" t="s">
        <v>1</v>
      </c>
      <c r="DQ73" s="5" t="s">
        <v>3</v>
      </c>
      <c r="DR73" s="2" t="s">
        <v>2</v>
      </c>
      <c r="DS73" s="2" t="s">
        <v>1</v>
      </c>
      <c r="DW73" s="5" t="s">
        <v>3</v>
      </c>
      <c r="DX73" s="2" t="s">
        <v>2</v>
      </c>
      <c r="DY73" s="2" t="s">
        <v>1</v>
      </c>
      <c r="EC73" s="5" t="s">
        <v>3</v>
      </c>
      <c r="ED73" s="2" t="s">
        <v>2</v>
      </c>
      <c r="EE73" s="2" t="s">
        <v>1</v>
      </c>
      <c r="EI73" s="5" t="s">
        <v>3</v>
      </c>
      <c r="EJ73" s="2" t="s">
        <v>2</v>
      </c>
      <c r="EK73" s="2" t="s">
        <v>1</v>
      </c>
      <c r="EO73" s="5" t="s">
        <v>3</v>
      </c>
      <c r="EP73" s="2" t="s">
        <v>2</v>
      </c>
      <c r="EQ73" s="2" t="s">
        <v>1</v>
      </c>
      <c r="EU73" s="5" t="s">
        <v>3</v>
      </c>
      <c r="EV73" s="2" t="s">
        <v>2</v>
      </c>
      <c r="EW73" s="2" t="s">
        <v>1</v>
      </c>
      <c r="FA73" s="5" t="s">
        <v>3</v>
      </c>
      <c r="FB73" s="2" t="s">
        <v>2</v>
      </c>
      <c r="FC73" s="2" t="s">
        <v>1</v>
      </c>
      <c r="FG73" s="5" t="s">
        <v>3</v>
      </c>
      <c r="FH73" s="2" t="s">
        <v>2</v>
      </c>
      <c r="FI73" s="2" t="s">
        <v>1</v>
      </c>
      <c r="FM73" s="5" t="s">
        <v>3</v>
      </c>
      <c r="FN73" s="2" t="s">
        <v>2</v>
      </c>
      <c r="FO73" s="2" t="s">
        <v>1</v>
      </c>
      <c r="FS73" s="5" t="s">
        <v>3</v>
      </c>
      <c r="FT73" s="2" t="s">
        <v>2</v>
      </c>
      <c r="FU73" s="2" t="s">
        <v>1</v>
      </c>
      <c r="FY73" s="5" t="s">
        <v>3</v>
      </c>
      <c r="FZ73" s="2" t="s">
        <v>2</v>
      </c>
      <c r="GA73" s="2" t="s">
        <v>1</v>
      </c>
      <c r="GE73" s="5" t="s">
        <v>3</v>
      </c>
      <c r="GF73" s="2" t="s">
        <v>2</v>
      </c>
      <c r="GG73" s="2" t="s">
        <v>1</v>
      </c>
      <c r="GK73" s="5" t="s">
        <v>3</v>
      </c>
      <c r="GL73" s="2" t="s">
        <v>2</v>
      </c>
      <c r="GM73" s="2" t="s">
        <v>1</v>
      </c>
      <c r="GQ73" s="5" t="s">
        <v>3</v>
      </c>
      <c r="GR73" s="2" t="s">
        <v>2</v>
      </c>
      <c r="GS73" s="2" t="s">
        <v>1</v>
      </c>
      <c r="GW73" s="5" t="s">
        <v>3</v>
      </c>
      <c r="GX73" s="2" t="s">
        <v>2</v>
      </c>
      <c r="GY73" s="2" t="s">
        <v>1</v>
      </c>
      <c r="HC73" s="5" t="s">
        <v>3</v>
      </c>
      <c r="HD73" s="2" t="s">
        <v>2</v>
      </c>
      <c r="HE73" s="2" t="s">
        <v>1</v>
      </c>
      <c r="HI73" s="5" t="s">
        <v>3</v>
      </c>
      <c r="HJ73" s="2" t="s">
        <v>2</v>
      </c>
      <c r="HK73" s="2" t="s">
        <v>1</v>
      </c>
      <c r="HO73" s="5" t="s">
        <v>3</v>
      </c>
      <c r="HP73" s="2" t="s">
        <v>2</v>
      </c>
      <c r="HQ73" s="2" t="s">
        <v>1</v>
      </c>
      <c r="HU73" s="5" t="s">
        <v>3</v>
      </c>
      <c r="HV73" s="2" t="s">
        <v>2</v>
      </c>
      <c r="HW73" s="2" t="s">
        <v>1</v>
      </c>
      <c r="IA73" s="5" t="s">
        <v>3</v>
      </c>
      <c r="IB73" s="2" t="s">
        <v>2</v>
      </c>
      <c r="IC73" s="2" t="s">
        <v>1</v>
      </c>
      <c r="IG73" s="5" t="s">
        <v>3</v>
      </c>
      <c r="IH73" s="2" t="s">
        <v>2</v>
      </c>
      <c r="II73" s="2" t="s">
        <v>1</v>
      </c>
    </row>
    <row r="74" spans="2:246" ht="15" hidden="1" customHeight="1" outlineLevel="1" x14ac:dyDescent="0.15">
      <c r="B74" s="4" t="str">
        <f>IF(AND(BO18&lt;&gt;"",BO22&lt;&gt;"",BQ22&lt;&gt;"",BS22&lt;&gt;""),BO14,"")</f>
        <v/>
      </c>
      <c r="C74" s="81" t="str">
        <f t="shared" ca="1" si="1"/>
        <v>平</v>
      </c>
      <c r="D74" s="78">
        <f t="shared" ca="1" si="2"/>
        <v>9</v>
      </c>
      <c r="E74" s="78" t="str">
        <f t="shared" ca="1" si="0"/>
        <v>平9</v>
      </c>
      <c r="F74" s="79"/>
      <c r="G74" s="5">
        <f>IF(OR(G75="",G$38=7),"",6)</f>
        <v>6</v>
      </c>
      <c r="H74" s="2" t="str">
        <f>IF(OR(H75="",J$38=4),"",IF(AND(I$33&gt;=1,I$33&lt;=4,G$33=31),"平成"&amp;30&amp;"年"&amp;6,IF(AND(I$33=5,G$33="元"),"平成"&amp;30&amp;"年"&amp;6,IF(AND(I$33&gt;=6,G$33="元"),"令和元年"&amp;6,IF(AND(I$33&gt;=1,I$33&lt;=5,G$33=2),"令和元年"&amp;6,(IF((AND(I$33&gt;=1,I$33&lt;=5)),"令和"&amp;G$33-1&amp;"年"&amp;6,"令和"&amp;G$33&amp;"年"&amp;6)))))))</f>
        <v>令和年6</v>
      </c>
      <c r="I74" s="2" t="str">
        <f>IF(OR(H75="",J$38=4),"",IF(AND(I$33&gt;=1,I$33&lt;=4,G$33=31),"平成"&amp;30&amp;"年"&amp;6,IF(AND(I$33=5,G$33="元"),"平成"&amp;30&amp;"年"&amp;6,IF(AND(I$33&gt;=6,G$33="元"),"令和元年"&amp;6,IF(AND(I$33&gt;=1,I$33&lt;=5,G$33=2),"令和元年"&amp;6,(IF((AND(I$33&gt;=1,I$33&lt;=5)),"令和"&amp;G$33-1&amp;"年"&amp;6,"令和"&amp;G$33&amp;"年"&amp;6)))))))</f>
        <v>令和年6</v>
      </c>
      <c r="M74" s="5">
        <f>IF(OR(M75="",M$38=7),"",6)</f>
        <v>6</v>
      </c>
      <c r="N74" s="2" t="str">
        <f>IF(OR(N75="",P$38=4),"",IF(AND(O$33&gt;=1,O$33&lt;=4,M$33=31),"平成"&amp;30&amp;"年"&amp;6,IF(AND(O$33=5,M$33="元"),"平成"&amp;30&amp;"年"&amp;6,IF(AND(O$33&gt;=6,M$33="元"),"令和元年"&amp;6,IF(AND(O$33&gt;=1,O$33&lt;=5,M$33=2),"令和元年"&amp;6,(IF((AND(O$33&gt;=1,O$33&lt;=5)),"令和"&amp;M$33-1&amp;"年"&amp;6,"令和"&amp;M$33&amp;"年"&amp;6)))))))</f>
        <v>令和年6</v>
      </c>
      <c r="O74" s="2" t="str">
        <f>IF(OR(N75="",P$38=4),"",IF(AND(O$33&gt;=1,O$33&lt;=4,M$33=31),"平成"&amp;30&amp;"年"&amp;6,IF(AND(O$33=5,M$33="元"),"平成"&amp;30&amp;"年"&amp;6,IF(AND(O$33&gt;=6,M$33="元"),"令和元年"&amp;6,IF(AND(O$33&gt;=1,O$33&lt;=5,M$33=2),"令和元年"&amp;6,(IF((AND(O$33&gt;=1,O$33&lt;=5)),"令和"&amp;M$33-1&amp;"年"&amp;6,"令和"&amp;M$33&amp;"年"&amp;6)))))))</f>
        <v>令和年6</v>
      </c>
      <c r="S74" s="5">
        <f>IF(OR(S75="",S$38=7),"",6)</f>
        <v>6</v>
      </c>
      <c r="T74" s="2" t="str">
        <f>IF(OR(T75="",V$38=4),"",IF(AND(U$33&gt;=1,U$33&lt;=4,S$33=31),"平成"&amp;30&amp;"年"&amp;6,IF(AND(U$33=5,S$33="元"),"平成"&amp;30&amp;"年"&amp;6,IF(AND(U$33&gt;=6,S$33="元"),"令和元年"&amp;6,IF(AND(U$33&gt;=1,U$33&lt;=5,S$33=2),"令和元年"&amp;6,(IF((AND(U$33&gt;=1,U$33&lt;=5)),"令和"&amp;S$33-1&amp;"年"&amp;6,"令和"&amp;S$33&amp;"年"&amp;6)))))))</f>
        <v>令和年6</v>
      </c>
      <c r="U74" s="2" t="str">
        <f>IF(OR(T75="",V$38=4),"",IF(AND(U$33&gt;=1,U$33&lt;=4,S$33=31),"平成"&amp;30&amp;"年"&amp;6,IF(AND(U$33=5,S$33="元"),"平成"&amp;30&amp;"年"&amp;6,IF(AND(U$33&gt;=6,S$33="元"),"令和元年"&amp;6,IF(AND(U$33&gt;=1,U$33&lt;=5,S$33=2),"令和元年"&amp;6,(IF((AND(U$33&gt;=1,U$33&lt;=5)),"令和"&amp;S$33-1&amp;"年"&amp;6,"令和"&amp;S$33&amp;"年"&amp;6)))))))</f>
        <v>令和年6</v>
      </c>
      <c r="Y74" s="5">
        <f>IF(OR(Y75="",Y$38=7),"",6)</f>
        <v>6</v>
      </c>
      <c r="Z74" s="2" t="str">
        <f>IF(OR(Z75="",AB$38=4),"",IF(AND(AA$33&gt;=1,AA$33&lt;=4,Y$33=31),"平成"&amp;30&amp;"年"&amp;6,IF(AND(AA$33=5,Y$33="元"),"平成"&amp;30&amp;"年"&amp;6,IF(AND(AA$33&gt;=6,Y$33="元"),"令和元年"&amp;6,IF(AND(AA$33&gt;=1,AA$33&lt;=5,Y$33=2),"令和元年"&amp;6,(IF((AND(AA$33&gt;=1,AA$33&lt;=5)),"令和"&amp;Y$33-1&amp;"年"&amp;6,"令和"&amp;Y$33&amp;"年"&amp;6)))))))</f>
        <v>令和年6</v>
      </c>
      <c r="AA74" s="2" t="str">
        <f>IF(OR(Z75="",AB$38=4),"",IF(AND(AA$33&gt;=1,AA$33&lt;=4,Y$33=31),"平成"&amp;30&amp;"年"&amp;6,IF(AND(AA$33=5,Y$33="元"),"平成"&amp;30&amp;"年"&amp;6,IF(AND(AA$33&gt;=6,Y$33="元"),"令和元年"&amp;6,IF(AND(AA$33&gt;=1,AA$33&lt;=5,Y$33=2),"令和元年"&amp;6,(IF((AND(AA$33&gt;=1,AA$33&lt;=5)),"令和"&amp;Y$33-1&amp;"年"&amp;6,"令和"&amp;Y$33&amp;"年"&amp;6)))))))</f>
        <v>令和年6</v>
      </c>
      <c r="AE74" s="5">
        <f>IF(OR(AE75="",AE$38=7),"",6)</f>
        <v>6</v>
      </c>
      <c r="AF74" s="2" t="str">
        <f>IF(OR(AF75="",AH$38=4),"",IF(AND(AG$33&gt;=1,AG$33&lt;=4,AE$33=31),"平成"&amp;30&amp;"年"&amp;6,IF(AND(AG$33=5,AE$33="元"),"平成"&amp;30&amp;"年"&amp;6,IF(AND(AG$33&gt;=6,AE$33="元"),"令和元年"&amp;6,IF(AND(AG$33&gt;=1,AG$33&lt;=5,AE$33=2),"令和元年"&amp;6,(IF((AND(AG$33&gt;=1,AG$33&lt;=5)),"令和"&amp;AE$33-1&amp;"年"&amp;6,"令和"&amp;AE$33&amp;"年"&amp;6)))))))</f>
        <v>令和年6</v>
      </c>
      <c r="AG74" s="2" t="str">
        <f>IF(OR(AF75="",AH$38=4),"",IF(AND(AG$33&gt;=1,AG$33&lt;=4,AE$33=31),"平成"&amp;30&amp;"年"&amp;6,IF(AND(AG$33=5,AE$33="元"),"平成"&amp;30&amp;"年"&amp;6,IF(AND(AG$33&gt;=6,AE$33="元"),"令和元年"&amp;6,IF(AND(AG$33&gt;=1,AG$33&lt;=5,AE$33=2),"令和元年"&amp;6,(IF((AND(AG$33&gt;=1,AG$33&lt;=5)),"令和"&amp;AE$33-1&amp;"年"&amp;6,"令和"&amp;AE$33&amp;"年"&amp;6)))))))</f>
        <v>令和年6</v>
      </c>
      <c r="AK74" s="5">
        <f>IF(OR(AK75="",AK$38=7),"",6)</f>
        <v>6</v>
      </c>
      <c r="AL74" s="2" t="str">
        <f>IF(OR(AL75="",AN$38=4),"",IF(AND(AM$33&gt;=1,AM$33&lt;=4,AK$33=31),"平成"&amp;30&amp;"年"&amp;6,IF(AND(AM$33=5,AK$33="元"),"平成"&amp;30&amp;"年"&amp;6,IF(AND(AM$33&gt;=6,AK$33="元"),"令和元年"&amp;6,IF(AND(AM$33&gt;=1,AM$33&lt;=5,AK$33=2),"令和元年"&amp;6,(IF((AND(AM$33&gt;=1,AM$33&lt;=5)),"令和"&amp;AK$33-1&amp;"年"&amp;6,"令和"&amp;AK$33&amp;"年"&amp;6)))))))</f>
        <v>令和年6</v>
      </c>
      <c r="AM74" s="2" t="str">
        <f>IF(OR(AL75="",AN$38=4),"",IF(AND(AM$33&gt;=1,AM$33&lt;=4,AK$33=31),"平成"&amp;30&amp;"年"&amp;6,IF(AND(AM$33=5,AK$33="元"),"平成"&amp;30&amp;"年"&amp;6,IF(AND(AM$33&gt;=6,AK$33="元"),"令和元年"&amp;6,IF(AND(AM$33&gt;=1,AM$33&lt;=5,AK$33=2),"令和元年"&amp;6,(IF((AND(AM$33&gt;=1,AM$33&lt;=5)),"令和"&amp;AK$33-1&amp;"年"&amp;6,"令和"&amp;AK$33&amp;"年"&amp;6)))))))</f>
        <v>令和年6</v>
      </c>
      <c r="AQ74" s="5">
        <f>IF(OR(AQ75="",AQ$38=7),"",6)</f>
        <v>6</v>
      </c>
      <c r="AR74" s="2" t="str">
        <f>IF(OR(AR75="",AT$38=4),"",IF(AND(AS$33&gt;=1,AS$33&lt;=4,AQ$33=31),"平成"&amp;30&amp;"年"&amp;6,IF(AND(AS$33=5,AQ$33="元"),"平成"&amp;30&amp;"年"&amp;6,IF(AND(AS$33&gt;=6,AQ$33="元"),"令和元年"&amp;6,IF(AND(AS$33&gt;=1,AS$33&lt;=5,AQ$33=2),"令和元年"&amp;6,(IF((AND(AS$33&gt;=1,AS$33&lt;=5)),"令和"&amp;AQ$33-1&amp;"年"&amp;6,"令和"&amp;AQ$33&amp;"年"&amp;6)))))))</f>
        <v>令和年6</v>
      </c>
      <c r="AS74" s="2" t="str">
        <f>IF(OR(AR75="",AT$38=4),"",IF(AND(AS$33&gt;=1,AS$33&lt;=4,AQ$33=31),"平成"&amp;30&amp;"年"&amp;6,IF(AND(AS$33=5,AQ$33="元"),"平成"&amp;30&amp;"年"&amp;6,IF(AND(AS$33&gt;=6,AQ$33="元"),"令和元年"&amp;6,IF(AND(AS$33&gt;=1,AS$33&lt;=5,AQ$33=2),"令和元年"&amp;6,(IF((AND(AS$33&gt;=1,AS$33&lt;=5)),"令和"&amp;AQ$33-1&amp;"年"&amp;6,"令和"&amp;AQ$33&amp;"年"&amp;6)))))))</f>
        <v>令和年6</v>
      </c>
      <c r="AW74" s="5">
        <f>IF(OR(AW75="",AW$38=7),"",6)</f>
        <v>6</v>
      </c>
      <c r="AX74" s="2" t="str">
        <f>IF(OR(AX75="",AZ$38=4),"",IF(AND(AY$33&gt;=1,AY$33&lt;=4,AW$33=31),"平成"&amp;30&amp;"年"&amp;6,IF(AND(AY$33=5,AW$33="元"),"平成"&amp;30&amp;"年"&amp;6,IF(AND(AY$33&gt;=6,AW$33="元"),"令和元年"&amp;6,IF(AND(AY$33&gt;=1,AY$33&lt;=5,AW$33=2),"令和元年"&amp;6,(IF((AND(AY$33&gt;=1,AY$33&lt;=5)),"令和"&amp;AW$33-1&amp;"年"&amp;6,"令和"&amp;AW$33&amp;"年"&amp;6)))))))</f>
        <v>令和年6</v>
      </c>
      <c r="AY74" s="2" t="str">
        <f>IF(OR(AX75="",AZ$38=4),"",IF(AND(AY$33&gt;=1,AY$33&lt;=4,AW$33=31),"平成"&amp;30&amp;"年"&amp;6,IF(AND(AY$33=5,AW$33="元"),"平成"&amp;30&amp;"年"&amp;6,IF(AND(AY$33&gt;=6,AW$33="元"),"令和元年"&amp;6,IF(AND(AY$33&gt;=1,AY$33&lt;=5,AW$33=2),"令和元年"&amp;6,(IF((AND(AY$33&gt;=1,AY$33&lt;=5)),"令和"&amp;AW$33-1&amp;"年"&amp;6,"令和"&amp;AW$33&amp;"年"&amp;6)))))))</f>
        <v>令和年6</v>
      </c>
      <c r="BC74" s="5">
        <f>IF(OR(BC75="",BC$38=7),"",6)</f>
        <v>6</v>
      </c>
      <c r="BD74" s="2" t="str">
        <f>IF(OR(BD75="",BF$38=4),"",IF(AND(BE$33&gt;=1,BE$33&lt;=4,BC$33=31),"平成"&amp;30&amp;"年"&amp;6,IF(AND(BE$33=5,BC$33="元"),"平成"&amp;30&amp;"年"&amp;6,IF(AND(BE$33&gt;=6,BC$33="元"),"令和元年"&amp;6,IF(AND(BE$33&gt;=1,BE$33&lt;=5,BC$33=2),"令和元年"&amp;6,(IF((AND(BE$33&gt;=1,BE$33&lt;=5)),"令和"&amp;BC$33-1&amp;"年"&amp;6,"令和"&amp;BC$33&amp;"年"&amp;6)))))))</f>
        <v>令和年6</v>
      </c>
      <c r="BE74" s="2" t="str">
        <f>IF(OR(BD75="",BF$38=4),"",IF(AND(BE$33&gt;=1,BE$33&lt;=4,BC$33=31),"平成"&amp;30&amp;"年"&amp;6,IF(AND(BE$33=5,BC$33="元"),"平成"&amp;30&amp;"年"&amp;6,IF(AND(BE$33&gt;=6,BC$33="元"),"令和元年"&amp;6,IF(AND(BE$33&gt;=1,BE$33&lt;=5,BC$33=2),"令和元年"&amp;6,(IF((AND(BE$33&gt;=1,BE$33&lt;=5)),"令和"&amp;BC$33-1&amp;"年"&amp;6,"令和"&amp;BC$33&amp;"年"&amp;6)))))))</f>
        <v>令和年6</v>
      </c>
      <c r="BI74" s="5">
        <f>IF(OR(BI75="",BI$38=7),"",6)</f>
        <v>6</v>
      </c>
      <c r="BJ74" s="2" t="str">
        <f>IF(OR(BJ75="",BL$38=4),"",IF(AND(BK$33&gt;=1,BK$33&lt;=4,BI$33=31),"平成"&amp;30&amp;"年"&amp;6,IF(AND(BK$33=5,BI$33="元"),"平成"&amp;30&amp;"年"&amp;6,IF(AND(BK$33&gt;=6,BI$33="元"),"令和元年"&amp;6,IF(AND(BK$33&gt;=1,BK$33&lt;=5,BI$33=2),"令和元年"&amp;6,(IF((AND(BK$33&gt;=1,BK$33&lt;=5)),"令和"&amp;BI$33-1&amp;"年"&amp;6,"令和"&amp;BI$33&amp;"年"&amp;6)))))))</f>
        <v>令和年6</v>
      </c>
      <c r="BK74" s="2" t="str">
        <f>IF(OR(BJ75="",BL$38=4),"",IF(AND(BK$33&gt;=1,BK$33&lt;=4,BI$33=31),"平成"&amp;30&amp;"年"&amp;6,IF(AND(BK$33=5,BI$33="元"),"平成"&amp;30&amp;"年"&amp;6,IF(AND(BK$33&gt;=6,BI$33="元"),"令和元年"&amp;6,IF(AND(BK$33&gt;=1,BK$33&lt;=5,BI$33=2),"令和元年"&amp;6,(IF((AND(BK$33&gt;=1,BK$33&lt;=5)),"令和"&amp;BI$33-1&amp;"年"&amp;6,"令和"&amp;BI$33&amp;"年"&amp;6)))))))</f>
        <v>令和年6</v>
      </c>
      <c r="BO74" s="5">
        <f>IF(OR(BO75="",BO$38=7),"",6)</f>
        <v>6</v>
      </c>
      <c r="BP74" s="2" t="str">
        <f>IF(OR(BP75="",BR$38=4),"",IF(AND(BQ$33&gt;=1,BQ$33&lt;=4,BO$33=31),"平成"&amp;30&amp;"年"&amp;6,IF(AND(BQ$33=5,BO$33="元"),"平成"&amp;30&amp;"年"&amp;6,IF(AND(BQ$33&gt;=6,BO$33="元"),"令和元年"&amp;6,IF(AND(BQ$33&gt;=1,BQ$33&lt;=5,BO$33=2),"令和元年"&amp;6,(IF((AND(BQ$33&gt;=1,BQ$33&lt;=5)),"令和"&amp;BO$33-1&amp;"年"&amp;6,"令和"&amp;BO$33&amp;"年"&amp;6)))))))</f>
        <v>令和年6</v>
      </c>
      <c r="BQ74" s="2" t="str">
        <f>IF(OR(BP75="",BR$38=4),"",IF(AND(BQ$33&gt;=1,BQ$33&lt;=4,BO$33=31),"平成"&amp;30&amp;"年"&amp;6,IF(AND(BQ$33=5,BO$33="元"),"平成"&amp;30&amp;"年"&amp;6,IF(AND(BQ$33&gt;=6,BO$33="元"),"令和元年"&amp;6,IF(AND(BQ$33&gt;=1,BQ$33&lt;=5,BO$33=2),"令和元年"&amp;6,(IF((AND(BQ$33&gt;=1,BQ$33&lt;=5)),"令和"&amp;BO$33-1&amp;"年"&amp;6,"令和"&amp;BO$33&amp;"年"&amp;6)))))))</f>
        <v>令和年6</v>
      </c>
      <c r="BU74" s="5">
        <f>IF(OR(BU75="",BU$38=7),"",6)</f>
        <v>6</v>
      </c>
      <c r="BV74" s="2" t="str">
        <f>IF(OR(BV75="",BX$38=4),"",IF(AND(BW$33&gt;=1,BW$33&lt;=4,BU$33=31),"平成"&amp;30&amp;"年"&amp;6,IF(AND(BW$33=5,BU$33="元"),"平成"&amp;30&amp;"年"&amp;6,IF(AND(BW$33&gt;=6,BU$33="元"),"令和元年"&amp;6,IF(AND(BW$33&gt;=1,BW$33&lt;=5,BU$33=2),"令和元年"&amp;6,(IF((AND(BW$33&gt;=1,BW$33&lt;=5)),"令和"&amp;BU$33-1&amp;"年"&amp;6,"令和"&amp;BU$33&amp;"年"&amp;6)))))))</f>
        <v>令和年6</v>
      </c>
      <c r="BW74" s="2" t="str">
        <f>IF(OR(BV75="",BX$38=4),"",IF(AND(BW$33&gt;=1,BW$33&lt;=4,BU$33=31),"平成"&amp;30&amp;"年"&amp;6,IF(AND(BW$33=5,BU$33="元"),"平成"&amp;30&amp;"年"&amp;6,IF(AND(BW$33&gt;=6,BU$33="元"),"令和元年"&amp;6,IF(AND(BW$33&gt;=1,BW$33&lt;=5,BU$33=2),"令和元年"&amp;6,(IF((AND(BW$33&gt;=1,BW$33&lt;=5)),"令和"&amp;BU$33-1&amp;"年"&amp;6,"令和"&amp;BU$33&amp;"年"&amp;6)))))))</f>
        <v>令和年6</v>
      </c>
      <c r="CA74" s="5">
        <f>IF(OR(CA75="",CA$38=7),"",6)</f>
        <v>6</v>
      </c>
      <c r="CB74" s="2" t="str">
        <f>IF(OR(CB75="",CD$38=4),"",IF(AND(CC$33&gt;=1,CC$33&lt;=4,CA$33=31),"平成"&amp;30&amp;"年"&amp;6,IF(AND(CC$33=5,CA$33="元"),"平成"&amp;30&amp;"年"&amp;6,IF(AND(CC$33&gt;=6,CA$33="元"),"令和元年"&amp;6,IF(AND(CC$33&gt;=1,CC$33&lt;=5,CA$33=2),"令和元年"&amp;6,(IF((AND(CC$33&gt;=1,CC$33&lt;=5)),"令和"&amp;CA$33-1&amp;"年"&amp;6,"令和"&amp;CA$33&amp;"年"&amp;6)))))))</f>
        <v>令和年6</v>
      </c>
      <c r="CC74" s="2" t="str">
        <f>IF(OR(CB75="",CD$38=4),"",IF(AND(CC$33&gt;=1,CC$33&lt;=4,CA$33=31),"平成"&amp;30&amp;"年"&amp;6,IF(AND(CC$33=5,CA$33="元"),"平成"&amp;30&amp;"年"&amp;6,IF(AND(CC$33&gt;=6,CA$33="元"),"令和元年"&amp;6,IF(AND(CC$33&gt;=1,CC$33&lt;=5,CA$33=2),"令和元年"&amp;6,(IF((AND(CC$33&gt;=1,CC$33&lt;=5)),"令和"&amp;CA$33-1&amp;"年"&amp;6,"令和"&amp;CA$33&amp;"年"&amp;6)))))))</f>
        <v>令和年6</v>
      </c>
      <c r="CG74" s="5">
        <f>IF(OR(CG75="",CG$38=7),"",6)</f>
        <v>6</v>
      </c>
      <c r="CH74" s="2" t="str">
        <f>IF(OR(CH75="",CJ$38=4),"",IF(AND(CI$33&gt;=1,CI$33&lt;=4,CG$33=31),"平成"&amp;30&amp;"年"&amp;6,IF(AND(CI$33=5,CG$33="元"),"平成"&amp;30&amp;"年"&amp;6,IF(AND(CI$33&gt;=6,CG$33="元"),"令和元年"&amp;6,IF(AND(CI$33&gt;=1,CI$33&lt;=5,CG$33=2),"令和元年"&amp;6,(IF((AND(CI$33&gt;=1,CI$33&lt;=5)),"令和"&amp;CG$33-1&amp;"年"&amp;6,"令和"&amp;CG$33&amp;"年"&amp;6)))))))</f>
        <v>令和年6</v>
      </c>
      <c r="CI74" s="2" t="str">
        <f>IF(OR(CH75="",CJ$38=4),"",IF(AND(CI$33&gt;=1,CI$33&lt;=4,CG$33=31),"平成"&amp;30&amp;"年"&amp;6,IF(AND(CI$33=5,CG$33="元"),"平成"&amp;30&amp;"年"&amp;6,IF(AND(CI$33&gt;=6,CG$33="元"),"令和元年"&amp;6,IF(AND(CI$33&gt;=1,CI$33&lt;=5,CG$33=2),"令和元年"&amp;6,(IF((AND(CI$33&gt;=1,CI$33&lt;=5)),"令和"&amp;CG$33-1&amp;"年"&amp;6,"令和"&amp;CG$33&amp;"年"&amp;6)))))))</f>
        <v>令和年6</v>
      </c>
      <c r="CM74" s="5">
        <f>IF(OR(CM75="",CM$38=7),"",6)</f>
        <v>6</v>
      </c>
      <c r="CN74" s="2" t="str">
        <f>IF(OR(CN75="",CP$38=4),"",IF(AND(CO$33&gt;=1,CO$33&lt;=4,CM$33=31),"平成"&amp;30&amp;"年"&amp;6,IF(AND(CO$33=5,CM$33="元"),"平成"&amp;30&amp;"年"&amp;6,IF(AND(CO$33&gt;=6,CM$33="元"),"令和元年"&amp;6,IF(AND(CO$33&gt;=1,CO$33&lt;=5,CM$33=2),"令和元年"&amp;6,(IF((AND(CO$33&gt;=1,CO$33&lt;=5)),"令和"&amp;CM$33-1&amp;"年"&amp;6,"令和"&amp;CM$33&amp;"年"&amp;6)))))))</f>
        <v>令和年6</v>
      </c>
      <c r="CO74" s="2" t="str">
        <f>IF(OR(CN75="",CP$38=4),"",IF(AND(CO$33&gt;=1,CO$33&lt;=4,CM$33=31),"平成"&amp;30&amp;"年"&amp;6,IF(AND(CO$33=5,CM$33="元"),"平成"&amp;30&amp;"年"&amp;6,IF(AND(CO$33&gt;=6,CM$33="元"),"令和元年"&amp;6,IF(AND(CO$33&gt;=1,CO$33&lt;=5,CM$33=2),"令和元年"&amp;6,(IF((AND(CO$33&gt;=1,CO$33&lt;=5)),"令和"&amp;CM$33-1&amp;"年"&amp;6,"令和"&amp;CM$33&amp;"年"&amp;6)))))))</f>
        <v>令和年6</v>
      </c>
      <c r="CS74" s="5">
        <f>IF(OR(CS75="",CS$38=7),"",6)</f>
        <v>6</v>
      </c>
      <c r="CT74" s="2" t="str">
        <f>IF(OR(CT75="",CV$38=4),"",IF(AND(CU$33&gt;=1,CU$33&lt;=4,CS$33=31),"平成"&amp;30&amp;"年"&amp;6,IF(AND(CU$33=5,CS$33="元"),"平成"&amp;30&amp;"年"&amp;6,IF(AND(CU$33&gt;=6,CS$33="元"),"令和元年"&amp;6,IF(AND(CU$33&gt;=1,CU$33&lt;=5,CS$33=2),"令和元年"&amp;6,(IF((AND(CU$33&gt;=1,CU$33&lt;=5)),"令和"&amp;CS$33-1&amp;"年"&amp;6,"令和"&amp;CS$33&amp;"年"&amp;6)))))))</f>
        <v>令和年6</v>
      </c>
      <c r="CU74" s="2" t="str">
        <f>IF(OR(CT75="",CV$38=4),"",IF(AND(CU$33&gt;=1,CU$33&lt;=4,CS$33=31),"平成"&amp;30&amp;"年"&amp;6,IF(AND(CU$33=5,CS$33="元"),"平成"&amp;30&amp;"年"&amp;6,IF(AND(CU$33&gt;=6,CS$33="元"),"令和元年"&amp;6,IF(AND(CU$33&gt;=1,CU$33&lt;=5,CS$33=2),"令和元年"&amp;6,(IF((AND(CU$33&gt;=1,CU$33&lt;=5)),"令和"&amp;CS$33-1&amp;"年"&amp;6,"令和"&amp;CS$33&amp;"年"&amp;6)))))))</f>
        <v>令和年6</v>
      </c>
      <c r="CY74" s="5">
        <f>IF(OR(CY75="",CY$38=7),"",6)</f>
        <v>6</v>
      </c>
      <c r="CZ74" s="2" t="str">
        <f>IF(OR(CZ75="",DB$38=4),"",IF(AND(DA$33&gt;=1,DA$33&lt;=4,CY$33=31),"平成"&amp;30&amp;"年"&amp;6,IF(AND(DA$33=5,CY$33="元"),"平成"&amp;30&amp;"年"&amp;6,IF(AND(DA$33&gt;=6,CY$33="元"),"令和元年"&amp;6,IF(AND(DA$33&gt;=1,DA$33&lt;=5,CY$33=2),"令和元年"&amp;6,(IF((AND(DA$33&gt;=1,DA$33&lt;=5)),"令和"&amp;CY$33-1&amp;"年"&amp;6,"令和"&amp;CY$33&amp;"年"&amp;6)))))))</f>
        <v>令和年6</v>
      </c>
      <c r="DA74" s="2" t="str">
        <f>IF(OR(CZ75="",DB$38=4),"",IF(AND(DA$33&gt;=1,DA$33&lt;=4,CY$33=31),"平成"&amp;30&amp;"年"&amp;6,IF(AND(DA$33=5,CY$33="元"),"平成"&amp;30&amp;"年"&amp;6,IF(AND(DA$33&gt;=6,CY$33="元"),"令和元年"&amp;6,IF(AND(DA$33&gt;=1,DA$33&lt;=5,CY$33=2),"令和元年"&amp;6,(IF((AND(DA$33&gt;=1,DA$33&lt;=5)),"令和"&amp;CY$33-1&amp;"年"&amp;6,"令和"&amp;CY$33&amp;"年"&amp;6)))))))</f>
        <v>令和年6</v>
      </c>
      <c r="DE74" s="5">
        <f>IF(OR(DE75="",DE$38=7),"",6)</f>
        <v>6</v>
      </c>
      <c r="DF74" s="2" t="str">
        <f>IF(OR(DF75="",DH$38=4),"",IF(AND(DG$33&gt;=1,DG$33&lt;=4,DE$33=31),"平成"&amp;30&amp;"年"&amp;6,IF(AND(DG$33=5,DE$33="元"),"平成"&amp;30&amp;"年"&amp;6,IF(AND(DG$33&gt;=6,DE$33="元"),"令和元年"&amp;6,IF(AND(DG$33&gt;=1,DG$33&lt;=5,DE$33=2),"令和元年"&amp;6,(IF((AND(DG$33&gt;=1,DG$33&lt;=5)),"令和"&amp;DE$33-1&amp;"年"&amp;6,"令和"&amp;DE$33&amp;"年"&amp;6)))))))</f>
        <v>令和年6</v>
      </c>
      <c r="DG74" s="2" t="str">
        <f>IF(OR(DF75="",DH$38=4),"",IF(AND(DG$33&gt;=1,DG$33&lt;=4,DE$33=31),"平成"&amp;30&amp;"年"&amp;6,IF(AND(DG$33=5,DE$33="元"),"平成"&amp;30&amp;"年"&amp;6,IF(AND(DG$33&gt;=6,DE$33="元"),"令和元年"&amp;6,IF(AND(DG$33&gt;=1,DG$33&lt;=5,DE$33=2),"令和元年"&amp;6,(IF((AND(DG$33&gt;=1,DG$33&lt;=5)),"令和"&amp;DE$33-1&amp;"年"&amp;6,"令和"&amp;DE$33&amp;"年"&amp;6)))))))</f>
        <v>令和年6</v>
      </c>
      <c r="DK74" s="5">
        <f>IF(OR(DK75="",DK$38=7),"",6)</f>
        <v>6</v>
      </c>
      <c r="DL74" s="2" t="str">
        <f>IF(OR(DL75="",DN$38=4),"",IF(AND(DM$33&gt;=1,DM$33&lt;=4,DK$33=31),"平成"&amp;30&amp;"年"&amp;6,IF(AND(DM$33=5,DK$33="元"),"平成"&amp;30&amp;"年"&amp;6,IF(AND(DM$33&gt;=6,DK$33="元"),"令和元年"&amp;6,IF(AND(DM$33&gt;=1,DM$33&lt;=5,DK$33=2),"令和元年"&amp;6,(IF((AND(DM$33&gt;=1,DM$33&lt;=5)),"令和"&amp;DK$33-1&amp;"年"&amp;6,"令和"&amp;DK$33&amp;"年"&amp;6)))))))</f>
        <v>令和年6</v>
      </c>
      <c r="DM74" s="2" t="str">
        <f>IF(OR(DL75="",DN$38=4),"",IF(AND(DM$33&gt;=1,DM$33&lt;=4,DK$33=31),"平成"&amp;30&amp;"年"&amp;6,IF(AND(DM$33=5,DK$33="元"),"平成"&amp;30&amp;"年"&amp;6,IF(AND(DM$33&gt;=6,DK$33="元"),"令和元年"&amp;6,IF(AND(DM$33&gt;=1,DM$33&lt;=5,DK$33=2),"令和元年"&amp;6,(IF((AND(DM$33&gt;=1,DM$33&lt;=5)),"令和"&amp;DK$33-1&amp;"年"&amp;6,"令和"&amp;DK$33&amp;"年"&amp;6)))))))</f>
        <v>令和年6</v>
      </c>
      <c r="DQ74" s="5">
        <f>IF(OR(DQ75="",DQ$38=7),"",6)</f>
        <v>6</v>
      </c>
      <c r="DR74" s="2" t="str">
        <f>IF(OR(DR75="",DT$38=4),"",IF(AND(DS$33&gt;=1,DS$33&lt;=4,DQ$33=31),"平成"&amp;30&amp;"年"&amp;6,IF(AND(DS$33=5,DQ$33="元"),"平成"&amp;30&amp;"年"&amp;6,IF(AND(DS$33&gt;=6,DQ$33="元"),"令和元年"&amp;6,IF(AND(DS$33&gt;=1,DS$33&lt;=5,DQ$33=2),"令和元年"&amp;6,(IF((AND(DS$33&gt;=1,DS$33&lt;=5)),"令和"&amp;DQ$33-1&amp;"年"&amp;6,"令和"&amp;DQ$33&amp;"年"&amp;6)))))))</f>
        <v>令和年6</v>
      </c>
      <c r="DS74" s="2" t="str">
        <f>IF(OR(DR75="",DT$38=4),"",IF(AND(DS$33&gt;=1,DS$33&lt;=4,DQ$33=31),"平成"&amp;30&amp;"年"&amp;6,IF(AND(DS$33=5,DQ$33="元"),"平成"&amp;30&amp;"年"&amp;6,IF(AND(DS$33&gt;=6,DQ$33="元"),"令和元年"&amp;6,IF(AND(DS$33&gt;=1,DS$33&lt;=5,DQ$33=2),"令和元年"&amp;6,(IF((AND(DS$33&gt;=1,DS$33&lt;=5)),"令和"&amp;DQ$33-1&amp;"年"&amp;6,"令和"&amp;DQ$33&amp;"年"&amp;6)))))))</f>
        <v>令和年6</v>
      </c>
      <c r="DW74" s="5">
        <f>IF(OR(DW75="",DW$38=7),"",6)</f>
        <v>6</v>
      </c>
      <c r="DX74" s="2" t="str">
        <f>IF(OR(DX75="",DZ$38=4),"",IF(AND(DY$33&gt;=1,DY$33&lt;=4,DW$33=31),"平成"&amp;30&amp;"年"&amp;6,IF(AND(DY$33=5,DW$33="元"),"平成"&amp;30&amp;"年"&amp;6,IF(AND(DY$33&gt;=6,DW$33="元"),"令和元年"&amp;6,IF(AND(DY$33&gt;=1,DY$33&lt;=5,DW$33=2),"令和元年"&amp;6,(IF((AND(DY$33&gt;=1,DY$33&lt;=5)),"令和"&amp;DW$33-1&amp;"年"&amp;6,"令和"&amp;DW$33&amp;"年"&amp;6)))))))</f>
        <v>令和年6</v>
      </c>
      <c r="DY74" s="2" t="str">
        <f>IF(OR(DX75="",DZ$38=4),"",IF(AND(DY$33&gt;=1,DY$33&lt;=4,DW$33=31),"平成"&amp;30&amp;"年"&amp;6,IF(AND(DY$33=5,DW$33="元"),"平成"&amp;30&amp;"年"&amp;6,IF(AND(DY$33&gt;=6,DW$33="元"),"令和元年"&amp;6,IF(AND(DY$33&gt;=1,DY$33&lt;=5,DW$33=2),"令和元年"&amp;6,(IF((AND(DY$33&gt;=1,DY$33&lt;=5)),"令和"&amp;DW$33-1&amp;"年"&amp;6,"令和"&amp;DW$33&amp;"年"&amp;6)))))))</f>
        <v>令和年6</v>
      </c>
      <c r="EC74" s="5">
        <f>IF(OR(EC75="",EC$38=7),"",6)</f>
        <v>6</v>
      </c>
      <c r="ED74" s="2" t="str">
        <f>IF(OR(ED75="",EF$38=4),"",IF(AND(EE$33&gt;=1,EE$33&lt;=4,EC$33=31),"平成"&amp;30&amp;"年"&amp;6,IF(AND(EE$33=5,EC$33="元"),"平成"&amp;30&amp;"年"&amp;6,IF(AND(EE$33&gt;=6,EC$33="元"),"令和元年"&amp;6,IF(AND(EE$33&gt;=1,EE$33&lt;=5,EC$33=2),"令和元年"&amp;6,(IF((AND(EE$33&gt;=1,EE$33&lt;=5)),"令和"&amp;EC$33-1&amp;"年"&amp;6,"令和"&amp;EC$33&amp;"年"&amp;6)))))))</f>
        <v>令和年6</v>
      </c>
      <c r="EE74" s="2" t="str">
        <f>IF(OR(ED75="",EF$38=4),"",IF(AND(EE$33&gt;=1,EE$33&lt;=4,EC$33=31),"平成"&amp;30&amp;"年"&amp;6,IF(AND(EE$33=5,EC$33="元"),"平成"&amp;30&amp;"年"&amp;6,IF(AND(EE$33&gt;=6,EC$33="元"),"令和元年"&amp;6,IF(AND(EE$33&gt;=1,EE$33&lt;=5,EC$33=2),"令和元年"&amp;6,(IF((AND(EE$33&gt;=1,EE$33&lt;=5)),"令和"&amp;EC$33-1&amp;"年"&amp;6,"令和"&amp;EC$33&amp;"年"&amp;6)))))))</f>
        <v>令和年6</v>
      </c>
      <c r="EI74" s="5">
        <f>IF(OR(EI75="",EI$38=7),"",6)</f>
        <v>6</v>
      </c>
      <c r="EJ74" s="2" t="str">
        <f>IF(OR(EJ75="",EL$38=4),"",IF(AND(EK$33&gt;=1,EK$33&lt;=4,EI$33=31),"平成"&amp;30&amp;"年"&amp;6,IF(AND(EK$33=5,EI$33="元"),"平成"&amp;30&amp;"年"&amp;6,IF(AND(EK$33&gt;=6,EI$33="元"),"令和元年"&amp;6,IF(AND(EK$33&gt;=1,EK$33&lt;=5,EI$33=2),"令和元年"&amp;6,(IF((AND(EK$33&gt;=1,EK$33&lt;=5)),"令和"&amp;EI$33-1&amp;"年"&amp;6,"令和"&amp;EI$33&amp;"年"&amp;6)))))))</f>
        <v>令和年6</v>
      </c>
      <c r="EK74" s="2" t="str">
        <f>IF(OR(EJ75="",EL$38=4),"",IF(AND(EK$33&gt;=1,EK$33&lt;=4,EI$33=31),"平成"&amp;30&amp;"年"&amp;6,IF(AND(EK$33=5,EI$33="元"),"平成"&amp;30&amp;"年"&amp;6,IF(AND(EK$33&gt;=6,EI$33="元"),"令和元年"&amp;6,IF(AND(EK$33&gt;=1,EK$33&lt;=5,EI$33=2),"令和元年"&amp;6,(IF((AND(EK$33&gt;=1,EK$33&lt;=5)),"令和"&amp;EI$33-1&amp;"年"&amp;6,"令和"&amp;EI$33&amp;"年"&amp;6)))))))</f>
        <v>令和年6</v>
      </c>
      <c r="EO74" s="5">
        <f>IF(OR(EO75="",EO$38=7),"",6)</f>
        <v>6</v>
      </c>
      <c r="EP74" s="2" t="str">
        <f>IF(OR(EP75="",ER$38=4),"",IF(AND(EQ$33&gt;=1,EQ$33&lt;=4,EO$33=31),"平成"&amp;30&amp;"年"&amp;6,IF(AND(EQ$33=5,EO$33="元"),"平成"&amp;30&amp;"年"&amp;6,IF(AND(EQ$33&gt;=6,EO$33="元"),"令和元年"&amp;6,IF(AND(EQ$33&gt;=1,EQ$33&lt;=5,EO$33=2),"令和元年"&amp;6,(IF((AND(EQ$33&gt;=1,EQ$33&lt;=5)),"令和"&amp;EO$33-1&amp;"年"&amp;6,"令和"&amp;EO$33&amp;"年"&amp;6)))))))</f>
        <v>令和年6</v>
      </c>
      <c r="EQ74" s="2" t="str">
        <f>IF(OR(EP75="",ER$38=4),"",IF(AND(EQ$33&gt;=1,EQ$33&lt;=4,EO$33=31),"平成"&amp;30&amp;"年"&amp;6,IF(AND(EQ$33=5,EO$33="元"),"平成"&amp;30&amp;"年"&amp;6,IF(AND(EQ$33&gt;=6,EO$33="元"),"令和元年"&amp;6,IF(AND(EQ$33&gt;=1,EQ$33&lt;=5,EO$33=2),"令和元年"&amp;6,(IF((AND(EQ$33&gt;=1,EQ$33&lt;=5)),"令和"&amp;EO$33-1&amp;"年"&amp;6,"令和"&amp;EO$33&amp;"年"&amp;6)))))))</f>
        <v>令和年6</v>
      </c>
      <c r="EU74" s="5">
        <f>IF(OR(EU75="",EU$38=7),"",6)</f>
        <v>6</v>
      </c>
      <c r="EV74" s="2" t="str">
        <f>IF(OR(EV75="",EX$38=4),"",IF(AND(EW$33&gt;=1,EW$33&lt;=4,EU$33=31),"平成"&amp;30&amp;"年"&amp;6,IF(AND(EW$33=5,EU$33="元"),"平成"&amp;30&amp;"年"&amp;6,IF(AND(EW$33&gt;=6,EU$33="元"),"令和元年"&amp;6,IF(AND(EW$33&gt;=1,EW$33&lt;=5,EU$33=2),"令和元年"&amp;6,(IF((AND(EW$33&gt;=1,EW$33&lt;=5)),"令和"&amp;EU$33-1&amp;"年"&amp;6,"令和"&amp;EU$33&amp;"年"&amp;6)))))))</f>
        <v>令和年6</v>
      </c>
      <c r="EW74" s="2" t="str">
        <f>IF(OR(EV75="",EX$38=4),"",IF(AND(EW$33&gt;=1,EW$33&lt;=4,EU$33=31),"平成"&amp;30&amp;"年"&amp;6,IF(AND(EW$33=5,EU$33="元"),"平成"&amp;30&amp;"年"&amp;6,IF(AND(EW$33&gt;=6,EU$33="元"),"令和元年"&amp;6,IF(AND(EW$33&gt;=1,EW$33&lt;=5,EU$33=2),"令和元年"&amp;6,(IF((AND(EW$33&gt;=1,EW$33&lt;=5)),"令和"&amp;EU$33-1&amp;"年"&amp;6,"令和"&amp;EU$33&amp;"年"&amp;6)))))))</f>
        <v>令和年6</v>
      </c>
      <c r="FA74" s="5">
        <f>IF(OR(FA75="",FA$38=7),"",6)</f>
        <v>6</v>
      </c>
      <c r="FB74" s="2" t="str">
        <f>IF(OR(FB75="",FD$38=4),"",IF(AND(FC$33&gt;=1,FC$33&lt;=4,FA$33=31),"平成"&amp;30&amp;"年"&amp;6,IF(AND(FC$33=5,FA$33="元"),"平成"&amp;30&amp;"年"&amp;6,IF(AND(FC$33&gt;=6,FA$33="元"),"令和元年"&amp;6,IF(AND(FC$33&gt;=1,FC$33&lt;=5,FA$33=2),"令和元年"&amp;6,(IF((AND(FC$33&gt;=1,FC$33&lt;=5)),"令和"&amp;FA$33-1&amp;"年"&amp;6,"令和"&amp;FA$33&amp;"年"&amp;6)))))))</f>
        <v>令和年6</v>
      </c>
      <c r="FC74" s="2" t="str">
        <f>IF(OR(FB75="",FD$38=4),"",IF(AND(FC$33&gt;=1,FC$33&lt;=4,FA$33=31),"平成"&amp;30&amp;"年"&amp;6,IF(AND(FC$33=5,FA$33="元"),"平成"&amp;30&amp;"年"&amp;6,IF(AND(FC$33&gt;=6,FA$33="元"),"令和元年"&amp;6,IF(AND(FC$33&gt;=1,FC$33&lt;=5,FA$33=2),"令和元年"&amp;6,(IF((AND(FC$33&gt;=1,FC$33&lt;=5)),"令和"&amp;FA$33-1&amp;"年"&amp;6,"令和"&amp;FA$33&amp;"年"&amp;6)))))))</f>
        <v>令和年6</v>
      </c>
      <c r="FG74" s="5">
        <f>IF(OR(FG75="",FG$38=7),"",6)</f>
        <v>6</v>
      </c>
      <c r="FH74" s="2" t="str">
        <f>IF(OR(FH75="",FJ$38=4),"",IF(AND(FI$33&gt;=1,FI$33&lt;=4,FG$33=31),"平成"&amp;30&amp;"年"&amp;6,IF(AND(FI$33=5,FG$33="元"),"平成"&amp;30&amp;"年"&amp;6,IF(AND(FI$33&gt;=6,FG$33="元"),"令和元年"&amp;6,IF(AND(FI$33&gt;=1,FI$33&lt;=5,FG$33=2),"令和元年"&amp;6,(IF((AND(FI$33&gt;=1,FI$33&lt;=5)),"令和"&amp;FG$33-1&amp;"年"&amp;6,"令和"&amp;FG$33&amp;"年"&amp;6)))))))</f>
        <v>令和年6</v>
      </c>
      <c r="FI74" s="2" t="str">
        <f>IF(OR(FH75="",FJ$38=4),"",IF(AND(FI$33&gt;=1,FI$33&lt;=4,FG$33=31),"平成"&amp;30&amp;"年"&amp;6,IF(AND(FI$33=5,FG$33="元"),"平成"&amp;30&amp;"年"&amp;6,IF(AND(FI$33&gt;=6,FG$33="元"),"令和元年"&amp;6,IF(AND(FI$33&gt;=1,FI$33&lt;=5,FG$33=2),"令和元年"&amp;6,(IF((AND(FI$33&gt;=1,FI$33&lt;=5)),"令和"&amp;FG$33-1&amp;"年"&amp;6,"令和"&amp;FG$33&amp;"年"&amp;6)))))))</f>
        <v>令和年6</v>
      </c>
      <c r="FM74" s="5">
        <f>IF(OR(FM75="",FM$38=7),"",6)</f>
        <v>6</v>
      </c>
      <c r="FN74" s="2" t="str">
        <f>IF(OR(FN75="",FP$38=4),"",IF(AND(FO$33&gt;=1,FO$33&lt;=4,FM$33=31),"平成"&amp;30&amp;"年"&amp;6,IF(AND(FO$33=5,FM$33="元"),"平成"&amp;30&amp;"年"&amp;6,IF(AND(FO$33&gt;=6,FM$33="元"),"令和元年"&amp;6,IF(AND(FO$33&gt;=1,FO$33&lt;=5,FM$33=2),"令和元年"&amp;6,(IF((AND(FO$33&gt;=1,FO$33&lt;=5)),"令和"&amp;FM$33-1&amp;"年"&amp;6,"令和"&amp;FM$33&amp;"年"&amp;6)))))))</f>
        <v>令和年6</v>
      </c>
      <c r="FO74" s="2" t="str">
        <f>IF(OR(FN75="",FP$38=4),"",IF(AND(FO$33&gt;=1,FO$33&lt;=4,FM$33=31),"平成"&amp;30&amp;"年"&amp;6,IF(AND(FO$33=5,FM$33="元"),"平成"&amp;30&amp;"年"&amp;6,IF(AND(FO$33&gt;=6,FM$33="元"),"令和元年"&amp;6,IF(AND(FO$33&gt;=1,FO$33&lt;=5,FM$33=2),"令和元年"&amp;6,(IF((AND(FO$33&gt;=1,FO$33&lt;=5)),"令和"&amp;FM$33-1&amp;"年"&amp;6,"令和"&amp;FM$33&amp;"年"&amp;6)))))))</f>
        <v>令和年6</v>
      </c>
      <c r="FS74" s="5">
        <f>IF(OR(FS75="",FS$38=7),"",6)</f>
        <v>6</v>
      </c>
      <c r="FT74" s="2" t="str">
        <f>IF(OR(FT75="",FV$38=4),"",IF(AND(FU$33&gt;=1,FU$33&lt;=4,FS$33=31),"平成"&amp;30&amp;"年"&amp;6,IF(AND(FU$33=5,FS$33="元"),"平成"&amp;30&amp;"年"&amp;6,IF(AND(FU$33&gt;=6,FS$33="元"),"令和元年"&amp;6,IF(AND(FU$33&gt;=1,FU$33&lt;=5,FS$33=2),"令和元年"&amp;6,(IF((AND(FU$33&gt;=1,FU$33&lt;=5)),"令和"&amp;FS$33-1&amp;"年"&amp;6,"令和"&amp;FS$33&amp;"年"&amp;6)))))))</f>
        <v>令和年6</v>
      </c>
      <c r="FU74" s="2" t="str">
        <f>IF(OR(FT75="",FV$38=4),"",IF(AND(FU$33&gt;=1,FU$33&lt;=4,FS$33=31),"平成"&amp;30&amp;"年"&amp;6,IF(AND(FU$33=5,FS$33="元"),"平成"&amp;30&amp;"年"&amp;6,IF(AND(FU$33&gt;=6,FS$33="元"),"令和元年"&amp;6,IF(AND(FU$33&gt;=1,FU$33&lt;=5,FS$33=2),"令和元年"&amp;6,(IF((AND(FU$33&gt;=1,FU$33&lt;=5)),"令和"&amp;FS$33-1&amp;"年"&amp;6,"令和"&amp;FS$33&amp;"年"&amp;6)))))))</f>
        <v>令和年6</v>
      </c>
      <c r="FY74" s="5">
        <f>IF(OR(FY75="",FY$38=7),"",6)</f>
        <v>6</v>
      </c>
      <c r="FZ74" s="2" t="str">
        <f>IF(OR(FZ75="",GB$38=4),"",IF(AND(GA$33&gt;=1,GA$33&lt;=4,FY$33=31),"平成"&amp;30&amp;"年"&amp;6,IF(AND(GA$33=5,FY$33="元"),"平成"&amp;30&amp;"年"&amp;6,IF(AND(GA$33&gt;=6,FY$33="元"),"令和元年"&amp;6,IF(AND(GA$33&gt;=1,GA$33&lt;=5,FY$33=2),"令和元年"&amp;6,(IF((AND(GA$33&gt;=1,GA$33&lt;=5)),"令和"&amp;FY$33-1&amp;"年"&amp;6,"令和"&amp;FY$33&amp;"年"&amp;6)))))))</f>
        <v>令和年6</v>
      </c>
      <c r="GA74" s="2" t="str">
        <f>IF(OR(FZ75="",GB$38=4),"",IF(AND(GA$33&gt;=1,GA$33&lt;=4,FY$33=31),"平成"&amp;30&amp;"年"&amp;6,IF(AND(GA$33=5,FY$33="元"),"平成"&amp;30&amp;"年"&amp;6,IF(AND(GA$33&gt;=6,FY$33="元"),"令和元年"&amp;6,IF(AND(GA$33&gt;=1,GA$33&lt;=5,FY$33=2),"令和元年"&amp;6,(IF((AND(GA$33&gt;=1,GA$33&lt;=5)),"令和"&amp;FY$33-1&amp;"年"&amp;6,"令和"&amp;FY$33&amp;"年"&amp;6)))))))</f>
        <v>令和年6</v>
      </c>
      <c r="GE74" s="5">
        <f>IF(OR(GE75="",GE$38=7),"",6)</f>
        <v>6</v>
      </c>
      <c r="GF74" s="2" t="str">
        <f>IF(OR(GF75="",GH$38=4),"",IF(AND(GG$33&gt;=1,GG$33&lt;=4,GE$33=31),"平成"&amp;30&amp;"年"&amp;6,IF(AND(GG$33=5,GE$33="元"),"平成"&amp;30&amp;"年"&amp;6,IF(AND(GG$33&gt;=6,GE$33="元"),"令和元年"&amp;6,IF(AND(GG$33&gt;=1,GG$33&lt;=5,GE$33=2),"令和元年"&amp;6,(IF((AND(GG$33&gt;=1,GG$33&lt;=5)),"令和"&amp;GE$33-1&amp;"年"&amp;6,"令和"&amp;GE$33&amp;"年"&amp;6)))))))</f>
        <v>令和年6</v>
      </c>
      <c r="GG74" s="2" t="str">
        <f>IF(OR(GF75="",GH$38=4),"",IF(AND(GG$33&gt;=1,GG$33&lt;=4,GE$33=31),"平成"&amp;30&amp;"年"&amp;6,IF(AND(GG$33=5,GE$33="元"),"平成"&amp;30&amp;"年"&amp;6,IF(AND(GG$33&gt;=6,GE$33="元"),"令和元年"&amp;6,IF(AND(GG$33&gt;=1,GG$33&lt;=5,GE$33=2),"令和元年"&amp;6,(IF((AND(GG$33&gt;=1,GG$33&lt;=5)),"令和"&amp;GE$33-1&amp;"年"&amp;6,"令和"&amp;GE$33&amp;"年"&amp;6)))))))</f>
        <v>令和年6</v>
      </c>
      <c r="GK74" s="5">
        <f>IF(OR(GK75="",GK$38=7),"",6)</f>
        <v>6</v>
      </c>
      <c r="GL74" s="2" t="str">
        <f>IF(OR(GL75="",GN$38=4),"",IF(AND(GM$33&gt;=1,GM$33&lt;=4,GK$33=31),"平成"&amp;30&amp;"年"&amp;6,IF(AND(GM$33=5,GK$33="元"),"平成"&amp;30&amp;"年"&amp;6,IF(AND(GM$33&gt;=6,GK$33="元"),"令和元年"&amp;6,IF(AND(GM$33&gt;=1,GM$33&lt;=5,GK$33=2),"令和元年"&amp;6,(IF((AND(GM$33&gt;=1,GM$33&lt;=5)),"令和"&amp;GK$33-1&amp;"年"&amp;6,"令和"&amp;GK$33&amp;"年"&amp;6)))))))</f>
        <v>令和年6</v>
      </c>
      <c r="GM74" s="2" t="str">
        <f>IF(OR(GL75="",GN$38=4),"",IF(AND(GM$33&gt;=1,GM$33&lt;=4,GK$33=31),"平成"&amp;30&amp;"年"&amp;6,IF(AND(GM$33=5,GK$33="元"),"平成"&amp;30&amp;"年"&amp;6,IF(AND(GM$33&gt;=6,GK$33="元"),"令和元年"&amp;6,IF(AND(GM$33&gt;=1,GM$33&lt;=5,GK$33=2),"令和元年"&amp;6,(IF((AND(GM$33&gt;=1,GM$33&lt;=5)),"令和"&amp;GK$33-1&amp;"年"&amp;6,"令和"&amp;GK$33&amp;"年"&amp;6)))))))</f>
        <v>令和年6</v>
      </c>
      <c r="GQ74" s="5">
        <f>IF(OR(GQ75="",GQ$38=7),"",6)</f>
        <v>6</v>
      </c>
      <c r="GR74" s="2" t="str">
        <f>IF(OR(GR75="",GT$38=4),"",IF(AND(GS$33&gt;=1,GS$33&lt;=4,GQ$33=31),"平成"&amp;30&amp;"年"&amp;6,IF(AND(GS$33=5,GQ$33="元"),"平成"&amp;30&amp;"年"&amp;6,IF(AND(GS$33&gt;=6,GQ$33="元"),"令和元年"&amp;6,IF(AND(GS$33&gt;=1,GS$33&lt;=5,GQ$33=2),"令和元年"&amp;6,(IF((AND(GS$33&gt;=1,GS$33&lt;=5)),"令和"&amp;GQ$33-1&amp;"年"&amp;6,"令和"&amp;GQ$33&amp;"年"&amp;6)))))))</f>
        <v>令和年6</v>
      </c>
      <c r="GS74" s="2" t="str">
        <f>IF(OR(GR75="",GT$38=4),"",IF(AND(GS$33&gt;=1,GS$33&lt;=4,GQ$33=31),"平成"&amp;30&amp;"年"&amp;6,IF(AND(GS$33=5,GQ$33="元"),"平成"&amp;30&amp;"年"&amp;6,IF(AND(GS$33&gt;=6,GQ$33="元"),"令和元年"&amp;6,IF(AND(GS$33&gt;=1,GS$33&lt;=5,GQ$33=2),"令和元年"&amp;6,(IF((AND(GS$33&gt;=1,GS$33&lt;=5)),"令和"&amp;GQ$33-1&amp;"年"&amp;6,"令和"&amp;GQ$33&amp;"年"&amp;6)))))))</f>
        <v>令和年6</v>
      </c>
      <c r="GW74" s="5">
        <f>IF(OR(GW75="",GW$38=7),"",6)</f>
        <v>6</v>
      </c>
      <c r="GX74" s="2" t="str">
        <f>IF(OR(GX75="",GZ$38=4),"",IF(AND(GY$33&gt;=1,GY$33&lt;=4,GW$33=31),"平成"&amp;30&amp;"年"&amp;6,IF(AND(GY$33=5,GW$33="元"),"平成"&amp;30&amp;"年"&amp;6,IF(AND(GY$33&gt;=6,GW$33="元"),"令和元年"&amp;6,IF(AND(GY$33&gt;=1,GY$33&lt;=5,GW$33=2),"令和元年"&amp;6,(IF((AND(GY$33&gt;=1,GY$33&lt;=5)),"令和"&amp;GW$33-1&amp;"年"&amp;6,"令和"&amp;GW$33&amp;"年"&amp;6)))))))</f>
        <v>令和年6</v>
      </c>
      <c r="GY74" s="2" t="str">
        <f>IF(OR(GX75="",GZ$38=4),"",IF(AND(GY$33&gt;=1,GY$33&lt;=4,GW$33=31),"平成"&amp;30&amp;"年"&amp;6,IF(AND(GY$33=5,GW$33="元"),"平成"&amp;30&amp;"年"&amp;6,IF(AND(GY$33&gt;=6,GW$33="元"),"令和元年"&amp;6,IF(AND(GY$33&gt;=1,GY$33&lt;=5,GW$33=2),"令和元年"&amp;6,(IF((AND(GY$33&gt;=1,GY$33&lt;=5)),"令和"&amp;GW$33-1&amp;"年"&amp;6,"令和"&amp;GW$33&amp;"年"&amp;6)))))))</f>
        <v>令和年6</v>
      </c>
      <c r="HC74" s="5">
        <f>IF(OR(HC75="",HC$38=7),"",6)</f>
        <v>6</v>
      </c>
      <c r="HD74" s="2" t="str">
        <f>IF(OR(HD75="",HF$38=4),"",IF(AND(HE$33&gt;=1,HE$33&lt;=4,HC$33=31),"平成"&amp;30&amp;"年"&amp;6,IF(AND(HE$33=5,HC$33="元"),"平成"&amp;30&amp;"年"&amp;6,IF(AND(HE$33&gt;=6,HC$33="元"),"令和元年"&amp;6,IF(AND(HE$33&gt;=1,HE$33&lt;=5,HC$33=2),"令和元年"&amp;6,(IF((AND(HE$33&gt;=1,HE$33&lt;=5)),"令和"&amp;HC$33-1&amp;"年"&amp;6,"令和"&amp;HC$33&amp;"年"&amp;6)))))))</f>
        <v>令和年6</v>
      </c>
      <c r="HE74" s="2" t="str">
        <f>IF(OR(HD75="",HF$38=4),"",IF(AND(HE$33&gt;=1,HE$33&lt;=4,HC$33=31),"平成"&amp;30&amp;"年"&amp;6,IF(AND(HE$33=5,HC$33="元"),"平成"&amp;30&amp;"年"&amp;6,IF(AND(HE$33&gt;=6,HC$33="元"),"令和元年"&amp;6,IF(AND(HE$33&gt;=1,HE$33&lt;=5,HC$33=2),"令和元年"&amp;6,(IF((AND(HE$33&gt;=1,HE$33&lt;=5)),"令和"&amp;HC$33-1&amp;"年"&amp;6,"令和"&amp;HC$33&amp;"年"&amp;6)))))))</f>
        <v>令和年6</v>
      </c>
      <c r="HI74" s="5">
        <f>IF(OR(HI75="",HI$38=7),"",6)</f>
        <v>6</v>
      </c>
      <c r="HJ74" s="2" t="str">
        <f>IF(OR(HJ75="",HL$38=4),"",IF(AND(HK$33&gt;=1,HK$33&lt;=4,HI$33=31),"平成"&amp;30&amp;"年"&amp;6,IF(AND(HK$33=5,HI$33="元"),"平成"&amp;30&amp;"年"&amp;6,IF(AND(HK$33&gt;=6,HI$33="元"),"令和元年"&amp;6,IF(AND(HK$33&gt;=1,HK$33&lt;=5,HI$33=2),"令和元年"&amp;6,(IF((AND(HK$33&gt;=1,HK$33&lt;=5)),"令和"&amp;HI$33-1&amp;"年"&amp;6,"令和"&amp;HI$33&amp;"年"&amp;6)))))))</f>
        <v>令和年6</v>
      </c>
      <c r="HK74" s="2" t="str">
        <f>IF(OR(HJ75="",HL$38=4),"",IF(AND(HK$33&gt;=1,HK$33&lt;=4,HI$33=31),"平成"&amp;30&amp;"年"&amp;6,IF(AND(HK$33=5,HI$33="元"),"平成"&amp;30&amp;"年"&amp;6,IF(AND(HK$33&gt;=6,HI$33="元"),"令和元年"&amp;6,IF(AND(HK$33&gt;=1,HK$33&lt;=5,HI$33=2),"令和元年"&amp;6,(IF((AND(HK$33&gt;=1,HK$33&lt;=5)),"令和"&amp;HI$33-1&amp;"年"&amp;6,"令和"&amp;HI$33&amp;"年"&amp;6)))))))</f>
        <v>令和年6</v>
      </c>
      <c r="HO74" s="5">
        <f>IF(OR(HO75="",HO$38=7),"",6)</f>
        <v>6</v>
      </c>
      <c r="HP74" s="2" t="str">
        <f>IF(OR(HP75="",HR$38=4),"",IF(AND(HQ$33&gt;=1,HQ$33&lt;=4,HO$33=31),"平成"&amp;30&amp;"年"&amp;6,IF(AND(HQ$33=5,HO$33="元"),"平成"&amp;30&amp;"年"&amp;6,IF(AND(HQ$33&gt;=6,HO$33="元"),"令和元年"&amp;6,IF(AND(HQ$33&gt;=1,HQ$33&lt;=5,HO$33=2),"令和元年"&amp;6,(IF((AND(HQ$33&gt;=1,HQ$33&lt;=5)),"令和"&amp;HO$33-1&amp;"年"&amp;6,"令和"&amp;HO$33&amp;"年"&amp;6)))))))</f>
        <v>令和年6</v>
      </c>
      <c r="HQ74" s="2" t="str">
        <f>IF(OR(HP75="",HR$38=4),"",IF(AND(HQ$33&gt;=1,HQ$33&lt;=4,HO$33=31),"平成"&amp;30&amp;"年"&amp;6,IF(AND(HQ$33=5,HO$33="元"),"平成"&amp;30&amp;"年"&amp;6,IF(AND(HQ$33&gt;=6,HO$33="元"),"令和元年"&amp;6,IF(AND(HQ$33&gt;=1,HQ$33&lt;=5,HO$33=2),"令和元年"&amp;6,(IF((AND(HQ$33&gt;=1,HQ$33&lt;=5)),"令和"&amp;HO$33-1&amp;"年"&amp;6,"令和"&amp;HO$33&amp;"年"&amp;6)))))))</f>
        <v>令和年6</v>
      </c>
      <c r="HU74" s="5">
        <f>IF(OR(HU75="",HU$38=7),"",6)</f>
        <v>6</v>
      </c>
      <c r="HV74" s="2" t="str">
        <f>IF(OR(HV75="",HX$38=4),"",IF(AND(HW$33&gt;=1,HW$33&lt;=4,HU$33=31),"平成"&amp;30&amp;"年"&amp;6,IF(AND(HW$33=5,HU$33="元"),"平成"&amp;30&amp;"年"&amp;6,IF(AND(HW$33&gt;=6,HU$33="元"),"令和元年"&amp;6,IF(AND(HW$33&gt;=1,HW$33&lt;=5,HU$33=2),"令和元年"&amp;6,(IF((AND(HW$33&gt;=1,HW$33&lt;=5)),"令和"&amp;HU$33-1&amp;"年"&amp;6,"令和"&amp;HU$33&amp;"年"&amp;6)))))))</f>
        <v>令和年6</v>
      </c>
      <c r="HW74" s="2" t="str">
        <f>IF(OR(HV75="",HX$38=4),"",IF(AND(HW$33&gt;=1,HW$33&lt;=4,HU$33=31),"平成"&amp;30&amp;"年"&amp;6,IF(AND(HW$33=5,HU$33="元"),"平成"&amp;30&amp;"年"&amp;6,IF(AND(HW$33&gt;=6,HU$33="元"),"令和元年"&amp;6,IF(AND(HW$33&gt;=1,HW$33&lt;=5,HU$33=2),"令和元年"&amp;6,(IF((AND(HW$33&gt;=1,HW$33&lt;=5)),"令和"&amp;HU$33-1&amp;"年"&amp;6,"令和"&amp;HU$33&amp;"年"&amp;6)))))))</f>
        <v>令和年6</v>
      </c>
      <c r="IA74" s="5">
        <f>IF(OR(IA75="",IA$38=7),"",6)</f>
        <v>6</v>
      </c>
      <c r="IB74" s="2" t="str">
        <f>IF(OR(IB75="",ID$38=4),"",IF(AND(IC$33&gt;=1,IC$33&lt;=4,IA$33=31),"平成"&amp;30&amp;"年"&amp;6,IF(AND(IC$33=5,IA$33="元"),"平成"&amp;30&amp;"年"&amp;6,IF(AND(IC$33&gt;=6,IA$33="元"),"令和元年"&amp;6,IF(AND(IC$33&gt;=1,IC$33&lt;=5,IA$33=2),"令和元年"&amp;6,(IF((AND(IC$33&gt;=1,IC$33&lt;=5)),"令和"&amp;IA$33-1&amp;"年"&amp;6,"令和"&amp;IA$33&amp;"年"&amp;6)))))))</f>
        <v>令和年6</v>
      </c>
      <c r="IC74" s="2" t="str">
        <f>IF(OR(IB75="",ID$38=4),"",IF(AND(IC$33&gt;=1,IC$33&lt;=4,IA$33=31),"平成"&amp;30&amp;"年"&amp;6,IF(AND(IC$33=5,IA$33="元"),"平成"&amp;30&amp;"年"&amp;6,IF(AND(IC$33&gt;=6,IA$33="元"),"令和元年"&amp;6,IF(AND(IC$33&gt;=1,IC$33&lt;=5,IA$33=2),"令和元年"&amp;6,(IF((AND(IC$33&gt;=1,IC$33&lt;=5)),"令和"&amp;IA$33-1&amp;"年"&amp;6,"令和"&amp;IA$33&amp;"年"&amp;6)))))))</f>
        <v>令和年6</v>
      </c>
      <c r="IG74" s="5">
        <f>IF(OR(IG75="",IG$38=7),"",6)</f>
        <v>6</v>
      </c>
      <c r="IH74" s="2" t="str">
        <f>IF(OR(IH75="",IJ$38=4),"",IF(AND(II$33&gt;=1,II$33&lt;=4,IG$33=31),"平成"&amp;30&amp;"年"&amp;6,IF(AND(II$33=5,IG$33="元"),"平成"&amp;30&amp;"年"&amp;6,IF(AND(II$33&gt;=6,IG$33="元"),"令和元年"&amp;6,IF(AND(II$33&gt;=1,II$33&lt;=5,IG$33=2),"令和元年"&amp;6,(IF((AND(II$33&gt;=1,II$33&lt;=5)),"令和"&amp;IG$33-1&amp;"年"&amp;6,"令和"&amp;IG$33&amp;"年"&amp;6)))))))</f>
        <v>令和年6</v>
      </c>
      <c r="II74" s="2" t="str">
        <f>IF(OR(IH75="",IJ$38=4),"",IF(AND(II$33&gt;=1,II$33&lt;=4,IG$33=31),"平成"&amp;30&amp;"年"&amp;6,IF(AND(II$33=5,IG$33="元"),"平成"&amp;30&amp;"年"&amp;6,IF(AND(II$33&gt;=6,IG$33="元"),"令和元年"&amp;6,IF(AND(II$33&gt;=1,II$33&lt;=5,IG$33=2),"令和元年"&amp;6,(IF((AND(II$33&gt;=1,II$33&lt;=5)),"令和"&amp;IG$33-1&amp;"年"&amp;6,"令和"&amp;IG$33&amp;"年"&amp;6)))))))</f>
        <v>令和年6</v>
      </c>
    </row>
    <row r="75" spans="2:246" ht="15" hidden="1" customHeight="1" outlineLevel="1" x14ac:dyDescent="0.15">
      <c r="B75" s="4" t="str">
        <f>IF(AND(BU18&lt;&gt;"",BU22&lt;&gt;"",BW22&lt;&gt;"",BY22&lt;&gt;""),BU14,"")</f>
        <v/>
      </c>
      <c r="C75" s="81" t="str">
        <f t="shared" ca="1" si="1"/>
        <v>平</v>
      </c>
      <c r="D75" s="78">
        <f t="shared" ca="1" si="2"/>
        <v>8</v>
      </c>
      <c r="E75" s="78" t="str">
        <f t="shared" ca="1" si="0"/>
        <v>平8</v>
      </c>
      <c r="F75" s="80"/>
      <c r="G75" s="5">
        <f>IF(OR(G76="",G$38=8),"",7)</f>
        <v>7</v>
      </c>
      <c r="H75" s="2" t="str">
        <f>IF(OR(H76="",J$38=4),"",IF(AND(I$33&gt;=1,I$33&lt;=4,G$33=31),"平成"&amp;30&amp;"年"&amp;7,IF(AND(I$33=5,G$33="元"),"平成"&amp;30&amp;"年"&amp;7,IF(AND(I$33&gt;=6,G$33="元"),"令和元年"&amp;7,IF(AND(I$33&gt;=1,I$33&lt;=5,G$33=2),"令和元年"&amp;7,(IF((AND(I$33&gt;=1,I$33&lt;=5)),"令和"&amp;G$33-1&amp;"年"&amp;7,"令和"&amp;G$33&amp;"年"&amp;7)))))))</f>
        <v>令和年7</v>
      </c>
      <c r="I75" s="2" t="str">
        <f>IF(OR(H76="",J$38=4),"",IF(AND(I$33&gt;=1,I$33&lt;=4,G$33=31),"平成"&amp;30&amp;"年"&amp;7,IF(AND(I$33=5,G$33="元"),"平成"&amp;30&amp;"年"&amp;7,IF(AND(I$33&gt;=6,G$33="元"),"令和元年"&amp;7,IF(AND(I$33&gt;=1,I$33&lt;=5,G$33=2),"令和元年"&amp;7,(IF((AND(I$33&gt;=1,I$33&lt;=5)),"令和"&amp;G$33-1&amp;"年"&amp;7,"令和"&amp;G$33&amp;"年"&amp;7)))))))</f>
        <v>令和年7</v>
      </c>
      <c r="M75" s="5">
        <f>IF(OR(M76="",M$38=8),"",7)</f>
        <v>7</v>
      </c>
      <c r="N75" s="2" t="str">
        <f>IF(OR(N76="",P$38=4),"",IF(AND(O$33&gt;=1,O$33&lt;=4,M$33=31),"平成"&amp;30&amp;"年"&amp;7,IF(AND(O$33=5,M$33="元"),"平成"&amp;30&amp;"年"&amp;7,IF(AND(O$33&gt;=6,M$33="元"),"令和元年"&amp;7,IF(AND(O$33&gt;=1,O$33&lt;=5,M$33=2),"令和元年"&amp;7,(IF((AND(O$33&gt;=1,O$33&lt;=5)),"令和"&amp;M$33-1&amp;"年"&amp;7,"令和"&amp;M$33&amp;"年"&amp;7)))))))</f>
        <v>令和年7</v>
      </c>
      <c r="O75" s="2" t="str">
        <f>IF(OR(N76="",P$38=4),"",IF(AND(O$33&gt;=1,O$33&lt;=4,M$33=31),"平成"&amp;30&amp;"年"&amp;7,IF(AND(O$33=5,M$33="元"),"平成"&amp;30&amp;"年"&amp;7,IF(AND(O$33&gt;=6,M$33="元"),"令和元年"&amp;7,IF(AND(O$33&gt;=1,O$33&lt;=5,M$33=2),"令和元年"&amp;7,(IF((AND(O$33&gt;=1,O$33&lt;=5)),"令和"&amp;M$33-1&amp;"年"&amp;7,"令和"&amp;M$33&amp;"年"&amp;7)))))))</f>
        <v>令和年7</v>
      </c>
      <c r="S75" s="5">
        <f>IF(OR(S76="",S$38=8),"",7)</f>
        <v>7</v>
      </c>
      <c r="T75" s="2" t="str">
        <f>IF(OR(T76="",V$38=4),"",IF(AND(U$33&gt;=1,U$33&lt;=4,S$33=31),"平成"&amp;30&amp;"年"&amp;7,IF(AND(U$33=5,S$33="元"),"平成"&amp;30&amp;"年"&amp;7,IF(AND(U$33&gt;=6,S$33="元"),"令和元年"&amp;7,IF(AND(U$33&gt;=1,U$33&lt;=5,S$33=2),"令和元年"&amp;7,(IF((AND(U$33&gt;=1,U$33&lt;=5)),"令和"&amp;S$33-1&amp;"年"&amp;7,"令和"&amp;S$33&amp;"年"&amp;7)))))))</f>
        <v>令和年7</v>
      </c>
      <c r="U75" s="2" t="str">
        <f>IF(OR(T76="",V$38=4),"",IF(AND(U$33&gt;=1,U$33&lt;=4,S$33=31),"平成"&amp;30&amp;"年"&amp;7,IF(AND(U$33=5,S$33="元"),"平成"&amp;30&amp;"年"&amp;7,IF(AND(U$33&gt;=6,S$33="元"),"令和元年"&amp;7,IF(AND(U$33&gt;=1,U$33&lt;=5,S$33=2),"令和元年"&amp;7,(IF((AND(U$33&gt;=1,U$33&lt;=5)),"令和"&amp;S$33-1&amp;"年"&amp;7,"令和"&amp;S$33&amp;"年"&amp;7)))))))</f>
        <v>令和年7</v>
      </c>
      <c r="Y75" s="5">
        <f>IF(OR(Y76="",Y$38=8),"",7)</f>
        <v>7</v>
      </c>
      <c r="Z75" s="2" t="str">
        <f>IF(OR(Z76="",AB$38=4),"",IF(AND(AA$33&gt;=1,AA$33&lt;=4,Y$33=31),"平成"&amp;30&amp;"年"&amp;7,IF(AND(AA$33=5,Y$33="元"),"平成"&amp;30&amp;"年"&amp;7,IF(AND(AA$33&gt;=6,Y$33="元"),"令和元年"&amp;7,IF(AND(AA$33&gt;=1,AA$33&lt;=5,Y$33=2),"令和元年"&amp;7,(IF((AND(AA$33&gt;=1,AA$33&lt;=5)),"令和"&amp;Y$33-1&amp;"年"&amp;7,"令和"&amp;Y$33&amp;"年"&amp;7)))))))</f>
        <v>令和年7</v>
      </c>
      <c r="AA75" s="2" t="str">
        <f>IF(OR(Z76="",AB$38=4),"",IF(AND(AA$33&gt;=1,AA$33&lt;=4,Y$33=31),"平成"&amp;30&amp;"年"&amp;7,IF(AND(AA$33=5,Y$33="元"),"平成"&amp;30&amp;"年"&amp;7,IF(AND(AA$33&gt;=6,Y$33="元"),"令和元年"&amp;7,IF(AND(AA$33&gt;=1,AA$33&lt;=5,Y$33=2),"令和元年"&amp;7,(IF((AND(AA$33&gt;=1,AA$33&lt;=5)),"令和"&amp;Y$33-1&amp;"年"&amp;7,"令和"&amp;Y$33&amp;"年"&amp;7)))))))</f>
        <v>令和年7</v>
      </c>
      <c r="AE75" s="5">
        <f>IF(OR(AE76="",AE$38=8),"",7)</f>
        <v>7</v>
      </c>
      <c r="AF75" s="2" t="str">
        <f>IF(OR(AF76="",AH$38=4),"",IF(AND(AG$33&gt;=1,AG$33&lt;=4,AE$33=31),"平成"&amp;30&amp;"年"&amp;7,IF(AND(AG$33=5,AE$33="元"),"平成"&amp;30&amp;"年"&amp;7,IF(AND(AG$33&gt;=6,AE$33="元"),"令和元年"&amp;7,IF(AND(AG$33&gt;=1,AG$33&lt;=5,AE$33=2),"令和元年"&amp;7,(IF((AND(AG$33&gt;=1,AG$33&lt;=5)),"令和"&amp;AE$33-1&amp;"年"&amp;7,"令和"&amp;AE$33&amp;"年"&amp;7)))))))</f>
        <v>令和年7</v>
      </c>
      <c r="AG75" s="2" t="str">
        <f>IF(OR(AF76="",AH$38=4),"",IF(AND(AG$33&gt;=1,AG$33&lt;=4,AE$33=31),"平成"&amp;30&amp;"年"&amp;7,IF(AND(AG$33=5,AE$33="元"),"平成"&amp;30&amp;"年"&amp;7,IF(AND(AG$33&gt;=6,AE$33="元"),"令和元年"&amp;7,IF(AND(AG$33&gt;=1,AG$33&lt;=5,AE$33=2),"令和元年"&amp;7,(IF((AND(AG$33&gt;=1,AG$33&lt;=5)),"令和"&amp;AE$33-1&amp;"年"&amp;7,"令和"&amp;AE$33&amp;"年"&amp;7)))))))</f>
        <v>令和年7</v>
      </c>
      <c r="AK75" s="5">
        <f>IF(OR(AK76="",AK$38=8),"",7)</f>
        <v>7</v>
      </c>
      <c r="AL75" s="2" t="str">
        <f>IF(OR(AL76="",AN$38=4),"",IF(AND(AM$33&gt;=1,AM$33&lt;=4,AK$33=31),"平成"&amp;30&amp;"年"&amp;7,IF(AND(AM$33=5,AK$33="元"),"平成"&amp;30&amp;"年"&amp;7,IF(AND(AM$33&gt;=6,AK$33="元"),"令和元年"&amp;7,IF(AND(AM$33&gt;=1,AM$33&lt;=5,AK$33=2),"令和元年"&amp;7,(IF((AND(AM$33&gt;=1,AM$33&lt;=5)),"令和"&amp;AK$33-1&amp;"年"&amp;7,"令和"&amp;AK$33&amp;"年"&amp;7)))))))</f>
        <v>令和年7</v>
      </c>
      <c r="AM75" s="2" t="str">
        <f>IF(OR(AL76="",AN$38=4),"",IF(AND(AM$33&gt;=1,AM$33&lt;=4,AK$33=31),"平成"&amp;30&amp;"年"&amp;7,IF(AND(AM$33=5,AK$33="元"),"平成"&amp;30&amp;"年"&amp;7,IF(AND(AM$33&gt;=6,AK$33="元"),"令和元年"&amp;7,IF(AND(AM$33&gt;=1,AM$33&lt;=5,AK$33=2),"令和元年"&amp;7,(IF((AND(AM$33&gt;=1,AM$33&lt;=5)),"令和"&amp;AK$33-1&amp;"年"&amp;7,"令和"&amp;AK$33&amp;"年"&amp;7)))))))</f>
        <v>令和年7</v>
      </c>
      <c r="AQ75" s="5">
        <f>IF(OR(AQ76="",AQ$38=8),"",7)</f>
        <v>7</v>
      </c>
      <c r="AR75" s="2" t="str">
        <f>IF(OR(AR76="",AT$38=4),"",IF(AND(AS$33&gt;=1,AS$33&lt;=4,AQ$33=31),"平成"&amp;30&amp;"年"&amp;7,IF(AND(AS$33=5,AQ$33="元"),"平成"&amp;30&amp;"年"&amp;7,IF(AND(AS$33&gt;=6,AQ$33="元"),"令和元年"&amp;7,IF(AND(AS$33&gt;=1,AS$33&lt;=5,AQ$33=2),"令和元年"&amp;7,(IF((AND(AS$33&gt;=1,AS$33&lt;=5)),"令和"&amp;AQ$33-1&amp;"年"&amp;7,"令和"&amp;AQ$33&amp;"年"&amp;7)))))))</f>
        <v>令和年7</v>
      </c>
      <c r="AS75" s="2" t="str">
        <f>IF(OR(AR76="",AT$38=4),"",IF(AND(AS$33&gt;=1,AS$33&lt;=4,AQ$33=31),"平成"&amp;30&amp;"年"&amp;7,IF(AND(AS$33=5,AQ$33="元"),"平成"&amp;30&amp;"年"&amp;7,IF(AND(AS$33&gt;=6,AQ$33="元"),"令和元年"&amp;7,IF(AND(AS$33&gt;=1,AS$33&lt;=5,AQ$33=2),"令和元年"&amp;7,(IF((AND(AS$33&gt;=1,AS$33&lt;=5)),"令和"&amp;AQ$33-1&amp;"年"&amp;7,"令和"&amp;AQ$33&amp;"年"&amp;7)))))))</f>
        <v>令和年7</v>
      </c>
      <c r="AW75" s="5">
        <f>IF(OR(AW76="",AW$38=8),"",7)</f>
        <v>7</v>
      </c>
      <c r="AX75" s="2" t="str">
        <f>IF(OR(AX76="",AZ$38=4),"",IF(AND(AY$33&gt;=1,AY$33&lt;=4,AW$33=31),"平成"&amp;30&amp;"年"&amp;7,IF(AND(AY$33=5,AW$33="元"),"平成"&amp;30&amp;"年"&amp;7,IF(AND(AY$33&gt;=6,AW$33="元"),"令和元年"&amp;7,IF(AND(AY$33&gt;=1,AY$33&lt;=5,AW$33=2),"令和元年"&amp;7,(IF((AND(AY$33&gt;=1,AY$33&lt;=5)),"令和"&amp;AW$33-1&amp;"年"&amp;7,"令和"&amp;AW$33&amp;"年"&amp;7)))))))</f>
        <v>令和年7</v>
      </c>
      <c r="AY75" s="2" t="str">
        <f>IF(OR(AX76="",AZ$38=4),"",IF(AND(AY$33&gt;=1,AY$33&lt;=4,AW$33=31),"平成"&amp;30&amp;"年"&amp;7,IF(AND(AY$33=5,AW$33="元"),"平成"&amp;30&amp;"年"&amp;7,IF(AND(AY$33&gt;=6,AW$33="元"),"令和元年"&amp;7,IF(AND(AY$33&gt;=1,AY$33&lt;=5,AW$33=2),"令和元年"&amp;7,(IF((AND(AY$33&gt;=1,AY$33&lt;=5)),"令和"&amp;AW$33-1&amp;"年"&amp;7,"令和"&amp;AW$33&amp;"年"&amp;7)))))))</f>
        <v>令和年7</v>
      </c>
      <c r="BC75" s="5">
        <f>IF(OR(BC76="",BC$38=8),"",7)</f>
        <v>7</v>
      </c>
      <c r="BD75" s="2" t="str">
        <f>IF(OR(BD76="",BF$38=4),"",IF(AND(BE$33&gt;=1,BE$33&lt;=4,BC$33=31),"平成"&amp;30&amp;"年"&amp;7,IF(AND(BE$33=5,BC$33="元"),"平成"&amp;30&amp;"年"&amp;7,IF(AND(BE$33&gt;=6,BC$33="元"),"令和元年"&amp;7,IF(AND(BE$33&gt;=1,BE$33&lt;=5,BC$33=2),"令和元年"&amp;7,(IF((AND(BE$33&gt;=1,BE$33&lt;=5)),"令和"&amp;BC$33-1&amp;"年"&amp;7,"令和"&amp;BC$33&amp;"年"&amp;7)))))))</f>
        <v>令和年7</v>
      </c>
      <c r="BE75" s="2" t="str">
        <f>IF(OR(BD76="",BF$38=4),"",IF(AND(BE$33&gt;=1,BE$33&lt;=4,BC$33=31),"平成"&amp;30&amp;"年"&amp;7,IF(AND(BE$33=5,BC$33="元"),"平成"&amp;30&amp;"年"&amp;7,IF(AND(BE$33&gt;=6,BC$33="元"),"令和元年"&amp;7,IF(AND(BE$33&gt;=1,BE$33&lt;=5,BC$33=2),"令和元年"&amp;7,(IF((AND(BE$33&gt;=1,BE$33&lt;=5)),"令和"&amp;BC$33-1&amp;"年"&amp;7,"令和"&amp;BC$33&amp;"年"&amp;7)))))))</f>
        <v>令和年7</v>
      </c>
      <c r="BI75" s="5">
        <f>IF(OR(BI76="",BI$38=8),"",7)</f>
        <v>7</v>
      </c>
      <c r="BJ75" s="2" t="str">
        <f>IF(OR(BJ76="",BL$38=4),"",IF(AND(BK$33&gt;=1,BK$33&lt;=4,BI$33=31),"平成"&amp;30&amp;"年"&amp;7,IF(AND(BK$33=5,BI$33="元"),"平成"&amp;30&amp;"年"&amp;7,IF(AND(BK$33&gt;=6,BI$33="元"),"令和元年"&amp;7,IF(AND(BK$33&gt;=1,BK$33&lt;=5,BI$33=2),"令和元年"&amp;7,(IF((AND(BK$33&gt;=1,BK$33&lt;=5)),"令和"&amp;BI$33-1&amp;"年"&amp;7,"令和"&amp;BI$33&amp;"年"&amp;7)))))))</f>
        <v>令和年7</v>
      </c>
      <c r="BK75" s="2" t="str">
        <f>IF(OR(BJ76="",BL$38=4),"",IF(AND(BK$33&gt;=1,BK$33&lt;=4,BI$33=31),"平成"&amp;30&amp;"年"&amp;7,IF(AND(BK$33=5,BI$33="元"),"平成"&amp;30&amp;"年"&amp;7,IF(AND(BK$33&gt;=6,BI$33="元"),"令和元年"&amp;7,IF(AND(BK$33&gt;=1,BK$33&lt;=5,BI$33=2),"令和元年"&amp;7,(IF((AND(BK$33&gt;=1,BK$33&lt;=5)),"令和"&amp;BI$33-1&amp;"年"&amp;7,"令和"&amp;BI$33&amp;"年"&amp;7)))))))</f>
        <v>令和年7</v>
      </c>
      <c r="BO75" s="5">
        <f>IF(OR(BO76="",BO$38=8),"",7)</f>
        <v>7</v>
      </c>
      <c r="BP75" s="2" t="str">
        <f>IF(OR(BP76="",BR$38=4),"",IF(AND(BQ$33&gt;=1,BQ$33&lt;=4,BO$33=31),"平成"&amp;30&amp;"年"&amp;7,IF(AND(BQ$33=5,BO$33="元"),"平成"&amp;30&amp;"年"&amp;7,IF(AND(BQ$33&gt;=6,BO$33="元"),"令和元年"&amp;7,IF(AND(BQ$33&gt;=1,BQ$33&lt;=5,BO$33=2),"令和元年"&amp;7,(IF((AND(BQ$33&gt;=1,BQ$33&lt;=5)),"令和"&amp;BO$33-1&amp;"年"&amp;7,"令和"&amp;BO$33&amp;"年"&amp;7)))))))</f>
        <v>令和年7</v>
      </c>
      <c r="BQ75" s="2" t="str">
        <f>IF(OR(BP76="",BR$38=4),"",IF(AND(BQ$33&gt;=1,BQ$33&lt;=4,BO$33=31),"平成"&amp;30&amp;"年"&amp;7,IF(AND(BQ$33=5,BO$33="元"),"平成"&amp;30&amp;"年"&amp;7,IF(AND(BQ$33&gt;=6,BO$33="元"),"令和元年"&amp;7,IF(AND(BQ$33&gt;=1,BQ$33&lt;=5,BO$33=2),"令和元年"&amp;7,(IF((AND(BQ$33&gt;=1,BQ$33&lt;=5)),"令和"&amp;BO$33-1&amp;"年"&amp;7,"令和"&amp;BO$33&amp;"年"&amp;7)))))))</f>
        <v>令和年7</v>
      </c>
      <c r="BU75" s="5">
        <f>IF(OR(BU76="",BU$38=8),"",7)</f>
        <v>7</v>
      </c>
      <c r="BV75" s="2" t="str">
        <f>IF(OR(BV76="",BX$38=4),"",IF(AND(BW$33&gt;=1,BW$33&lt;=4,BU$33=31),"平成"&amp;30&amp;"年"&amp;7,IF(AND(BW$33=5,BU$33="元"),"平成"&amp;30&amp;"年"&amp;7,IF(AND(BW$33&gt;=6,BU$33="元"),"令和元年"&amp;7,IF(AND(BW$33&gt;=1,BW$33&lt;=5,BU$33=2),"令和元年"&amp;7,(IF((AND(BW$33&gt;=1,BW$33&lt;=5)),"令和"&amp;BU$33-1&amp;"年"&amp;7,"令和"&amp;BU$33&amp;"年"&amp;7)))))))</f>
        <v>令和年7</v>
      </c>
      <c r="BW75" s="2" t="str">
        <f>IF(OR(BV76="",BX$38=4),"",IF(AND(BW$33&gt;=1,BW$33&lt;=4,BU$33=31),"平成"&amp;30&amp;"年"&amp;7,IF(AND(BW$33=5,BU$33="元"),"平成"&amp;30&amp;"年"&amp;7,IF(AND(BW$33&gt;=6,BU$33="元"),"令和元年"&amp;7,IF(AND(BW$33&gt;=1,BW$33&lt;=5,BU$33=2),"令和元年"&amp;7,(IF((AND(BW$33&gt;=1,BW$33&lt;=5)),"令和"&amp;BU$33-1&amp;"年"&amp;7,"令和"&amp;BU$33&amp;"年"&amp;7)))))))</f>
        <v>令和年7</v>
      </c>
      <c r="CA75" s="5">
        <f>IF(OR(CA76="",CA$38=8),"",7)</f>
        <v>7</v>
      </c>
      <c r="CB75" s="2" t="str">
        <f>IF(OR(CB76="",CD$38=4),"",IF(AND(CC$33&gt;=1,CC$33&lt;=4,CA$33=31),"平成"&amp;30&amp;"年"&amp;7,IF(AND(CC$33=5,CA$33="元"),"平成"&amp;30&amp;"年"&amp;7,IF(AND(CC$33&gt;=6,CA$33="元"),"令和元年"&amp;7,IF(AND(CC$33&gt;=1,CC$33&lt;=5,CA$33=2),"令和元年"&amp;7,(IF((AND(CC$33&gt;=1,CC$33&lt;=5)),"令和"&amp;CA$33-1&amp;"年"&amp;7,"令和"&amp;CA$33&amp;"年"&amp;7)))))))</f>
        <v>令和年7</v>
      </c>
      <c r="CC75" s="2" t="str">
        <f>IF(OR(CB76="",CD$38=4),"",IF(AND(CC$33&gt;=1,CC$33&lt;=4,CA$33=31),"平成"&amp;30&amp;"年"&amp;7,IF(AND(CC$33=5,CA$33="元"),"平成"&amp;30&amp;"年"&amp;7,IF(AND(CC$33&gt;=6,CA$33="元"),"令和元年"&amp;7,IF(AND(CC$33&gt;=1,CC$33&lt;=5,CA$33=2),"令和元年"&amp;7,(IF((AND(CC$33&gt;=1,CC$33&lt;=5)),"令和"&amp;CA$33-1&amp;"年"&amp;7,"令和"&amp;CA$33&amp;"年"&amp;7)))))))</f>
        <v>令和年7</v>
      </c>
      <c r="CG75" s="5">
        <f>IF(OR(CG76="",CG$38=8),"",7)</f>
        <v>7</v>
      </c>
      <c r="CH75" s="2" t="str">
        <f>IF(OR(CH76="",CJ$38=4),"",IF(AND(CI$33&gt;=1,CI$33&lt;=4,CG$33=31),"平成"&amp;30&amp;"年"&amp;7,IF(AND(CI$33=5,CG$33="元"),"平成"&amp;30&amp;"年"&amp;7,IF(AND(CI$33&gt;=6,CG$33="元"),"令和元年"&amp;7,IF(AND(CI$33&gt;=1,CI$33&lt;=5,CG$33=2),"令和元年"&amp;7,(IF((AND(CI$33&gt;=1,CI$33&lt;=5)),"令和"&amp;CG$33-1&amp;"年"&amp;7,"令和"&amp;CG$33&amp;"年"&amp;7)))))))</f>
        <v>令和年7</v>
      </c>
      <c r="CI75" s="2" t="str">
        <f>IF(OR(CH76="",CJ$38=4),"",IF(AND(CI$33&gt;=1,CI$33&lt;=4,CG$33=31),"平成"&amp;30&amp;"年"&amp;7,IF(AND(CI$33=5,CG$33="元"),"平成"&amp;30&amp;"年"&amp;7,IF(AND(CI$33&gt;=6,CG$33="元"),"令和元年"&amp;7,IF(AND(CI$33&gt;=1,CI$33&lt;=5,CG$33=2),"令和元年"&amp;7,(IF((AND(CI$33&gt;=1,CI$33&lt;=5)),"令和"&amp;CG$33-1&amp;"年"&amp;7,"令和"&amp;CG$33&amp;"年"&amp;7)))))))</f>
        <v>令和年7</v>
      </c>
      <c r="CM75" s="5">
        <f>IF(OR(CM76="",CM$38=8),"",7)</f>
        <v>7</v>
      </c>
      <c r="CN75" s="2" t="str">
        <f>IF(OR(CN76="",CP$38=4),"",IF(AND(CO$33&gt;=1,CO$33&lt;=4,CM$33=31),"平成"&amp;30&amp;"年"&amp;7,IF(AND(CO$33=5,CM$33="元"),"平成"&amp;30&amp;"年"&amp;7,IF(AND(CO$33&gt;=6,CM$33="元"),"令和元年"&amp;7,IF(AND(CO$33&gt;=1,CO$33&lt;=5,CM$33=2),"令和元年"&amp;7,(IF((AND(CO$33&gt;=1,CO$33&lt;=5)),"令和"&amp;CM$33-1&amp;"年"&amp;7,"令和"&amp;CM$33&amp;"年"&amp;7)))))))</f>
        <v>令和年7</v>
      </c>
      <c r="CO75" s="2" t="str">
        <f>IF(OR(CN76="",CP$38=4),"",IF(AND(CO$33&gt;=1,CO$33&lt;=4,CM$33=31),"平成"&amp;30&amp;"年"&amp;7,IF(AND(CO$33=5,CM$33="元"),"平成"&amp;30&amp;"年"&amp;7,IF(AND(CO$33&gt;=6,CM$33="元"),"令和元年"&amp;7,IF(AND(CO$33&gt;=1,CO$33&lt;=5,CM$33=2),"令和元年"&amp;7,(IF((AND(CO$33&gt;=1,CO$33&lt;=5)),"令和"&amp;CM$33-1&amp;"年"&amp;7,"令和"&amp;CM$33&amp;"年"&amp;7)))))))</f>
        <v>令和年7</v>
      </c>
      <c r="CS75" s="5">
        <f>IF(OR(CS76="",CS$38=8),"",7)</f>
        <v>7</v>
      </c>
      <c r="CT75" s="2" t="str">
        <f>IF(OR(CT76="",CV$38=4),"",IF(AND(CU$33&gt;=1,CU$33&lt;=4,CS$33=31),"平成"&amp;30&amp;"年"&amp;7,IF(AND(CU$33=5,CS$33="元"),"平成"&amp;30&amp;"年"&amp;7,IF(AND(CU$33&gt;=6,CS$33="元"),"令和元年"&amp;7,IF(AND(CU$33&gt;=1,CU$33&lt;=5,CS$33=2),"令和元年"&amp;7,(IF((AND(CU$33&gt;=1,CU$33&lt;=5)),"令和"&amp;CS$33-1&amp;"年"&amp;7,"令和"&amp;CS$33&amp;"年"&amp;7)))))))</f>
        <v>令和年7</v>
      </c>
      <c r="CU75" s="2" t="str">
        <f>IF(OR(CT76="",CV$38=4),"",IF(AND(CU$33&gt;=1,CU$33&lt;=4,CS$33=31),"平成"&amp;30&amp;"年"&amp;7,IF(AND(CU$33=5,CS$33="元"),"平成"&amp;30&amp;"年"&amp;7,IF(AND(CU$33&gt;=6,CS$33="元"),"令和元年"&amp;7,IF(AND(CU$33&gt;=1,CU$33&lt;=5,CS$33=2),"令和元年"&amp;7,(IF((AND(CU$33&gt;=1,CU$33&lt;=5)),"令和"&amp;CS$33-1&amp;"年"&amp;7,"令和"&amp;CS$33&amp;"年"&amp;7)))))))</f>
        <v>令和年7</v>
      </c>
      <c r="CY75" s="5">
        <f>IF(OR(CY76="",CY$38=8),"",7)</f>
        <v>7</v>
      </c>
      <c r="CZ75" s="2" t="str">
        <f>IF(OR(CZ76="",DB$38=4),"",IF(AND(DA$33&gt;=1,DA$33&lt;=4,CY$33=31),"平成"&amp;30&amp;"年"&amp;7,IF(AND(DA$33=5,CY$33="元"),"平成"&amp;30&amp;"年"&amp;7,IF(AND(DA$33&gt;=6,CY$33="元"),"令和元年"&amp;7,IF(AND(DA$33&gt;=1,DA$33&lt;=5,CY$33=2),"令和元年"&amp;7,(IF((AND(DA$33&gt;=1,DA$33&lt;=5)),"令和"&amp;CY$33-1&amp;"年"&amp;7,"令和"&amp;CY$33&amp;"年"&amp;7)))))))</f>
        <v>令和年7</v>
      </c>
      <c r="DA75" s="2" t="str">
        <f>IF(OR(CZ76="",DB$38=4),"",IF(AND(DA$33&gt;=1,DA$33&lt;=4,CY$33=31),"平成"&amp;30&amp;"年"&amp;7,IF(AND(DA$33=5,CY$33="元"),"平成"&amp;30&amp;"年"&amp;7,IF(AND(DA$33&gt;=6,CY$33="元"),"令和元年"&amp;7,IF(AND(DA$33&gt;=1,DA$33&lt;=5,CY$33=2),"令和元年"&amp;7,(IF((AND(DA$33&gt;=1,DA$33&lt;=5)),"令和"&amp;CY$33-1&amp;"年"&amp;7,"令和"&amp;CY$33&amp;"年"&amp;7)))))))</f>
        <v>令和年7</v>
      </c>
      <c r="DE75" s="5">
        <f>IF(OR(DE76="",DE$38=8),"",7)</f>
        <v>7</v>
      </c>
      <c r="DF75" s="2" t="str">
        <f>IF(OR(DF76="",DH$38=4),"",IF(AND(DG$33&gt;=1,DG$33&lt;=4,DE$33=31),"平成"&amp;30&amp;"年"&amp;7,IF(AND(DG$33=5,DE$33="元"),"平成"&amp;30&amp;"年"&amp;7,IF(AND(DG$33&gt;=6,DE$33="元"),"令和元年"&amp;7,IF(AND(DG$33&gt;=1,DG$33&lt;=5,DE$33=2),"令和元年"&amp;7,(IF((AND(DG$33&gt;=1,DG$33&lt;=5)),"令和"&amp;DE$33-1&amp;"年"&amp;7,"令和"&amp;DE$33&amp;"年"&amp;7)))))))</f>
        <v>令和年7</v>
      </c>
      <c r="DG75" s="2" t="str">
        <f>IF(OR(DF76="",DH$38=4),"",IF(AND(DG$33&gt;=1,DG$33&lt;=4,DE$33=31),"平成"&amp;30&amp;"年"&amp;7,IF(AND(DG$33=5,DE$33="元"),"平成"&amp;30&amp;"年"&amp;7,IF(AND(DG$33&gt;=6,DE$33="元"),"令和元年"&amp;7,IF(AND(DG$33&gt;=1,DG$33&lt;=5,DE$33=2),"令和元年"&amp;7,(IF((AND(DG$33&gt;=1,DG$33&lt;=5)),"令和"&amp;DE$33-1&amp;"年"&amp;7,"令和"&amp;DE$33&amp;"年"&amp;7)))))))</f>
        <v>令和年7</v>
      </c>
      <c r="DK75" s="5">
        <f>IF(OR(DK76="",DK$38=8),"",7)</f>
        <v>7</v>
      </c>
      <c r="DL75" s="2" t="str">
        <f>IF(OR(DL76="",DN$38=4),"",IF(AND(DM$33&gt;=1,DM$33&lt;=4,DK$33=31),"平成"&amp;30&amp;"年"&amp;7,IF(AND(DM$33=5,DK$33="元"),"平成"&amp;30&amp;"年"&amp;7,IF(AND(DM$33&gt;=6,DK$33="元"),"令和元年"&amp;7,IF(AND(DM$33&gt;=1,DM$33&lt;=5,DK$33=2),"令和元年"&amp;7,(IF((AND(DM$33&gt;=1,DM$33&lt;=5)),"令和"&amp;DK$33-1&amp;"年"&amp;7,"令和"&amp;DK$33&amp;"年"&amp;7)))))))</f>
        <v>令和年7</v>
      </c>
      <c r="DM75" s="2" t="str">
        <f>IF(OR(DL76="",DN$38=4),"",IF(AND(DM$33&gt;=1,DM$33&lt;=4,DK$33=31),"平成"&amp;30&amp;"年"&amp;7,IF(AND(DM$33=5,DK$33="元"),"平成"&amp;30&amp;"年"&amp;7,IF(AND(DM$33&gt;=6,DK$33="元"),"令和元年"&amp;7,IF(AND(DM$33&gt;=1,DM$33&lt;=5,DK$33=2),"令和元年"&amp;7,(IF((AND(DM$33&gt;=1,DM$33&lt;=5)),"令和"&amp;DK$33-1&amp;"年"&amp;7,"令和"&amp;DK$33&amp;"年"&amp;7)))))))</f>
        <v>令和年7</v>
      </c>
      <c r="DQ75" s="5">
        <f>IF(OR(DQ76="",DQ$38=8),"",7)</f>
        <v>7</v>
      </c>
      <c r="DR75" s="2" t="str">
        <f>IF(OR(DR76="",DT$38=4),"",IF(AND(DS$33&gt;=1,DS$33&lt;=4,DQ$33=31),"平成"&amp;30&amp;"年"&amp;7,IF(AND(DS$33=5,DQ$33="元"),"平成"&amp;30&amp;"年"&amp;7,IF(AND(DS$33&gt;=6,DQ$33="元"),"令和元年"&amp;7,IF(AND(DS$33&gt;=1,DS$33&lt;=5,DQ$33=2),"令和元年"&amp;7,(IF((AND(DS$33&gt;=1,DS$33&lt;=5)),"令和"&amp;DQ$33-1&amp;"年"&amp;7,"令和"&amp;DQ$33&amp;"年"&amp;7)))))))</f>
        <v>令和年7</v>
      </c>
      <c r="DS75" s="2" t="str">
        <f>IF(OR(DR76="",DT$38=4),"",IF(AND(DS$33&gt;=1,DS$33&lt;=4,DQ$33=31),"平成"&amp;30&amp;"年"&amp;7,IF(AND(DS$33=5,DQ$33="元"),"平成"&amp;30&amp;"年"&amp;7,IF(AND(DS$33&gt;=6,DQ$33="元"),"令和元年"&amp;7,IF(AND(DS$33&gt;=1,DS$33&lt;=5,DQ$33=2),"令和元年"&amp;7,(IF((AND(DS$33&gt;=1,DS$33&lt;=5)),"令和"&amp;DQ$33-1&amp;"年"&amp;7,"令和"&amp;DQ$33&amp;"年"&amp;7)))))))</f>
        <v>令和年7</v>
      </c>
      <c r="DW75" s="5">
        <f>IF(OR(DW76="",DW$38=8),"",7)</f>
        <v>7</v>
      </c>
      <c r="DX75" s="2" t="str">
        <f>IF(OR(DX76="",DZ$38=4),"",IF(AND(DY$33&gt;=1,DY$33&lt;=4,DW$33=31),"平成"&amp;30&amp;"年"&amp;7,IF(AND(DY$33=5,DW$33="元"),"平成"&amp;30&amp;"年"&amp;7,IF(AND(DY$33&gt;=6,DW$33="元"),"令和元年"&amp;7,IF(AND(DY$33&gt;=1,DY$33&lt;=5,DW$33=2),"令和元年"&amp;7,(IF((AND(DY$33&gt;=1,DY$33&lt;=5)),"令和"&amp;DW$33-1&amp;"年"&amp;7,"令和"&amp;DW$33&amp;"年"&amp;7)))))))</f>
        <v>令和年7</v>
      </c>
      <c r="DY75" s="2" t="str">
        <f>IF(OR(DX76="",DZ$38=4),"",IF(AND(DY$33&gt;=1,DY$33&lt;=4,DW$33=31),"平成"&amp;30&amp;"年"&amp;7,IF(AND(DY$33=5,DW$33="元"),"平成"&amp;30&amp;"年"&amp;7,IF(AND(DY$33&gt;=6,DW$33="元"),"令和元年"&amp;7,IF(AND(DY$33&gt;=1,DY$33&lt;=5,DW$33=2),"令和元年"&amp;7,(IF((AND(DY$33&gt;=1,DY$33&lt;=5)),"令和"&amp;DW$33-1&amp;"年"&amp;7,"令和"&amp;DW$33&amp;"年"&amp;7)))))))</f>
        <v>令和年7</v>
      </c>
      <c r="EC75" s="5">
        <f>IF(OR(EC76="",EC$38=8),"",7)</f>
        <v>7</v>
      </c>
      <c r="ED75" s="2" t="str">
        <f>IF(OR(ED76="",EF$38=4),"",IF(AND(EE$33&gt;=1,EE$33&lt;=4,EC$33=31),"平成"&amp;30&amp;"年"&amp;7,IF(AND(EE$33=5,EC$33="元"),"平成"&amp;30&amp;"年"&amp;7,IF(AND(EE$33&gt;=6,EC$33="元"),"令和元年"&amp;7,IF(AND(EE$33&gt;=1,EE$33&lt;=5,EC$33=2),"令和元年"&amp;7,(IF((AND(EE$33&gt;=1,EE$33&lt;=5)),"令和"&amp;EC$33-1&amp;"年"&amp;7,"令和"&amp;EC$33&amp;"年"&amp;7)))))))</f>
        <v>令和年7</v>
      </c>
      <c r="EE75" s="2" t="str">
        <f>IF(OR(ED76="",EF$38=4),"",IF(AND(EE$33&gt;=1,EE$33&lt;=4,EC$33=31),"平成"&amp;30&amp;"年"&amp;7,IF(AND(EE$33=5,EC$33="元"),"平成"&amp;30&amp;"年"&amp;7,IF(AND(EE$33&gt;=6,EC$33="元"),"令和元年"&amp;7,IF(AND(EE$33&gt;=1,EE$33&lt;=5,EC$33=2),"令和元年"&amp;7,(IF((AND(EE$33&gt;=1,EE$33&lt;=5)),"令和"&amp;EC$33-1&amp;"年"&amp;7,"令和"&amp;EC$33&amp;"年"&amp;7)))))))</f>
        <v>令和年7</v>
      </c>
      <c r="EI75" s="5">
        <f>IF(OR(EI76="",EI$38=8),"",7)</f>
        <v>7</v>
      </c>
      <c r="EJ75" s="2" t="str">
        <f>IF(OR(EJ76="",EL$38=4),"",IF(AND(EK$33&gt;=1,EK$33&lt;=4,EI$33=31),"平成"&amp;30&amp;"年"&amp;7,IF(AND(EK$33=5,EI$33="元"),"平成"&amp;30&amp;"年"&amp;7,IF(AND(EK$33&gt;=6,EI$33="元"),"令和元年"&amp;7,IF(AND(EK$33&gt;=1,EK$33&lt;=5,EI$33=2),"令和元年"&amp;7,(IF((AND(EK$33&gt;=1,EK$33&lt;=5)),"令和"&amp;EI$33-1&amp;"年"&amp;7,"令和"&amp;EI$33&amp;"年"&amp;7)))))))</f>
        <v>令和年7</v>
      </c>
      <c r="EK75" s="2" t="str">
        <f>IF(OR(EJ76="",EL$38=4),"",IF(AND(EK$33&gt;=1,EK$33&lt;=4,EI$33=31),"平成"&amp;30&amp;"年"&amp;7,IF(AND(EK$33=5,EI$33="元"),"平成"&amp;30&amp;"年"&amp;7,IF(AND(EK$33&gt;=6,EI$33="元"),"令和元年"&amp;7,IF(AND(EK$33&gt;=1,EK$33&lt;=5,EI$33=2),"令和元年"&amp;7,(IF((AND(EK$33&gt;=1,EK$33&lt;=5)),"令和"&amp;EI$33-1&amp;"年"&amp;7,"令和"&amp;EI$33&amp;"年"&amp;7)))))))</f>
        <v>令和年7</v>
      </c>
      <c r="EO75" s="5">
        <f>IF(OR(EO76="",EO$38=8),"",7)</f>
        <v>7</v>
      </c>
      <c r="EP75" s="2" t="str">
        <f>IF(OR(EP76="",ER$38=4),"",IF(AND(EQ$33&gt;=1,EQ$33&lt;=4,EO$33=31),"平成"&amp;30&amp;"年"&amp;7,IF(AND(EQ$33=5,EO$33="元"),"平成"&amp;30&amp;"年"&amp;7,IF(AND(EQ$33&gt;=6,EO$33="元"),"令和元年"&amp;7,IF(AND(EQ$33&gt;=1,EQ$33&lt;=5,EO$33=2),"令和元年"&amp;7,(IF((AND(EQ$33&gt;=1,EQ$33&lt;=5)),"令和"&amp;EO$33-1&amp;"年"&amp;7,"令和"&amp;EO$33&amp;"年"&amp;7)))))))</f>
        <v>令和年7</v>
      </c>
      <c r="EQ75" s="2" t="str">
        <f>IF(OR(EP76="",ER$38=4),"",IF(AND(EQ$33&gt;=1,EQ$33&lt;=4,EO$33=31),"平成"&amp;30&amp;"年"&amp;7,IF(AND(EQ$33=5,EO$33="元"),"平成"&amp;30&amp;"年"&amp;7,IF(AND(EQ$33&gt;=6,EO$33="元"),"令和元年"&amp;7,IF(AND(EQ$33&gt;=1,EQ$33&lt;=5,EO$33=2),"令和元年"&amp;7,(IF((AND(EQ$33&gt;=1,EQ$33&lt;=5)),"令和"&amp;EO$33-1&amp;"年"&amp;7,"令和"&amp;EO$33&amp;"年"&amp;7)))))))</f>
        <v>令和年7</v>
      </c>
      <c r="EU75" s="5">
        <f>IF(OR(EU76="",EU$38=8),"",7)</f>
        <v>7</v>
      </c>
      <c r="EV75" s="2" t="str">
        <f>IF(OR(EV76="",EX$38=4),"",IF(AND(EW$33&gt;=1,EW$33&lt;=4,EU$33=31),"平成"&amp;30&amp;"年"&amp;7,IF(AND(EW$33=5,EU$33="元"),"平成"&amp;30&amp;"年"&amp;7,IF(AND(EW$33&gt;=6,EU$33="元"),"令和元年"&amp;7,IF(AND(EW$33&gt;=1,EW$33&lt;=5,EU$33=2),"令和元年"&amp;7,(IF((AND(EW$33&gt;=1,EW$33&lt;=5)),"令和"&amp;EU$33-1&amp;"年"&amp;7,"令和"&amp;EU$33&amp;"年"&amp;7)))))))</f>
        <v>令和年7</v>
      </c>
      <c r="EW75" s="2" t="str">
        <f>IF(OR(EV76="",EX$38=4),"",IF(AND(EW$33&gt;=1,EW$33&lt;=4,EU$33=31),"平成"&amp;30&amp;"年"&amp;7,IF(AND(EW$33=5,EU$33="元"),"平成"&amp;30&amp;"年"&amp;7,IF(AND(EW$33&gt;=6,EU$33="元"),"令和元年"&amp;7,IF(AND(EW$33&gt;=1,EW$33&lt;=5,EU$33=2),"令和元年"&amp;7,(IF((AND(EW$33&gt;=1,EW$33&lt;=5)),"令和"&amp;EU$33-1&amp;"年"&amp;7,"令和"&amp;EU$33&amp;"年"&amp;7)))))))</f>
        <v>令和年7</v>
      </c>
      <c r="FA75" s="5">
        <f>IF(OR(FA76="",FA$38=8),"",7)</f>
        <v>7</v>
      </c>
      <c r="FB75" s="2" t="str">
        <f>IF(OR(FB76="",FD$38=4),"",IF(AND(FC$33&gt;=1,FC$33&lt;=4,FA$33=31),"平成"&amp;30&amp;"年"&amp;7,IF(AND(FC$33=5,FA$33="元"),"平成"&amp;30&amp;"年"&amp;7,IF(AND(FC$33&gt;=6,FA$33="元"),"令和元年"&amp;7,IF(AND(FC$33&gt;=1,FC$33&lt;=5,FA$33=2),"令和元年"&amp;7,(IF((AND(FC$33&gt;=1,FC$33&lt;=5)),"令和"&amp;FA$33-1&amp;"年"&amp;7,"令和"&amp;FA$33&amp;"年"&amp;7)))))))</f>
        <v>令和年7</v>
      </c>
      <c r="FC75" s="2" t="str">
        <f>IF(OR(FB76="",FD$38=4),"",IF(AND(FC$33&gt;=1,FC$33&lt;=4,FA$33=31),"平成"&amp;30&amp;"年"&amp;7,IF(AND(FC$33=5,FA$33="元"),"平成"&amp;30&amp;"年"&amp;7,IF(AND(FC$33&gt;=6,FA$33="元"),"令和元年"&amp;7,IF(AND(FC$33&gt;=1,FC$33&lt;=5,FA$33=2),"令和元年"&amp;7,(IF((AND(FC$33&gt;=1,FC$33&lt;=5)),"令和"&amp;FA$33-1&amp;"年"&amp;7,"令和"&amp;FA$33&amp;"年"&amp;7)))))))</f>
        <v>令和年7</v>
      </c>
      <c r="FG75" s="5">
        <f>IF(OR(FG76="",FG$38=8),"",7)</f>
        <v>7</v>
      </c>
      <c r="FH75" s="2" t="str">
        <f>IF(OR(FH76="",FJ$38=4),"",IF(AND(FI$33&gt;=1,FI$33&lt;=4,FG$33=31),"平成"&amp;30&amp;"年"&amp;7,IF(AND(FI$33=5,FG$33="元"),"平成"&amp;30&amp;"年"&amp;7,IF(AND(FI$33&gt;=6,FG$33="元"),"令和元年"&amp;7,IF(AND(FI$33&gt;=1,FI$33&lt;=5,FG$33=2),"令和元年"&amp;7,(IF((AND(FI$33&gt;=1,FI$33&lt;=5)),"令和"&amp;FG$33-1&amp;"年"&amp;7,"令和"&amp;FG$33&amp;"年"&amp;7)))))))</f>
        <v>令和年7</v>
      </c>
      <c r="FI75" s="2" t="str">
        <f>IF(OR(FH76="",FJ$38=4),"",IF(AND(FI$33&gt;=1,FI$33&lt;=4,FG$33=31),"平成"&amp;30&amp;"年"&amp;7,IF(AND(FI$33=5,FG$33="元"),"平成"&amp;30&amp;"年"&amp;7,IF(AND(FI$33&gt;=6,FG$33="元"),"令和元年"&amp;7,IF(AND(FI$33&gt;=1,FI$33&lt;=5,FG$33=2),"令和元年"&amp;7,(IF((AND(FI$33&gt;=1,FI$33&lt;=5)),"令和"&amp;FG$33-1&amp;"年"&amp;7,"令和"&amp;FG$33&amp;"年"&amp;7)))))))</f>
        <v>令和年7</v>
      </c>
      <c r="FM75" s="5">
        <f>IF(OR(FM76="",FM$38=8),"",7)</f>
        <v>7</v>
      </c>
      <c r="FN75" s="2" t="str">
        <f>IF(OR(FN76="",FP$38=4),"",IF(AND(FO$33&gt;=1,FO$33&lt;=4,FM$33=31),"平成"&amp;30&amp;"年"&amp;7,IF(AND(FO$33=5,FM$33="元"),"平成"&amp;30&amp;"年"&amp;7,IF(AND(FO$33&gt;=6,FM$33="元"),"令和元年"&amp;7,IF(AND(FO$33&gt;=1,FO$33&lt;=5,FM$33=2),"令和元年"&amp;7,(IF((AND(FO$33&gt;=1,FO$33&lt;=5)),"令和"&amp;FM$33-1&amp;"年"&amp;7,"令和"&amp;FM$33&amp;"年"&amp;7)))))))</f>
        <v>令和年7</v>
      </c>
      <c r="FO75" s="2" t="str">
        <f>IF(OR(FN76="",FP$38=4),"",IF(AND(FO$33&gt;=1,FO$33&lt;=4,FM$33=31),"平成"&amp;30&amp;"年"&amp;7,IF(AND(FO$33=5,FM$33="元"),"平成"&amp;30&amp;"年"&amp;7,IF(AND(FO$33&gt;=6,FM$33="元"),"令和元年"&amp;7,IF(AND(FO$33&gt;=1,FO$33&lt;=5,FM$33=2),"令和元年"&amp;7,(IF((AND(FO$33&gt;=1,FO$33&lt;=5)),"令和"&amp;FM$33-1&amp;"年"&amp;7,"令和"&amp;FM$33&amp;"年"&amp;7)))))))</f>
        <v>令和年7</v>
      </c>
      <c r="FS75" s="5">
        <f>IF(OR(FS76="",FS$38=8),"",7)</f>
        <v>7</v>
      </c>
      <c r="FT75" s="2" t="str">
        <f>IF(OR(FT76="",FV$38=4),"",IF(AND(FU$33&gt;=1,FU$33&lt;=4,FS$33=31),"平成"&amp;30&amp;"年"&amp;7,IF(AND(FU$33=5,FS$33="元"),"平成"&amp;30&amp;"年"&amp;7,IF(AND(FU$33&gt;=6,FS$33="元"),"令和元年"&amp;7,IF(AND(FU$33&gt;=1,FU$33&lt;=5,FS$33=2),"令和元年"&amp;7,(IF((AND(FU$33&gt;=1,FU$33&lt;=5)),"令和"&amp;FS$33-1&amp;"年"&amp;7,"令和"&amp;FS$33&amp;"年"&amp;7)))))))</f>
        <v>令和年7</v>
      </c>
      <c r="FU75" s="2" t="str">
        <f>IF(OR(FT76="",FV$38=4),"",IF(AND(FU$33&gt;=1,FU$33&lt;=4,FS$33=31),"平成"&amp;30&amp;"年"&amp;7,IF(AND(FU$33=5,FS$33="元"),"平成"&amp;30&amp;"年"&amp;7,IF(AND(FU$33&gt;=6,FS$33="元"),"令和元年"&amp;7,IF(AND(FU$33&gt;=1,FU$33&lt;=5,FS$33=2),"令和元年"&amp;7,(IF((AND(FU$33&gt;=1,FU$33&lt;=5)),"令和"&amp;FS$33-1&amp;"年"&amp;7,"令和"&amp;FS$33&amp;"年"&amp;7)))))))</f>
        <v>令和年7</v>
      </c>
      <c r="FY75" s="5">
        <f>IF(OR(FY76="",FY$38=8),"",7)</f>
        <v>7</v>
      </c>
      <c r="FZ75" s="2" t="str">
        <f>IF(OR(FZ76="",GB$38=4),"",IF(AND(GA$33&gt;=1,GA$33&lt;=4,FY$33=31),"平成"&amp;30&amp;"年"&amp;7,IF(AND(GA$33=5,FY$33="元"),"平成"&amp;30&amp;"年"&amp;7,IF(AND(GA$33&gt;=6,FY$33="元"),"令和元年"&amp;7,IF(AND(GA$33&gt;=1,GA$33&lt;=5,FY$33=2),"令和元年"&amp;7,(IF((AND(GA$33&gt;=1,GA$33&lt;=5)),"令和"&amp;FY$33-1&amp;"年"&amp;7,"令和"&amp;FY$33&amp;"年"&amp;7)))))))</f>
        <v>令和年7</v>
      </c>
      <c r="GA75" s="2" t="str">
        <f>IF(OR(FZ76="",GB$38=4),"",IF(AND(GA$33&gt;=1,GA$33&lt;=4,FY$33=31),"平成"&amp;30&amp;"年"&amp;7,IF(AND(GA$33=5,FY$33="元"),"平成"&amp;30&amp;"年"&amp;7,IF(AND(GA$33&gt;=6,FY$33="元"),"令和元年"&amp;7,IF(AND(GA$33&gt;=1,GA$33&lt;=5,FY$33=2),"令和元年"&amp;7,(IF((AND(GA$33&gt;=1,GA$33&lt;=5)),"令和"&amp;FY$33-1&amp;"年"&amp;7,"令和"&amp;FY$33&amp;"年"&amp;7)))))))</f>
        <v>令和年7</v>
      </c>
      <c r="GE75" s="5">
        <f>IF(OR(GE76="",GE$38=8),"",7)</f>
        <v>7</v>
      </c>
      <c r="GF75" s="2" t="str">
        <f>IF(OR(GF76="",GH$38=4),"",IF(AND(GG$33&gt;=1,GG$33&lt;=4,GE$33=31),"平成"&amp;30&amp;"年"&amp;7,IF(AND(GG$33=5,GE$33="元"),"平成"&amp;30&amp;"年"&amp;7,IF(AND(GG$33&gt;=6,GE$33="元"),"令和元年"&amp;7,IF(AND(GG$33&gt;=1,GG$33&lt;=5,GE$33=2),"令和元年"&amp;7,(IF((AND(GG$33&gt;=1,GG$33&lt;=5)),"令和"&amp;GE$33-1&amp;"年"&amp;7,"令和"&amp;GE$33&amp;"年"&amp;7)))))))</f>
        <v>令和年7</v>
      </c>
      <c r="GG75" s="2" t="str">
        <f>IF(OR(GF76="",GH$38=4),"",IF(AND(GG$33&gt;=1,GG$33&lt;=4,GE$33=31),"平成"&amp;30&amp;"年"&amp;7,IF(AND(GG$33=5,GE$33="元"),"平成"&amp;30&amp;"年"&amp;7,IF(AND(GG$33&gt;=6,GE$33="元"),"令和元年"&amp;7,IF(AND(GG$33&gt;=1,GG$33&lt;=5,GE$33=2),"令和元年"&amp;7,(IF((AND(GG$33&gt;=1,GG$33&lt;=5)),"令和"&amp;GE$33-1&amp;"年"&amp;7,"令和"&amp;GE$33&amp;"年"&amp;7)))))))</f>
        <v>令和年7</v>
      </c>
      <c r="GK75" s="5">
        <f>IF(OR(GK76="",GK$38=8),"",7)</f>
        <v>7</v>
      </c>
      <c r="GL75" s="2" t="str">
        <f>IF(OR(GL76="",GN$38=4),"",IF(AND(GM$33&gt;=1,GM$33&lt;=4,GK$33=31),"平成"&amp;30&amp;"年"&amp;7,IF(AND(GM$33=5,GK$33="元"),"平成"&amp;30&amp;"年"&amp;7,IF(AND(GM$33&gt;=6,GK$33="元"),"令和元年"&amp;7,IF(AND(GM$33&gt;=1,GM$33&lt;=5,GK$33=2),"令和元年"&amp;7,(IF((AND(GM$33&gt;=1,GM$33&lt;=5)),"令和"&amp;GK$33-1&amp;"年"&amp;7,"令和"&amp;GK$33&amp;"年"&amp;7)))))))</f>
        <v>令和年7</v>
      </c>
      <c r="GM75" s="2" t="str">
        <f>IF(OR(GL76="",GN$38=4),"",IF(AND(GM$33&gt;=1,GM$33&lt;=4,GK$33=31),"平成"&amp;30&amp;"年"&amp;7,IF(AND(GM$33=5,GK$33="元"),"平成"&amp;30&amp;"年"&amp;7,IF(AND(GM$33&gt;=6,GK$33="元"),"令和元年"&amp;7,IF(AND(GM$33&gt;=1,GM$33&lt;=5,GK$33=2),"令和元年"&amp;7,(IF((AND(GM$33&gt;=1,GM$33&lt;=5)),"令和"&amp;GK$33-1&amp;"年"&amp;7,"令和"&amp;GK$33&amp;"年"&amp;7)))))))</f>
        <v>令和年7</v>
      </c>
      <c r="GQ75" s="5">
        <f>IF(OR(GQ76="",GQ$38=8),"",7)</f>
        <v>7</v>
      </c>
      <c r="GR75" s="2" t="str">
        <f>IF(OR(GR76="",GT$38=4),"",IF(AND(GS$33&gt;=1,GS$33&lt;=4,GQ$33=31),"平成"&amp;30&amp;"年"&amp;7,IF(AND(GS$33=5,GQ$33="元"),"平成"&amp;30&amp;"年"&amp;7,IF(AND(GS$33&gt;=6,GQ$33="元"),"令和元年"&amp;7,IF(AND(GS$33&gt;=1,GS$33&lt;=5,GQ$33=2),"令和元年"&amp;7,(IF((AND(GS$33&gt;=1,GS$33&lt;=5)),"令和"&amp;GQ$33-1&amp;"年"&amp;7,"令和"&amp;GQ$33&amp;"年"&amp;7)))))))</f>
        <v>令和年7</v>
      </c>
      <c r="GS75" s="2" t="str">
        <f>IF(OR(GR76="",GT$38=4),"",IF(AND(GS$33&gt;=1,GS$33&lt;=4,GQ$33=31),"平成"&amp;30&amp;"年"&amp;7,IF(AND(GS$33=5,GQ$33="元"),"平成"&amp;30&amp;"年"&amp;7,IF(AND(GS$33&gt;=6,GQ$33="元"),"令和元年"&amp;7,IF(AND(GS$33&gt;=1,GS$33&lt;=5,GQ$33=2),"令和元年"&amp;7,(IF((AND(GS$33&gt;=1,GS$33&lt;=5)),"令和"&amp;GQ$33-1&amp;"年"&amp;7,"令和"&amp;GQ$33&amp;"年"&amp;7)))))))</f>
        <v>令和年7</v>
      </c>
      <c r="GW75" s="5">
        <f>IF(OR(GW76="",GW$38=8),"",7)</f>
        <v>7</v>
      </c>
      <c r="GX75" s="2" t="str">
        <f>IF(OR(GX76="",GZ$38=4),"",IF(AND(GY$33&gt;=1,GY$33&lt;=4,GW$33=31),"平成"&amp;30&amp;"年"&amp;7,IF(AND(GY$33=5,GW$33="元"),"平成"&amp;30&amp;"年"&amp;7,IF(AND(GY$33&gt;=6,GW$33="元"),"令和元年"&amp;7,IF(AND(GY$33&gt;=1,GY$33&lt;=5,GW$33=2),"令和元年"&amp;7,(IF((AND(GY$33&gt;=1,GY$33&lt;=5)),"令和"&amp;GW$33-1&amp;"年"&amp;7,"令和"&amp;GW$33&amp;"年"&amp;7)))))))</f>
        <v>令和年7</v>
      </c>
      <c r="GY75" s="2" t="str">
        <f>IF(OR(GX76="",GZ$38=4),"",IF(AND(GY$33&gt;=1,GY$33&lt;=4,GW$33=31),"平成"&amp;30&amp;"年"&amp;7,IF(AND(GY$33=5,GW$33="元"),"平成"&amp;30&amp;"年"&amp;7,IF(AND(GY$33&gt;=6,GW$33="元"),"令和元年"&amp;7,IF(AND(GY$33&gt;=1,GY$33&lt;=5,GW$33=2),"令和元年"&amp;7,(IF((AND(GY$33&gt;=1,GY$33&lt;=5)),"令和"&amp;GW$33-1&amp;"年"&amp;7,"令和"&amp;GW$33&amp;"年"&amp;7)))))))</f>
        <v>令和年7</v>
      </c>
      <c r="HC75" s="5">
        <f>IF(OR(HC76="",HC$38=8),"",7)</f>
        <v>7</v>
      </c>
      <c r="HD75" s="2" t="str">
        <f>IF(OR(HD76="",HF$38=4),"",IF(AND(HE$33&gt;=1,HE$33&lt;=4,HC$33=31),"平成"&amp;30&amp;"年"&amp;7,IF(AND(HE$33=5,HC$33="元"),"平成"&amp;30&amp;"年"&amp;7,IF(AND(HE$33&gt;=6,HC$33="元"),"令和元年"&amp;7,IF(AND(HE$33&gt;=1,HE$33&lt;=5,HC$33=2),"令和元年"&amp;7,(IF((AND(HE$33&gt;=1,HE$33&lt;=5)),"令和"&amp;HC$33-1&amp;"年"&amp;7,"令和"&amp;HC$33&amp;"年"&amp;7)))))))</f>
        <v>令和年7</v>
      </c>
      <c r="HE75" s="2" t="str">
        <f>IF(OR(HD76="",HF$38=4),"",IF(AND(HE$33&gt;=1,HE$33&lt;=4,HC$33=31),"平成"&amp;30&amp;"年"&amp;7,IF(AND(HE$33=5,HC$33="元"),"平成"&amp;30&amp;"年"&amp;7,IF(AND(HE$33&gt;=6,HC$33="元"),"令和元年"&amp;7,IF(AND(HE$33&gt;=1,HE$33&lt;=5,HC$33=2),"令和元年"&amp;7,(IF((AND(HE$33&gt;=1,HE$33&lt;=5)),"令和"&amp;HC$33-1&amp;"年"&amp;7,"令和"&amp;HC$33&amp;"年"&amp;7)))))))</f>
        <v>令和年7</v>
      </c>
      <c r="HI75" s="5">
        <f>IF(OR(HI76="",HI$38=8),"",7)</f>
        <v>7</v>
      </c>
      <c r="HJ75" s="2" t="str">
        <f>IF(OR(HJ76="",HL$38=4),"",IF(AND(HK$33&gt;=1,HK$33&lt;=4,HI$33=31),"平成"&amp;30&amp;"年"&amp;7,IF(AND(HK$33=5,HI$33="元"),"平成"&amp;30&amp;"年"&amp;7,IF(AND(HK$33&gt;=6,HI$33="元"),"令和元年"&amp;7,IF(AND(HK$33&gt;=1,HK$33&lt;=5,HI$33=2),"令和元年"&amp;7,(IF((AND(HK$33&gt;=1,HK$33&lt;=5)),"令和"&amp;HI$33-1&amp;"年"&amp;7,"令和"&amp;HI$33&amp;"年"&amp;7)))))))</f>
        <v>令和年7</v>
      </c>
      <c r="HK75" s="2" t="str">
        <f>IF(OR(HJ76="",HL$38=4),"",IF(AND(HK$33&gt;=1,HK$33&lt;=4,HI$33=31),"平成"&amp;30&amp;"年"&amp;7,IF(AND(HK$33=5,HI$33="元"),"平成"&amp;30&amp;"年"&amp;7,IF(AND(HK$33&gt;=6,HI$33="元"),"令和元年"&amp;7,IF(AND(HK$33&gt;=1,HK$33&lt;=5,HI$33=2),"令和元年"&amp;7,(IF((AND(HK$33&gt;=1,HK$33&lt;=5)),"令和"&amp;HI$33-1&amp;"年"&amp;7,"令和"&amp;HI$33&amp;"年"&amp;7)))))))</f>
        <v>令和年7</v>
      </c>
      <c r="HO75" s="5">
        <f>IF(OR(HO76="",HO$38=8),"",7)</f>
        <v>7</v>
      </c>
      <c r="HP75" s="2" t="str">
        <f>IF(OR(HP76="",HR$38=4),"",IF(AND(HQ$33&gt;=1,HQ$33&lt;=4,HO$33=31),"平成"&amp;30&amp;"年"&amp;7,IF(AND(HQ$33=5,HO$33="元"),"平成"&amp;30&amp;"年"&amp;7,IF(AND(HQ$33&gt;=6,HO$33="元"),"令和元年"&amp;7,IF(AND(HQ$33&gt;=1,HQ$33&lt;=5,HO$33=2),"令和元年"&amp;7,(IF((AND(HQ$33&gt;=1,HQ$33&lt;=5)),"令和"&amp;HO$33-1&amp;"年"&amp;7,"令和"&amp;HO$33&amp;"年"&amp;7)))))))</f>
        <v>令和年7</v>
      </c>
      <c r="HQ75" s="2" t="str">
        <f>IF(OR(HP76="",HR$38=4),"",IF(AND(HQ$33&gt;=1,HQ$33&lt;=4,HO$33=31),"平成"&amp;30&amp;"年"&amp;7,IF(AND(HQ$33=5,HO$33="元"),"平成"&amp;30&amp;"年"&amp;7,IF(AND(HQ$33&gt;=6,HO$33="元"),"令和元年"&amp;7,IF(AND(HQ$33&gt;=1,HQ$33&lt;=5,HO$33=2),"令和元年"&amp;7,(IF((AND(HQ$33&gt;=1,HQ$33&lt;=5)),"令和"&amp;HO$33-1&amp;"年"&amp;7,"令和"&amp;HO$33&amp;"年"&amp;7)))))))</f>
        <v>令和年7</v>
      </c>
      <c r="HU75" s="5">
        <f>IF(OR(HU76="",HU$38=8),"",7)</f>
        <v>7</v>
      </c>
      <c r="HV75" s="2" t="str">
        <f>IF(OR(HV76="",HX$38=4),"",IF(AND(HW$33&gt;=1,HW$33&lt;=4,HU$33=31),"平成"&amp;30&amp;"年"&amp;7,IF(AND(HW$33=5,HU$33="元"),"平成"&amp;30&amp;"年"&amp;7,IF(AND(HW$33&gt;=6,HU$33="元"),"令和元年"&amp;7,IF(AND(HW$33&gt;=1,HW$33&lt;=5,HU$33=2),"令和元年"&amp;7,(IF((AND(HW$33&gt;=1,HW$33&lt;=5)),"令和"&amp;HU$33-1&amp;"年"&amp;7,"令和"&amp;HU$33&amp;"年"&amp;7)))))))</f>
        <v>令和年7</v>
      </c>
      <c r="HW75" s="2" t="str">
        <f>IF(OR(HV76="",HX$38=4),"",IF(AND(HW$33&gt;=1,HW$33&lt;=4,HU$33=31),"平成"&amp;30&amp;"年"&amp;7,IF(AND(HW$33=5,HU$33="元"),"平成"&amp;30&amp;"年"&amp;7,IF(AND(HW$33&gt;=6,HU$33="元"),"令和元年"&amp;7,IF(AND(HW$33&gt;=1,HW$33&lt;=5,HU$33=2),"令和元年"&amp;7,(IF((AND(HW$33&gt;=1,HW$33&lt;=5)),"令和"&amp;HU$33-1&amp;"年"&amp;7,"令和"&amp;HU$33&amp;"年"&amp;7)))))))</f>
        <v>令和年7</v>
      </c>
      <c r="IA75" s="5">
        <f>IF(OR(IA76="",IA$38=8),"",7)</f>
        <v>7</v>
      </c>
      <c r="IB75" s="2" t="str">
        <f>IF(OR(IB76="",ID$38=4),"",IF(AND(IC$33&gt;=1,IC$33&lt;=4,IA$33=31),"平成"&amp;30&amp;"年"&amp;7,IF(AND(IC$33=5,IA$33="元"),"平成"&amp;30&amp;"年"&amp;7,IF(AND(IC$33&gt;=6,IA$33="元"),"令和元年"&amp;7,IF(AND(IC$33&gt;=1,IC$33&lt;=5,IA$33=2),"令和元年"&amp;7,(IF((AND(IC$33&gt;=1,IC$33&lt;=5)),"令和"&amp;IA$33-1&amp;"年"&amp;7,"令和"&amp;IA$33&amp;"年"&amp;7)))))))</f>
        <v>令和年7</v>
      </c>
      <c r="IC75" s="2" t="str">
        <f>IF(OR(IB76="",ID$38=4),"",IF(AND(IC$33&gt;=1,IC$33&lt;=4,IA$33=31),"平成"&amp;30&amp;"年"&amp;7,IF(AND(IC$33=5,IA$33="元"),"平成"&amp;30&amp;"年"&amp;7,IF(AND(IC$33&gt;=6,IA$33="元"),"令和元年"&amp;7,IF(AND(IC$33&gt;=1,IC$33&lt;=5,IA$33=2),"令和元年"&amp;7,(IF((AND(IC$33&gt;=1,IC$33&lt;=5)),"令和"&amp;IA$33-1&amp;"年"&amp;7,"令和"&amp;IA$33&amp;"年"&amp;7)))))))</f>
        <v>令和年7</v>
      </c>
      <c r="IG75" s="5">
        <f>IF(OR(IG76="",IG$38=8),"",7)</f>
        <v>7</v>
      </c>
      <c r="IH75" s="2" t="str">
        <f>IF(OR(IH76="",IJ$38=4),"",IF(AND(II$33&gt;=1,II$33&lt;=4,IG$33=31),"平成"&amp;30&amp;"年"&amp;7,IF(AND(II$33=5,IG$33="元"),"平成"&amp;30&amp;"年"&amp;7,IF(AND(II$33&gt;=6,IG$33="元"),"令和元年"&amp;7,IF(AND(II$33&gt;=1,II$33&lt;=5,IG$33=2),"令和元年"&amp;7,(IF((AND(II$33&gt;=1,II$33&lt;=5)),"令和"&amp;IG$33-1&amp;"年"&amp;7,"令和"&amp;IG$33&amp;"年"&amp;7)))))))</f>
        <v>令和年7</v>
      </c>
      <c r="II75" s="2" t="str">
        <f>IF(OR(IH76="",IJ$38=4),"",IF(AND(II$33&gt;=1,II$33&lt;=4,IG$33=31),"平成"&amp;30&amp;"年"&amp;7,IF(AND(II$33=5,IG$33="元"),"平成"&amp;30&amp;"年"&amp;7,IF(AND(II$33&gt;=6,IG$33="元"),"令和元年"&amp;7,IF(AND(II$33&gt;=1,II$33&lt;=5,IG$33=2),"令和元年"&amp;7,(IF((AND(II$33&gt;=1,II$33&lt;=5)),"令和"&amp;IG$33-1&amp;"年"&amp;7,"令和"&amp;IG$33&amp;"年"&amp;7)))))))</f>
        <v>令和年7</v>
      </c>
    </row>
    <row r="76" spans="2:246" ht="15" hidden="1" customHeight="1" outlineLevel="1" x14ac:dyDescent="0.15">
      <c r="B76" s="4" t="str">
        <f>IF(AND(CA18&lt;&gt;"",CA22&lt;&gt;"",CC22&lt;&gt;"",CE22&lt;&gt;""),CA14,"")</f>
        <v/>
      </c>
      <c r="C76" s="81" t="str">
        <f t="shared" ca="1" si="1"/>
        <v>平</v>
      </c>
      <c r="D76" s="78">
        <f t="shared" ca="1" si="2"/>
        <v>7</v>
      </c>
      <c r="E76" s="78" t="str">
        <f t="shared" ca="1" si="0"/>
        <v>平7</v>
      </c>
      <c r="F76" s="80"/>
      <c r="G76" s="5">
        <f>IF(OR(G77="",G$38=9),"",8)</f>
        <v>8</v>
      </c>
      <c r="H76" s="2" t="str">
        <f>IF(OR(H77="",J$38=4),"",IF(AND(I$33&gt;=1,I$33&lt;=4,G$33=31),"平成"&amp;30&amp;"年"&amp;8,IF(AND(I$33=5,G$33="元"),"平成"&amp;30&amp;"年"&amp;8,IF(AND(I$33&gt;=6,G$33="元"),"令和元年"&amp;8,IF(AND(I$33&gt;=1,I$33&lt;=5,G$33=2),"令和元年"&amp;8,(IF((AND(I$33&gt;=1,I$33&lt;=5)),"令和"&amp;G$33-1&amp;"年"&amp;8,"令和"&amp;G$33&amp;"年"&amp;8)))))))</f>
        <v>令和年8</v>
      </c>
      <c r="I76" s="2" t="str">
        <f>IF(OR(H77="",J$38=4),"",IF(AND(I$33&gt;=1,I$33&lt;=4,G$33=31),"平成"&amp;30&amp;"年"&amp;8,IF(AND(I$33=5,G$33="元"),"平成"&amp;30&amp;"年"&amp;8,IF(AND(I$33&gt;=6,G$33="元"),"令和元年"&amp;8,IF(AND(I$33&gt;=1,I$33&lt;=5,G$33=2),"令和元年"&amp;8,(IF((AND(I$33&gt;=1,I$33&lt;=5)),"令和"&amp;G$33-1&amp;"年"&amp;8,"令和"&amp;G$33&amp;"年"&amp;8)))))))</f>
        <v>令和年8</v>
      </c>
      <c r="M76" s="5">
        <f>IF(OR(M77="",M$38=9),"",8)</f>
        <v>8</v>
      </c>
      <c r="N76" s="2" t="str">
        <f>IF(OR(N77="",P$38=4),"",IF(AND(O$33&gt;=1,O$33&lt;=4,M$33=31),"平成"&amp;30&amp;"年"&amp;8,IF(AND(O$33=5,M$33="元"),"平成"&amp;30&amp;"年"&amp;8,IF(AND(O$33&gt;=6,M$33="元"),"令和元年"&amp;8,IF(AND(O$33&gt;=1,O$33&lt;=5,M$33=2),"令和元年"&amp;8,(IF((AND(O$33&gt;=1,O$33&lt;=5)),"令和"&amp;M$33-1&amp;"年"&amp;8,"令和"&amp;M$33&amp;"年"&amp;8)))))))</f>
        <v>令和年8</v>
      </c>
      <c r="O76" s="2" t="str">
        <f>IF(OR(N77="",P$38=4),"",IF(AND(O$33&gt;=1,O$33&lt;=4,M$33=31),"平成"&amp;30&amp;"年"&amp;8,IF(AND(O$33=5,M$33="元"),"平成"&amp;30&amp;"年"&amp;8,IF(AND(O$33&gt;=6,M$33="元"),"令和元年"&amp;8,IF(AND(O$33&gt;=1,O$33&lt;=5,M$33=2),"令和元年"&amp;8,(IF((AND(O$33&gt;=1,O$33&lt;=5)),"令和"&amp;M$33-1&amp;"年"&amp;8,"令和"&amp;M$33&amp;"年"&amp;8)))))))</f>
        <v>令和年8</v>
      </c>
      <c r="S76" s="5">
        <f>IF(OR(S77="",S$38=9),"",8)</f>
        <v>8</v>
      </c>
      <c r="T76" s="2" t="str">
        <f>IF(OR(T77="",V$38=4),"",IF(AND(U$33&gt;=1,U$33&lt;=4,S$33=31),"平成"&amp;30&amp;"年"&amp;8,IF(AND(U$33=5,S$33="元"),"平成"&amp;30&amp;"年"&amp;8,IF(AND(U$33&gt;=6,S$33="元"),"令和元年"&amp;8,IF(AND(U$33&gt;=1,U$33&lt;=5,S$33=2),"令和元年"&amp;8,(IF((AND(U$33&gt;=1,U$33&lt;=5)),"令和"&amp;S$33-1&amp;"年"&amp;8,"令和"&amp;S$33&amp;"年"&amp;8)))))))</f>
        <v>令和年8</v>
      </c>
      <c r="U76" s="2" t="str">
        <f>IF(OR(T77="",V$38=4),"",IF(AND(U$33&gt;=1,U$33&lt;=4,S$33=31),"平成"&amp;30&amp;"年"&amp;8,IF(AND(U$33=5,S$33="元"),"平成"&amp;30&amp;"年"&amp;8,IF(AND(U$33&gt;=6,S$33="元"),"令和元年"&amp;8,IF(AND(U$33&gt;=1,U$33&lt;=5,S$33=2),"令和元年"&amp;8,(IF((AND(U$33&gt;=1,U$33&lt;=5)),"令和"&amp;S$33-1&amp;"年"&amp;8,"令和"&amp;S$33&amp;"年"&amp;8)))))))</f>
        <v>令和年8</v>
      </c>
      <c r="Y76" s="5">
        <f>IF(OR(Y77="",Y$38=9),"",8)</f>
        <v>8</v>
      </c>
      <c r="Z76" s="2" t="str">
        <f>IF(OR(Z77="",AB$38=4),"",IF(AND(AA$33&gt;=1,AA$33&lt;=4,Y$33=31),"平成"&amp;30&amp;"年"&amp;8,IF(AND(AA$33=5,Y$33="元"),"平成"&amp;30&amp;"年"&amp;8,IF(AND(AA$33&gt;=6,Y$33="元"),"令和元年"&amp;8,IF(AND(AA$33&gt;=1,AA$33&lt;=5,Y$33=2),"令和元年"&amp;8,(IF((AND(AA$33&gt;=1,AA$33&lt;=5)),"令和"&amp;Y$33-1&amp;"年"&amp;8,"令和"&amp;Y$33&amp;"年"&amp;8)))))))</f>
        <v>令和年8</v>
      </c>
      <c r="AA76" s="2" t="str">
        <f>IF(OR(Z77="",AB$38=4),"",IF(AND(AA$33&gt;=1,AA$33&lt;=4,Y$33=31),"平成"&amp;30&amp;"年"&amp;8,IF(AND(AA$33=5,Y$33="元"),"平成"&amp;30&amp;"年"&amp;8,IF(AND(AA$33&gt;=6,Y$33="元"),"令和元年"&amp;8,IF(AND(AA$33&gt;=1,AA$33&lt;=5,Y$33=2),"令和元年"&amp;8,(IF((AND(AA$33&gt;=1,AA$33&lt;=5)),"令和"&amp;Y$33-1&amp;"年"&amp;8,"令和"&amp;Y$33&amp;"年"&amp;8)))))))</f>
        <v>令和年8</v>
      </c>
      <c r="AE76" s="5">
        <f>IF(OR(AE77="",AE$38=9),"",8)</f>
        <v>8</v>
      </c>
      <c r="AF76" s="2" t="str">
        <f>IF(OR(AF77="",AH$38=4),"",IF(AND(AG$33&gt;=1,AG$33&lt;=4,AE$33=31),"平成"&amp;30&amp;"年"&amp;8,IF(AND(AG$33=5,AE$33="元"),"平成"&amp;30&amp;"年"&amp;8,IF(AND(AG$33&gt;=6,AE$33="元"),"令和元年"&amp;8,IF(AND(AG$33&gt;=1,AG$33&lt;=5,AE$33=2),"令和元年"&amp;8,(IF((AND(AG$33&gt;=1,AG$33&lt;=5)),"令和"&amp;AE$33-1&amp;"年"&amp;8,"令和"&amp;AE$33&amp;"年"&amp;8)))))))</f>
        <v>令和年8</v>
      </c>
      <c r="AG76" s="2" t="str">
        <f>IF(OR(AF77="",AH$38=4),"",IF(AND(AG$33&gt;=1,AG$33&lt;=4,AE$33=31),"平成"&amp;30&amp;"年"&amp;8,IF(AND(AG$33=5,AE$33="元"),"平成"&amp;30&amp;"年"&amp;8,IF(AND(AG$33&gt;=6,AE$33="元"),"令和元年"&amp;8,IF(AND(AG$33&gt;=1,AG$33&lt;=5,AE$33=2),"令和元年"&amp;8,(IF((AND(AG$33&gt;=1,AG$33&lt;=5)),"令和"&amp;AE$33-1&amp;"年"&amp;8,"令和"&amp;AE$33&amp;"年"&amp;8)))))))</f>
        <v>令和年8</v>
      </c>
      <c r="AK76" s="5">
        <f>IF(OR(AK77="",AK$38=9),"",8)</f>
        <v>8</v>
      </c>
      <c r="AL76" s="2" t="str">
        <f>IF(OR(AL77="",AN$38=4),"",IF(AND(AM$33&gt;=1,AM$33&lt;=4,AK$33=31),"平成"&amp;30&amp;"年"&amp;8,IF(AND(AM$33=5,AK$33="元"),"平成"&amp;30&amp;"年"&amp;8,IF(AND(AM$33&gt;=6,AK$33="元"),"令和元年"&amp;8,IF(AND(AM$33&gt;=1,AM$33&lt;=5,AK$33=2),"令和元年"&amp;8,(IF((AND(AM$33&gt;=1,AM$33&lt;=5)),"令和"&amp;AK$33-1&amp;"年"&amp;8,"令和"&amp;AK$33&amp;"年"&amp;8)))))))</f>
        <v>令和年8</v>
      </c>
      <c r="AM76" s="2" t="str">
        <f>IF(OR(AL77="",AN$38=4),"",IF(AND(AM$33&gt;=1,AM$33&lt;=4,AK$33=31),"平成"&amp;30&amp;"年"&amp;8,IF(AND(AM$33=5,AK$33="元"),"平成"&amp;30&amp;"年"&amp;8,IF(AND(AM$33&gt;=6,AK$33="元"),"令和元年"&amp;8,IF(AND(AM$33&gt;=1,AM$33&lt;=5,AK$33=2),"令和元年"&amp;8,(IF((AND(AM$33&gt;=1,AM$33&lt;=5)),"令和"&amp;AK$33-1&amp;"年"&amp;8,"令和"&amp;AK$33&amp;"年"&amp;8)))))))</f>
        <v>令和年8</v>
      </c>
      <c r="AQ76" s="5">
        <f>IF(OR(AQ77="",AQ$38=9),"",8)</f>
        <v>8</v>
      </c>
      <c r="AR76" s="2" t="str">
        <f>IF(OR(AR77="",AT$38=4),"",IF(AND(AS$33&gt;=1,AS$33&lt;=4,AQ$33=31),"平成"&amp;30&amp;"年"&amp;8,IF(AND(AS$33=5,AQ$33="元"),"平成"&amp;30&amp;"年"&amp;8,IF(AND(AS$33&gt;=6,AQ$33="元"),"令和元年"&amp;8,IF(AND(AS$33&gt;=1,AS$33&lt;=5,AQ$33=2),"令和元年"&amp;8,(IF((AND(AS$33&gt;=1,AS$33&lt;=5)),"令和"&amp;AQ$33-1&amp;"年"&amp;8,"令和"&amp;AQ$33&amp;"年"&amp;8)))))))</f>
        <v>令和年8</v>
      </c>
      <c r="AS76" s="2" t="str">
        <f>IF(OR(AR77="",AT$38=4),"",IF(AND(AS$33&gt;=1,AS$33&lt;=4,AQ$33=31),"平成"&amp;30&amp;"年"&amp;8,IF(AND(AS$33=5,AQ$33="元"),"平成"&amp;30&amp;"年"&amp;8,IF(AND(AS$33&gt;=6,AQ$33="元"),"令和元年"&amp;8,IF(AND(AS$33&gt;=1,AS$33&lt;=5,AQ$33=2),"令和元年"&amp;8,(IF((AND(AS$33&gt;=1,AS$33&lt;=5)),"令和"&amp;AQ$33-1&amp;"年"&amp;8,"令和"&amp;AQ$33&amp;"年"&amp;8)))))))</f>
        <v>令和年8</v>
      </c>
      <c r="AW76" s="5">
        <f>IF(OR(AW77="",AW$38=9),"",8)</f>
        <v>8</v>
      </c>
      <c r="AX76" s="2" t="str">
        <f>IF(OR(AX77="",AZ$38=4),"",IF(AND(AY$33&gt;=1,AY$33&lt;=4,AW$33=31),"平成"&amp;30&amp;"年"&amp;8,IF(AND(AY$33=5,AW$33="元"),"平成"&amp;30&amp;"年"&amp;8,IF(AND(AY$33&gt;=6,AW$33="元"),"令和元年"&amp;8,IF(AND(AY$33&gt;=1,AY$33&lt;=5,AW$33=2),"令和元年"&amp;8,(IF((AND(AY$33&gt;=1,AY$33&lt;=5)),"令和"&amp;AW$33-1&amp;"年"&amp;8,"令和"&amp;AW$33&amp;"年"&amp;8)))))))</f>
        <v>令和年8</v>
      </c>
      <c r="AY76" s="2" t="str">
        <f>IF(OR(AX77="",AZ$38=4),"",IF(AND(AY$33&gt;=1,AY$33&lt;=4,AW$33=31),"平成"&amp;30&amp;"年"&amp;8,IF(AND(AY$33=5,AW$33="元"),"平成"&amp;30&amp;"年"&amp;8,IF(AND(AY$33&gt;=6,AW$33="元"),"令和元年"&amp;8,IF(AND(AY$33&gt;=1,AY$33&lt;=5,AW$33=2),"令和元年"&amp;8,(IF((AND(AY$33&gt;=1,AY$33&lt;=5)),"令和"&amp;AW$33-1&amp;"年"&amp;8,"令和"&amp;AW$33&amp;"年"&amp;8)))))))</f>
        <v>令和年8</v>
      </c>
      <c r="BC76" s="5">
        <f>IF(OR(BC77="",BC$38=9),"",8)</f>
        <v>8</v>
      </c>
      <c r="BD76" s="2" t="str">
        <f>IF(OR(BD77="",BF$38=4),"",IF(AND(BE$33&gt;=1,BE$33&lt;=4,BC$33=31),"平成"&amp;30&amp;"年"&amp;8,IF(AND(BE$33=5,BC$33="元"),"平成"&amp;30&amp;"年"&amp;8,IF(AND(BE$33&gt;=6,BC$33="元"),"令和元年"&amp;8,IF(AND(BE$33&gt;=1,BE$33&lt;=5,BC$33=2),"令和元年"&amp;8,(IF((AND(BE$33&gt;=1,BE$33&lt;=5)),"令和"&amp;BC$33-1&amp;"年"&amp;8,"令和"&amp;BC$33&amp;"年"&amp;8)))))))</f>
        <v>令和年8</v>
      </c>
      <c r="BE76" s="2" t="str">
        <f>IF(OR(BD77="",BF$38=4),"",IF(AND(BE$33&gt;=1,BE$33&lt;=4,BC$33=31),"平成"&amp;30&amp;"年"&amp;8,IF(AND(BE$33=5,BC$33="元"),"平成"&amp;30&amp;"年"&amp;8,IF(AND(BE$33&gt;=6,BC$33="元"),"令和元年"&amp;8,IF(AND(BE$33&gt;=1,BE$33&lt;=5,BC$33=2),"令和元年"&amp;8,(IF((AND(BE$33&gt;=1,BE$33&lt;=5)),"令和"&amp;BC$33-1&amp;"年"&amp;8,"令和"&amp;BC$33&amp;"年"&amp;8)))))))</f>
        <v>令和年8</v>
      </c>
      <c r="BI76" s="5">
        <f>IF(OR(BI77="",BI$38=9),"",8)</f>
        <v>8</v>
      </c>
      <c r="BJ76" s="2" t="str">
        <f>IF(OR(BJ77="",BL$38=4),"",IF(AND(BK$33&gt;=1,BK$33&lt;=4,BI$33=31),"平成"&amp;30&amp;"年"&amp;8,IF(AND(BK$33=5,BI$33="元"),"平成"&amp;30&amp;"年"&amp;8,IF(AND(BK$33&gt;=6,BI$33="元"),"令和元年"&amp;8,IF(AND(BK$33&gt;=1,BK$33&lt;=5,BI$33=2),"令和元年"&amp;8,(IF((AND(BK$33&gt;=1,BK$33&lt;=5)),"令和"&amp;BI$33-1&amp;"年"&amp;8,"令和"&amp;BI$33&amp;"年"&amp;8)))))))</f>
        <v>令和年8</v>
      </c>
      <c r="BK76" s="2" t="str">
        <f>IF(OR(BJ77="",BL$38=4),"",IF(AND(BK$33&gt;=1,BK$33&lt;=4,BI$33=31),"平成"&amp;30&amp;"年"&amp;8,IF(AND(BK$33=5,BI$33="元"),"平成"&amp;30&amp;"年"&amp;8,IF(AND(BK$33&gt;=6,BI$33="元"),"令和元年"&amp;8,IF(AND(BK$33&gt;=1,BK$33&lt;=5,BI$33=2),"令和元年"&amp;8,(IF((AND(BK$33&gt;=1,BK$33&lt;=5)),"令和"&amp;BI$33-1&amp;"年"&amp;8,"令和"&amp;BI$33&amp;"年"&amp;8)))))))</f>
        <v>令和年8</v>
      </c>
      <c r="BO76" s="5">
        <f>IF(OR(BO77="",BO$38=9),"",8)</f>
        <v>8</v>
      </c>
      <c r="BP76" s="2" t="str">
        <f>IF(OR(BP77="",BR$38=4),"",IF(AND(BQ$33&gt;=1,BQ$33&lt;=4,BO$33=31),"平成"&amp;30&amp;"年"&amp;8,IF(AND(BQ$33=5,BO$33="元"),"平成"&amp;30&amp;"年"&amp;8,IF(AND(BQ$33&gt;=6,BO$33="元"),"令和元年"&amp;8,IF(AND(BQ$33&gt;=1,BQ$33&lt;=5,BO$33=2),"令和元年"&amp;8,(IF((AND(BQ$33&gt;=1,BQ$33&lt;=5)),"令和"&amp;BO$33-1&amp;"年"&amp;8,"令和"&amp;BO$33&amp;"年"&amp;8)))))))</f>
        <v>令和年8</v>
      </c>
      <c r="BQ76" s="2" t="str">
        <f>IF(OR(BP77="",BR$38=4),"",IF(AND(BQ$33&gt;=1,BQ$33&lt;=4,BO$33=31),"平成"&amp;30&amp;"年"&amp;8,IF(AND(BQ$33=5,BO$33="元"),"平成"&amp;30&amp;"年"&amp;8,IF(AND(BQ$33&gt;=6,BO$33="元"),"令和元年"&amp;8,IF(AND(BQ$33&gt;=1,BQ$33&lt;=5,BO$33=2),"令和元年"&amp;8,(IF((AND(BQ$33&gt;=1,BQ$33&lt;=5)),"令和"&amp;BO$33-1&amp;"年"&amp;8,"令和"&amp;BO$33&amp;"年"&amp;8)))))))</f>
        <v>令和年8</v>
      </c>
      <c r="BU76" s="5">
        <f>IF(OR(BU77="",BU$38=9),"",8)</f>
        <v>8</v>
      </c>
      <c r="BV76" s="2" t="str">
        <f>IF(OR(BV77="",BX$38=4),"",IF(AND(BW$33&gt;=1,BW$33&lt;=4,BU$33=31),"平成"&amp;30&amp;"年"&amp;8,IF(AND(BW$33=5,BU$33="元"),"平成"&amp;30&amp;"年"&amp;8,IF(AND(BW$33&gt;=6,BU$33="元"),"令和元年"&amp;8,IF(AND(BW$33&gt;=1,BW$33&lt;=5,BU$33=2),"令和元年"&amp;8,(IF((AND(BW$33&gt;=1,BW$33&lt;=5)),"令和"&amp;BU$33-1&amp;"年"&amp;8,"令和"&amp;BU$33&amp;"年"&amp;8)))))))</f>
        <v>令和年8</v>
      </c>
      <c r="BW76" s="2" t="str">
        <f>IF(OR(BV77="",BX$38=4),"",IF(AND(BW$33&gt;=1,BW$33&lt;=4,BU$33=31),"平成"&amp;30&amp;"年"&amp;8,IF(AND(BW$33=5,BU$33="元"),"平成"&amp;30&amp;"年"&amp;8,IF(AND(BW$33&gt;=6,BU$33="元"),"令和元年"&amp;8,IF(AND(BW$33&gt;=1,BW$33&lt;=5,BU$33=2),"令和元年"&amp;8,(IF((AND(BW$33&gt;=1,BW$33&lt;=5)),"令和"&amp;BU$33-1&amp;"年"&amp;8,"令和"&amp;BU$33&amp;"年"&amp;8)))))))</f>
        <v>令和年8</v>
      </c>
      <c r="CA76" s="5">
        <f>IF(OR(CA77="",CA$38=9),"",8)</f>
        <v>8</v>
      </c>
      <c r="CB76" s="2" t="str">
        <f>IF(OR(CB77="",CD$38=4),"",IF(AND(CC$33&gt;=1,CC$33&lt;=4,CA$33=31),"平成"&amp;30&amp;"年"&amp;8,IF(AND(CC$33=5,CA$33="元"),"平成"&amp;30&amp;"年"&amp;8,IF(AND(CC$33&gt;=6,CA$33="元"),"令和元年"&amp;8,IF(AND(CC$33&gt;=1,CC$33&lt;=5,CA$33=2),"令和元年"&amp;8,(IF((AND(CC$33&gt;=1,CC$33&lt;=5)),"令和"&amp;CA$33-1&amp;"年"&amp;8,"令和"&amp;CA$33&amp;"年"&amp;8)))))))</f>
        <v>令和年8</v>
      </c>
      <c r="CC76" s="2" t="str">
        <f>IF(OR(CB77="",CD$38=4),"",IF(AND(CC$33&gt;=1,CC$33&lt;=4,CA$33=31),"平成"&amp;30&amp;"年"&amp;8,IF(AND(CC$33=5,CA$33="元"),"平成"&amp;30&amp;"年"&amp;8,IF(AND(CC$33&gt;=6,CA$33="元"),"令和元年"&amp;8,IF(AND(CC$33&gt;=1,CC$33&lt;=5,CA$33=2),"令和元年"&amp;8,(IF((AND(CC$33&gt;=1,CC$33&lt;=5)),"令和"&amp;CA$33-1&amp;"年"&amp;8,"令和"&amp;CA$33&amp;"年"&amp;8)))))))</f>
        <v>令和年8</v>
      </c>
      <c r="CG76" s="5">
        <f>IF(OR(CG77="",CG$38=9),"",8)</f>
        <v>8</v>
      </c>
      <c r="CH76" s="2" t="str">
        <f>IF(OR(CH77="",CJ$38=4),"",IF(AND(CI$33&gt;=1,CI$33&lt;=4,CG$33=31),"平成"&amp;30&amp;"年"&amp;8,IF(AND(CI$33=5,CG$33="元"),"平成"&amp;30&amp;"年"&amp;8,IF(AND(CI$33&gt;=6,CG$33="元"),"令和元年"&amp;8,IF(AND(CI$33&gt;=1,CI$33&lt;=5,CG$33=2),"令和元年"&amp;8,(IF((AND(CI$33&gt;=1,CI$33&lt;=5)),"令和"&amp;CG$33-1&amp;"年"&amp;8,"令和"&amp;CG$33&amp;"年"&amp;8)))))))</f>
        <v>令和年8</v>
      </c>
      <c r="CI76" s="2" t="str">
        <f>IF(OR(CH77="",CJ$38=4),"",IF(AND(CI$33&gt;=1,CI$33&lt;=4,CG$33=31),"平成"&amp;30&amp;"年"&amp;8,IF(AND(CI$33=5,CG$33="元"),"平成"&amp;30&amp;"年"&amp;8,IF(AND(CI$33&gt;=6,CG$33="元"),"令和元年"&amp;8,IF(AND(CI$33&gt;=1,CI$33&lt;=5,CG$33=2),"令和元年"&amp;8,(IF((AND(CI$33&gt;=1,CI$33&lt;=5)),"令和"&amp;CG$33-1&amp;"年"&amp;8,"令和"&amp;CG$33&amp;"年"&amp;8)))))))</f>
        <v>令和年8</v>
      </c>
      <c r="CM76" s="5">
        <f>IF(OR(CM77="",CM$38=9),"",8)</f>
        <v>8</v>
      </c>
      <c r="CN76" s="2" t="str">
        <f>IF(OR(CN77="",CP$38=4),"",IF(AND(CO$33&gt;=1,CO$33&lt;=4,CM$33=31),"平成"&amp;30&amp;"年"&amp;8,IF(AND(CO$33=5,CM$33="元"),"平成"&amp;30&amp;"年"&amp;8,IF(AND(CO$33&gt;=6,CM$33="元"),"令和元年"&amp;8,IF(AND(CO$33&gt;=1,CO$33&lt;=5,CM$33=2),"令和元年"&amp;8,(IF((AND(CO$33&gt;=1,CO$33&lt;=5)),"令和"&amp;CM$33-1&amp;"年"&amp;8,"令和"&amp;CM$33&amp;"年"&amp;8)))))))</f>
        <v>令和年8</v>
      </c>
      <c r="CO76" s="2" t="str">
        <f>IF(OR(CN77="",CP$38=4),"",IF(AND(CO$33&gt;=1,CO$33&lt;=4,CM$33=31),"平成"&amp;30&amp;"年"&amp;8,IF(AND(CO$33=5,CM$33="元"),"平成"&amp;30&amp;"年"&amp;8,IF(AND(CO$33&gt;=6,CM$33="元"),"令和元年"&amp;8,IF(AND(CO$33&gt;=1,CO$33&lt;=5,CM$33=2),"令和元年"&amp;8,(IF((AND(CO$33&gt;=1,CO$33&lt;=5)),"令和"&amp;CM$33-1&amp;"年"&amp;8,"令和"&amp;CM$33&amp;"年"&amp;8)))))))</f>
        <v>令和年8</v>
      </c>
      <c r="CS76" s="5">
        <f>IF(OR(CS77="",CS$38=9),"",8)</f>
        <v>8</v>
      </c>
      <c r="CT76" s="2" t="str">
        <f>IF(OR(CT77="",CV$38=4),"",IF(AND(CU$33&gt;=1,CU$33&lt;=4,CS$33=31),"平成"&amp;30&amp;"年"&amp;8,IF(AND(CU$33=5,CS$33="元"),"平成"&amp;30&amp;"年"&amp;8,IF(AND(CU$33&gt;=6,CS$33="元"),"令和元年"&amp;8,IF(AND(CU$33&gt;=1,CU$33&lt;=5,CS$33=2),"令和元年"&amp;8,(IF((AND(CU$33&gt;=1,CU$33&lt;=5)),"令和"&amp;CS$33-1&amp;"年"&amp;8,"令和"&amp;CS$33&amp;"年"&amp;8)))))))</f>
        <v>令和年8</v>
      </c>
      <c r="CU76" s="2" t="str">
        <f>IF(OR(CT77="",CV$38=4),"",IF(AND(CU$33&gt;=1,CU$33&lt;=4,CS$33=31),"平成"&amp;30&amp;"年"&amp;8,IF(AND(CU$33=5,CS$33="元"),"平成"&amp;30&amp;"年"&amp;8,IF(AND(CU$33&gt;=6,CS$33="元"),"令和元年"&amp;8,IF(AND(CU$33&gt;=1,CU$33&lt;=5,CS$33=2),"令和元年"&amp;8,(IF((AND(CU$33&gt;=1,CU$33&lt;=5)),"令和"&amp;CS$33-1&amp;"年"&amp;8,"令和"&amp;CS$33&amp;"年"&amp;8)))))))</f>
        <v>令和年8</v>
      </c>
      <c r="CY76" s="5">
        <f>IF(OR(CY77="",CY$38=9),"",8)</f>
        <v>8</v>
      </c>
      <c r="CZ76" s="2" t="str">
        <f>IF(OR(CZ77="",DB$38=4),"",IF(AND(DA$33&gt;=1,DA$33&lt;=4,CY$33=31),"平成"&amp;30&amp;"年"&amp;8,IF(AND(DA$33=5,CY$33="元"),"平成"&amp;30&amp;"年"&amp;8,IF(AND(DA$33&gt;=6,CY$33="元"),"令和元年"&amp;8,IF(AND(DA$33&gt;=1,DA$33&lt;=5,CY$33=2),"令和元年"&amp;8,(IF((AND(DA$33&gt;=1,DA$33&lt;=5)),"令和"&amp;CY$33-1&amp;"年"&amp;8,"令和"&amp;CY$33&amp;"年"&amp;8)))))))</f>
        <v>令和年8</v>
      </c>
      <c r="DA76" s="2" t="str">
        <f>IF(OR(CZ77="",DB$38=4),"",IF(AND(DA$33&gt;=1,DA$33&lt;=4,CY$33=31),"平成"&amp;30&amp;"年"&amp;8,IF(AND(DA$33=5,CY$33="元"),"平成"&amp;30&amp;"年"&amp;8,IF(AND(DA$33&gt;=6,CY$33="元"),"令和元年"&amp;8,IF(AND(DA$33&gt;=1,DA$33&lt;=5,CY$33=2),"令和元年"&amp;8,(IF((AND(DA$33&gt;=1,DA$33&lt;=5)),"令和"&amp;CY$33-1&amp;"年"&amp;8,"令和"&amp;CY$33&amp;"年"&amp;8)))))))</f>
        <v>令和年8</v>
      </c>
      <c r="DE76" s="5">
        <f>IF(OR(DE77="",DE$38=9),"",8)</f>
        <v>8</v>
      </c>
      <c r="DF76" s="2" t="str">
        <f>IF(OR(DF77="",DH$38=4),"",IF(AND(DG$33&gt;=1,DG$33&lt;=4,DE$33=31),"平成"&amp;30&amp;"年"&amp;8,IF(AND(DG$33=5,DE$33="元"),"平成"&amp;30&amp;"年"&amp;8,IF(AND(DG$33&gt;=6,DE$33="元"),"令和元年"&amp;8,IF(AND(DG$33&gt;=1,DG$33&lt;=5,DE$33=2),"令和元年"&amp;8,(IF((AND(DG$33&gt;=1,DG$33&lt;=5)),"令和"&amp;DE$33-1&amp;"年"&amp;8,"令和"&amp;DE$33&amp;"年"&amp;8)))))))</f>
        <v>令和年8</v>
      </c>
      <c r="DG76" s="2" t="str">
        <f>IF(OR(DF77="",DH$38=4),"",IF(AND(DG$33&gt;=1,DG$33&lt;=4,DE$33=31),"平成"&amp;30&amp;"年"&amp;8,IF(AND(DG$33=5,DE$33="元"),"平成"&amp;30&amp;"年"&amp;8,IF(AND(DG$33&gt;=6,DE$33="元"),"令和元年"&amp;8,IF(AND(DG$33&gt;=1,DG$33&lt;=5,DE$33=2),"令和元年"&amp;8,(IF((AND(DG$33&gt;=1,DG$33&lt;=5)),"令和"&amp;DE$33-1&amp;"年"&amp;8,"令和"&amp;DE$33&amp;"年"&amp;8)))))))</f>
        <v>令和年8</v>
      </c>
      <c r="DK76" s="5">
        <f>IF(OR(DK77="",DK$38=9),"",8)</f>
        <v>8</v>
      </c>
      <c r="DL76" s="2" t="str">
        <f>IF(OR(DL77="",DN$38=4),"",IF(AND(DM$33&gt;=1,DM$33&lt;=4,DK$33=31),"平成"&amp;30&amp;"年"&amp;8,IF(AND(DM$33=5,DK$33="元"),"平成"&amp;30&amp;"年"&amp;8,IF(AND(DM$33&gt;=6,DK$33="元"),"令和元年"&amp;8,IF(AND(DM$33&gt;=1,DM$33&lt;=5,DK$33=2),"令和元年"&amp;8,(IF((AND(DM$33&gt;=1,DM$33&lt;=5)),"令和"&amp;DK$33-1&amp;"年"&amp;8,"令和"&amp;DK$33&amp;"年"&amp;8)))))))</f>
        <v>令和年8</v>
      </c>
      <c r="DM76" s="2" t="str">
        <f>IF(OR(DL77="",DN$38=4),"",IF(AND(DM$33&gt;=1,DM$33&lt;=4,DK$33=31),"平成"&amp;30&amp;"年"&amp;8,IF(AND(DM$33=5,DK$33="元"),"平成"&amp;30&amp;"年"&amp;8,IF(AND(DM$33&gt;=6,DK$33="元"),"令和元年"&amp;8,IF(AND(DM$33&gt;=1,DM$33&lt;=5,DK$33=2),"令和元年"&amp;8,(IF((AND(DM$33&gt;=1,DM$33&lt;=5)),"令和"&amp;DK$33-1&amp;"年"&amp;8,"令和"&amp;DK$33&amp;"年"&amp;8)))))))</f>
        <v>令和年8</v>
      </c>
      <c r="DQ76" s="5">
        <f>IF(OR(DQ77="",DQ$38=9),"",8)</f>
        <v>8</v>
      </c>
      <c r="DR76" s="2" t="str">
        <f>IF(OR(DR77="",DT$38=4),"",IF(AND(DS$33&gt;=1,DS$33&lt;=4,DQ$33=31),"平成"&amp;30&amp;"年"&amp;8,IF(AND(DS$33=5,DQ$33="元"),"平成"&amp;30&amp;"年"&amp;8,IF(AND(DS$33&gt;=6,DQ$33="元"),"令和元年"&amp;8,IF(AND(DS$33&gt;=1,DS$33&lt;=5,DQ$33=2),"令和元年"&amp;8,(IF((AND(DS$33&gt;=1,DS$33&lt;=5)),"令和"&amp;DQ$33-1&amp;"年"&amp;8,"令和"&amp;DQ$33&amp;"年"&amp;8)))))))</f>
        <v>令和年8</v>
      </c>
      <c r="DS76" s="2" t="str">
        <f>IF(OR(DR77="",DT$38=4),"",IF(AND(DS$33&gt;=1,DS$33&lt;=4,DQ$33=31),"平成"&amp;30&amp;"年"&amp;8,IF(AND(DS$33=5,DQ$33="元"),"平成"&amp;30&amp;"年"&amp;8,IF(AND(DS$33&gt;=6,DQ$33="元"),"令和元年"&amp;8,IF(AND(DS$33&gt;=1,DS$33&lt;=5,DQ$33=2),"令和元年"&amp;8,(IF((AND(DS$33&gt;=1,DS$33&lt;=5)),"令和"&amp;DQ$33-1&amp;"年"&amp;8,"令和"&amp;DQ$33&amp;"年"&amp;8)))))))</f>
        <v>令和年8</v>
      </c>
      <c r="DW76" s="5">
        <f>IF(OR(DW77="",DW$38=9),"",8)</f>
        <v>8</v>
      </c>
      <c r="DX76" s="2" t="str">
        <f>IF(OR(DX77="",DZ$38=4),"",IF(AND(DY$33&gt;=1,DY$33&lt;=4,DW$33=31),"平成"&amp;30&amp;"年"&amp;8,IF(AND(DY$33=5,DW$33="元"),"平成"&amp;30&amp;"年"&amp;8,IF(AND(DY$33&gt;=6,DW$33="元"),"令和元年"&amp;8,IF(AND(DY$33&gt;=1,DY$33&lt;=5,DW$33=2),"令和元年"&amp;8,(IF((AND(DY$33&gt;=1,DY$33&lt;=5)),"令和"&amp;DW$33-1&amp;"年"&amp;8,"令和"&amp;DW$33&amp;"年"&amp;8)))))))</f>
        <v>令和年8</v>
      </c>
      <c r="DY76" s="2" t="str">
        <f>IF(OR(DX77="",DZ$38=4),"",IF(AND(DY$33&gt;=1,DY$33&lt;=4,DW$33=31),"平成"&amp;30&amp;"年"&amp;8,IF(AND(DY$33=5,DW$33="元"),"平成"&amp;30&amp;"年"&amp;8,IF(AND(DY$33&gt;=6,DW$33="元"),"令和元年"&amp;8,IF(AND(DY$33&gt;=1,DY$33&lt;=5,DW$33=2),"令和元年"&amp;8,(IF((AND(DY$33&gt;=1,DY$33&lt;=5)),"令和"&amp;DW$33-1&amp;"年"&amp;8,"令和"&amp;DW$33&amp;"年"&amp;8)))))))</f>
        <v>令和年8</v>
      </c>
      <c r="EC76" s="5">
        <f>IF(OR(EC77="",EC$38=9),"",8)</f>
        <v>8</v>
      </c>
      <c r="ED76" s="2" t="str">
        <f>IF(OR(ED77="",EF$38=4),"",IF(AND(EE$33&gt;=1,EE$33&lt;=4,EC$33=31),"平成"&amp;30&amp;"年"&amp;8,IF(AND(EE$33=5,EC$33="元"),"平成"&amp;30&amp;"年"&amp;8,IF(AND(EE$33&gt;=6,EC$33="元"),"令和元年"&amp;8,IF(AND(EE$33&gt;=1,EE$33&lt;=5,EC$33=2),"令和元年"&amp;8,(IF((AND(EE$33&gt;=1,EE$33&lt;=5)),"令和"&amp;EC$33-1&amp;"年"&amp;8,"令和"&amp;EC$33&amp;"年"&amp;8)))))))</f>
        <v>令和年8</v>
      </c>
      <c r="EE76" s="2" t="str">
        <f>IF(OR(ED77="",EF$38=4),"",IF(AND(EE$33&gt;=1,EE$33&lt;=4,EC$33=31),"平成"&amp;30&amp;"年"&amp;8,IF(AND(EE$33=5,EC$33="元"),"平成"&amp;30&amp;"年"&amp;8,IF(AND(EE$33&gt;=6,EC$33="元"),"令和元年"&amp;8,IF(AND(EE$33&gt;=1,EE$33&lt;=5,EC$33=2),"令和元年"&amp;8,(IF((AND(EE$33&gt;=1,EE$33&lt;=5)),"令和"&amp;EC$33-1&amp;"年"&amp;8,"令和"&amp;EC$33&amp;"年"&amp;8)))))))</f>
        <v>令和年8</v>
      </c>
      <c r="EI76" s="5">
        <f>IF(OR(EI77="",EI$38=9),"",8)</f>
        <v>8</v>
      </c>
      <c r="EJ76" s="2" t="str">
        <f>IF(OR(EJ77="",EL$38=4),"",IF(AND(EK$33&gt;=1,EK$33&lt;=4,EI$33=31),"平成"&amp;30&amp;"年"&amp;8,IF(AND(EK$33=5,EI$33="元"),"平成"&amp;30&amp;"年"&amp;8,IF(AND(EK$33&gt;=6,EI$33="元"),"令和元年"&amp;8,IF(AND(EK$33&gt;=1,EK$33&lt;=5,EI$33=2),"令和元年"&amp;8,(IF((AND(EK$33&gt;=1,EK$33&lt;=5)),"令和"&amp;EI$33-1&amp;"年"&amp;8,"令和"&amp;EI$33&amp;"年"&amp;8)))))))</f>
        <v>令和年8</v>
      </c>
      <c r="EK76" s="2" t="str">
        <f>IF(OR(EJ77="",EL$38=4),"",IF(AND(EK$33&gt;=1,EK$33&lt;=4,EI$33=31),"平成"&amp;30&amp;"年"&amp;8,IF(AND(EK$33=5,EI$33="元"),"平成"&amp;30&amp;"年"&amp;8,IF(AND(EK$33&gt;=6,EI$33="元"),"令和元年"&amp;8,IF(AND(EK$33&gt;=1,EK$33&lt;=5,EI$33=2),"令和元年"&amp;8,(IF((AND(EK$33&gt;=1,EK$33&lt;=5)),"令和"&amp;EI$33-1&amp;"年"&amp;8,"令和"&amp;EI$33&amp;"年"&amp;8)))))))</f>
        <v>令和年8</v>
      </c>
      <c r="EO76" s="5">
        <f>IF(OR(EO77="",EO$38=9),"",8)</f>
        <v>8</v>
      </c>
      <c r="EP76" s="2" t="str">
        <f>IF(OR(EP77="",ER$38=4),"",IF(AND(EQ$33&gt;=1,EQ$33&lt;=4,EO$33=31),"平成"&amp;30&amp;"年"&amp;8,IF(AND(EQ$33=5,EO$33="元"),"平成"&amp;30&amp;"年"&amp;8,IF(AND(EQ$33&gt;=6,EO$33="元"),"令和元年"&amp;8,IF(AND(EQ$33&gt;=1,EQ$33&lt;=5,EO$33=2),"令和元年"&amp;8,(IF((AND(EQ$33&gt;=1,EQ$33&lt;=5)),"令和"&amp;EO$33-1&amp;"年"&amp;8,"令和"&amp;EO$33&amp;"年"&amp;8)))))))</f>
        <v>令和年8</v>
      </c>
      <c r="EQ76" s="2" t="str">
        <f>IF(OR(EP77="",ER$38=4),"",IF(AND(EQ$33&gt;=1,EQ$33&lt;=4,EO$33=31),"平成"&amp;30&amp;"年"&amp;8,IF(AND(EQ$33=5,EO$33="元"),"平成"&amp;30&amp;"年"&amp;8,IF(AND(EQ$33&gt;=6,EO$33="元"),"令和元年"&amp;8,IF(AND(EQ$33&gt;=1,EQ$33&lt;=5,EO$33=2),"令和元年"&amp;8,(IF((AND(EQ$33&gt;=1,EQ$33&lt;=5)),"令和"&amp;EO$33-1&amp;"年"&amp;8,"令和"&amp;EO$33&amp;"年"&amp;8)))))))</f>
        <v>令和年8</v>
      </c>
      <c r="EU76" s="5">
        <f>IF(OR(EU77="",EU$38=9),"",8)</f>
        <v>8</v>
      </c>
      <c r="EV76" s="2" t="str">
        <f>IF(OR(EV77="",EX$38=4),"",IF(AND(EW$33&gt;=1,EW$33&lt;=4,EU$33=31),"平成"&amp;30&amp;"年"&amp;8,IF(AND(EW$33=5,EU$33="元"),"平成"&amp;30&amp;"年"&amp;8,IF(AND(EW$33&gt;=6,EU$33="元"),"令和元年"&amp;8,IF(AND(EW$33&gt;=1,EW$33&lt;=5,EU$33=2),"令和元年"&amp;8,(IF((AND(EW$33&gt;=1,EW$33&lt;=5)),"令和"&amp;EU$33-1&amp;"年"&amp;8,"令和"&amp;EU$33&amp;"年"&amp;8)))))))</f>
        <v>令和年8</v>
      </c>
      <c r="EW76" s="2" t="str">
        <f>IF(OR(EV77="",EX$38=4),"",IF(AND(EW$33&gt;=1,EW$33&lt;=4,EU$33=31),"平成"&amp;30&amp;"年"&amp;8,IF(AND(EW$33=5,EU$33="元"),"平成"&amp;30&amp;"年"&amp;8,IF(AND(EW$33&gt;=6,EU$33="元"),"令和元年"&amp;8,IF(AND(EW$33&gt;=1,EW$33&lt;=5,EU$33=2),"令和元年"&amp;8,(IF((AND(EW$33&gt;=1,EW$33&lt;=5)),"令和"&amp;EU$33-1&amp;"年"&amp;8,"令和"&amp;EU$33&amp;"年"&amp;8)))))))</f>
        <v>令和年8</v>
      </c>
      <c r="FA76" s="5">
        <f>IF(OR(FA77="",FA$38=9),"",8)</f>
        <v>8</v>
      </c>
      <c r="FB76" s="2" t="str">
        <f>IF(OR(FB77="",FD$38=4),"",IF(AND(FC$33&gt;=1,FC$33&lt;=4,FA$33=31),"平成"&amp;30&amp;"年"&amp;8,IF(AND(FC$33=5,FA$33="元"),"平成"&amp;30&amp;"年"&amp;8,IF(AND(FC$33&gt;=6,FA$33="元"),"令和元年"&amp;8,IF(AND(FC$33&gt;=1,FC$33&lt;=5,FA$33=2),"令和元年"&amp;8,(IF((AND(FC$33&gt;=1,FC$33&lt;=5)),"令和"&amp;FA$33-1&amp;"年"&amp;8,"令和"&amp;FA$33&amp;"年"&amp;8)))))))</f>
        <v>令和年8</v>
      </c>
      <c r="FC76" s="2" t="str">
        <f>IF(OR(FB77="",FD$38=4),"",IF(AND(FC$33&gt;=1,FC$33&lt;=4,FA$33=31),"平成"&amp;30&amp;"年"&amp;8,IF(AND(FC$33=5,FA$33="元"),"平成"&amp;30&amp;"年"&amp;8,IF(AND(FC$33&gt;=6,FA$33="元"),"令和元年"&amp;8,IF(AND(FC$33&gt;=1,FC$33&lt;=5,FA$33=2),"令和元年"&amp;8,(IF((AND(FC$33&gt;=1,FC$33&lt;=5)),"令和"&amp;FA$33-1&amp;"年"&amp;8,"令和"&amp;FA$33&amp;"年"&amp;8)))))))</f>
        <v>令和年8</v>
      </c>
      <c r="FG76" s="5">
        <f>IF(OR(FG77="",FG$38=9),"",8)</f>
        <v>8</v>
      </c>
      <c r="FH76" s="2" t="str">
        <f>IF(OR(FH77="",FJ$38=4),"",IF(AND(FI$33&gt;=1,FI$33&lt;=4,FG$33=31),"平成"&amp;30&amp;"年"&amp;8,IF(AND(FI$33=5,FG$33="元"),"平成"&amp;30&amp;"年"&amp;8,IF(AND(FI$33&gt;=6,FG$33="元"),"令和元年"&amp;8,IF(AND(FI$33&gt;=1,FI$33&lt;=5,FG$33=2),"令和元年"&amp;8,(IF((AND(FI$33&gt;=1,FI$33&lt;=5)),"令和"&amp;FG$33-1&amp;"年"&amp;8,"令和"&amp;FG$33&amp;"年"&amp;8)))))))</f>
        <v>令和年8</v>
      </c>
      <c r="FI76" s="2" t="str">
        <f>IF(OR(FH77="",FJ$38=4),"",IF(AND(FI$33&gt;=1,FI$33&lt;=4,FG$33=31),"平成"&amp;30&amp;"年"&amp;8,IF(AND(FI$33=5,FG$33="元"),"平成"&amp;30&amp;"年"&amp;8,IF(AND(FI$33&gt;=6,FG$33="元"),"令和元年"&amp;8,IF(AND(FI$33&gt;=1,FI$33&lt;=5,FG$33=2),"令和元年"&amp;8,(IF((AND(FI$33&gt;=1,FI$33&lt;=5)),"令和"&amp;FG$33-1&amp;"年"&amp;8,"令和"&amp;FG$33&amp;"年"&amp;8)))))))</f>
        <v>令和年8</v>
      </c>
      <c r="FM76" s="5">
        <f>IF(OR(FM77="",FM$38=9),"",8)</f>
        <v>8</v>
      </c>
      <c r="FN76" s="2" t="str">
        <f>IF(OR(FN77="",FP$38=4),"",IF(AND(FO$33&gt;=1,FO$33&lt;=4,FM$33=31),"平成"&amp;30&amp;"年"&amp;8,IF(AND(FO$33=5,FM$33="元"),"平成"&amp;30&amp;"年"&amp;8,IF(AND(FO$33&gt;=6,FM$33="元"),"令和元年"&amp;8,IF(AND(FO$33&gt;=1,FO$33&lt;=5,FM$33=2),"令和元年"&amp;8,(IF((AND(FO$33&gt;=1,FO$33&lt;=5)),"令和"&amp;FM$33-1&amp;"年"&amp;8,"令和"&amp;FM$33&amp;"年"&amp;8)))))))</f>
        <v>令和年8</v>
      </c>
      <c r="FO76" s="2" t="str">
        <f>IF(OR(FN77="",FP$38=4),"",IF(AND(FO$33&gt;=1,FO$33&lt;=4,FM$33=31),"平成"&amp;30&amp;"年"&amp;8,IF(AND(FO$33=5,FM$33="元"),"平成"&amp;30&amp;"年"&amp;8,IF(AND(FO$33&gt;=6,FM$33="元"),"令和元年"&amp;8,IF(AND(FO$33&gt;=1,FO$33&lt;=5,FM$33=2),"令和元年"&amp;8,(IF((AND(FO$33&gt;=1,FO$33&lt;=5)),"令和"&amp;FM$33-1&amp;"年"&amp;8,"令和"&amp;FM$33&amp;"年"&amp;8)))))))</f>
        <v>令和年8</v>
      </c>
      <c r="FS76" s="5">
        <f>IF(OR(FS77="",FS$38=9),"",8)</f>
        <v>8</v>
      </c>
      <c r="FT76" s="2" t="str">
        <f>IF(OR(FT77="",FV$38=4),"",IF(AND(FU$33&gt;=1,FU$33&lt;=4,FS$33=31),"平成"&amp;30&amp;"年"&amp;8,IF(AND(FU$33=5,FS$33="元"),"平成"&amp;30&amp;"年"&amp;8,IF(AND(FU$33&gt;=6,FS$33="元"),"令和元年"&amp;8,IF(AND(FU$33&gt;=1,FU$33&lt;=5,FS$33=2),"令和元年"&amp;8,(IF((AND(FU$33&gt;=1,FU$33&lt;=5)),"令和"&amp;FS$33-1&amp;"年"&amp;8,"令和"&amp;FS$33&amp;"年"&amp;8)))))))</f>
        <v>令和年8</v>
      </c>
      <c r="FU76" s="2" t="str">
        <f>IF(OR(FT77="",FV$38=4),"",IF(AND(FU$33&gt;=1,FU$33&lt;=4,FS$33=31),"平成"&amp;30&amp;"年"&amp;8,IF(AND(FU$33=5,FS$33="元"),"平成"&amp;30&amp;"年"&amp;8,IF(AND(FU$33&gt;=6,FS$33="元"),"令和元年"&amp;8,IF(AND(FU$33&gt;=1,FU$33&lt;=5,FS$33=2),"令和元年"&amp;8,(IF((AND(FU$33&gt;=1,FU$33&lt;=5)),"令和"&amp;FS$33-1&amp;"年"&amp;8,"令和"&amp;FS$33&amp;"年"&amp;8)))))))</f>
        <v>令和年8</v>
      </c>
      <c r="FY76" s="5">
        <f>IF(OR(FY77="",FY$38=9),"",8)</f>
        <v>8</v>
      </c>
      <c r="FZ76" s="2" t="str">
        <f>IF(OR(FZ77="",GB$38=4),"",IF(AND(GA$33&gt;=1,GA$33&lt;=4,FY$33=31),"平成"&amp;30&amp;"年"&amp;8,IF(AND(GA$33=5,FY$33="元"),"平成"&amp;30&amp;"年"&amp;8,IF(AND(GA$33&gt;=6,FY$33="元"),"令和元年"&amp;8,IF(AND(GA$33&gt;=1,GA$33&lt;=5,FY$33=2),"令和元年"&amp;8,(IF((AND(GA$33&gt;=1,GA$33&lt;=5)),"令和"&amp;FY$33-1&amp;"年"&amp;8,"令和"&amp;FY$33&amp;"年"&amp;8)))))))</f>
        <v>令和年8</v>
      </c>
      <c r="GA76" s="2" t="str">
        <f>IF(OR(FZ77="",GB$38=4),"",IF(AND(GA$33&gt;=1,GA$33&lt;=4,FY$33=31),"平成"&amp;30&amp;"年"&amp;8,IF(AND(GA$33=5,FY$33="元"),"平成"&amp;30&amp;"年"&amp;8,IF(AND(GA$33&gt;=6,FY$33="元"),"令和元年"&amp;8,IF(AND(GA$33&gt;=1,GA$33&lt;=5,FY$33=2),"令和元年"&amp;8,(IF((AND(GA$33&gt;=1,GA$33&lt;=5)),"令和"&amp;FY$33-1&amp;"年"&amp;8,"令和"&amp;FY$33&amp;"年"&amp;8)))))))</f>
        <v>令和年8</v>
      </c>
      <c r="GE76" s="5">
        <f>IF(OR(GE77="",GE$38=9),"",8)</f>
        <v>8</v>
      </c>
      <c r="GF76" s="2" t="str">
        <f>IF(OR(GF77="",GH$38=4),"",IF(AND(GG$33&gt;=1,GG$33&lt;=4,GE$33=31),"平成"&amp;30&amp;"年"&amp;8,IF(AND(GG$33=5,GE$33="元"),"平成"&amp;30&amp;"年"&amp;8,IF(AND(GG$33&gt;=6,GE$33="元"),"令和元年"&amp;8,IF(AND(GG$33&gt;=1,GG$33&lt;=5,GE$33=2),"令和元年"&amp;8,(IF((AND(GG$33&gt;=1,GG$33&lt;=5)),"令和"&amp;GE$33-1&amp;"年"&amp;8,"令和"&amp;GE$33&amp;"年"&amp;8)))))))</f>
        <v>令和年8</v>
      </c>
      <c r="GG76" s="2" t="str">
        <f>IF(OR(GF77="",GH$38=4),"",IF(AND(GG$33&gt;=1,GG$33&lt;=4,GE$33=31),"平成"&amp;30&amp;"年"&amp;8,IF(AND(GG$33=5,GE$33="元"),"平成"&amp;30&amp;"年"&amp;8,IF(AND(GG$33&gt;=6,GE$33="元"),"令和元年"&amp;8,IF(AND(GG$33&gt;=1,GG$33&lt;=5,GE$33=2),"令和元年"&amp;8,(IF((AND(GG$33&gt;=1,GG$33&lt;=5)),"令和"&amp;GE$33-1&amp;"年"&amp;8,"令和"&amp;GE$33&amp;"年"&amp;8)))))))</f>
        <v>令和年8</v>
      </c>
      <c r="GK76" s="5">
        <f>IF(OR(GK77="",GK$38=9),"",8)</f>
        <v>8</v>
      </c>
      <c r="GL76" s="2" t="str">
        <f>IF(OR(GL77="",GN$38=4),"",IF(AND(GM$33&gt;=1,GM$33&lt;=4,GK$33=31),"平成"&amp;30&amp;"年"&amp;8,IF(AND(GM$33=5,GK$33="元"),"平成"&amp;30&amp;"年"&amp;8,IF(AND(GM$33&gt;=6,GK$33="元"),"令和元年"&amp;8,IF(AND(GM$33&gt;=1,GM$33&lt;=5,GK$33=2),"令和元年"&amp;8,(IF((AND(GM$33&gt;=1,GM$33&lt;=5)),"令和"&amp;GK$33-1&amp;"年"&amp;8,"令和"&amp;GK$33&amp;"年"&amp;8)))))))</f>
        <v>令和年8</v>
      </c>
      <c r="GM76" s="2" t="str">
        <f>IF(OR(GL77="",GN$38=4),"",IF(AND(GM$33&gt;=1,GM$33&lt;=4,GK$33=31),"平成"&amp;30&amp;"年"&amp;8,IF(AND(GM$33=5,GK$33="元"),"平成"&amp;30&amp;"年"&amp;8,IF(AND(GM$33&gt;=6,GK$33="元"),"令和元年"&amp;8,IF(AND(GM$33&gt;=1,GM$33&lt;=5,GK$33=2),"令和元年"&amp;8,(IF((AND(GM$33&gt;=1,GM$33&lt;=5)),"令和"&amp;GK$33-1&amp;"年"&amp;8,"令和"&amp;GK$33&amp;"年"&amp;8)))))))</f>
        <v>令和年8</v>
      </c>
      <c r="GQ76" s="5">
        <f>IF(OR(GQ77="",GQ$38=9),"",8)</f>
        <v>8</v>
      </c>
      <c r="GR76" s="2" t="str">
        <f>IF(OR(GR77="",GT$38=4),"",IF(AND(GS$33&gt;=1,GS$33&lt;=4,GQ$33=31),"平成"&amp;30&amp;"年"&amp;8,IF(AND(GS$33=5,GQ$33="元"),"平成"&amp;30&amp;"年"&amp;8,IF(AND(GS$33&gt;=6,GQ$33="元"),"令和元年"&amp;8,IF(AND(GS$33&gt;=1,GS$33&lt;=5,GQ$33=2),"令和元年"&amp;8,(IF((AND(GS$33&gt;=1,GS$33&lt;=5)),"令和"&amp;GQ$33-1&amp;"年"&amp;8,"令和"&amp;GQ$33&amp;"年"&amp;8)))))))</f>
        <v>令和年8</v>
      </c>
      <c r="GS76" s="2" t="str">
        <f>IF(OR(GR77="",GT$38=4),"",IF(AND(GS$33&gt;=1,GS$33&lt;=4,GQ$33=31),"平成"&amp;30&amp;"年"&amp;8,IF(AND(GS$33=5,GQ$33="元"),"平成"&amp;30&amp;"年"&amp;8,IF(AND(GS$33&gt;=6,GQ$33="元"),"令和元年"&amp;8,IF(AND(GS$33&gt;=1,GS$33&lt;=5,GQ$33=2),"令和元年"&amp;8,(IF((AND(GS$33&gt;=1,GS$33&lt;=5)),"令和"&amp;GQ$33-1&amp;"年"&amp;8,"令和"&amp;GQ$33&amp;"年"&amp;8)))))))</f>
        <v>令和年8</v>
      </c>
      <c r="GW76" s="5">
        <f>IF(OR(GW77="",GW$38=9),"",8)</f>
        <v>8</v>
      </c>
      <c r="GX76" s="2" t="str">
        <f>IF(OR(GX77="",GZ$38=4),"",IF(AND(GY$33&gt;=1,GY$33&lt;=4,GW$33=31),"平成"&amp;30&amp;"年"&amp;8,IF(AND(GY$33=5,GW$33="元"),"平成"&amp;30&amp;"年"&amp;8,IF(AND(GY$33&gt;=6,GW$33="元"),"令和元年"&amp;8,IF(AND(GY$33&gt;=1,GY$33&lt;=5,GW$33=2),"令和元年"&amp;8,(IF((AND(GY$33&gt;=1,GY$33&lt;=5)),"令和"&amp;GW$33-1&amp;"年"&amp;8,"令和"&amp;GW$33&amp;"年"&amp;8)))))))</f>
        <v>令和年8</v>
      </c>
      <c r="GY76" s="2" t="str">
        <f>IF(OR(GX77="",GZ$38=4),"",IF(AND(GY$33&gt;=1,GY$33&lt;=4,GW$33=31),"平成"&amp;30&amp;"年"&amp;8,IF(AND(GY$33=5,GW$33="元"),"平成"&amp;30&amp;"年"&amp;8,IF(AND(GY$33&gt;=6,GW$33="元"),"令和元年"&amp;8,IF(AND(GY$33&gt;=1,GY$33&lt;=5,GW$33=2),"令和元年"&amp;8,(IF((AND(GY$33&gt;=1,GY$33&lt;=5)),"令和"&amp;GW$33-1&amp;"年"&amp;8,"令和"&amp;GW$33&amp;"年"&amp;8)))))))</f>
        <v>令和年8</v>
      </c>
      <c r="HC76" s="5">
        <f>IF(OR(HC77="",HC$38=9),"",8)</f>
        <v>8</v>
      </c>
      <c r="HD76" s="2" t="str">
        <f>IF(OR(HD77="",HF$38=4),"",IF(AND(HE$33&gt;=1,HE$33&lt;=4,HC$33=31),"平成"&amp;30&amp;"年"&amp;8,IF(AND(HE$33=5,HC$33="元"),"平成"&amp;30&amp;"年"&amp;8,IF(AND(HE$33&gt;=6,HC$33="元"),"令和元年"&amp;8,IF(AND(HE$33&gt;=1,HE$33&lt;=5,HC$33=2),"令和元年"&amp;8,(IF((AND(HE$33&gt;=1,HE$33&lt;=5)),"令和"&amp;HC$33-1&amp;"年"&amp;8,"令和"&amp;HC$33&amp;"年"&amp;8)))))))</f>
        <v>令和年8</v>
      </c>
      <c r="HE76" s="2" t="str">
        <f>IF(OR(HD77="",HF$38=4),"",IF(AND(HE$33&gt;=1,HE$33&lt;=4,HC$33=31),"平成"&amp;30&amp;"年"&amp;8,IF(AND(HE$33=5,HC$33="元"),"平成"&amp;30&amp;"年"&amp;8,IF(AND(HE$33&gt;=6,HC$33="元"),"令和元年"&amp;8,IF(AND(HE$33&gt;=1,HE$33&lt;=5,HC$33=2),"令和元年"&amp;8,(IF((AND(HE$33&gt;=1,HE$33&lt;=5)),"令和"&amp;HC$33-1&amp;"年"&amp;8,"令和"&amp;HC$33&amp;"年"&amp;8)))))))</f>
        <v>令和年8</v>
      </c>
      <c r="HI76" s="5">
        <f>IF(OR(HI77="",HI$38=9),"",8)</f>
        <v>8</v>
      </c>
      <c r="HJ76" s="2" t="str">
        <f>IF(OR(HJ77="",HL$38=4),"",IF(AND(HK$33&gt;=1,HK$33&lt;=4,HI$33=31),"平成"&amp;30&amp;"年"&amp;8,IF(AND(HK$33=5,HI$33="元"),"平成"&amp;30&amp;"年"&amp;8,IF(AND(HK$33&gt;=6,HI$33="元"),"令和元年"&amp;8,IF(AND(HK$33&gt;=1,HK$33&lt;=5,HI$33=2),"令和元年"&amp;8,(IF((AND(HK$33&gt;=1,HK$33&lt;=5)),"令和"&amp;HI$33-1&amp;"年"&amp;8,"令和"&amp;HI$33&amp;"年"&amp;8)))))))</f>
        <v>令和年8</v>
      </c>
      <c r="HK76" s="2" t="str">
        <f>IF(OR(HJ77="",HL$38=4),"",IF(AND(HK$33&gt;=1,HK$33&lt;=4,HI$33=31),"平成"&amp;30&amp;"年"&amp;8,IF(AND(HK$33=5,HI$33="元"),"平成"&amp;30&amp;"年"&amp;8,IF(AND(HK$33&gt;=6,HI$33="元"),"令和元年"&amp;8,IF(AND(HK$33&gt;=1,HK$33&lt;=5,HI$33=2),"令和元年"&amp;8,(IF((AND(HK$33&gt;=1,HK$33&lt;=5)),"令和"&amp;HI$33-1&amp;"年"&amp;8,"令和"&amp;HI$33&amp;"年"&amp;8)))))))</f>
        <v>令和年8</v>
      </c>
      <c r="HO76" s="5">
        <f>IF(OR(HO77="",HO$38=9),"",8)</f>
        <v>8</v>
      </c>
      <c r="HP76" s="2" t="str">
        <f>IF(OR(HP77="",HR$38=4),"",IF(AND(HQ$33&gt;=1,HQ$33&lt;=4,HO$33=31),"平成"&amp;30&amp;"年"&amp;8,IF(AND(HQ$33=5,HO$33="元"),"平成"&amp;30&amp;"年"&amp;8,IF(AND(HQ$33&gt;=6,HO$33="元"),"令和元年"&amp;8,IF(AND(HQ$33&gt;=1,HQ$33&lt;=5,HO$33=2),"令和元年"&amp;8,(IF((AND(HQ$33&gt;=1,HQ$33&lt;=5)),"令和"&amp;HO$33-1&amp;"年"&amp;8,"令和"&amp;HO$33&amp;"年"&amp;8)))))))</f>
        <v>令和年8</v>
      </c>
      <c r="HQ76" s="2" t="str">
        <f>IF(OR(HP77="",HR$38=4),"",IF(AND(HQ$33&gt;=1,HQ$33&lt;=4,HO$33=31),"平成"&amp;30&amp;"年"&amp;8,IF(AND(HQ$33=5,HO$33="元"),"平成"&amp;30&amp;"年"&amp;8,IF(AND(HQ$33&gt;=6,HO$33="元"),"令和元年"&amp;8,IF(AND(HQ$33&gt;=1,HQ$33&lt;=5,HO$33=2),"令和元年"&amp;8,(IF((AND(HQ$33&gt;=1,HQ$33&lt;=5)),"令和"&amp;HO$33-1&amp;"年"&amp;8,"令和"&amp;HO$33&amp;"年"&amp;8)))))))</f>
        <v>令和年8</v>
      </c>
      <c r="HU76" s="5">
        <f>IF(OR(HU77="",HU$38=9),"",8)</f>
        <v>8</v>
      </c>
      <c r="HV76" s="2" t="str">
        <f>IF(OR(HV77="",HX$38=4),"",IF(AND(HW$33&gt;=1,HW$33&lt;=4,HU$33=31),"平成"&amp;30&amp;"年"&amp;8,IF(AND(HW$33=5,HU$33="元"),"平成"&amp;30&amp;"年"&amp;8,IF(AND(HW$33&gt;=6,HU$33="元"),"令和元年"&amp;8,IF(AND(HW$33&gt;=1,HW$33&lt;=5,HU$33=2),"令和元年"&amp;8,(IF((AND(HW$33&gt;=1,HW$33&lt;=5)),"令和"&amp;HU$33-1&amp;"年"&amp;8,"令和"&amp;HU$33&amp;"年"&amp;8)))))))</f>
        <v>令和年8</v>
      </c>
      <c r="HW76" s="2" t="str">
        <f>IF(OR(HV77="",HX$38=4),"",IF(AND(HW$33&gt;=1,HW$33&lt;=4,HU$33=31),"平成"&amp;30&amp;"年"&amp;8,IF(AND(HW$33=5,HU$33="元"),"平成"&amp;30&amp;"年"&amp;8,IF(AND(HW$33&gt;=6,HU$33="元"),"令和元年"&amp;8,IF(AND(HW$33&gt;=1,HW$33&lt;=5,HU$33=2),"令和元年"&amp;8,(IF((AND(HW$33&gt;=1,HW$33&lt;=5)),"令和"&amp;HU$33-1&amp;"年"&amp;8,"令和"&amp;HU$33&amp;"年"&amp;8)))))))</f>
        <v>令和年8</v>
      </c>
      <c r="IA76" s="5">
        <f>IF(OR(IA77="",IA$38=9),"",8)</f>
        <v>8</v>
      </c>
      <c r="IB76" s="2" t="str">
        <f>IF(OR(IB77="",ID$38=4),"",IF(AND(IC$33&gt;=1,IC$33&lt;=4,IA$33=31),"平成"&amp;30&amp;"年"&amp;8,IF(AND(IC$33=5,IA$33="元"),"平成"&amp;30&amp;"年"&amp;8,IF(AND(IC$33&gt;=6,IA$33="元"),"令和元年"&amp;8,IF(AND(IC$33&gt;=1,IC$33&lt;=5,IA$33=2),"令和元年"&amp;8,(IF((AND(IC$33&gt;=1,IC$33&lt;=5)),"令和"&amp;IA$33-1&amp;"年"&amp;8,"令和"&amp;IA$33&amp;"年"&amp;8)))))))</f>
        <v>令和年8</v>
      </c>
      <c r="IC76" s="2" t="str">
        <f>IF(OR(IB77="",ID$38=4),"",IF(AND(IC$33&gt;=1,IC$33&lt;=4,IA$33=31),"平成"&amp;30&amp;"年"&amp;8,IF(AND(IC$33=5,IA$33="元"),"平成"&amp;30&amp;"年"&amp;8,IF(AND(IC$33&gt;=6,IA$33="元"),"令和元年"&amp;8,IF(AND(IC$33&gt;=1,IC$33&lt;=5,IA$33=2),"令和元年"&amp;8,(IF((AND(IC$33&gt;=1,IC$33&lt;=5)),"令和"&amp;IA$33-1&amp;"年"&amp;8,"令和"&amp;IA$33&amp;"年"&amp;8)))))))</f>
        <v>令和年8</v>
      </c>
      <c r="IG76" s="5">
        <f>IF(OR(IG77="",IG$38=9),"",8)</f>
        <v>8</v>
      </c>
      <c r="IH76" s="2" t="str">
        <f>IF(OR(IH77="",IJ$38=4),"",IF(AND(II$33&gt;=1,II$33&lt;=4,IG$33=31),"平成"&amp;30&amp;"年"&amp;8,IF(AND(II$33=5,IG$33="元"),"平成"&amp;30&amp;"年"&amp;8,IF(AND(II$33&gt;=6,IG$33="元"),"令和元年"&amp;8,IF(AND(II$33&gt;=1,II$33&lt;=5,IG$33=2),"令和元年"&amp;8,(IF((AND(II$33&gt;=1,II$33&lt;=5)),"令和"&amp;IG$33-1&amp;"年"&amp;8,"令和"&amp;IG$33&amp;"年"&amp;8)))))))</f>
        <v>令和年8</v>
      </c>
      <c r="II76" s="2" t="str">
        <f>IF(OR(IH77="",IJ$38=4),"",IF(AND(II$33&gt;=1,II$33&lt;=4,IG$33=31),"平成"&amp;30&amp;"年"&amp;8,IF(AND(II$33=5,IG$33="元"),"平成"&amp;30&amp;"年"&amp;8,IF(AND(II$33&gt;=6,IG$33="元"),"令和元年"&amp;8,IF(AND(II$33&gt;=1,II$33&lt;=5,IG$33=2),"令和元年"&amp;8,(IF((AND(II$33&gt;=1,II$33&lt;=5)),"令和"&amp;IG$33-1&amp;"年"&amp;8,"令和"&amp;IG$33&amp;"年"&amp;8)))))))</f>
        <v>令和年8</v>
      </c>
    </row>
    <row r="77" spans="2:246" ht="15" hidden="1" customHeight="1" outlineLevel="1" x14ac:dyDescent="0.15">
      <c r="B77" s="4" t="str">
        <f>IF(AND(CG18&lt;&gt;"",CG22&lt;&gt;"",CI22&lt;&gt;"",CK22&lt;&gt;""),CG14,"")</f>
        <v/>
      </c>
      <c r="C77" s="81" t="str">
        <f t="shared" ca="1" si="1"/>
        <v>平</v>
      </c>
      <c r="D77" s="78">
        <f t="shared" ca="1" si="2"/>
        <v>6</v>
      </c>
      <c r="E77" s="78" t="str">
        <f t="shared" ca="1" si="0"/>
        <v>平6</v>
      </c>
      <c r="F77" s="80"/>
      <c r="G77" s="5">
        <f>IF(OR(G78="",G$38=10),"",9)</f>
        <v>9</v>
      </c>
      <c r="H77" s="2" t="str">
        <f>IF(OR(H78="",J$38=4),"",IF(AND(I$33&gt;=1,I$33&lt;=4,G$33=31),"平成"&amp;30&amp;"年"&amp;9,IF(AND(I$33=5,G$33="元"),"平成"&amp;30&amp;"年"&amp;9,IF(AND(I$33&gt;=6,G$33="元"),"令和元年"&amp;9,IF(AND(I$33&gt;=1,I$33&lt;=5,G$33=2),"令和元年"&amp;9,(IF((AND(I$33&gt;=1,I$33&lt;=5)),"令和"&amp;G$33-1&amp;"年"&amp;9,"令和"&amp;G$33&amp;"年"&amp;9)))))))</f>
        <v>令和年9</v>
      </c>
      <c r="I77" s="2" t="str">
        <f>IF(OR(H78="",J$38=4),"",IF(AND(I$33&gt;=1,I$33&lt;=4,G$33=31),"平成"&amp;30&amp;"年"&amp;9,IF(AND(I$33=5,G$33="元"),"平成"&amp;30&amp;"年"&amp;9,IF(AND(I$33&gt;=6,G$33="元"),"令和元年"&amp;9,IF(AND(I$33&gt;=1,I$33&lt;=5,G$33=2),"令和元年"&amp;9,(IF((AND(I$33&gt;=1,I$33&lt;=5)),"令和"&amp;G$33-1&amp;"年"&amp;9,"令和"&amp;G$33&amp;"年"&amp;9)))))))</f>
        <v>令和年9</v>
      </c>
      <c r="M77" s="5">
        <f>IF(OR(M78="",M$38=10),"",9)</f>
        <v>9</v>
      </c>
      <c r="N77" s="2" t="str">
        <f>IF(OR(N78="",P$38=4),"",IF(AND(O$33&gt;=1,O$33&lt;=4,M$33=31),"平成"&amp;30&amp;"年"&amp;9,IF(AND(O$33=5,M$33="元"),"平成"&amp;30&amp;"年"&amp;9,IF(AND(O$33&gt;=6,M$33="元"),"令和元年"&amp;9,IF(AND(O$33&gt;=1,O$33&lt;=5,M$33=2),"令和元年"&amp;9,(IF((AND(O$33&gt;=1,O$33&lt;=5)),"令和"&amp;M$33-1&amp;"年"&amp;9,"令和"&amp;M$33&amp;"年"&amp;9)))))))</f>
        <v>令和年9</v>
      </c>
      <c r="O77" s="2" t="str">
        <f>IF(OR(N78="",P$38=4),"",IF(AND(O$33&gt;=1,O$33&lt;=4,M$33=31),"平成"&amp;30&amp;"年"&amp;9,IF(AND(O$33=5,M$33="元"),"平成"&amp;30&amp;"年"&amp;9,IF(AND(O$33&gt;=6,M$33="元"),"令和元年"&amp;9,IF(AND(O$33&gt;=1,O$33&lt;=5,M$33=2),"令和元年"&amp;9,(IF((AND(O$33&gt;=1,O$33&lt;=5)),"令和"&amp;M$33-1&amp;"年"&amp;9,"令和"&amp;M$33&amp;"年"&amp;9)))))))</f>
        <v>令和年9</v>
      </c>
      <c r="S77" s="5">
        <f>IF(OR(S78="",S$38=10),"",9)</f>
        <v>9</v>
      </c>
      <c r="T77" s="2" t="str">
        <f>IF(OR(T78="",V$38=4),"",IF(AND(U$33&gt;=1,U$33&lt;=4,S$33=31),"平成"&amp;30&amp;"年"&amp;9,IF(AND(U$33=5,S$33="元"),"平成"&amp;30&amp;"年"&amp;9,IF(AND(U$33&gt;=6,S$33="元"),"令和元年"&amp;9,IF(AND(U$33&gt;=1,U$33&lt;=5,S$33=2),"令和元年"&amp;9,(IF((AND(U$33&gt;=1,U$33&lt;=5)),"令和"&amp;S$33-1&amp;"年"&amp;9,"令和"&amp;S$33&amp;"年"&amp;9)))))))</f>
        <v>令和年9</v>
      </c>
      <c r="U77" s="2" t="str">
        <f>IF(OR(T78="",V$38=4),"",IF(AND(U$33&gt;=1,U$33&lt;=4,S$33=31),"平成"&amp;30&amp;"年"&amp;9,IF(AND(U$33=5,S$33="元"),"平成"&amp;30&amp;"年"&amp;9,IF(AND(U$33&gt;=6,S$33="元"),"令和元年"&amp;9,IF(AND(U$33&gt;=1,U$33&lt;=5,S$33=2),"令和元年"&amp;9,(IF((AND(U$33&gt;=1,U$33&lt;=5)),"令和"&amp;S$33-1&amp;"年"&amp;9,"令和"&amp;S$33&amp;"年"&amp;9)))))))</f>
        <v>令和年9</v>
      </c>
      <c r="Y77" s="5">
        <f>IF(OR(Y78="",Y$38=10),"",9)</f>
        <v>9</v>
      </c>
      <c r="Z77" s="2" t="str">
        <f>IF(OR(Z78="",AB$38=4),"",IF(AND(AA$33&gt;=1,AA$33&lt;=4,Y$33=31),"平成"&amp;30&amp;"年"&amp;9,IF(AND(AA$33=5,Y$33="元"),"平成"&amp;30&amp;"年"&amp;9,IF(AND(AA$33&gt;=6,Y$33="元"),"令和元年"&amp;9,IF(AND(AA$33&gt;=1,AA$33&lt;=5,Y$33=2),"令和元年"&amp;9,(IF((AND(AA$33&gt;=1,AA$33&lt;=5)),"令和"&amp;Y$33-1&amp;"年"&amp;9,"令和"&amp;Y$33&amp;"年"&amp;9)))))))</f>
        <v>令和年9</v>
      </c>
      <c r="AA77" s="2" t="str">
        <f>IF(OR(Z78="",AB$38=4),"",IF(AND(AA$33&gt;=1,AA$33&lt;=4,Y$33=31),"平成"&amp;30&amp;"年"&amp;9,IF(AND(AA$33=5,Y$33="元"),"平成"&amp;30&amp;"年"&amp;9,IF(AND(AA$33&gt;=6,Y$33="元"),"令和元年"&amp;9,IF(AND(AA$33&gt;=1,AA$33&lt;=5,Y$33=2),"令和元年"&amp;9,(IF((AND(AA$33&gt;=1,AA$33&lt;=5)),"令和"&amp;Y$33-1&amp;"年"&amp;9,"令和"&amp;Y$33&amp;"年"&amp;9)))))))</f>
        <v>令和年9</v>
      </c>
      <c r="AE77" s="5">
        <f>IF(OR(AE78="",AE$38=10),"",9)</f>
        <v>9</v>
      </c>
      <c r="AF77" s="2" t="str">
        <f>IF(OR(AF78="",AH$38=4),"",IF(AND(AG$33&gt;=1,AG$33&lt;=4,AE$33=31),"平成"&amp;30&amp;"年"&amp;9,IF(AND(AG$33=5,AE$33="元"),"平成"&amp;30&amp;"年"&amp;9,IF(AND(AG$33&gt;=6,AE$33="元"),"令和元年"&amp;9,IF(AND(AG$33&gt;=1,AG$33&lt;=5,AE$33=2),"令和元年"&amp;9,(IF((AND(AG$33&gt;=1,AG$33&lt;=5)),"令和"&amp;AE$33-1&amp;"年"&amp;9,"令和"&amp;AE$33&amp;"年"&amp;9)))))))</f>
        <v>令和年9</v>
      </c>
      <c r="AG77" s="2" t="str">
        <f>IF(OR(AF78="",AH$38=4),"",IF(AND(AG$33&gt;=1,AG$33&lt;=4,AE$33=31),"平成"&amp;30&amp;"年"&amp;9,IF(AND(AG$33=5,AE$33="元"),"平成"&amp;30&amp;"年"&amp;9,IF(AND(AG$33&gt;=6,AE$33="元"),"令和元年"&amp;9,IF(AND(AG$33&gt;=1,AG$33&lt;=5,AE$33=2),"令和元年"&amp;9,(IF((AND(AG$33&gt;=1,AG$33&lt;=5)),"令和"&amp;AE$33-1&amp;"年"&amp;9,"令和"&amp;AE$33&amp;"年"&amp;9)))))))</f>
        <v>令和年9</v>
      </c>
      <c r="AK77" s="5">
        <f>IF(OR(AK78="",AK$38=10),"",9)</f>
        <v>9</v>
      </c>
      <c r="AL77" s="2" t="str">
        <f>IF(OR(AL78="",AN$38=4),"",IF(AND(AM$33&gt;=1,AM$33&lt;=4,AK$33=31),"平成"&amp;30&amp;"年"&amp;9,IF(AND(AM$33=5,AK$33="元"),"平成"&amp;30&amp;"年"&amp;9,IF(AND(AM$33&gt;=6,AK$33="元"),"令和元年"&amp;9,IF(AND(AM$33&gt;=1,AM$33&lt;=5,AK$33=2),"令和元年"&amp;9,(IF((AND(AM$33&gt;=1,AM$33&lt;=5)),"令和"&amp;AK$33-1&amp;"年"&amp;9,"令和"&amp;AK$33&amp;"年"&amp;9)))))))</f>
        <v>令和年9</v>
      </c>
      <c r="AM77" s="2" t="str">
        <f>IF(OR(AL78="",AN$38=4),"",IF(AND(AM$33&gt;=1,AM$33&lt;=4,AK$33=31),"平成"&amp;30&amp;"年"&amp;9,IF(AND(AM$33=5,AK$33="元"),"平成"&amp;30&amp;"年"&amp;9,IF(AND(AM$33&gt;=6,AK$33="元"),"令和元年"&amp;9,IF(AND(AM$33&gt;=1,AM$33&lt;=5,AK$33=2),"令和元年"&amp;9,(IF((AND(AM$33&gt;=1,AM$33&lt;=5)),"令和"&amp;AK$33-1&amp;"年"&amp;9,"令和"&amp;AK$33&amp;"年"&amp;9)))))))</f>
        <v>令和年9</v>
      </c>
      <c r="AQ77" s="5">
        <f>IF(OR(AQ78="",AQ$38=10),"",9)</f>
        <v>9</v>
      </c>
      <c r="AR77" s="2" t="str">
        <f>IF(OR(AR78="",AT$38=4),"",IF(AND(AS$33&gt;=1,AS$33&lt;=4,AQ$33=31),"平成"&amp;30&amp;"年"&amp;9,IF(AND(AS$33=5,AQ$33="元"),"平成"&amp;30&amp;"年"&amp;9,IF(AND(AS$33&gt;=6,AQ$33="元"),"令和元年"&amp;9,IF(AND(AS$33&gt;=1,AS$33&lt;=5,AQ$33=2),"令和元年"&amp;9,(IF((AND(AS$33&gt;=1,AS$33&lt;=5)),"令和"&amp;AQ$33-1&amp;"年"&amp;9,"令和"&amp;AQ$33&amp;"年"&amp;9)))))))</f>
        <v>令和年9</v>
      </c>
      <c r="AS77" s="2" t="str">
        <f>IF(OR(AR78="",AT$38=4),"",IF(AND(AS$33&gt;=1,AS$33&lt;=4,AQ$33=31),"平成"&amp;30&amp;"年"&amp;9,IF(AND(AS$33=5,AQ$33="元"),"平成"&amp;30&amp;"年"&amp;9,IF(AND(AS$33&gt;=6,AQ$33="元"),"令和元年"&amp;9,IF(AND(AS$33&gt;=1,AS$33&lt;=5,AQ$33=2),"令和元年"&amp;9,(IF((AND(AS$33&gt;=1,AS$33&lt;=5)),"令和"&amp;AQ$33-1&amp;"年"&amp;9,"令和"&amp;AQ$33&amp;"年"&amp;9)))))))</f>
        <v>令和年9</v>
      </c>
      <c r="AW77" s="5">
        <f>IF(OR(AW78="",AW$38=10),"",9)</f>
        <v>9</v>
      </c>
      <c r="AX77" s="2" t="str">
        <f>IF(OR(AX78="",AZ$38=4),"",IF(AND(AY$33&gt;=1,AY$33&lt;=4,AW$33=31),"平成"&amp;30&amp;"年"&amp;9,IF(AND(AY$33=5,AW$33="元"),"平成"&amp;30&amp;"年"&amp;9,IF(AND(AY$33&gt;=6,AW$33="元"),"令和元年"&amp;9,IF(AND(AY$33&gt;=1,AY$33&lt;=5,AW$33=2),"令和元年"&amp;9,(IF((AND(AY$33&gt;=1,AY$33&lt;=5)),"令和"&amp;AW$33-1&amp;"年"&amp;9,"令和"&amp;AW$33&amp;"年"&amp;9)))))))</f>
        <v>令和年9</v>
      </c>
      <c r="AY77" s="2" t="str">
        <f>IF(OR(AX78="",AZ$38=4),"",IF(AND(AY$33&gt;=1,AY$33&lt;=4,AW$33=31),"平成"&amp;30&amp;"年"&amp;9,IF(AND(AY$33=5,AW$33="元"),"平成"&amp;30&amp;"年"&amp;9,IF(AND(AY$33&gt;=6,AW$33="元"),"令和元年"&amp;9,IF(AND(AY$33&gt;=1,AY$33&lt;=5,AW$33=2),"令和元年"&amp;9,(IF((AND(AY$33&gt;=1,AY$33&lt;=5)),"令和"&amp;AW$33-1&amp;"年"&amp;9,"令和"&amp;AW$33&amp;"年"&amp;9)))))))</f>
        <v>令和年9</v>
      </c>
      <c r="BC77" s="5">
        <f>IF(OR(BC78="",BC$38=10),"",9)</f>
        <v>9</v>
      </c>
      <c r="BD77" s="2" t="str">
        <f>IF(OR(BD78="",BF$38=4),"",IF(AND(BE$33&gt;=1,BE$33&lt;=4,BC$33=31),"平成"&amp;30&amp;"年"&amp;9,IF(AND(BE$33=5,BC$33="元"),"平成"&amp;30&amp;"年"&amp;9,IF(AND(BE$33&gt;=6,BC$33="元"),"令和元年"&amp;9,IF(AND(BE$33&gt;=1,BE$33&lt;=5,BC$33=2),"令和元年"&amp;9,(IF((AND(BE$33&gt;=1,BE$33&lt;=5)),"令和"&amp;BC$33-1&amp;"年"&amp;9,"令和"&amp;BC$33&amp;"年"&amp;9)))))))</f>
        <v>令和年9</v>
      </c>
      <c r="BE77" s="2" t="str">
        <f>IF(OR(BD78="",BF$38=4),"",IF(AND(BE$33&gt;=1,BE$33&lt;=4,BC$33=31),"平成"&amp;30&amp;"年"&amp;9,IF(AND(BE$33=5,BC$33="元"),"平成"&amp;30&amp;"年"&amp;9,IF(AND(BE$33&gt;=6,BC$33="元"),"令和元年"&amp;9,IF(AND(BE$33&gt;=1,BE$33&lt;=5,BC$33=2),"令和元年"&amp;9,(IF((AND(BE$33&gt;=1,BE$33&lt;=5)),"令和"&amp;BC$33-1&amp;"年"&amp;9,"令和"&amp;BC$33&amp;"年"&amp;9)))))))</f>
        <v>令和年9</v>
      </c>
      <c r="BI77" s="5">
        <f>IF(OR(BI78="",BI$38=10),"",9)</f>
        <v>9</v>
      </c>
      <c r="BJ77" s="2" t="str">
        <f>IF(OR(BJ78="",BL$38=4),"",IF(AND(BK$33&gt;=1,BK$33&lt;=4,BI$33=31),"平成"&amp;30&amp;"年"&amp;9,IF(AND(BK$33=5,BI$33="元"),"平成"&amp;30&amp;"年"&amp;9,IF(AND(BK$33&gt;=6,BI$33="元"),"令和元年"&amp;9,IF(AND(BK$33&gt;=1,BK$33&lt;=5,BI$33=2),"令和元年"&amp;9,(IF((AND(BK$33&gt;=1,BK$33&lt;=5)),"令和"&amp;BI$33-1&amp;"年"&amp;9,"令和"&amp;BI$33&amp;"年"&amp;9)))))))</f>
        <v>令和年9</v>
      </c>
      <c r="BK77" s="2" t="str">
        <f>IF(OR(BJ78="",BL$38=4),"",IF(AND(BK$33&gt;=1,BK$33&lt;=4,BI$33=31),"平成"&amp;30&amp;"年"&amp;9,IF(AND(BK$33=5,BI$33="元"),"平成"&amp;30&amp;"年"&amp;9,IF(AND(BK$33&gt;=6,BI$33="元"),"令和元年"&amp;9,IF(AND(BK$33&gt;=1,BK$33&lt;=5,BI$33=2),"令和元年"&amp;9,(IF((AND(BK$33&gt;=1,BK$33&lt;=5)),"令和"&amp;BI$33-1&amp;"年"&amp;9,"令和"&amp;BI$33&amp;"年"&amp;9)))))))</f>
        <v>令和年9</v>
      </c>
      <c r="BO77" s="5">
        <f>IF(OR(BO78="",BO$38=10),"",9)</f>
        <v>9</v>
      </c>
      <c r="BP77" s="2" t="str">
        <f>IF(OR(BP78="",BR$38=4),"",IF(AND(BQ$33&gt;=1,BQ$33&lt;=4,BO$33=31),"平成"&amp;30&amp;"年"&amp;9,IF(AND(BQ$33=5,BO$33="元"),"平成"&amp;30&amp;"年"&amp;9,IF(AND(BQ$33&gt;=6,BO$33="元"),"令和元年"&amp;9,IF(AND(BQ$33&gt;=1,BQ$33&lt;=5,BO$33=2),"令和元年"&amp;9,(IF((AND(BQ$33&gt;=1,BQ$33&lt;=5)),"令和"&amp;BO$33-1&amp;"年"&amp;9,"令和"&amp;BO$33&amp;"年"&amp;9)))))))</f>
        <v>令和年9</v>
      </c>
      <c r="BQ77" s="2" t="str">
        <f>IF(OR(BP78="",BR$38=4),"",IF(AND(BQ$33&gt;=1,BQ$33&lt;=4,BO$33=31),"平成"&amp;30&amp;"年"&amp;9,IF(AND(BQ$33=5,BO$33="元"),"平成"&amp;30&amp;"年"&amp;9,IF(AND(BQ$33&gt;=6,BO$33="元"),"令和元年"&amp;9,IF(AND(BQ$33&gt;=1,BQ$33&lt;=5,BO$33=2),"令和元年"&amp;9,(IF((AND(BQ$33&gt;=1,BQ$33&lt;=5)),"令和"&amp;BO$33-1&amp;"年"&amp;9,"令和"&amp;BO$33&amp;"年"&amp;9)))))))</f>
        <v>令和年9</v>
      </c>
      <c r="BU77" s="5">
        <f>IF(OR(BU78="",BU$38=10),"",9)</f>
        <v>9</v>
      </c>
      <c r="BV77" s="2" t="str">
        <f>IF(OR(BV78="",BX$38=4),"",IF(AND(BW$33&gt;=1,BW$33&lt;=4,BU$33=31),"平成"&amp;30&amp;"年"&amp;9,IF(AND(BW$33=5,BU$33="元"),"平成"&amp;30&amp;"年"&amp;9,IF(AND(BW$33&gt;=6,BU$33="元"),"令和元年"&amp;9,IF(AND(BW$33&gt;=1,BW$33&lt;=5,BU$33=2),"令和元年"&amp;9,(IF((AND(BW$33&gt;=1,BW$33&lt;=5)),"令和"&amp;BU$33-1&amp;"年"&amp;9,"令和"&amp;BU$33&amp;"年"&amp;9)))))))</f>
        <v>令和年9</v>
      </c>
      <c r="BW77" s="2" t="str">
        <f>IF(OR(BV78="",BX$38=4),"",IF(AND(BW$33&gt;=1,BW$33&lt;=4,BU$33=31),"平成"&amp;30&amp;"年"&amp;9,IF(AND(BW$33=5,BU$33="元"),"平成"&amp;30&amp;"年"&amp;9,IF(AND(BW$33&gt;=6,BU$33="元"),"令和元年"&amp;9,IF(AND(BW$33&gt;=1,BW$33&lt;=5,BU$33=2),"令和元年"&amp;9,(IF((AND(BW$33&gt;=1,BW$33&lt;=5)),"令和"&amp;BU$33-1&amp;"年"&amp;9,"令和"&amp;BU$33&amp;"年"&amp;9)))))))</f>
        <v>令和年9</v>
      </c>
      <c r="CA77" s="5">
        <f>IF(OR(CA78="",CA$38=10),"",9)</f>
        <v>9</v>
      </c>
      <c r="CB77" s="2" t="str">
        <f>IF(OR(CB78="",CD$38=4),"",IF(AND(CC$33&gt;=1,CC$33&lt;=4,CA$33=31),"平成"&amp;30&amp;"年"&amp;9,IF(AND(CC$33=5,CA$33="元"),"平成"&amp;30&amp;"年"&amp;9,IF(AND(CC$33&gt;=6,CA$33="元"),"令和元年"&amp;9,IF(AND(CC$33&gt;=1,CC$33&lt;=5,CA$33=2),"令和元年"&amp;9,(IF((AND(CC$33&gt;=1,CC$33&lt;=5)),"令和"&amp;CA$33-1&amp;"年"&amp;9,"令和"&amp;CA$33&amp;"年"&amp;9)))))))</f>
        <v>令和年9</v>
      </c>
      <c r="CC77" s="2" t="str">
        <f>IF(OR(CB78="",CD$38=4),"",IF(AND(CC$33&gt;=1,CC$33&lt;=4,CA$33=31),"平成"&amp;30&amp;"年"&amp;9,IF(AND(CC$33=5,CA$33="元"),"平成"&amp;30&amp;"年"&amp;9,IF(AND(CC$33&gt;=6,CA$33="元"),"令和元年"&amp;9,IF(AND(CC$33&gt;=1,CC$33&lt;=5,CA$33=2),"令和元年"&amp;9,(IF((AND(CC$33&gt;=1,CC$33&lt;=5)),"令和"&amp;CA$33-1&amp;"年"&amp;9,"令和"&amp;CA$33&amp;"年"&amp;9)))))))</f>
        <v>令和年9</v>
      </c>
      <c r="CG77" s="5">
        <f>IF(OR(CG78="",CG$38=10),"",9)</f>
        <v>9</v>
      </c>
      <c r="CH77" s="2" t="str">
        <f>IF(OR(CH78="",CJ$38=4),"",IF(AND(CI$33&gt;=1,CI$33&lt;=4,CG$33=31),"平成"&amp;30&amp;"年"&amp;9,IF(AND(CI$33=5,CG$33="元"),"平成"&amp;30&amp;"年"&amp;9,IF(AND(CI$33&gt;=6,CG$33="元"),"令和元年"&amp;9,IF(AND(CI$33&gt;=1,CI$33&lt;=5,CG$33=2),"令和元年"&amp;9,(IF((AND(CI$33&gt;=1,CI$33&lt;=5)),"令和"&amp;CG$33-1&amp;"年"&amp;9,"令和"&amp;CG$33&amp;"年"&amp;9)))))))</f>
        <v>令和年9</v>
      </c>
      <c r="CI77" s="2" t="str">
        <f>IF(OR(CH78="",CJ$38=4),"",IF(AND(CI$33&gt;=1,CI$33&lt;=4,CG$33=31),"平成"&amp;30&amp;"年"&amp;9,IF(AND(CI$33=5,CG$33="元"),"平成"&amp;30&amp;"年"&amp;9,IF(AND(CI$33&gt;=6,CG$33="元"),"令和元年"&amp;9,IF(AND(CI$33&gt;=1,CI$33&lt;=5,CG$33=2),"令和元年"&amp;9,(IF((AND(CI$33&gt;=1,CI$33&lt;=5)),"令和"&amp;CG$33-1&amp;"年"&amp;9,"令和"&amp;CG$33&amp;"年"&amp;9)))))))</f>
        <v>令和年9</v>
      </c>
      <c r="CM77" s="5">
        <f>IF(OR(CM78="",CM$38=10),"",9)</f>
        <v>9</v>
      </c>
      <c r="CN77" s="2" t="str">
        <f>IF(OR(CN78="",CP$38=4),"",IF(AND(CO$33&gt;=1,CO$33&lt;=4,CM$33=31),"平成"&amp;30&amp;"年"&amp;9,IF(AND(CO$33=5,CM$33="元"),"平成"&amp;30&amp;"年"&amp;9,IF(AND(CO$33&gt;=6,CM$33="元"),"令和元年"&amp;9,IF(AND(CO$33&gt;=1,CO$33&lt;=5,CM$33=2),"令和元年"&amp;9,(IF((AND(CO$33&gt;=1,CO$33&lt;=5)),"令和"&amp;CM$33-1&amp;"年"&amp;9,"令和"&amp;CM$33&amp;"年"&amp;9)))))))</f>
        <v>令和年9</v>
      </c>
      <c r="CO77" s="2" t="str">
        <f>IF(OR(CN78="",CP$38=4),"",IF(AND(CO$33&gt;=1,CO$33&lt;=4,CM$33=31),"平成"&amp;30&amp;"年"&amp;9,IF(AND(CO$33=5,CM$33="元"),"平成"&amp;30&amp;"年"&amp;9,IF(AND(CO$33&gt;=6,CM$33="元"),"令和元年"&amp;9,IF(AND(CO$33&gt;=1,CO$33&lt;=5,CM$33=2),"令和元年"&amp;9,(IF((AND(CO$33&gt;=1,CO$33&lt;=5)),"令和"&amp;CM$33-1&amp;"年"&amp;9,"令和"&amp;CM$33&amp;"年"&amp;9)))))))</f>
        <v>令和年9</v>
      </c>
      <c r="CS77" s="5">
        <f>IF(OR(CS78="",CS$38=10),"",9)</f>
        <v>9</v>
      </c>
      <c r="CT77" s="2" t="str">
        <f>IF(OR(CT78="",CV$38=4),"",IF(AND(CU$33&gt;=1,CU$33&lt;=4,CS$33=31),"平成"&amp;30&amp;"年"&amp;9,IF(AND(CU$33=5,CS$33="元"),"平成"&amp;30&amp;"年"&amp;9,IF(AND(CU$33&gt;=6,CS$33="元"),"令和元年"&amp;9,IF(AND(CU$33&gt;=1,CU$33&lt;=5,CS$33=2),"令和元年"&amp;9,(IF((AND(CU$33&gt;=1,CU$33&lt;=5)),"令和"&amp;CS$33-1&amp;"年"&amp;9,"令和"&amp;CS$33&amp;"年"&amp;9)))))))</f>
        <v>令和年9</v>
      </c>
      <c r="CU77" s="2" t="str">
        <f>IF(OR(CT78="",CV$38=4),"",IF(AND(CU$33&gt;=1,CU$33&lt;=4,CS$33=31),"平成"&amp;30&amp;"年"&amp;9,IF(AND(CU$33=5,CS$33="元"),"平成"&amp;30&amp;"年"&amp;9,IF(AND(CU$33&gt;=6,CS$33="元"),"令和元年"&amp;9,IF(AND(CU$33&gt;=1,CU$33&lt;=5,CS$33=2),"令和元年"&amp;9,(IF((AND(CU$33&gt;=1,CU$33&lt;=5)),"令和"&amp;CS$33-1&amp;"年"&amp;9,"令和"&amp;CS$33&amp;"年"&amp;9)))))))</f>
        <v>令和年9</v>
      </c>
      <c r="CY77" s="5">
        <f>IF(OR(CY78="",CY$38=10),"",9)</f>
        <v>9</v>
      </c>
      <c r="CZ77" s="2" t="str">
        <f>IF(OR(CZ78="",DB$38=4),"",IF(AND(DA$33&gt;=1,DA$33&lt;=4,CY$33=31),"平成"&amp;30&amp;"年"&amp;9,IF(AND(DA$33=5,CY$33="元"),"平成"&amp;30&amp;"年"&amp;9,IF(AND(DA$33&gt;=6,CY$33="元"),"令和元年"&amp;9,IF(AND(DA$33&gt;=1,DA$33&lt;=5,CY$33=2),"令和元年"&amp;9,(IF((AND(DA$33&gt;=1,DA$33&lt;=5)),"令和"&amp;CY$33-1&amp;"年"&amp;9,"令和"&amp;CY$33&amp;"年"&amp;9)))))))</f>
        <v>令和年9</v>
      </c>
      <c r="DA77" s="2" t="str">
        <f>IF(OR(CZ78="",DB$38=4),"",IF(AND(DA$33&gt;=1,DA$33&lt;=4,CY$33=31),"平成"&amp;30&amp;"年"&amp;9,IF(AND(DA$33=5,CY$33="元"),"平成"&amp;30&amp;"年"&amp;9,IF(AND(DA$33&gt;=6,CY$33="元"),"令和元年"&amp;9,IF(AND(DA$33&gt;=1,DA$33&lt;=5,CY$33=2),"令和元年"&amp;9,(IF((AND(DA$33&gt;=1,DA$33&lt;=5)),"令和"&amp;CY$33-1&amp;"年"&amp;9,"令和"&amp;CY$33&amp;"年"&amp;9)))))))</f>
        <v>令和年9</v>
      </c>
      <c r="DE77" s="5">
        <f>IF(OR(DE78="",DE$38=10),"",9)</f>
        <v>9</v>
      </c>
      <c r="DF77" s="2" t="str">
        <f>IF(OR(DF78="",DH$38=4),"",IF(AND(DG$33&gt;=1,DG$33&lt;=4,DE$33=31),"平成"&amp;30&amp;"年"&amp;9,IF(AND(DG$33=5,DE$33="元"),"平成"&amp;30&amp;"年"&amp;9,IF(AND(DG$33&gt;=6,DE$33="元"),"令和元年"&amp;9,IF(AND(DG$33&gt;=1,DG$33&lt;=5,DE$33=2),"令和元年"&amp;9,(IF((AND(DG$33&gt;=1,DG$33&lt;=5)),"令和"&amp;DE$33-1&amp;"年"&amp;9,"令和"&amp;DE$33&amp;"年"&amp;9)))))))</f>
        <v>令和年9</v>
      </c>
      <c r="DG77" s="2" t="str">
        <f>IF(OR(DF78="",DH$38=4),"",IF(AND(DG$33&gt;=1,DG$33&lt;=4,DE$33=31),"平成"&amp;30&amp;"年"&amp;9,IF(AND(DG$33=5,DE$33="元"),"平成"&amp;30&amp;"年"&amp;9,IF(AND(DG$33&gt;=6,DE$33="元"),"令和元年"&amp;9,IF(AND(DG$33&gt;=1,DG$33&lt;=5,DE$33=2),"令和元年"&amp;9,(IF((AND(DG$33&gt;=1,DG$33&lt;=5)),"令和"&amp;DE$33-1&amp;"年"&amp;9,"令和"&amp;DE$33&amp;"年"&amp;9)))))))</f>
        <v>令和年9</v>
      </c>
      <c r="DK77" s="5">
        <f>IF(OR(DK78="",DK$38=10),"",9)</f>
        <v>9</v>
      </c>
      <c r="DL77" s="2" t="str">
        <f>IF(OR(DL78="",DN$38=4),"",IF(AND(DM$33&gt;=1,DM$33&lt;=4,DK$33=31),"平成"&amp;30&amp;"年"&amp;9,IF(AND(DM$33=5,DK$33="元"),"平成"&amp;30&amp;"年"&amp;9,IF(AND(DM$33&gt;=6,DK$33="元"),"令和元年"&amp;9,IF(AND(DM$33&gt;=1,DM$33&lt;=5,DK$33=2),"令和元年"&amp;9,(IF((AND(DM$33&gt;=1,DM$33&lt;=5)),"令和"&amp;DK$33-1&amp;"年"&amp;9,"令和"&amp;DK$33&amp;"年"&amp;9)))))))</f>
        <v>令和年9</v>
      </c>
      <c r="DM77" s="2" t="str">
        <f>IF(OR(DL78="",DN$38=4),"",IF(AND(DM$33&gt;=1,DM$33&lt;=4,DK$33=31),"平成"&amp;30&amp;"年"&amp;9,IF(AND(DM$33=5,DK$33="元"),"平成"&amp;30&amp;"年"&amp;9,IF(AND(DM$33&gt;=6,DK$33="元"),"令和元年"&amp;9,IF(AND(DM$33&gt;=1,DM$33&lt;=5,DK$33=2),"令和元年"&amp;9,(IF((AND(DM$33&gt;=1,DM$33&lt;=5)),"令和"&amp;DK$33-1&amp;"年"&amp;9,"令和"&amp;DK$33&amp;"年"&amp;9)))))))</f>
        <v>令和年9</v>
      </c>
      <c r="DQ77" s="5">
        <f>IF(OR(DQ78="",DQ$38=10),"",9)</f>
        <v>9</v>
      </c>
      <c r="DR77" s="2" t="str">
        <f>IF(OR(DR78="",DT$38=4),"",IF(AND(DS$33&gt;=1,DS$33&lt;=4,DQ$33=31),"平成"&amp;30&amp;"年"&amp;9,IF(AND(DS$33=5,DQ$33="元"),"平成"&amp;30&amp;"年"&amp;9,IF(AND(DS$33&gt;=6,DQ$33="元"),"令和元年"&amp;9,IF(AND(DS$33&gt;=1,DS$33&lt;=5,DQ$33=2),"令和元年"&amp;9,(IF((AND(DS$33&gt;=1,DS$33&lt;=5)),"令和"&amp;DQ$33-1&amp;"年"&amp;9,"令和"&amp;DQ$33&amp;"年"&amp;9)))))))</f>
        <v>令和年9</v>
      </c>
      <c r="DS77" s="2" t="str">
        <f>IF(OR(DR78="",DT$38=4),"",IF(AND(DS$33&gt;=1,DS$33&lt;=4,DQ$33=31),"平成"&amp;30&amp;"年"&amp;9,IF(AND(DS$33=5,DQ$33="元"),"平成"&amp;30&amp;"年"&amp;9,IF(AND(DS$33&gt;=6,DQ$33="元"),"令和元年"&amp;9,IF(AND(DS$33&gt;=1,DS$33&lt;=5,DQ$33=2),"令和元年"&amp;9,(IF((AND(DS$33&gt;=1,DS$33&lt;=5)),"令和"&amp;DQ$33-1&amp;"年"&amp;9,"令和"&amp;DQ$33&amp;"年"&amp;9)))))))</f>
        <v>令和年9</v>
      </c>
      <c r="DW77" s="5">
        <f>IF(OR(DW78="",DW$38=10),"",9)</f>
        <v>9</v>
      </c>
      <c r="DX77" s="2" t="str">
        <f>IF(OR(DX78="",DZ$38=4),"",IF(AND(DY$33&gt;=1,DY$33&lt;=4,DW$33=31),"平成"&amp;30&amp;"年"&amp;9,IF(AND(DY$33=5,DW$33="元"),"平成"&amp;30&amp;"年"&amp;9,IF(AND(DY$33&gt;=6,DW$33="元"),"令和元年"&amp;9,IF(AND(DY$33&gt;=1,DY$33&lt;=5,DW$33=2),"令和元年"&amp;9,(IF((AND(DY$33&gt;=1,DY$33&lt;=5)),"令和"&amp;DW$33-1&amp;"年"&amp;9,"令和"&amp;DW$33&amp;"年"&amp;9)))))))</f>
        <v>令和年9</v>
      </c>
      <c r="DY77" s="2" t="str">
        <f>IF(OR(DX78="",DZ$38=4),"",IF(AND(DY$33&gt;=1,DY$33&lt;=4,DW$33=31),"平成"&amp;30&amp;"年"&amp;9,IF(AND(DY$33=5,DW$33="元"),"平成"&amp;30&amp;"年"&amp;9,IF(AND(DY$33&gt;=6,DW$33="元"),"令和元年"&amp;9,IF(AND(DY$33&gt;=1,DY$33&lt;=5,DW$33=2),"令和元年"&amp;9,(IF((AND(DY$33&gt;=1,DY$33&lt;=5)),"令和"&amp;DW$33-1&amp;"年"&amp;9,"令和"&amp;DW$33&amp;"年"&amp;9)))))))</f>
        <v>令和年9</v>
      </c>
      <c r="EC77" s="5">
        <f>IF(OR(EC78="",EC$38=10),"",9)</f>
        <v>9</v>
      </c>
      <c r="ED77" s="2" t="str">
        <f>IF(OR(ED78="",EF$38=4),"",IF(AND(EE$33&gt;=1,EE$33&lt;=4,EC$33=31),"平成"&amp;30&amp;"年"&amp;9,IF(AND(EE$33=5,EC$33="元"),"平成"&amp;30&amp;"年"&amp;9,IF(AND(EE$33&gt;=6,EC$33="元"),"令和元年"&amp;9,IF(AND(EE$33&gt;=1,EE$33&lt;=5,EC$33=2),"令和元年"&amp;9,(IF((AND(EE$33&gt;=1,EE$33&lt;=5)),"令和"&amp;EC$33-1&amp;"年"&amp;9,"令和"&amp;EC$33&amp;"年"&amp;9)))))))</f>
        <v>令和年9</v>
      </c>
      <c r="EE77" s="2" t="str">
        <f>IF(OR(ED78="",EF$38=4),"",IF(AND(EE$33&gt;=1,EE$33&lt;=4,EC$33=31),"平成"&amp;30&amp;"年"&amp;9,IF(AND(EE$33=5,EC$33="元"),"平成"&amp;30&amp;"年"&amp;9,IF(AND(EE$33&gt;=6,EC$33="元"),"令和元年"&amp;9,IF(AND(EE$33&gt;=1,EE$33&lt;=5,EC$33=2),"令和元年"&amp;9,(IF((AND(EE$33&gt;=1,EE$33&lt;=5)),"令和"&amp;EC$33-1&amp;"年"&amp;9,"令和"&amp;EC$33&amp;"年"&amp;9)))))))</f>
        <v>令和年9</v>
      </c>
      <c r="EI77" s="5">
        <f>IF(OR(EI78="",EI$38=10),"",9)</f>
        <v>9</v>
      </c>
      <c r="EJ77" s="2" t="str">
        <f>IF(OR(EJ78="",EL$38=4),"",IF(AND(EK$33&gt;=1,EK$33&lt;=4,EI$33=31),"平成"&amp;30&amp;"年"&amp;9,IF(AND(EK$33=5,EI$33="元"),"平成"&amp;30&amp;"年"&amp;9,IF(AND(EK$33&gt;=6,EI$33="元"),"令和元年"&amp;9,IF(AND(EK$33&gt;=1,EK$33&lt;=5,EI$33=2),"令和元年"&amp;9,(IF((AND(EK$33&gt;=1,EK$33&lt;=5)),"令和"&amp;EI$33-1&amp;"年"&amp;9,"令和"&amp;EI$33&amp;"年"&amp;9)))))))</f>
        <v>令和年9</v>
      </c>
      <c r="EK77" s="2" t="str">
        <f>IF(OR(EJ78="",EL$38=4),"",IF(AND(EK$33&gt;=1,EK$33&lt;=4,EI$33=31),"平成"&amp;30&amp;"年"&amp;9,IF(AND(EK$33=5,EI$33="元"),"平成"&amp;30&amp;"年"&amp;9,IF(AND(EK$33&gt;=6,EI$33="元"),"令和元年"&amp;9,IF(AND(EK$33&gt;=1,EK$33&lt;=5,EI$33=2),"令和元年"&amp;9,(IF((AND(EK$33&gt;=1,EK$33&lt;=5)),"令和"&amp;EI$33-1&amp;"年"&amp;9,"令和"&amp;EI$33&amp;"年"&amp;9)))))))</f>
        <v>令和年9</v>
      </c>
      <c r="EO77" s="5">
        <f>IF(OR(EO78="",EO$38=10),"",9)</f>
        <v>9</v>
      </c>
      <c r="EP77" s="2" t="str">
        <f>IF(OR(EP78="",ER$38=4),"",IF(AND(EQ$33&gt;=1,EQ$33&lt;=4,EO$33=31),"平成"&amp;30&amp;"年"&amp;9,IF(AND(EQ$33=5,EO$33="元"),"平成"&amp;30&amp;"年"&amp;9,IF(AND(EQ$33&gt;=6,EO$33="元"),"令和元年"&amp;9,IF(AND(EQ$33&gt;=1,EQ$33&lt;=5,EO$33=2),"令和元年"&amp;9,(IF((AND(EQ$33&gt;=1,EQ$33&lt;=5)),"令和"&amp;EO$33-1&amp;"年"&amp;9,"令和"&amp;EO$33&amp;"年"&amp;9)))))))</f>
        <v>令和年9</v>
      </c>
      <c r="EQ77" s="2" t="str">
        <f>IF(OR(EP78="",ER$38=4),"",IF(AND(EQ$33&gt;=1,EQ$33&lt;=4,EO$33=31),"平成"&amp;30&amp;"年"&amp;9,IF(AND(EQ$33=5,EO$33="元"),"平成"&amp;30&amp;"年"&amp;9,IF(AND(EQ$33&gt;=6,EO$33="元"),"令和元年"&amp;9,IF(AND(EQ$33&gt;=1,EQ$33&lt;=5,EO$33=2),"令和元年"&amp;9,(IF((AND(EQ$33&gt;=1,EQ$33&lt;=5)),"令和"&amp;EO$33-1&amp;"年"&amp;9,"令和"&amp;EO$33&amp;"年"&amp;9)))))))</f>
        <v>令和年9</v>
      </c>
      <c r="EU77" s="5">
        <f>IF(OR(EU78="",EU$38=10),"",9)</f>
        <v>9</v>
      </c>
      <c r="EV77" s="2" t="str">
        <f>IF(OR(EV78="",EX$38=4),"",IF(AND(EW$33&gt;=1,EW$33&lt;=4,EU$33=31),"平成"&amp;30&amp;"年"&amp;9,IF(AND(EW$33=5,EU$33="元"),"平成"&amp;30&amp;"年"&amp;9,IF(AND(EW$33&gt;=6,EU$33="元"),"令和元年"&amp;9,IF(AND(EW$33&gt;=1,EW$33&lt;=5,EU$33=2),"令和元年"&amp;9,(IF((AND(EW$33&gt;=1,EW$33&lt;=5)),"令和"&amp;EU$33-1&amp;"年"&amp;9,"令和"&amp;EU$33&amp;"年"&amp;9)))))))</f>
        <v>令和年9</v>
      </c>
      <c r="EW77" s="2" t="str">
        <f>IF(OR(EV78="",EX$38=4),"",IF(AND(EW$33&gt;=1,EW$33&lt;=4,EU$33=31),"平成"&amp;30&amp;"年"&amp;9,IF(AND(EW$33=5,EU$33="元"),"平成"&amp;30&amp;"年"&amp;9,IF(AND(EW$33&gt;=6,EU$33="元"),"令和元年"&amp;9,IF(AND(EW$33&gt;=1,EW$33&lt;=5,EU$33=2),"令和元年"&amp;9,(IF((AND(EW$33&gt;=1,EW$33&lt;=5)),"令和"&amp;EU$33-1&amp;"年"&amp;9,"令和"&amp;EU$33&amp;"年"&amp;9)))))))</f>
        <v>令和年9</v>
      </c>
      <c r="FA77" s="5">
        <f>IF(OR(FA78="",FA$38=10),"",9)</f>
        <v>9</v>
      </c>
      <c r="FB77" s="2" t="str">
        <f>IF(OR(FB78="",FD$38=4),"",IF(AND(FC$33&gt;=1,FC$33&lt;=4,FA$33=31),"平成"&amp;30&amp;"年"&amp;9,IF(AND(FC$33=5,FA$33="元"),"平成"&amp;30&amp;"年"&amp;9,IF(AND(FC$33&gt;=6,FA$33="元"),"令和元年"&amp;9,IF(AND(FC$33&gt;=1,FC$33&lt;=5,FA$33=2),"令和元年"&amp;9,(IF((AND(FC$33&gt;=1,FC$33&lt;=5)),"令和"&amp;FA$33-1&amp;"年"&amp;9,"令和"&amp;FA$33&amp;"年"&amp;9)))))))</f>
        <v>令和年9</v>
      </c>
      <c r="FC77" s="2" t="str">
        <f>IF(OR(FB78="",FD$38=4),"",IF(AND(FC$33&gt;=1,FC$33&lt;=4,FA$33=31),"平成"&amp;30&amp;"年"&amp;9,IF(AND(FC$33=5,FA$33="元"),"平成"&amp;30&amp;"年"&amp;9,IF(AND(FC$33&gt;=6,FA$33="元"),"令和元年"&amp;9,IF(AND(FC$33&gt;=1,FC$33&lt;=5,FA$33=2),"令和元年"&amp;9,(IF((AND(FC$33&gt;=1,FC$33&lt;=5)),"令和"&amp;FA$33-1&amp;"年"&amp;9,"令和"&amp;FA$33&amp;"年"&amp;9)))))))</f>
        <v>令和年9</v>
      </c>
      <c r="FG77" s="5">
        <f>IF(OR(FG78="",FG$38=10),"",9)</f>
        <v>9</v>
      </c>
      <c r="FH77" s="2" t="str">
        <f>IF(OR(FH78="",FJ$38=4),"",IF(AND(FI$33&gt;=1,FI$33&lt;=4,FG$33=31),"平成"&amp;30&amp;"年"&amp;9,IF(AND(FI$33=5,FG$33="元"),"平成"&amp;30&amp;"年"&amp;9,IF(AND(FI$33&gt;=6,FG$33="元"),"令和元年"&amp;9,IF(AND(FI$33&gt;=1,FI$33&lt;=5,FG$33=2),"令和元年"&amp;9,(IF((AND(FI$33&gt;=1,FI$33&lt;=5)),"令和"&amp;FG$33-1&amp;"年"&amp;9,"令和"&amp;FG$33&amp;"年"&amp;9)))))))</f>
        <v>令和年9</v>
      </c>
      <c r="FI77" s="2" t="str">
        <f>IF(OR(FH78="",FJ$38=4),"",IF(AND(FI$33&gt;=1,FI$33&lt;=4,FG$33=31),"平成"&amp;30&amp;"年"&amp;9,IF(AND(FI$33=5,FG$33="元"),"平成"&amp;30&amp;"年"&amp;9,IF(AND(FI$33&gt;=6,FG$33="元"),"令和元年"&amp;9,IF(AND(FI$33&gt;=1,FI$33&lt;=5,FG$33=2),"令和元年"&amp;9,(IF((AND(FI$33&gt;=1,FI$33&lt;=5)),"令和"&amp;FG$33-1&amp;"年"&amp;9,"令和"&amp;FG$33&amp;"年"&amp;9)))))))</f>
        <v>令和年9</v>
      </c>
      <c r="FM77" s="5">
        <f>IF(OR(FM78="",FM$38=10),"",9)</f>
        <v>9</v>
      </c>
      <c r="FN77" s="2" t="str">
        <f>IF(OR(FN78="",FP$38=4),"",IF(AND(FO$33&gt;=1,FO$33&lt;=4,FM$33=31),"平成"&amp;30&amp;"年"&amp;9,IF(AND(FO$33=5,FM$33="元"),"平成"&amp;30&amp;"年"&amp;9,IF(AND(FO$33&gt;=6,FM$33="元"),"令和元年"&amp;9,IF(AND(FO$33&gt;=1,FO$33&lt;=5,FM$33=2),"令和元年"&amp;9,(IF((AND(FO$33&gt;=1,FO$33&lt;=5)),"令和"&amp;FM$33-1&amp;"年"&amp;9,"令和"&amp;FM$33&amp;"年"&amp;9)))))))</f>
        <v>令和年9</v>
      </c>
      <c r="FO77" s="2" t="str">
        <f>IF(OR(FN78="",FP$38=4),"",IF(AND(FO$33&gt;=1,FO$33&lt;=4,FM$33=31),"平成"&amp;30&amp;"年"&amp;9,IF(AND(FO$33=5,FM$33="元"),"平成"&amp;30&amp;"年"&amp;9,IF(AND(FO$33&gt;=6,FM$33="元"),"令和元年"&amp;9,IF(AND(FO$33&gt;=1,FO$33&lt;=5,FM$33=2),"令和元年"&amp;9,(IF((AND(FO$33&gt;=1,FO$33&lt;=5)),"令和"&amp;FM$33-1&amp;"年"&amp;9,"令和"&amp;FM$33&amp;"年"&amp;9)))))))</f>
        <v>令和年9</v>
      </c>
      <c r="FS77" s="5">
        <f>IF(OR(FS78="",FS$38=10),"",9)</f>
        <v>9</v>
      </c>
      <c r="FT77" s="2" t="str">
        <f>IF(OR(FT78="",FV$38=4),"",IF(AND(FU$33&gt;=1,FU$33&lt;=4,FS$33=31),"平成"&amp;30&amp;"年"&amp;9,IF(AND(FU$33=5,FS$33="元"),"平成"&amp;30&amp;"年"&amp;9,IF(AND(FU$33&gt;=6,FS$33="元"),"令和元年"&amp;9,IF(AND(FU$33&gt;=1,FU$33&lt;=5,FS$33=2),"令和元年"&amp;9,(IF((AND(FU$33&gt;=1,FU$33&lt;=5)),"令和"&amp;FS$33-1&amp;"年"&amp;9,"令和"&amp;FS$33&amp;"年"&amp;9)))))))</f>
        <v>令和年9</v>
      </c>
      <c r="FU77" s="2" t="str">
        <f>IF(OR(FT78="",FV$38=4),"",IF(AND(FU$33&gt;=1,FU$33&lt;=4,FS$33=31),"平成"&amp;30&amp;"年"&amp;9,IF(AND(FU$33=5,FS$33="元"),"平成"&amp;30&amp;"年"&amp;9,IF(AND(FU$33&gt;=6,FS$33="元"),"令和元年"&amp;9,IF(AND(FU$33&gt;=1,FU$33&lt;=5,FS$33=2),"令和元年"&amp;9,(IF((AND(FU$33&gt;=1,FU$33&lt;=5)),"令和"&amp;FS$33-1&amp;"年"&amp;9,"令和"&amp;FS$33&amp;"年"&amp;9)))))))</f>
        <v>令和年9</v>
      </c>
      <c r="FY77" s="5">
        <f>IF(OR(FY78="",FY$38=10),"",9)</f>
        <v>9</v>
      </c>
      <c r="FZ77" s="2" t="str">
        <f>IF(OR(FZ78="",GB$38=4),"",IF(AND(GA$33&gt;=1,GA$33&lt;=4,FY$33=31),"平成"&amp;30&amp;"年"&amp;9,IF(AND(GA$33=5,FY$33="元"),"平成"&amp;30&amp;"年"&amp;9,IF(AND(GA$33&gt;=6,FY$33="元"),"令和元年"&amp;9,IF(AND(GA$33&gt;=1,GA$33&lt;=5,FY$33=2),"令和元年"&amp;9,(IF((AND(GA$33&gt;=1,GA$33&lt;=5)),"令和"&amp;FY$33-1&amp;"年"&amp;9,"令和"&amp;FY$33&amp;"年"&amp;9)))))))</f>
        <v>令和年9</v>
      </c>
      <c r="GA77" s="2" t="str">
        <f>IF(OR(FZ78="",GB$38=4),"",IF(AND(GA$33&gt;=1,GA$33&lt;=4,FY$33=31),"平成"&amp;30&amp;"年"&amp;9,IF(AND(GA$33=5,FY$33="元"),"平成"&amp;30&amp;"年"&amp;9,IF(AND(GA$33&gt;=6,FY$33="元"),"令和元年"&amp;9,IF(AND(GA$33&gt;=1,GA$33&lt;=5,FY$33=2),"令和元年"&amp;9,(IF((AND(GA$33&gt;=1,GA$33&lt;=5)),"令和"&amp;FY$33-1&amp;"年"&amp;9,"令和"&amp;FY$33&amp;"年"&amp;9)))))))</f>
        <v>令和年9</v>
      </c>
      <c r="GE77" s="5">
        <f>IF(OR(GE78="",GE$38=10),"",9)</f>
        <v>9</v>
      </c>
      <c r="GF77" s="2" t="str">
        <f>IF(OR(GF78="",GH$38=4),"",IF(AND(GG$33&gt;=1,GG$33&lt;=4,GE$33=31),"平成"&amp;30&amp;"年"&amp;9,IF(AND(GG$33=5,GE$33="元"),"平成"&amp;30&amp;"年"&amp;9,IF(AND(GG$33&gt;=6,GE$33="元"),"令和元年"&amp;9,IF(AND(GG$33&gt;=1,GG$33&lt;=5,GE$33=2),"令和元年"&amp;9,(IF((AND(GG$33&gt;=1,GG$33&lt;=5)),"令和"&amp;GE$33-1&amp;"年"&amp;9,"令和"&amp;GE$33&amp;"年"&amp;9)))))))</f>
        <v>令和年9</v>
      </c>
      <c r="GG77" s="2" t="str">
        <f>IF(OR(GF78="",GH$38=4),"",IF(AND(GG$33&gt;=1,GG$33&lt;=4,GE$33=31),"平成"&amp;30&amp;"年"&amp;9,IF(AND(GG$33=5,GE$33="元"),"平成"&amp;30&amp;"年"&amp;9,IF(AND(GG$33&gt;=6,GE$33="元"),"令和元年"&amp;9,IF(AND(GG$33&gt;=1,GG$33&lt;=5,GE$33=2),"令和元年"&amp;9,(IF((AND(GG$33&gt;=1,GG$33&lt;=5)),"令和"&amp;GE$33-1&amp;"年"&amp;9,"令和"&amp;GE$33&amp;"年"&amp;9)))))))</f>
        <v>令和年9</v>
      </c>
      <c r="GK77" s="5">
        <f>IF(OR(GK78="",GK$38=10),"",9)</f>
        <v>9</v>
      </c>
      <c r="GL77" s="2" t="str">
        <f>IF(OR(GL78="",GN$38=4),"",IF(AND(GM$33&gt;=1,GM$33&lt;=4,GK$33=31),"平成"&amp;30&amp;"年"&amp;9,IF(AND(GM$33=5,GK$33="元"),"平成"&amp;30&amp;"年"&amp;9,IF(AND(GM$33&gt;=6,GK$33="元"),"令和元年"&amp;9,IF(AND(GM$33&gt;=1,GM$33&lt;=5,GK$33=2),"令和元年"&amp;9,(IF((AND(GM$33&gt;=1,GM$33&lt;=5)),"令和"&amp;GK$33-1&amp;"年"&amp;9,"令和"&amp;GK$33&amp;"年"&amp;9)))))))</f>
        <v>令和年9</v>
      </c>
      <c r="GM77" s="2" t="str">
        <f>IF(OR(GL78="",GN$38=4),"",IF(AND(GM$33&gt;=1,GM$33&lt;=4,GK$33=31),"平成"&amp;30&amp;"年"&amp;9,IF(AND(GM$33=5,GK$33="元"),"平成"&amp;30&amp;"年"&amp;9,IF(AND(GM$33&gt;=6,GK$33="元"),"令和元年"&amp;9,IF(AND(GM$33&gt;=1,GM$33&lt;=5,GK$33=2),"令和元年"&amp;9,(IF((AND(GM$33&gt;=1,GM$33&lt;=5)),"令和"&amp;GK$33-1&amp;"年"&amp;9,"令和"&amp;GK$33&amp;"年"&amp;9)))))))</f>
        <v>令和年9</v>
      </c>
      <c r="GQ77" s="5">
        <f>IF(OR(GQ78="",GQ$38=10),"",9)</f>
        <v>9</v>
      </c>
      <c r="GR77" s="2" t="str">
        <f>IF(OR(GR78="",GT$38=4),"",IF(AND(GS$33&gt;=1,GS$33&lt;=4,GQ$33=31),"平成"&amp;30&amp;"年"&amp;9,IF(AND(GS$33=5,GQ$33="元"),"平成"&amp;30&amp;"年"&amp;9,IF(AND(GS$33&gt;=6,GQ$33="元"),"令和元年"&amp;9,IF(AND(GS$33&gt;=1,GS$33&lt;=5,GQ$33=2),"令和元年"&amp;9,(IF((AND(GS$33&gt;=1,GS$33&lt;=5)),"令和"&amp;GQ$33-1&amp;"年"&amp;9,"令和"&amp;GQ$33&amp;"年"&amp;9)))))))</f>
        <v>令和年9</v>
      </c>
      <c r="GS77" s="2" t="str">
        <f>IF(OR(GR78="",GT$38=4),"",IF(AND(GS$33&gt;=1,GS$33&lt;=4,GQ$33=31),"平成"&amp;30&amp;"年"&amp;9,IF(AND(GS$33=5,GQ$33="元"),"平成"&amp;30&amp;"年"&amp;9,IF(AND(GS$33&gt;=6,GQ$33="元"),"令和元年"&amp;9,IF(AND(GS$33&gt;=1,GS$33&lt;=5,GQ$33=2),"令和元年"&amp;9,(IF((AND(GS$33&gt;=1,GS$33&lt;=5)),"令和"&amp;GQ$33-1&amp;"年"&amp;9,"令和"&amp;GQ$33&amp;"年"&amp;9)))))))</f>
        <v>令和年9</v>
      </c>
      <c r="GW77" s="5">
        <f>IF(OR(GW78="",GW$38=10),"",9)</f>
        <v>9</v>
      </c>
      <c r="GX77" s="2" t="str">
        <f>IF(OR(GX78="",GZ$38=4),"",IF(AND(GY$33&gt;=1,GY$33&lt;=4,GW$33=31),"平成"&amp;30&amp;"年"&amp;9,IF(AND(GY$33=5,GW$33="元"),"平成"&amp;30&amp;"年"&amp;9,IF(AND(GY$33&gt;=6,GW$33="元"),"令和元年"&amp;9,IF(AND(GY$33&gt;=1,GY$33&lt;=5,GW$33=2),"令和元年"&amp;9,(IF((AND(GY$33&gt;=1,GY$33&lt;=5)),"令和"&amp;GW$33-1&amp;"年"&amp;9,"令和"&amp;GW$33&amp;"年"&amp;9)))))))</f>
        <v>令和年9</v>
      </c>
      <c r="GY77" s="2" t="str">
        <f>IF(OR(GX78="",GZ$38=4),"",IF(AND(GY$33&gt;=1,GY$33&lt;=4,GW$33=31),"平成"&amp;30&amp;"年"&amp;9,IF(AND(GY$33=5,GW$33="元"),"平成"&amp;30&amp;"年"&amp;9,IF(AND(GY$33&gt;=6,GW$33="元"),"令和元年"&amp;9,IF(AND(GY$33&gt;=1,GY$33&lt;=5,GW$33=2),"令和元年"&amp;9,(IF((AND(GY$33&gt;=1,GY$33&lt;=5)),"令和"&amp;GW$33-1&amp;"年"&amp;9,"令和"&amp;GW$33&amp;"年"&amp;9)))))))</f>
        <v>令和年9</v>
      </c>
      <c r="HC77" s="5">
        <f>IF(OR(HC78="",HC$38=10),"",9)</f>
        <v>9</v>
      </c>
      <c r="HD77" s="2" t="str">
        <f>IF(OR(HD78="",HF$38=4),"",IF(AND(HE$33&gt;=1,HE$33&lt;=4,HC$33=31),"平成"&amp;30&amp;"年"&amp;9,IF(AND(HE$33=5,HC$33="元"),"平成"&amp;30&amp;"年"&amp;9,IF(AND(HE$33&gt;=6,HC$33="元"),"令和元年"&amp;9,IF(AND(HE$33&gt;=1,HE$33&lt;=5,HC$33=2),"令和元年"&amp;9,(IF((AND(HE$33&gt;=1,HE$33&lt;=5)),"令和"&amp;HC$33-1&amp;"年"&amp;9,"令和"&amp;HC$33&amp;"年"&amp;9)))))))</f>
        <v>令和年9</v>
      </c>
      <c r="HE77" s="2" t="str">
        <f>IF(OR(HD78="",HF$38=4),"",IF(AND(HE$33&gt;=1,HE$33&lt;=4,HC$33=31),"平成"&amp;30&amp;"年"&amp;9,IF(AND(HE$33=5,HC$33="元"),"平成"&amp;30&amp;"年"&amp;9,IF(AND(HE$33&gt;=6,HC$33="元"),"令和元年"&amp;9,IF(AND(HE$33&gt;=1,HE$33&lt;=5,HC$33=2),"令和元年"&amp;9,(IF((AND(HE$33&gt;=1,HE$33&lt;=5)),"令和"&amp;HC$33-1&amp;"年"&amp;9,"令和"&amp;HC$33&amp;"年"&amp;9)))))))</f>
        <v>令和年9</v>
      </c>
      <c r="HI77" s="5">
        <f>IF(OR(HI78="",HI$38=10),"",9)</f>
        <v>9</v>
      </c>
      <c r="HJ77" s="2" t="str">
        <f>IF(OR(HJ78="",HL$38=4),"",IF(AND(HK$33&gt;=1,HK$33&lt;=4,HI$33=31),"平成"&amp;30&amp;"年"&amp;9,IF(AND(HK$33=5,HI$33="元"),"平成"&amp;30&amp;"年"&amp;9,IF(AND(HK$33&gt;=6,HI$33="元"),"令和元年"&amp;9,IF(AND(HK$33&gt;=1,HK$33&lt;=5,HI$33=2),"令和元年"&amp;9,(IF((AND(HK$33&gt;=1,HK$33&lt;=5)),"令和"&amp;HI$33-1&amp;"年"&amp;9,"令和"&amp;HI$33&amp;"年"&amp;9)))))))</f>
        <v>令和年9</v>
      </c>
      <c r="HK77" s="2" t="str">
        <f>IF(OR(HJ78="",HL$38=4),"",IF(AND(HK$33&gt;=1,HK$33&lt;=4,HI$33=31),"平成"&amp;30&amp;"年"&amp;9,IF(AND(HK$33=5,HI$33="元"),"平成"&amp;30&amp;"年"&amp;9,IF(AND(HK$33&gt;=6,HI$33="元"),"令和元年"&amp;9,IF(AND(HK$33&gt;=1,HK$33&lt;=5,HI$33=2),"令和元年"&amp;9,(IF((AND(HK$33&gt;=1,HK$33&lt;=5)),"令和"&amp;HI$33-1&amp;"年"&amp;9,"令和"&amp;HI$33&amp;"年"&amp;9)))))))</f>
        <v>令和年9</v>
      </c>
      <c r="HO77" s="5">
        <f>IF(OR(HO78="",HO$38=10),"",9)</f>
        <v>9</v>
      </c>
      <c r="HP77" s="2" t="str">
        <f>IF(OR(HP78="",HR$38=4),"",IF(AND(HQ$33&gt;=1,HQ$33&lt;=4,HO$33=31),"平成"&amp;30&amp;"年"&amp;9,IF(AND(HQ$33=5,HO$33="元"),"平成"&amp;30&amp;"年"&amp;9,IF(AND(HQ$33&gt;=6,HO$33="元"),"令和元年"&amp;9,IF(AND(HQ$33&gt;=1,HQ$33&lt;=5,HO$33=2),"令和元年"&amp;9,(IF((AND(HQ$33&gt;=1,HQ$33&lt;=5)),"令和"&amp;HO$33-1&amp;"年"&amp;9,"令和"&amp;HO$33&amp;"年"&amp;9)))))))</f>
        <v>令和年9</v>
      </c>
      <c r="HQ77" s="2" t="str">
        <f>IF(OR(HP78="",HR$38=4),"",IF(AND(HQ$33&gt;=1,HQ$33&lt;=4,HO$33=31),"平成"&amp;30&amp;"年"&amp;9,IF(AND(HQ$33=5,HO$33="元"),"平成"&amp;30&amp;"年"&amp;9,IF(AND(HQ$33&gt;=6,HO$33="元"),"令和元年"&amp;9,IF(AND(HQ$33&gt;=1,HQ$33&lt;=5,HO$33=2),"令和元年"&amp;9,(IF((AND(HQ$33&gt;=1,HQ$33&lt;=5)),"令和"&amp;HO$33-1&amp;"年"&amp;9,"令和"&amp;HO$33&amp;"年"&amp;9)))))))</f>
        <v>令和年9</v>
      </c>
      <c r="HU77" s="5">
        <f>IF(OR(HU78="",HU$38=10),"",9)</f>
        <v>9</v>
      </c>
      <c r="HV77" s="2" t="str">
        <f>IF(OR(HV78="",HX$38=4),"",IF(AND(HW$33&gt;=1,HW$33&lt;=4,HU$33=31),"平成"&amp;30&amp;"年"&amp;9,IF(AND(HW$33=5,HU$33="元"),"平成"&amp;30&amp;"年"&amp;9,IF(AND(HW$33&gt;=6,HU$33="元"),"令和元年"&amp;9,IF(AND(HW$33&gt;=1,HW$33&lt;=5,HU$33=2),"令和元年"&amp;9,(IF((AND(HW$33&gt;=1,HW$33&lt;=5)),"令和"&amp;HU$33-1&amp;"年"&amp;9,"令和"&amp;HU$33&amp;"年"&amp;9)))))))</f>
        <v>令和年9</v>
      </c>
      <c r="HW77" s="2" t="str">
        <f>IF(OR(HV78="",HX$38=4),"",IF(AND(HW$33&gt;=1,HW$33&lt;=4,HU$33=31),"平成"&amp;30&amp;"年"&amp;9,IF(AND(HW$33=5,HU$33="元"),"平成"&amp;30&amp;"年"&amp;9,IF(AND(HW$33&gt;=6,HU$33="元"),"令和元年"&amp;9,IF(AND(HW$33&gt;=1,HW$33&lt;=5,HU$33=2),"令和元年"&amp;9,(IF((AND(HW$33&gt;=1,HW$33&lt;=5)),"令和"&amp;HU$33-1&amp;"年"&amp;9,"令和"&amp;HU$33&amp;"年"&amp;9)))))))</f>
        <v>令和年9</v>
      </c>
      <c r="IA77" s="5">
        <f>IF(OR(IA78="",IA$38=10),"",9)</f>
        <v>9</v>
      </c>
      <c r="IB77" s="2" t="str">
        <f>IF(OR(IB78="",ID$38=4),"",IF(AND(IC$33&gt;=1,IC$33&lt;=4,IA$33=31),"平成"&amp;30&amp;"年"&amp;9,IF(AND(IC$33=5,IA$33="元"),"平成"&amp;30&amp;"年"&amp;9,IF(AND(IC$33&gt;=6,IA$33="元"),"令和元年"&amp;9,IF(AND(IC$33&gt;=1,IC$33&lt;=5,IA$33=2),"令和元年"&amp;9,(IF((AND(IC$33&gt;=1,IC$33&lt;=5)),"令和"&amp;IA$33-1&amp;"年"&amp;9,"令和"&amp;IA$33&amp;"年"&amp;9)))))))</f>
        <v>令和年9</v>
      </c>
      <c r="IC77" s="2" t="str">
        <f>IF(OR(IB78="",ID$38=4),"",IF(AND(IC$33&gt;=1,IC$33&lt;=4,IA$33=31),"平成"&amp;30&amp;"年"&amp;9,IF(AND(IC$33=5,IA$33="元"),"平成"&amp;30&amp;"年"&amp;9,IF(AND(IC$33&gt;=6,IA$33="元"),"令和元年"&amp;9,IF(AND(IC$33&gt;=1,IC$33&lt;=5,IA$33=2),"令和元年"&amp;9,(IF((AND(IC$33&gt;=1,IC$33&lt;=5)),"令和"&amp;IA$33-1&amp;"年"&amp;9,"令和"&amp;IA$33&amp;"年"&amp;9)))))))</f>
        <v>令和年9</v>
      </c>
      <c r="IG77" s="5">
        <f>IF(OR(IG78="",IG$38=10),"",9)</f>
        <v>9</v>
      </c>
      <c r="IH77" s="2" t="str">
        <f>IF(OR(IH78="",IJ$38=4),"",IF(AND(II$33&gt;=1,II$33&lt;=4,IG$33=31),"平成"&amp;30&amp;"年"&amp;9,IF(AND(II$33=5,IG$33="元"),"平成"&amp;30&amp;"年"&amp;9,IF(AND(II$33&gt;=6,IG$33="元"),"令和元年"&amp;9,IF(AND(II$33&gt;=1,II$33&lt;=5,IG$33=2),"令和元年"&amp;9,(IF((AND(II$33&gt;=1,II$33&lt;=5)),"令和"&amp;IG$33-1&amp;"年"&amp;9,"令和"&amp;IG$33&amp;"年"&amp;9)))))))</f>
        <v>令和年9</v>
      </c>
      <c r="II77" s="2" t="str">
        <f>IF(OR(IH78="",IJ$38=4),"",IF(AND(II$33&gt;=1,II$33&lt;=4,IG$33=31),"平成"&amp;30&amp;"年"&amp;9,IF(AND(II$33=5,IG$33="元"),"平成"&amp;30&amp;"年"&amp;9,IF(AND(II$33&gt;=6,IG$33="元"),"令和元年"&amp;9,IF(AND(II$33&gt;=1,II$33&lt;=5,IG$33=2),"令和元年"&amp;9,(IF((AND(II$33&gt;=1,II$33&lt;=5)),"令和"&amp;IG$33-1&amp;"年"&amp;9,"令和"&amp;IG$33&amp;"年"&amp;9)))))))</f>
        <v>令和年9</v>
      </c>
    </row>
    <row r="78" spans="2:246" ht="15" hidden="1" customHeight="1" outlineLevel="1" x14ac:dyDescent="0.15">
      <c r="B78" s="4" t="str">
        <f>IF(AND(CM18&lt;&gt;"",CM22&lt;&gt;"",CO22&lt;&gt;"",CQ22&lt;&gt;""),CM14,"")</f>
        <v/>
      </c>
      <c r="C78" s="81" t="str">
        <f t="shared" ca="1" si="1"/>
        <v>平</v>
      </c>
      <c r="D78" s="78">
        <f t="shared" ca="1" si="2"/>
        <v>5</v>
      </c>
      <c r="E78" s="78" t="str">
        <f t="shared" ca="1" si="0"/>
        <v>平5</v>
      </c>
      <c r="G78" s="5">
        <f>IF(OR(G79="",G$38=11),"",10)</f>
        <v>10</v>
      </c>
      <c r="H78" s="2" t="str">
        <f>IF(OR(H79="",J$38=4),"",IF(AND(I$33&gt;=1,I$33&lt;=4,G$33=31),"平成"&amp;30&amp;"年"&amp;10,IF(AND(I$33=5,G$33="元"),"平成"&amp;30&amp;"年"&amp;10,IF(AND(I$33&gt;=6,G$33="元"),"令和元年"&amp;10,IF(AND(I$33&gt;=1,I$33&lt;=5,G$33=2),"令和元年"&amp;10,(IF((AND(I$33&gt;=1,I$33&lt;=5)),"令和"&amp;G$33-1&amp;"年"&amp;10,"令和"&amp;G$33&amp;"年"&amp;10)))))))</f>
        <v>令和年10</v>
      </c>
      <c r="I78" s="2" t="str">
        <f>IF(OR(H79="",J$38=4),"",IF(AND(I$33&gt;=1,I$33&lt;=4,G$33=31),"平成"&amp;30&amp;"年"&amp;10,IF(AND(I$33=5,G$33="元"),"平成"&amp;30&amp;"年"&amp;10,IF(AND(I$33&gt;=6,G$33="元"),"令和元年"&amp;10,IF(AND(I$33&gt;=1,I$33&lt;=5,G$33=2),"令和元年"&amp;10,(IF((AND(I$33&gt;=1,I$33&lt;=5)),"令和"&amp;G$33-1&amp;"年"&amp;10,"令和"&amp;G$33&amp;"年"&amp;10)))))))</f>
        <v>令和年10</v>
      </c>
      <c r="M78" s="5">
        <f>IF(OR(M79="",M$38=11),"",10)</f>
        <v>10</v>
      </c>
      <c r="N78" s="2" t="str">
        <f>IF(OR(N79="",P$38=4),"",IF(AND(O$33&gt;=1,O$33&lt;=4,M$33=31),"平成"&amp;30&amp;"年"&amp;10,IF(AND(O$33=5,M$33="元"),"平成"&amp;30&amp;"年"&amp;10,IF(AND(O$33&gt;=6,M$33="元"),"令和元年"&amp;10,IF(AND(O$33&gt;=1,O$33&lt;=5,M$33=2),"令和元年"&amp;10,(IF((AND(O$33&gt;=1,O$33&lt;=5)),"令和"&amp;M$33-1&amp;"年"&amp;10,"令和"&amp;M$33&amp;"年"&amp;10)))))))</f>
        <v>令和年10</v>
      </c>
      <c r="O78" s="2" t="str">
        <f>IF(OR(N79="",P$38=4),"",IF(AND(O$33&gt;=1,O$33&lt;=4,M$33=31),"平成"&amp;30&amp;"年"&amp;10,IF(AND(O$33=5,M$33="元"),"平成"&amp;30&amp;"年"&amp;10,IF(AND(O$33&gt;=6,M$33="元"),"令和元年"&amp;10,IF(AND(O$33&gt;=1,O$33&lt;=5,M$33=2),"令和元年"&amp;10,(IF((AND(O$33&gt;=1,O$33&lt;=5)),"令和"&amp;M$33-1&amp;"年"&amp;10,"令和"&amp;M$33&amp;"年"&amp;10)))))))</f>
        <v>令和年10</v>
      </c>
      <c r="S78" s="5">
        <f>IF(OR(S79="",S$38=11),"",10)</f>
        <v>10</v>
      </c>
      <c r="T78" s="2" t="str">
        <f>IF(OR(T79="",V$38=4),"",IF(AND(U$33&gt;=1,U$33&lt;=4,S$33=31),"平成"&amp;30&amp;"年"&amp;10,IF(AND(U$33=5,S$33="元"),"平成"&amp;30&amp;"年"&amp;10,IF(AND(U$33&gt;=6,S$33="元"),"令和元年"&amp;10,IF(AND(U$33&gt;=1,U$33&lt;=5,S$33=2),"令和元年"&amp;10,(IF((AND(U$33&gt;=1,U$33&lt;=5)),"令和"&amp;S$33-1&amp;"年"&amp;10,"令和"&amp;S$33&amp;"年"&amp;10)))))))</f>
        <v>令和年10</v>
      </c>
      <c r="U78" s="2" t="str">
        <f>IF(OR(T79="",V$38=4),"",IF(AND(U$33&gt;=1,U$33&lt;=4,S$33=31),"平成"&amp;30&amp;"年"&amp;10,IF(AND(U$33=5,S$33="元"),"平成"&amp;30&amp;"年"&amp;10,IF(AND(U$33&gt;=6,S$33="元"),"令和元年"&amp;10,IF(AND(U$33&gt;=1,U$33&lt;=5,S$33=2),"令和元年"&amp;10,(IF((AND(U$33&gt;=1,U$33&lt;=5)),"令和"&amp;S$33-1&amp;"年"&amp;10,"令和"&amp;S$33&amp;"年"&amp;10)))))))</f>
        <v>令和年10</v>
      </c>
      <c r="Y78" s="5">
        <f>IF(OR(Y79="",Y$38=11),"",10)</f>
        <v>10</v>
      </c>
      <c r="Z78" s="2" t="str">
        <f>IF(OR(Z79="",AB$38=4),"",IF(AND(AA$33&gt;=1,AA$33&lt;=4,Y$33=31),"平成"&amp;30&amp;"年"&amp;10,IF(AND(AA$33=5,Y$33="元"),"平成"&amp;30&amp;"年"&amp;10,IF(AND(AA$33&gt;=6,Y$33="元"),"令和元年"&amp;10,IF(AND(AA$33&gt;=1,AA$33&lt;=5,Y$33=2),"令和元年"&amp;10,(IF((AND(AA$33&gt;=1,AA$33&lt;=5)),"令和"&amp;Y$33-1&amp;"年"&amp;10,"令和"&amp;Y$33&amp;"年"&amp;10)))))))</f>
        <v>令和年10</v>
      </c>
      <c r="AA78" s="2" t="str">
        <f>IF(OR(Z79="",AB$38=4),"",IF(AND(AA$33&gt;=1,AA$33&lt;=4,Y$33=31),"平成"&amp;30&amp;"年"&amp;10,IF(AND(AA$33=5,Y$33="元"),"平成"&amp;30&amp;"年"&amp;10,IF(AND(AA$33&gt;=6,Y$33="元"),"令和元年"&amp;10,IF(AND(AA$33&gt;=1,AA$33&lt;=5,Y$33=2),"令和元年"&amp;10,(IF((AND(AA$33&gt;=1,AA$33&lt;=5)),"令和"&amp;Y$33-1&amp;"年"&amp;10,"令和"&amp;Y$33&amp;"年"&amp;10)))))))</f>
        <v>令和年10</v>
      </c>
      <c r="AE78" s="5">
        <f>IF(OR(AE79="",AE$38=11),"",10)</f>
        <v>10</v>
      </c>
      <c r="AF78" s="2" t="str">
        <f>IF(OR(AF79="",AH$38=4),"",IF(AND(AG$33&gt;=1,AG$33&lt;=4,AE$33=31),"平成"&amp;30&amp;"年"&amp;10,IF(AND(AG$33=5,AE$33="元"),"平成"&amp;30&amp;"年"&amp;10,IF(AND(AG$33&gt;=6,AE$33="元"),"令和元年"&amp;10,IF(AND(AG$33&gt;=1,AG$33&lt;=5,AE$33=2),"令和元年"&amp;10,(IF((AND(AG$33&gt;=1,AG$33&lt;=5)),"令和"&amp;AE$33-1&amp;"年"&amp;10,"令和"&amp;AE$33&amp;"年"&amp;10)))))))</f>
        <v>令和年10</v>
      </c>
      <c r="AG78" s="2" t="str">
        <f>IF(OR(AF79="",AH$38=4),"",IF(AND(AG$33&gt;=1,AG$33&lt;=4,AE$33=31),"平成"&amp;30&amp;"年"&amp;10,IF(AND(AG$33=5,AE$33="元"),"平成"&amp;30&amp;"年"&amp;10,IF(AND(AG$33&gt;=6,AE$33="元"),"令和元年"&amp;10,IF(AND(AG$33&gt;=1,AG$33&lt;=5,AE$33=2),"令和元年"&amp;10,(IF((AND(AG$33&gt;=1,AG$33&lt;=5)),"令和"&amp;AE$33-1&amp;"年"&amp;10,"令和"&amp;AE$33&amp;"年"&amp;10)))))))</f>
        <v>令和年10</v>
      </c>
      <c r="AK78" s="5">
        <f>IF(OR(AK79="",AK$38=11),"",10)</f>
        <v>10</v>
      </c>
      <c r="AL78" s="2" t="str">
        <f>IF(OR(AL79="",AN$38=4),"",IF(AND(AM$33&gt;=1,AM$33&lt;=4,AK$33=31),"平成"&amp;30&amp;"年"&amp;10,IF(AND(AM$33=5,AK$33="元"),"平成"&amp;30&amp;"年"&amp;10,IF(AND(AM$33&gt;=6,AK$33="元"),"令和元年"&amp;10,IF(AND(AM$33&gt;=1,AM$33&lt;=5,AK$33=2),"令和元年"&amp;10,(IF((AND(AM$33&gt;=1,AM$33&lt;=5)),"令和"&amp;AK$33-1&amp;"年"&amp;10,"令和"&amp;AK$33&amp;"年"&amp;10)))))))</f>
        <v>令和年10</v>
      </c>
      <c r="AM78" s="2" t="str">
        <f>IF(OR(AL79="",AN$38=4),"",IF(AND(AM$33&gt;=1,AM$33&lt;=4,AK$33=31),"平成"&amp;30&amp;"年"&amp;10,IF(AND(AM$33=5,AK$33="元"),"平成"&amp;30&amp;"年"&amp;10,IF(AND(AM$33&gt;=6,AK$33="元"),"令和元年"&amp;10,IF(AND(AM$33&gt;=1,AM$33&lt;=5,AK$33=2),"令和元年"&amp;10,(IF((AND(AM$33&gt;=1,AM$33&lt;=5)),"令和"&amp;AK$33-1&amp;"年"&amp;10,"令和"&amp;AK$33&amp;"年"&amp;10)))))))</f>
        <v>令和年10</v>
      </c>
      <c r="AQ78" s="5">
        <f>IF(OR(AQ79="",AQ$38=11),"",10)</f>
        <v>10</v>
      </c>
      <c r="AR78" s="2" t="str">
        <f>IF(OR(AR79="",AT$38=4),"",IF(AND(AS$33&gt;=1,AS$33&lt;=4,AQ$33=31),"平成"&amp;30&amp;"年"&amp;10,IF(AND(AS$33=5,AQ$33="元"),"平成"&amp;30&amp;"年"&amp;10,IF(AND(AS$33&gt;=6,AQ$33="元"),"令和元年"&amp;10,IF(AND(AS$33&gt;=1,AS$33&lt;=5,AQ$33=2),"令和元年"&amp;10,(IF((AND(AS$33&gt;=1,AS$33&lt;=5)),"令和"&amp;AQ$33-1&amp;"年"&amp;10,"令和"&amp;AQ$33&amp;"年"&amp;10)))))))</f>
        <v>令和年10</v>
      </c>
      <c r="AS78" s="2" t="str">
        <f>IF(OR(AR79="",AT$38=4),"",IF(AND(AS$33&gt;=1,AS$33&lt;=4,AQ$33=31),"平成"&amp;30&amp;"年"&amp;10,IF(AND(AS$33=5,AQ$33="元"),"平成"&amp;30&amp;"年"&amp;10,IF(AND(AS$33&gt;=6,AQ$33="元"),"令和元年"&amp;10,IF(AND(AS$33&gt;=1,AS$33&lt;=5,AQ$33=2),"令和元年"&amp;10,(IF((AND(AS$33&gt;=1,AS$33&lt;=5)),"令和"&amp;AQ$33-1&amp;"年"&amp;10,"令和"&amp;AQ$33&amp;"年"&amp;10)))))))</f>
        <v>令和年10</v>
      </c>
      <c r="AW78" s="5">
        <f>IF(OR(AW79="",AW$38=11),"",10)</f>
        <v>10</v>
      </c>
      <c r="AX78" s="2" t="str">
        <f>IF(OR(AX79="",AZ$38=4),"",IF(AND(AY$33&gt;=1,AY$33&lt;=4,AW$33=31),"平成"&amp;30&amp;"年"&amp;10,IF(AND(AY$33=5,AW$33="元"),"平成"&amp;30&amp;"年"&amp;10,IF(AND(AY$33&gt;=6,AW$33="元"),"令和元年"&amp;10,IF(AND(AY$33&gt;=1,AY$33&lt;=5,AW$33=2),"令和元年"&amp;10,(IF((AND(AY$33&gt;=1,AY$33&lt;=5)),"令和"&amp;AW$33-1&amp;"年"&amp;10,"令和"&amp;AW$33&amp;"年"&amp;10)))))))</f>
        <v>令和年10</v>
      </c>
      <c r="AY78" s="2" t="str">
        <f>IF(OR(AX79="",AZ$38=4),"",IF(AND(AY$33&gt;=1,AY$33&lt;=4,AW$33=31),"平成"&amp;30&amp;"年"&amp;10,IF(AND(AY$33=5,AW$33="元"),"平成"&amp;30&amp;"年"&amp;10,IF(AND(AY$33&gt;=6,AW$33="元"),"令和元年"&amp;10,IF(AND(AY$33&gt;=1,AY$33&lt;=5,AW$33=2),"令和元年"&amp;10,(IF((AND(AY$33&gt;=1,AY$33&lt;=5)),"令和"&amp;AW$33-1&amp;"年"&amp;10,"令和"&amp;AW$33&amp;"年"&amp;10)))))))</f>
        <v>令和年10</v>
      </c>
      <c r="BC78" s="5">
        <f>IF(OR(BC79="",BC$38=11),"",10)</f>
        <v>10</v>
      </c>
      <c r="BD78" s="2" t="str">
        <f>IF(OR(BD79="",BF$38=4),"",IF(AND(BE$33&gt;=1,BE$33&lt;=4,BC$33=31),"平成"&amp;30&amp;"年"&amp;10,IF(AND(BE$33=5,BC$33="元"),"平成"&amp;30&amp;"年"&amp;10,IF(AND(BE$33&gt;=6,BC$33="元"),"令和元年"&amp;10,IF(AND(BE$33&gt;=1,BE$33&lt;=5,BC$33=2),"令和元年"&amp;10,(IF((AND(BE$33&gt;=1,BE$33&lt;=5)),"令和"&amp;BC$33-1&amp;"年"&amp;10,"令和"&amp;BC$33&amp;"年"&amp;10)))))))</f>
        <v>令和年10</v>
      </c>
      <c r="BE78" s="2" t="str">
        <f>IF(OR(BD79="",BF$38=4),"",IF(AND(BE$33&gt;=1,BE$33&lt;=4,BC$33=31),"平成"&amp;30&amp;"年"&amp;10,IF(AND(BE$33=5,BC$33="元"),"平成"&amp;30&amp;"年"&amp;10,IF(AND(BE$33&gt;=6,BC$33="元"),"令和元年"&amp;10,IF(AND(BE$33&gt;=1,BE$33&lt;=5,BC$33=2),"令和元年"&amp;10,(IF((AND(BE$33&gt;=1,BE$33&lt;=5)),"令和"&amp;BC$33-1&amp;"年"&amp;10,"令和"&amp;BC$33&amp;"年"&amp;10)))))))</f>
        <v>令和年10</v>
      </c>
      <c r="BI78" s="5">
        <f>IF(OR(BI79="",BI$38=11),"",10)</f>
        <v>10</v>
      </c>
      <c r="BJ78" s="2" t="str">
        <f>IF(OR(BJ79="",BL$38=4),"",IF(AND(BK$33&gt;=1,BK$33&lt;=4,BI$33=31),"平成"&amp;30&amp;"年"&amp;10,IF(AND(BK$33=5,BI$33="元"),"平成"&amp;30&amp;"年"&amp;10,IF(AND(BK$33&gt;=6,BI$33="元"),"令和元年"&amp;10,IF(AND(BK$33&gt;=1,BK$33&lt;=5,BI$33=2),"令和元年"&amp;10,(IF((AND(BK$33&gt;=1,BK$33&lt;=5)),"令和"&amp;BI$33-1&amp;"年"&amp;10,"令和"&amp;BI$33&amp;"年"&amp;10)))))))</f>
        <v>令和年10</v>
      </c>
      <c r="BK78" s="2" t="str">
        <f>IF(OR(BJ79="",BL$38=4),"",IF(AND(BK$33&gt;=1,BK$33&lt;=4,BI$33=31),"平成"&amp;30&amp;"年"&amp;10,IF(AND(BK$33=5,BI$33="元"),"平成"&amp;30&amp;"年"&amp;10,IF(AND(BK$33&gt;=6,BI$33="元"),"令和元年"&amp;10,IF(AND(BK$33&gt;=1,BK$33&lt;=5,BI$33=2),"令和元年"&amp;10,(IF((AND(BK$33&gt;=1,BK$33&lt;=5)),"令和"&amp;BI$33-1&amp;"年"&amp;10,"令和"&amp;BI$33&amp;"年"&amp;10)))))))</f>
        <v>令和年10</v>
      </c>
      <c r="BO78" s="5">
        <f>IF(OR(BO79="",BO$38=11),"",10)</f>
        <v>10</v>
      </c>
      <c r="BP78" s="2" t="str">
        <f>IF(OR(BP79="",BR$38=4),"",IF(AND(BQ$33&gt;=1,BQ$33&lt;=4,BO$33=31),"平成"&amp;30&amp;"年"&amp;10,IF(AND(BQ$33=5,BO$33="元"),"平成"&amp;30&amp;"年"&amp;10,IF(AND(BQ$33&gt;=6,BO$33="元"),"令和元年"&amp;10,IF(AND(BQ$33&gt;=1,BQ$33&lt;=5,BO$33=2),"令和元年"&amp;10,(IF((AND(BQ$33&gt;=1,BQ$33&lt;=5)),"令和"&amp;BO$33-1&amp;"年"&amp;10,"令和"&amp;BO$33&amp;"年"&amp;10)))))))</f>
        <v>令和年10</v>
      </c>
      <c r="BQ78" s="2" t="str">
        <f>IF(OR(BP79="",BR$38=4),"",IF(AND(BQ$33&gt;=1,BQ$33&lt;=4,BO$33=31),"平成"&amp;30&amp;"年"&amp;10,IF(AND(BQ$33=5,BO$33="元"),"平成"&amp;30&amp;"年"&amp;10,IF(AND(BQ$33&gt;=6,BO$33="元"),"令和元年"&amp;10,IF(AND(BQ$33&gt;=1,BQ$33&lt;=5,BO$33=2),"令和元年"&amp;10,(IF((AND(BQ$33&gt;=1,BQ$33&lt;=5)),"令和"&amp;BO$33-1&amp;"年"&amp;10,"令和"&amp;BO$33&amp;"年"&amp;10)))))))</f>
        <v>令和年10</v>
      </c>
      <c r="BU78" s="5">
        <f>IF(OR(BU79="",BU$38=11),"",10)</f>
        <v>10</v>
      </c>
      <c r="BV78" s="2" t="str">
        <f>IF(OR(BV79="",BX$38=4),"",IF(AND(BW$33&gt;=1,BW$33&lt;=4,BU$33=31),"平成"&amp;30&amp;"年"&amp;10,IF(AND(BW$33=5,BU$33="元"),"平成"&amp;30&amp;"年"&amp;10,IF(AND(BW$33&gt;=6,BU$33="元"),"令和元年"&amp;10,IF(AND(BW$33&gt;=1,BW$33&lt;=5,BU$33=2),"令和元年"&amp;10,(IF((AND(BW$33&gt;=1,BW$33&lt;=5)),"令和"&amp;BU$33-1&amp;"年"&amp;10,"令和"&amp;BU$33&amp;"年"&amp;10)))))))</f>
        <v>令和年10</v>
      </c>
      <c r="BW78" s="2" t="str">
        <f>IF(OR(BV79="",BX$38=4),"",IF(AND(BW$33&gt;=1,BW$33&lt;=4,BU$33=31),"平成"&amp;30&amp;"年"&amp;10,IF(AND(BW$33=5,BU$33="元"),"平成"&amp;30&amp;"年"&amp;10,IF(AND(BW$33&gt;=6,BU$33="元"),"令和元年"&amp;10,IF(AND(BW$33&gt;=1,BW$33&lt;=5,BU$33=2),"令和元年"&amp;10,(IF((AND(BW$33&gt;=1,BW$33&lt;=5)),"令和"&amp;BU$33-1&amp;"年"&amp;10,"令和"&amp;BU$33&amp;"年"&amp;10)))))))</f>
        <v>令和年10</v>
      </c>
      <c r="CA78" s="5">
        <f>IF(OR(CA79="",CA$38=11),"",10)</f>
        <v>10</v>
      </c>
      <c r="CB78" s="2" t="str">
        <f>IF(OR(CB79="",CD$38=4),"",IF(AND(CC$33&gt;=1,CC$33&lt;=4,CA$33=31),"平成"&amp;30&amp;"年"&amp;10,IF(AND(CC$33=5,CA$33="元"),"平成"&amp;30&amp;"年"&amp;10,IF(AND(CC$33&gt;=6,CA$33="元"),"令和元年"&amp;10,IF(AND(CC$33&gt;=1,CC$33&lt;=5,CA$33=2),"令和元年"&amp;10,(IF((AND(CC$33&gt;=1,CC$33&lt;=5)),"令和"&amp;CA$33-1&amp;"年"&amp;10,"令和"&amp;CA$33&amp;"年"&amp;10)))))))</f>
        <v>令和年10</v>
      </c>
      <c r="CC78" s="2" t="str">
        <f>IF(OR(CB79="",CD$38=4),"",IF(AND(CC$33&gt;=1,CC$33&lt;=4,CA$33=31),"平成"&amp;30&amp;"年"&amp;10,IF(AND(CC$33=5,CA$33="元"),"平成"&amp;30&amp;"年"&amp;10,IF(AND(CC$33&gt;=6,CA$33="元"),"令和元年"&amp;10,IF(AND(CC$33&gt;=1,CC$33&lt;=5,CA$33=2),"令和元年"&amp;10,(IF((AND(CC$33&gt;=1,CC$33&lt;=5)),"令和"&amp;CA$33-1&amp;"年"&amp;10,"令和"&amp;CA$33&amp;"年"&amp;10)))))))</f>
        <v>令和年10</v>
      </c>
      <c r="CG78" s="5">
        <f>IF(OR(CG79="",CG$38=11),"",10)</f>
        <v>10</v>
      </c>
      <c r="CH78" s="2" t="str">
        <f>IF(OR(CH79="",CJ$38=4),"",IF(AND(CI$33&gt;=1,CI$33&lt;=4,CG$33=31),"平成"&amp;30&amp;"年"&amp;10,IF(AND(CI$33=5,CG$33="元"),"平成"&amp;30&amp;"年"&amp;10,IF(AND(CI$33&gt;=6,CG$33="元"),"令和元年"&amp;10,IF(AND(CI$33&gt;=1,CI$33&lt;=5,CG$33=2),"令和元年"&amp;10,(IF((AND(CI$33&gt;=1,CI$33&lt;=5)),"令和"&amp;CG$33-1&amp;"年"&amp;10,"令和"&amp;CG$33&amp;"年"&amp;10)))))))</f>
        <v>令和年10</v>
      </c>
      <c r="CI78" s="2" t="str">
        <f>IF(OR(CH79="",CJ$38=4),"",IF(AND(CI$33&gt;=1,CI$33&lt;=4,CG$33=31),"平成"&amp;30&amp;"年"&amp;10,IF(AND(CI$33=5,CG$33="元"),"平成"&amp;30&amp;"年"&amp;10,IF(AND(CI$33&gt;=6,CG$33="元"),"令和元年"&amp;10,IF(AND(CI$33&gt;=1,CI$33&lt;=5,CG$33=2),"令和元年"&amp;10,(IF((AND(CI$33&gt;=1,CI$33&lt;=5)),"令和"&amp;CG$33-1&amp;"年"&amp;10,"令和"&amp;CG$33&amp;"年"&amp;10)))))))</f>
        <v>令和年10</v>
      </c>
      <c r="CM78" s="5">
        <f>IF(OR(CM79="",CM$38=11),"",10)</f>
        <v>10</v>
      </c>
      <c r="CN78" s="2" t="str">
        <f>IF(OR(CN79="",CP$38=4),"",IF(AND(CO$33&gt;=1,CO$33&lt;=4,CM$33=31),"平成"&amp;30&amp;"年"&amp;10,IF(AND(CO$33=5,CM$33="元"),"平成"&amp;30&amp;"年"&amp;10,IF(AND(CO$33&gt;=6,CM$33="元"),"令和元年"&amp;10,IF(AND(CO$33&gt;=1,CO$33&lt;=5,CM$33=2),"令和元年"&amp;10,(IF((AND(CO$33&gt;=1,CO$33&lt;=5)),"令和"&amp;CM$33-1&amp;"年"&amp;10,"令和"&amp;CM$33&amp;"年"&amp;10)))))))</f>
        <v>令和年10</v>
      </c>
      <c r="CO78" s="2" t="str">
        <f>IF(OR(CN79="",CP$38=4),"",IF(AND(CO$33&gt;=1,CO$33&lt;=4,CM$33=31),"平成"&amp;30&amp;"年"&amp;10,IF(AND(CO$33=5,CM$33="元"),"平成"&amp;30&amp;"年"&amp;10,IF(AND(CO$33&gt;=6,CM$33="元"),"令和元年"&amp;10,IF(AND(CO$33&gt;=1,CO$33&lt;=5,CM$33=2),"令和元年"&amp;10,(IF((AND(CO$33&gt;=1,CO$33&lt;=5)),"令和"&amp;CM$33-1&amp;"年"&amp;10,"令和"&amp;CM$33&amp;"年"&amp;10)))))))</f>
        <v>令和年10</v>
      </c>
      <c r="CS78" s="5">
        <f>IF(OR(CS79="",CS$38=11),"",10)</f>
        <v>10</v>
      </c>
      <c r="CT78" s="2" t="str">
        <f>IF(OR(CT79="",CV$38=4),"",IF(AND(CU$33&gt;=1,CU$33&lt;=4,CS$33=31),"平成"&amp;30&amp;"年"&amp;10,IF(AND(CU$33=5,CS$33="元"),"平成"&amp;30&amp;"年"&amp;10,IF(AND(CU$33&gt;=6,CS$33="元"),"令和元年"&amp;10,IF(AND(CU$33&gt;=1,CU$33&lt;=5,CS$33=2),"令和元年"&amp;10,(IF((AND(CU$33&gt;=1,CU$33&lt;=5)),"令和"&amp;CS$33-1&amp;"年"&amp;10,"令和"&amp;CS$33&amp;"年"&amp;10)))))))</f>
        <v>令和年10</v>
      </c>
      <c r="CU78" s="2" t="str">
        <f>IF(OR(CT79="",CV$38=4),"",IF(AND(CU$33&gt;=1,CU$33&lt;=4,CS$33=31),"平成"&amp;30&amp;"年"&amp;10,IF(AND(CU$33=5,CS$33="元"),"平成"&amp;30&amp;"年"&amp;10,IF(AND(CU$33&gt;=6,CS$33="元"),"令和元年"&amp;10,IF(AND(CU$33&gt;=1,CU$33&lt;=5,CS$33=2),"令和元年"&amp;10,(IF((AND(CU$33&gt;=1,CU$33&lt;=5)),"令和"&amp;CS$33-1&amp;"年"&amp;10,"令和"&amp;CS$33&amp;"年"&amp;10)))))))</f>
        <v>令和年10</v>
      </c>
      <c r="CY78" s="5">
        <f>IF(OR(CY79="",CY$38=11),"",10)</f>
        <v>10</v>
      </c>
      <c r="CZ78" s="2" t="str">
        <f>IF(OR(CZ79="",DB$38=4),"",IF(AND(DA$33&gt;=1,DA$33&lt;=4,CY$33=31),"平成"&amp;30&amp;"年"&amp;10,IF(AND(DA$33=5,CY$33="元"),"平成"&amp;30&amp;"年"&amp;10,IF(AND(DA$33&gt;=6,CY$33="元"),"令和元年"&amp;10,IF(AND(DA$33&gt;=1,DA$33&lt;=5,CY$33=2),"令和元年"&amp;10,(IF((AND(DA$33&gt;=1,DA$33&lt;=5)),"令和"&amp;CY$33-1&amp;"年"&amp;10,"令和"&amp;CY$33&amp;"年"&amp;10)))))))</f>
        <v>令和年10</v>
      </c>
      <c r="DA78" s="2" t="str">
        <f>IF(OR(CZ79="",DB$38=4),"",IF(AND(DA$33&gt;=1,DA$33&lt;=4,CY$33=31),"平成"&amp;30&amp;"年"&amp;10,IF(AND(DA$33=5,CY$33="元"),"平成"&amp;30&amp;"年"&amp;10,IF(AND(DA$33&gt;=6,CY$33="元"),"令和元年"&amp;10,IF(AND(DA$33&gt;=1,DA$33&lt;=5,CY$33=2),"令和元年"&amp;10,(IF((AND(DA$33&gt;=1,DA$33&lt;=5)),"令和"&amp;CY$33-1&amp;"年"&amp;10,"令和"&amp;CY$33&amp;"年"&amp;10)))))))</f>
        <v>令和年10</v>
      </c>
      <c r="DE78" s="5">
        <f>IF(OR(DE79="",DE$38=11),"",10)</f>
        <v>10</v>
      </c>
      <c r="DF78" s="2" t="str">
        <f>IF(OR(DF79="",DH$38=4),"",IF(AND(DG$33&gt;=1,DG$33&lt;=4,DE$33=31),"平成"&amp;30&amp;"年"&amp;10,IF(AND(DG$33=5,DE$33="元"),"平成"&amp;30&amp;"年"&amp;10,IF(AND(DG$33&gt;=6,DE$33="元"),"令和元年"&amp;10,IF(AND(DG$33&gt;=1,DG$33&lt;=5,DE$33=2),"令和元年"&amp;10,(IF((AND(DG$33&gt;=1,DG$33&lt;=5)),"令和"&amp;DE$33-1&amp;"年"&amp;10,"令和"&amp;DE$33&amp;"年"&amp;10)))))))</f>
        <v>令和年10</v>
      </c>
      <c r="DG78" s="2" t="str">
        <f>IF(OR(DF79="",DH$38=4),"",IF(AND(DG$33&gt;=1,DG$33&lt;=4,DE$33=31),"平成"&amp;30&amp;"年"&amp;10,IF(AND(DG$33=5,DE$33="元"),"平成"&amp;30&amp;"年"&amp;10,IF(AND(DG$33&gt;=6,DE$33="元"),"令和元年"&amp;10,IF(AND(DG$33&gt;=1,DG$33&lt;=5,DE$33=2),"令和元年"&amp;10,(IF((AND(DG$33&gt;=1,DG$33&lt;=5)),"令和"&amp;DE$33-1&amp;"年"&amp;10,"令和"&amp;DE$33&amp;"年"&amp;10)))))))</f>
        <v>令和年10</v>
      </c>
      <c r="DK78" s="5">
        <f>IF(OR(DK79="",DK$38=11),"",10)</f>
        <v>10</v>
      </c>
      <c r="DL78" s="2" t="str">
        <f>IF(OR(DL79="",DN$38=4),"",IF(AND(DM$33&gt;=1,DM$33&lt;=4,DK$33=31),"平成"&amp;30&amp;"年"&amp;10,IF(AND(DM$33=5,DK$33="元"),"平成"&amp;30&amp;"年"&amp;10,IF(AND(DM$33&gt;=6,DK$33="元"),"令和元年"&amp;10,IF(AND(DM$33&gt;=1,DM$33&lt;=5,DK$33=2),"令和元年"&amp;10,(IF((AND(DM$33&gt;=1,DM$33&lt;=5)),"令和"&amp;DK$33-1&amp;"年"&amp;10,"令和"&amp;DK$33&amp;"年"&amp;10)))))))</f>
        <v>令和年10</v>
      </c>
      <c r="DM78" s="2" t="str">
        <f>IF(OR(DL79="",DN$38=4),"",IF(AND(DM$33&gt;=1,DM$33&lt;=4,DK$33=31),"平成"&amp;30&amp;"年"&amp;10,IF(AND(DM$33=5,DK$33="元"),"平成"&amp;30&amp;"年"&amp;10,IF(AND(DM$33&gt;=6,DK$33="元"),"令和元年"&amp;10,IF(AND(DM$33&gt;=1,DM$33&lt;=5,DK$33=2),"令和元年"&amp;10,(IF((AND(DM$33&gt;=1,DM$33&lt;=5)),"令和"&amp;DK$33-1&amp;"年"&amp;10,"令和"&amp;DK$33&amp;"年"&amp;10)))))))</f>
        <v>令和年10</v>
      </c>
      <c r="DQ78" s="5">
        <f>IF(OR(DQ79="",DQ$38=11),"",10)</f>
        <v>10</v>
      </c>
      <c r="DR78" s="2" t="str">
        <f>IF(OR(DR79="",DT$38=4),"",IF(AND(DS$33&gt;=1,DS$33&lt;=4,DQ$33=31),"平成"&amp;30&amp;"年"&amp;10,IF(AND(DS$33=5,DQ$33="元"),"平成"&amp;30&amp;"年"&amp;10,IF(AND(DS$33&gt;=6,DQ$33="元"),"令和元年"&amp;10,IF(AND(DS$33&gt;=1,DS$33&lt;=5,DQ$33=2),"令和元年"&amp;10,(IF((AND(DS$33&gt;=1,DS$33&lt;=5)),"令和"&amp;DQ$33-1&amp;"年"&amp;10,"令和"&amp;DQ$33&amp;"年"&amp;10)))))))</f>
        <v>令和年10</v>
      </c>
      <c r="DS78" s="2" t="str">
        <f>IF(OR(DR79="",DT$38=4),"",IF(AND(DS$33&gt;=1,DS$33&lt;=4,DQ$33=31),"平成"&amp;30&amp;"年"&amp;10,IF(AND(DS$33=5,DQ$33="元"),"平成"&amp;30&amp;"年"&amp;10,IF(AND(DS$33&gt;=6,DQ$33="元"),"令和元年"&amp;10,IF(AND(DS$33&gt;=1,DS$33&lt;=5,DQ$33=2),"令和元年"&amp;10,(IF((AND(DS$33&gt;=1,DS$33&lt;=5)),"令和"&amp;DQ$33-1&amp;"年"&amp;10,"令和"&amp;DQ$33&amp;"年"&amp;10)))))))</f>
        <v>令和年10</v>
      </c>
      <c r="DW78" s="5">
        <f>IF(OR(DW79="",DW$38=11),"",10)</f>
        <v>10</v>
      </c>
      <c r="DX78" s="2" t="str">
        <f>IF(OR(DX79="",DZ$38=4),"",IF(AND(DY$33&gt;=1,DY$33&lt;=4,DW$33=31),"平成"&amp;30&amp;"年"&amp;10,IF(AND(DY$33=5,DW$33="元"),"平成"&amp;30&amp;"年"&amp;10,IF(AND(DY$33&gt;=6,DW$33="元"),"令和元年"&amp;10,IF(AND(DY$33&gt;=1,DY$33&lt;=5,DW$33=2),"令和元年"&amp;10,(IF((AND(DY$33&gt;=1,DY$33&lt;=5)),"令和"&amp;DW$33-1&amp;"年"&amp;10,"令和"&amp;DW$33&amp;"年"&amp;10)))))))</f>
        <v>令和年10</v>
      </c>
      <c r="DY78" s="2" t="str">
        <f>IF(OR(DX79="",DZ$38=4),"",IF(AND(DY$33&gt;=1,DY$33&lt;=4,DW$33=31),"平成"&amp;30&amp;"年"&amp;10,IF(AND(DY$33=5,DW$33="元"),"平成"&amp;30&amp;"年"&amp;10,IF(AND(DY$33&gt;=6,DW$33="元"),"令和元年"&amp;10,IF(AND(DY$33&gt;=1,DY$33&lt;=5,DW$33=2),"令和元年"&amp;10,(IF((AND(DY$33&gt;=1,DY$33&lt;=5)),"令和"&amp;DW$33-1&amp;"年"&amp;10,"令和"&amp;DW$33&amp;"年"&amp;10)))))))</f>
        <v>令和年10</v>
      </c>
      <c r="EC78" s="5">
        <f>IF(OR(EC79="",EC$38=11),"",10)</f>
        <v>10</v>
      </c>
      <c r="ED78" s="2" t="str">
        <f>IF(OR(ED79="",EF$38=4),"",IF(AND(EE$33&gt;=1,EE$33&lt;=4,EC$33=31),"平成"&amp;30&amp;"年"&amp;10,IF(AND(EE$33=5,EC$33="元"),"平成"&amp;30&amp;"年"&amp;10,IF(AND(EE$33&gt;=6,EC$33="元"),"令和元年"&amp;10,IF(AND(EE$33&gt;=1,EE$33&lt;=5,EC$33=2),"令和元年"&amp;10,(IF((AND(EE$33&gt;=1,EE$33&lt;=5)),"令和"&amp;EC$33-1&amp;"年"&amp;10,"令和"&amp;EC$33&amp;"年"&amp;10)))))))</f>
        <v>令和年10</v>
      </c>
      <c r="EE78" s="2" t="str">
        <f>IF(OR(ED79="",EF$38=4),"",IF(AND(EE$33&gt;=1,EE$33&lt;=4,EC$33=31),"平成"&amp;30&amp;"年"&amp;10,IF(AND(EE$33=5,EC$33="元"),"平成"&amp;30&amp;"年"&amp;10,IF(AND(EE$33&gt;=6,EC$33="元"),"令和元年"&amp;10,IF(AND(EE$33&gt;=1,EE$33&lt;=5,EC$33=2),"令和元年"&amp;10,(IF((AND(EE$33&gt;=1,EE$33&lt;=5)),"令和"&amp;EC$33-1&amp;"年"&amp;10,"令和"&amp;EC$33&amp;"年"&amp;10)))))))</f>
        <v>令和年10</v>
      </c>
      <c r="EI78" s="5">
        <f>IF(OR(EI79="",EI$38=11),"",10)</f>
        <v>10</v>
      </c>
      <c r="EJ78" s="2" t="str">
        <f>IF(OR(EJ79="",EL$38=4),"",IF(AND(EK$33&gt;=1,EK$33&lt;=4,EI$33=31),"平成"&amp;30&amp;"年"&amp;10,IF(AND(EK$33=5,EI$33="元"),"平成"&amp;30&amp;"年"&amp;10,IF(AND(EK$33&gt;=6,EI$33="元"),"令和元年"&amp;10,IF(AND(EK$33&gt;=1,EK$33&lt;=5,EI$33=2),"令和元年"&amp;10,(IF((AND(EK$33&gt;=1,EK$33&lt;=5)),"令和"&amp;EI$33-1&amp;"年"&amp;10,"令和"&amp;EI$33&amp;"年"&amp;10)))))))</f>
        <v>令和年10</v>
      </c>
      <c r="EK78" s="2" t="str">
        <f>IF(OR(EJ79="",EL$38=4),"",IF(AND(EK$33&gt;=1,EK$33&lt;=4,EI$33=31),"平成"&amp;30&amp;"年"&amp;10,IF(AND(EK$33=5,EI$33="元"),"平成"&amp;30&amp;"年"&amp;10,IF(AND(EK$33&gt;=6,EI$33="元"),"令和元年"&amp;10,IF(AND(EK$33&gt;=1,EK$33&lt;=5,EI$33=2),"令和元年"&amp;10,(IF((AND(EK$33&gt;=1,EK$33&lt;=5)),"令和"&amp;EI$33-1&amp;"年"&amp;10,"令和"&amp;EI$33&amp;"年"&amp;10)))))))</f>
        <v>令和年10</v>
      </c>
      <c r="EO78" s="5">
        <f>IF(OR(EO79="",EO$38=11),"",10)</f>
        <v>10</v>
      </c>
      <c r="EP78" s="2" t="str">
        <f>IF(OR(EP79="",ER$38=4),"",IF(AND(EQ$33&gt;=1,EQ$33&lt;=4,EO$33=31),"平成"&amp;30&amp;"年"&amp;10,IF(AND(EQ$33=5,EO$33="元"),"平成"&amp;30&amp;"年"&amp;10,IF(AND(EQ$33&gt;=6,EO$33="元"),"令和元年"&amp;10,IF(AND(EQ$33&gt;=1,EQ$33&lt;=5,EO$33=2),"令和元年"&amp;10,(IF((AND(EQ$33&gt;=1,EQ$33&lt;=5)),"令和"&amp;EO$33-1&amp;"年"&amp;10,"令和"&amp;EO$33&amp;"年"&amp;10)))))))</f>
        <v>令和年10</v>
      </c>
      <c r="EQ78" s="2" t="str">
        <f>IF(OR(EP79="",ER$38=4),"",IF(AND(EQ$33&gt;=1,EQ$33&lt;=4,EO$33=31),"平成"&amp;30&amp;"年"&amp;10,IF(AND(EQ$33=5,EO$33="元"),"平成"&amp;30&amp;"年"&amp;10,IF(AND(EQ$33&gt;=6,EO$33="元"),"令和元年"&amp;10,IF(AND(EQ$33&gt;=1,EQ$33&lt;=5,EO$33=2),"令和元年"&amp;10,(IF((AND(EQ$33&gt;=1,EQ$33&lt;=5)),"令和"&amp;EO$33-1&amp;"年"&amp;10,"令和"&amp;EO$33&amp;"年"&amp;10)))))))</f>
        <v>令和年10</v>
      </c>
      <c r="EU78" s="5">
        <f>IF(OR(EU79="",EU$38=11),"",10)</f>
        <v>10</v>
      </c>
      <c r="EV78" s="2" t="str">
        <f>IF(OR(EV79="",EX$38=4),"",IF(AND(EW$33&gt;=1,EW$33&lt;=4,EU$33=31),"平成"&amp;30&amp;"年"&amp;10,IF(AND(EW$33=5,EU$33="元"),"平成"&amp;30&amp;"年"&amp;10,IF(AND(EW$33&gt;=6,EU$33="元"),"令和元年"&amp;10,IF(AND(EW$33&gt;=1,EW$33&lt;=5,EU$33=2),"令和元年"&amp;10,(IF((AND(EW$33&gt;=1,EW$33&lt;=5)),"令和"&amp;EU$33-1&amp;"年"&amp;10,"令和"&amp;EU$33&amp;"年"&amp;10)))))))</f>
        <v>令和年10</v>
      </c>
      <c r="EW78" s="2" t="str">
        <f>IF(OR(EV79="",EX$38=4),"",IF(AND(EW$33&gt;=1,EW$33&lt;=4,EU$33=31),"平成"&amp;30&amp;"年"&amp;10,IF(AND(EW$33=5,EU$33="元"),"平成"&amp;30&amp;"年"&amp;10,IF(AND(EW$33&gt;=6,EU$33="元"),"令和元年"&amp;10,IF(AND(EW$33&gt;=1,EW$33&lt;=5,EU$33=2),"令和元年"&amp;10,(IF((AND(EW$33&gt;=1,EW$33&lt;=5)),"令和"&amp;EU$33-1&amp;"年"&amp;10,"令和"&amp;EU$33&amp;"年"&amp;10)))))))</f>
        <v>令和年10</v>
      </c>
      <c r="FA78" s="5">
        <f>IF(OR(FA79="",FA$38=11),"",10)</f>
        <v>10</v>
      </c>
      <c r="FB78" s="2" t="str">
        <f>IF(OR(FB79="",FD$38=4),"",IF(AND(FC$33&gt;=1,FC$33&lt;=4,FA$33=31),"平成"&amp;30&amp;"年"&amp;10,IF(AND(FC$33=5,FA$33="元"),"平成"&amp;30&amp;"年"&amp;10,IF(AND(FC$33&gt;=6,FA$33="元"),"令和元年"&amp;10,IF(AND(FC$33&gt;=1,FC$33&lt;=5,FA$33=2),"令和元年"&amp;10,(IF((AND(FC$33&gt;=1,FC$33&lt;=5)),"令和"&amp;FA$33-1&amp;"年"&amp;10,"令和"&amp;FA$33&amp;"年"&amp;10)))))))</f>
        <v>令和年10</v>
      </c>
      <c r="FC78" s="2" t="str">
        <f>IF(OR(FB79="",FD$38=4),"",IF(AND(FC$33&gt;=1,FC$33&lt;=4,FA$33=31),"平成"&amp;30&amp;"年"&amp;10,IF(AND(FC$33=5,FA$33="元"),"平成"&amp;30&amp;"年"&amp;10,IF(AND(FC$33&gt;=6,FA$33="元"),"令和元年"&amp;10,IF(AND(FC$33&gt;=1,FC$33&lt;=5,FA$33=2),"令和元年"&amp;10,(IF((AND(FC$33&gt;=1,FC$33&lt;=5)),"令和"&amp;FA$33-1&amp;"年"&amp;10,"令和"&amp;FA$33&amp;"年"&amp;10)))))))</f>
        <v>令和年10</v>
      </c>
      <c r="FG78" s="5">
        <f>IF(OR(FG79="",FG$38=11),"",10)</f>
        <v>10</v>
      </c>
      <c r="FH78" s="2" t="str">
        <f>IF(OR(FH79="",FJ$38=4),"",IF(AND(FI$33&gt;=1,FI$33&lt;=4,FG$33=31),"平成"&amp;30&amp;"年"&amp;10,IF(AND(FI$33=5,FG$33="元"),"平成"&amp;30&amp;"年"&amp;10,IF(AND(FI$33&gt;=6,FG$33="元"),"令和元年"&amp;10,IF(AND(FI$33&gt;=1,FI$33&lt;=5,FG$33=2),"令和元年"&amp;10,(IF((AND(FI$33&gt;=1,FI$33&lt;=5)),"令和"&amp;FG$33-1&amp;"年"&amp;10,"令和"&amp;FG$33&amp;"年"&amp;10)))))))</f>
        <v>令和年10</v>
      </c>
      <c r="FI78" s="2" t="str">
        <f>IF(OR(FH79="",FJ$38=4),"",IF(AND(FI$33&gt;=1,FI$33&lt;=4,FG$33=31),"平成"&amp;30&amp;"年"&amp;10,IF(AND(FI$33=5,FG$33="元"),"平成"&amp;30&amp;"年"&amp;10,IF(AND(FI$33&gt;=6,FG$33="元"),"令和元年"&amp;10,IF(AND(FI$33&gt;=1,FI$33&lt;=5,FG$33=2),"令和元年"&amp;10,(IF((AND(FI$33&gt;=1,FI$33&lt;=5)),"令和"&amp;FG$33-1&amp;"年"&amp;10,"令和"&amp;FG$33&amp;"年"&amp;10)))))))</f>
        <v>令和年10</v>
      </c>
      <c r="FM78" s="5">
        <f>IF(OR(FM79="",FM$38=11),"",10)</f>
        <v>10</v>
      </c>
      <c r="FN78" s="2" t="str">
        <f>IF(OR(FN79="",FP$38=4),"",IF(AND(FO$33&gt;=1,FO$33&lt;=4,FM$33=31),"平成"&amp;30&amp;"年"&amp;10,IF(AND(FO$33=5,FM$33="元"),"平成"&amp;30&amp;"年"&amp;10,IF(AND(FO$33&gt;=6,FM$33="元"),"令和元年"&amp;10,IF(AND(FO$33&gt;=1,FO$33&lt;=5,FM$33=2),"令和元年"&amp;10,(IF((AND(FO$33&gt;=1,FO$33&lt;=5)),"令和"&amp;FM$33-1&amp;"年"&amp;10,"令和"&amp;FM$33&amp;"年"&amp;10)))))))</f>
        <v>令和年10</v>
      </c>
      <c r="FO78" s="2" t="str">
        <f>IF(OR(FN79="",FP$38=4),"",IF(AND(FO$33&gt;=1,FO$33&lt;=4,FM$33=31),"平成"&amp;30&amp;"年"&amp;10,IF(AND(FO$33=5,FM$33="元"),"平成"&amp;30&amp;"年"&amp;10,IF(AND(FO$33&gt;=6,FM$33="元"),"令和元年"&amp;10,IF(AND(FO$33&gt;=1,FO$33&lt;=5,FM$33=2),"令和元年"&amp;10,(IF((AND(FO$33&gt;=1,FO$33&lt;=5)),"令和"&amp;FM$33-1&amp;"年"&amp;10,"令和"&amp;FM$33&amp;"年"&amp;10)))))))</f>
        <v>令和年10</v>
      </c>
      <c r="FS78" s="5">
        <f>IF(OR(FS79="",FS$38=11),"",10)</f>
        <v>10</v>
      </c>
      <c r="FT78" s="2" t="str">
        <f>IF(OR(FT79="",FV$38=4),"",IF(AND(FU$33&gt;=1,FU$33&lt;=4,FS$33=31),"平成"&amp;30&amp;"年"&amp;10,IF(AND(FU$33=5,FS$33="元"),"平成"&amp;30&amp;"年"&amp;10,IF(AND(FU$33&gt;=6,FS$33="元"),"令和元年"&amp;10,IF(AND(FU$33&gt;=1,FU$33&lt;=5,FS$33=2),"令和元年"&amp;10,(IF((AND(FU$33&gt;=1,FU$33&lt;=5)),"令和"&amp;FS$33-1&amp;"年"&amp;10,"令和"&amp;FS$33&amp;"年"&amp;10)))))))</f>
        <v>令和年10</v>
      </c>
      <c r="FU78" s="2" t="str">
        <f>IF(OR(FT79="",FV$38=4),"",IF(AND(FU$33&gt;=1,FU$33&lt;=4,FS$33=31),"平成"&amp;30&amp;"年"&amp;10,IF(AND(FU$33=5,FS$33="元"),"平成"&amp;30&amp;"年"&amp;10,IF(AND(FU$33&gt;=6,FS$33="元"),"令和元年"&amp;10,IF(AND(FU$33&gt;=1,FU$33&lt;=5,FS$33=2),"令和元年"&amp;10,(IF((AND(FU$33&gt;=1,FU$33&lt;=5)),"令和"&amp;FS$33-1&amp;"年"&amp;10,"令和"&amp;FS$33&amp;"年"&amp;10)))))))</f>
        <v>令和年10</v>
      </c>
      <c r="FY78" s="5">
        <f>IF(OR(FY79="",FY$38=11),"",10)</f>
        <v>10</v>
      </c>
      <c r="FZ78" s="2" t="str">
        <f>IF(OR(FZ79="",GB$38=4),"",IF(AND(GA$33&gt;=1,GA$33&lt;=4,FY$33=31),"平成"&amp;30&amp;"年"&amp;10,IF(AND(GA$33=5,FY$33="元"),"平成"&amp;30&amp;"年"&amp;10,IF(AND(GA$33&gt;=6,FY$33="元"),"令和元年"&amp;10,IF(AND(GA$33&gt;=1,GA$33&lt;=5,FY$33=2),"令和元年"&amp;10,(IF((AND(GA$33&gt;=1,GA$33&lt;=5)),"令和"&amp;FY$33-1&amp;"年"&amp;10,"令和"&amp;FY$33&amp;"年"&amp;10)))))))</f>
        <v>令和年10</v>
      </c>
      <c r="GA78" s="2" t="str">
        <f>IF(OR(FZ79="",GB$38=4),"",IF(AND(GA$33&gt;=1,GA$33&lt;=4,FY$33=31),"平成"&amp;30&amp;"年"&amp;10,IF(AND(GA$33=5,FY$33="元"),"平成"&amp;30&amp;"年"&amp;10,IF(AND(GA$33&gt;=6,FY$33="元"),"令和元年"&amp;10,IF(AND(GA$33&gt;=1,GA$33&lt;=5,FY$33=2),"令和元年"&amp;10,(IF((AND(GA$33&gt;=1,GA$33&lt;=5)),"令和"&amp;FY$33-1&amp;"年"&amp;10,"令和"&amp;FY$33&amp;"年"&amp;10)))))))</f>
        <v>令和年10</v>
      </c>
      <c r="GE78" s="5">
        <f>IF(OR(GE79="",GE$38=11),"",10)</f>
        <v>10</v>
      </c>
      <c r="GF78" s="2" t="str">
        <f>IF(OR(GF79="",GH$38=4),"",IF(AND(GG$33&gt;=1,GG$33&lt;=4,GE$33=31),"平成"&amp;30&amp;"年"&amp;10,IF(AND(GG$33=5,GE$33="元"),"平成"&amp;30&amp;"年"&amp;10,IF(AND(GG$33&gt;=6,GE$33="元"),"令和元年"&amp;10,IF(AND(GG$33&gt;=1,GG$33&lt;=5,GE$33=2),"令和元年"&amp;10,(IF((AND(GG$33&gt;=1,GG$33&lt;=5)),"令和"&amp;GE$33-1&amp;"年"&amp;10,"令和"&amp;GE$33&amp;"年"&amp;10)))))))</f>
        <v>令和年10</v>
      </c>
      <c r="GG78" s="2" t="str">
        <f>IF(OR(GF79="",GH$38=4),"",IF(AND(GG$33&gt;=1,GG$33&lt;=4,GE$33=31),"平成"&amp;30&amp;"年"&amp;10,IF(AND(GG$33=5,GE$33="元"),"平成"&amp;30&amp;"年"&amp;10,IF(AND(GG$33&gt;=6,GE$33="元"),"令和元年"&amp;10,IF(AND(GG$33&gt;=1,GG$33&lt;=5,GE$33=2),"令和元年"&amp;10,(IF((AND(GG$33&gt;=1,GG$33&lt;=5)),"令和"&amp;GE$33-1&amp;"年"&amp;10,"令和"&amp;GE$33&amp;"年"&amp;10)))))))</f>
        <v>令和年10</v>
      </c>
      <c r="GK78" s="5">
        <f>IF(OR(GK79="",GK$38=11),"",10)</f>
        <v>10</v>
      </c>
      <c r="GL78" s="2" t="str">
        <f>IF(OR(GL79="",GN$38=4),"",IF(AND(GM$33&gt;=1,GM$33&lt;=4,GK$33=31),"平成"&amp;30&amp;"年"&amp;10,IF(AND(GM$33=5,GK$33="元"),"平成"&amp;30&amp;"年"&amp;10,IF(AND(GM$33&gt;=6,GK$33="元"),"令和元年"&amp;10,IF(AND(GM$33&gt;=1,GM$33&lt;=5,GK$33=2),"令和元年"&amp;10,(IF((AND(GM$33&gt;=1,GM$33&lt;=5)),"令和"&amp;GK$33-1&amp;"年"&amp;10,"令和"&amp;GK$33&amp;"年"&amp;10)))))))</f>
        <v>令和年10</v>
      </c>
      <c r="GM78" s="2" t="str">
        <f>IF(OR(GL79="",GN$38=4),"",IF(AND(GM$33&gt;=1,GM$33&lt;=4,GK$33=31),"平成"&amp;30&amp;"年"&amp;10,IF(AND(GM$33=5,GK$33="元"),"平成"&amp;30&amp;"年"&amp;10,IF(AND(GM$33&gt;=6,GK$33="元"),"令和元年"&amp;10,IF(AND(GM$33&gt;=1,GM$33&lt;=5,GK$33=2),"令和元年"&amp;10,(IF((AND(GM$33&gt;=1,GM$33&lt;=5)),"令和"&amp;GK$33-1&amp;"年"&amp;10,"令和"&amp;GK$33&amp;"年"&amp;10)))))))</f>
        <v>令和年10</v>
      </c>
      <c r="GQ78" s="5">
        <f>IF(OR(GQ79="",GQ$38=11),"",10)</f>
        <v>10</v>
      </c>
      <c r="GR78" s="2" t="str">
        <f>IF(OR(GR79="",GT$38=4),"",IF(AND(GS$33&gt;=1,GS$33&lt;=4,GQ$33=31),"平成"&amp;30&amp;"年"&amp;10,IF(AND(GS$33=5,GQ$33="元"),"平成"&amp;30&amp;"年"&amp;10,IF(AND(GS$33&gt;=6,GQ$33="元"),"令和元年"&amp;10,IF(AND(GS$33&gt;=1,GS$33&lt;=5,GQ$33=2),"令和元年"&amp;10,(IF((AND(GS$33&gt;=1,GS$33&lt;=5)),"令和"&amp;GQ$33-1&amp;"年"&amp;10,"令和"&amp;GQ$33&amp;"年"&amp;10)))))))</f>
        <v>令和年10</v>
      </c>
      <c r="GS78" s="2" t="str">
        <f>IF(OR(GR79="",GT$38=4),"",IF(AND(GS$33&gt;=1,GS$33&lt;=4,GQ$33=31),"平成"&amp;30&amp;"年"&amp;10,IF(AND(GS$33=5,GQ$33="元"),"平成"&amp;30&amp;"年"&amp;10,IF(AND(GS$33&gt;=6,GQ$33="元"),"令和元年"&amp;10,IF(AND(GS$33&gt;=1,GS$33&lt;=5,GQ$33=2),"令和元年"&amp;10,(IF((AND(GS$33&gt;=1,GS$33&lt;=5)),"令和"&amp;GQ$33-1&amp;"年"&amp;10,"令和"&amp;GQ$33&amp;"年"&amp;10)))))))</f>
        <v>令和年10</v>
      </c>
      <c r="GW78" s="5">
        <f>IF(OR(GW79="",GW$38=11),"",10)</f>
        <v>10</v>
      </c>
      <c r="GX78" s="2" t="str">
        <f>IF(OR(GX79="",GZ$38=4),"",IF(AND(GY$33&gt;=1,GY$33&lt;=4,GW$33=31),"平成"&amp;30&amp;"年"&amp;10,IF(AND(GY$33=5,GW$33="元"),"平成"&amp;30&amp;"年"&amp;10,IF(AND(GY$33&gt;=6,GW$33="元"),"令和元年"&amp;10,IF(AND(GY$33&gt;=1,GY$33&lt;=5,GW$33=2),"令和元年"&amp;10,(IF((AND(GY$33&gt;=1,GY$33&lt;=5)),"令和"&amp;GW$33-1&amp;"年"&amp;10,"令和"&amp;GW$33&amp;"年"&amp;10)))))))</f>
        <v>令和年10</v>
      </c>
      <c r="GY78" s="2" t="str">
        <f>IF(OR(GX79="",GZ$38=4),"",IF(AND(GY$33&gt;=1,GY$33&lt;=4,GW$33=31),"平成"&amp;30&amp;"年"&amp;10,IF(AND(GY$33=5,GW$33="元"),"平成"&amp;30&amp;"年"&amp;10,IF(AND(GY$33&gt;=6,GW$33="元"),"令和元年"&amp;10,IF(AND(GY$33&gt;=1,GY$33&lt;=5,GW$33=2),"令和元年"&amp;10,(IF((AND(GY$33&gt;=1,GY$33&lt;=5)),"令和"&amp;GW$33-1&amp;"年"&amp;10,"令和"&amp;GW$33&amp;"年"&amp;10)))))))</f>
        <v>令和年10</v>
      </c>
      <c r="HC78" s="5">
        <f>IF(OR(HC79="",HC$38=11),"",10)</f>
        <v>10</v>
      </c>
      <c r="HD78" s="2" t="str">
        <f>IF(OR(HD79="",HF$38=4),"",IF(AND(HE$33&gt;=1,HE$33&lt;=4,HC$33=31),"平成"&amp;30&amp;"年"&amp;10,IF(AND(HE$33=5,HC$33="元"),"平成"&amp;30&amp;"年"&amp;10,IF(AND(HE$33&gt;=6,HC$33="元"),"令和元年"&amp;10,IF(AND(HE$33&gt;=1,HE$33&lt;=5,HC$33=2),"令和元年"&amp;10,(IF((AND(HE$33&gt;=1,HE$33&lt;=5)),"令和"&amp;HC$33-1&amp;"年"&amp;10,"令和"&amp;HC$33&amp;"年"&amp;10)))))))</f>
        <v>令和年10</v>
      </c>
      <c r="HE78" s="2" t="str">
        <f>IF(OR(HD79="",HF$38=4),"",IF(AND(HE$33&gt;=1,HE$33&lt;=4,HC$33=31),"平成"&amp;30&amp;"年"&amp;10,IF(AND(HE$33=5,HC$33="元"),"平成"&amp;30&amp;"年"&amp;10,IF(AND(HE$33&gt;=6,HC$33="元"),"令和元年"&amp;10,IF(AND(HE$33&gt;=1,HE$33&lt;=5,HC$33=2),"令和元年"&amp;10,(IF((AND(HE$33&gt;=1,HE$33&lt;=5)),"令和"&amp;HC$33-1&amp;"年"&amp;10,"令和"&amp;HC$33&amp;"年"&amp;10)))))))</f>
        <v>令和年10</v>
      </c>
      <c r="HI78" s="5">
        <f>IF(OR(HI79="",HI$38=11),"",10)</f>
        <v>10</v>
      </c>
      <c r="HJ78" s="2" t="str">
        <f>IF(OR(HJ79="",HL$38=4),"",IF(AND(HK$33&gt;=1,HK$33&lt;=4,HI$33=31),"平成"&amp;30&amp;"年"&amp;10,IF(AND(HK$33=5,HI$33="元"),"平成"&amp;30&amp;"年"&amp;10,IF(AND(HK$33&gt;=6,HI$33="元"),"令和元年"&amp;10,IF(AND(HK$33&gt;=1,HK$33&lt;=5,HI$33=2),"令和元年"&amp;10,(IF((AND(HK$33&gt;=1,HK$33&lt;=5)),"令和"&amp;HI$33-1&amp;"年"&amp;10,"令和"&amp;HI$33&amp;"年"&amp;10)))))))</f>
        <v>令和年10</v>
      </c>
      <c r="HK78" s="2" t="str">
        <f>IF(OR(HJ79="",HL$38=4),"",IF(AND(HK$33&gt;=1,HK$33&lt;=4,HI$33=31),"平成"&amp;30&amp;"年"&amp;10,IF(AND(HK$33=5,HI$33="元"),"平成"&amp;30&amp;"年"&amp;10,IF(AND(HK$33&gt;=6,HI$33="元"),"令和元年"&amp;10,IF(AND(HK$33&gt;=1,HK$33&lt;=5,HI$33=2),"令和元年"&amp;10,(IF((AND(HK$33&gt;=1,HK$33&lt;=5)),"令和"&amp;HI$33-1&amp;"年"&amp;10,"令和"&amp;HI$33&amp;"年"&amp;10)))))))</f>
        <v>令和年10</v>
      </c>
      <c r="HO78" s="5">
        <f>IF(OR(HO79="",HO$38=11),"",10)</f>
        <v>10</v>
      </c>
      <c r="HP78" s="2" t="str">
        <f>IF(OR(HP79="",HR$38=4),"",IF(AND(HQ$33&gt;=1,HQ$33&lt;=4,HO$33=31),"平成"&amp;30&amp;"年"&amp;10,IF(AND(HQ$33=5,HO$33="元"),"平成"&amp;30&amp;"年"&amp;10,IF(AND(HQ$33&gt;=6,HO$33="元"),"令和元年"&amp;10,IF(AND(HQ$33&gt;=1,HQ$33&lt;=5,HO$33=2),"令和元年"&amp;10,(IF((AND(HQ$33&gt;=1,HQ$33&lt;=5)),"令和"&amp;HO$33-1&amp;"年"&amp;10,"令和"&amp;HO$33&amp;"年"&amp;10)))))))</f>
        <v>令和年10</v>
      </c>
      <c r="HQ78" s="2" t="str">
        <f>IF(OR(HP79="",HR$38=4),"",IF(AND(HQ$33&gt;=1,HQ$33&lt;=4,HO$33=31),"平成"&amp;30&amp;"年"&amp;10,IF(AND(HQ$33=5,HO$33="元"),"平成"&amp;30&amp;"年"&amp;10,IF(AND(HQ$33&gt;=6,HO$33="元"),"令和元年"&amp;10,IF(AND(HQ$33&gt;=1,HQ$33&lt;=5,HO$33=2),"令和元年"&amp;10,(IF((AND(HQ$33&gt;=1,HQ$33&lt;=5)),"令和"&amp;HO$33-1&amp;"年"&amp;10,"令和"&amp;HO$33&amp;"年"&amp;10)))))))</f>
        <v>令和年10</v>
      </c>
      <c r="HU78" s="5">
        <f>IF(OR(HU79="",HU$38=11),"",10)</f>
        <v>10</v>
      </c>
      <c r="HV78" s="2" t="str">
        <f>IF(OR(HV79="",HX$38=4),"",IF(AND(HW$33&gt;=1,HW$33&lt;=4,HU$33=31),"平成"&amp;30&amp;"年"&amp;10,IF(AND(HW$33=5,HU$33="元"),"平成"&amp;30&amp;"年"&amp;10,IF(AND(HW$33&gt;=6,HU$33="元"),"令和元年"&amp;10,IF(AND(HW$33&gt;=1,HW$33&lt;=5,HU$33=2),"令和元年"&amp;10,(IF((AND(HW$33&gt;=1,HW$33&lt;=5)),"令和"&amp;HU$33-1&amp;"年"&amp;10,"令和"&amp;HU$33&amp;"年"&amp;10)))))))</f>
        <v>令和年10</v>
      </c>
      <c r="HW78" s="2" t="str">
        <f>IF(OR(HV79="",HX$38=4),"",IF(AND(HW$33&gt;=1,HW$33&lt;=4,HU$33=31),"平成"&amp;30&amp;"年"&amp;10,IF(AND(HW$33=5,HU$33="元"),"平成"&amp;30&amp;"年"&amp;10,IF(AND(HW$33&gt;=6,HU$33="元"),"令和元年"&amp;10,IF(AND(HW$33&gt;=1,HW$33&lt;=5,HU$33=2),"令和元年"&amp;10,(IF((AND(HW$33&gt;=1,HW$33&lt;=5)),"令和"&amp;HU$33-1&amp;"年"&amp;10,"令和"&amp;HU$33&amp;"年"&amp;10)))))))</f>
        <v>令和年10</v>
      </c>
      <c r="IA78" s="5">
        <f>IF(OR(IA79="",IA$38=11),"",10)</f>
        <v>10</v>
      </c>
      <c r="IB78" s="2" t="str">
        <f>IF(OR(IB79="",ID$38=4),"",IF(AND(IC$33&gt;=1,IC$33&lt;=4,IA$33=31),"平成"&amp;30&amp;"年"&amp;10,IF(AND(IC$33=5,IA$33="元"),"平成"&amp;30&amp;"年"&amp;10,IF(AND(IC$33&gt;=6,IA$33="元"),"令和元年"&amp;10,IF(AND(IC$33&gt;=1,IC$33&lt;=5,IA$33=2),"令和元年"&amp;10,(IF((AND(IC$33&gt;=1,IC$33&lt;=5)),"令和"&amp;IA$33-1&amp;"年"&amp;10,"令和"&amp;IA$33&amp;"年"&amp;10)))))))</f>
        <v>令和年10</v>
      </c>
      <c r="IC78" s="2" t="str">
        <f>IF(OR(IB79="",ID$38=4),"",IF(AND(IC$33&gt;=1,IC$33&lt;=4,IA$33=31),"平成"&amp;30&amp;"年"&amp;10,IF(AND(IC$33=5,IA$33="元"),"平成"&amp;30&amp;"年"&amp;10,IF(AND(IC$33&gt;=6,IA$33="元"),"令和元年"&amp;10,IF(AND(IC$33&gt;=1,IC$33&lt;=5,IA$33=2),"令和元年"&amp;10,(IF((AND(IC$33&gt;=1,IC$33&lt;=5)),"令和"&amp;IA$33-1&amp;"年"&amp;10,"令和"&amp;IA$33&amp;"年"&amp;10)))))))</f>
        <v>令和年10</v>
      </c>
      <c r="IG78" s="5">
        <f>IF(OR(IG79="",IG$38=11),"",10)</f>
        <v>10</v>
      </c>
      <c r="IH78" s="2" t="str">
        <f>IF(OR(IH79="",IJ$38=4),"",IF(AND(II$33&gt;=1,II$33&lt;=4,IG$33=31),"平成"&amp;30&amp;"年"&amp;10,IF(AND(II$33=5,IG$33="元"),"平成"&amp;30&amp;"年"&amp;10,IF(AND(II$33&gt;=6,IG$33="元"),"令和元年"&amp;10,IF(AND(II$33&gt;=1,II$33&lt;=5,IG$33=2),"令和元年"&amp;10,(IF((AND(II$33&gt;=1,II$33&lt;=5)),"令和"&amp;IG$33-1&amp;"年"&amp;10,"令和"&amp;IG$33&amp;"年"&amp;10)))))))</f>
        <v>令和年10</v>
      </c>
      <c r="II78" s="2" t="str">
        <f>IF(OR(IH79="",IJ$38=4),"",IF(AND(II$33&gt;=1,II$33&lt;=4,IG$33=31),"平成"&amp;30&amp;"年"&amp;10,IF(AND(II$33=5,IG$33="元"),"平成"&amp;30&amp;"年"&amp;10,IF(AND(II$33&gt;=6,IG$33="元"),"令和元年"&amp;10,IF(AND(II$33&gt;=1,II$33&lt;=5,IG$33=2),"令和元年"&amp;10,(IF((AND(II$33&gt;=1,II$33&lt;=5)),"令和"&amp;IG$33-1&amp;"年"&amp;10,"令和"&amp;IG$33&amp;"年"&amp;10)))))))</f>
        <v>令和年10</v>
      </c>
    </row>
    <row r="79" spans="2:246" ht="15" hidden="1" customHeight="1" outlineLevel="1" x14ac:dyDescent="0.15">
      <c r="B79" s="4" t="str">
        <f>IF(AND(CS18&lt;&gt;"",CS22&lt;&gt;"",CU22&lt;&gt;"",CW22&lt;&gt;""),CS14,"")</f>
        <v/>
      </c>
      <c r="C79" s="81" t="str">
        <f t="shared" ca="1" si="1"/>
        <v>平</v>
      </c>
      <c r="D79" s="78">
        <f t="shared" ca="1" si="2"/>
        <v>4</v>
      </c>
      <c r="E79" s="78" t="str">
        <f t="shared" ca="1" si="0"/>
        <v>平4</v>
      </c>
      <c r="G79" s="5">
        <f>IF(OR(G80="",G$38=12),"",11)</f>
        <v>11</v>
      </c>
      <c r="H79" s="2" t="str">
        <f>IF(OR(H80="",J$38=4),"",IF(AND(I$33&gt;=1,I$33&lt;=4,G$33=31),"平成"&amp;30&amp;"年"&amp;11,IF(AND(I$33=5,G$33="元"),"平成"&amp;30&amp;"年"&amp;11,IF(AND(I$33&gt;=6,G$33="元"),"令和元年"&amp;11,IF(AND(I$33&gt;=1,I$33&lt;=5,G$33=2),"令和元年"&amp;11,(IF((AND(I$33&gt;=1,I$33&lt;=5)),"令和"&amp;G$33-1&amp;"年"&amp;11,"令和"&amp;G$33&amp;"年"&amp;11)))))))</f>
        <v>令和年11</v>
      </c>
      <c r="I79" s="2" t="str">
        <f>IF(OR(H80="",J$38=4),"",IF(AND(I$33&gt;=1,I$33&lt;=4,G$33=31),"平成"&amp;30&amp;"年"&amp;11,IF(AND(I$33=5,G$33="元"),"平成"&amp;30&amp;"年"&amp;11,IF(AND(I$33&gt;=6,G$33="元"),"令和元年"&amp;11,IF(AND(I$33&gt;=1,I$33&lt;=5,G$33=2),"令和元年"&amp;11,(IF((AND(I$33&gt;=1,I$33&lt;=5)),"令和"&amp;G$33-1&amp;"年"&amp;11,"令和"&amp;G$33&amp;"年"&amp;11)))))))</f>
        <v>令和年11</v>
      </c>
      <c r="M79" s="5">
        <f>IF(OR(M80="",M$38=12),"",11)</f>
        <v>11</v>
      </c>
      <c r="N79" s="2" t="str">
        <f>IF(OR(N80="",P$38=4),"",IF(AND(O$33&gt;=1,O$33&lt;=4,M$33=31),"平成"&amp;30&amp;"年"&amp;11,IF(AND(O$33=5,M$33="元"),"平成"&amp;30&amp;"年"&amp;11,IF(AND(O$33&gt;=6,M$33="元"),"令和元年"&amp;11,IF(AND(O$33&gt;=1,O$33&lt;=5,M$33=2),"令和元年"&amp;11,(IF((AND(O$33&gt;=1,O$33&lt;=5)),"令和"&amp;M$33-1&amp;"年"&amp;11,"令和"&amp;M$33&amp;"年"&amp;11)))))))</f>
        <v>令和年11</v>
      </c>
      <c r="O79" s="2" t="str">
        <f>IF(OR(N80="",P$38=4),"",IF(AND(O$33&gt;=1,O$33&lt;=4,M$33=31),"平成"&amp;30&amp;"年"&amp;11,IF(AND(O$33=5,M$33="元"),"平成"&amp;30&amp;"年"&amp;11,IF(AND(O$33&gt;=6,M$33="元"),"令和元年"&amp;11,IF(AND(O$33&gt;=1,O$33&lt;=5,M$33=2),"令和元年"&amp;11,(IF((AND(O$33&gt;=1,O$33&lt;=5)),"令和"&amp;M$33-1&amp;"年"&amp;11,"令和"&amp;M$33&amp;"年"&amp;11)))))))</f>
        <v>令和年11</v>
      </c>
      <c r="S79" s="5">
        <f>IF(OR(S80="",S$38=12),"",11)</f>
        <v>11</v>
      </c>
      <c r="T79" s="2" t="str">
        <f>IF(OR(T80="",V$38=4),"",IF(AND(U$33&gt;=1,U$33&lt;=4,S$33=31),"平成"&amp;30&amp;"年"&amp;11,IF(AND(U$33=5,S$33="元"),"平成"&amp;30&amp;"年"&amp;11,IF(AND(U$33&gt;=6,S$33="元"),"令和元年"&amp;11,IF(AND(U$33&gt;=1,U$33&lt;=5,S$33=2),"令和元年"&amp;11,(IF((AND(U$33&gt;=1,U$33&lt;=5)),"令和"&amp;S$33-1&amp;"年"&amp;11,"令和"&amp;S$33&amp;"年"&amp;11)))))))</f>
        <v>令和年11</v>
      </c>
      <c r="U79" s="2" t="str">
        <f>IF(OR(T80="",V$38=4),"",IF(AND(U$33&gt;=1,U$33&lt;=4,S$33=31),"平成"&amp;30&amp;"年"&amp;11,IF(AND(U$33=5,S$33="元"),"平成"&amp;30&amp;"年"&amp;11,IF(AND(U$33&gt;=6,S$33="元"),"令和元年"&amp;11,IF(AND(U$33&gt;=1,U$33&lt;=5,S$33=2),"令和元年"&amp;11,(IF((AND(U$33&gt;=1,U$33&lt;=5)),"令和"&amp;S$33-1&amp;"年"&amp;11,"令和"&amp;S$33&amp;"年"&amp;11)))))))</f>
        <v>令和年11</v>
      </c>
      <c r="Y79" s="5">
        <f>IF(OR(Y80="",Y$38=12),"",11)</f>
        <v>11</v>
      </c>
      <c r="Z79" s="2" t="str">
        <f>IF(OR(Z80="",AB$38=4),"",IF(AND(AA$33&gt;=1,AA$33&lt;=4,Y$33=31),"平成"&amp;30&amp;"年"&amp;11,IF(AND(AA$33=5,Y$33="元"),"平成"&amp;30&amp;"年"&amp;11,IF(AND(AA$33&gt;=6,Y$33="元"),"令和元年"&amp;11,IF(AND(AA$33&gt;=1,AA$33&lt;=5,Y$33=2),"令和元年"&amp;11,(IF((AND(AA$33&gt;=1,AA$33&lt;=5)),"令和"&amp;Y$33-1&amp;"年"&amp;11,"令和"&amp;Y$33&amp;"年"&amp;11)))))))</f>
        <v>令和年11</v>
      </c>
      <c r="AA79" s="2" t="str">
        <f>IF(OR(Z80="",AB$38=4),"",IF(AND(AA$33&gt;=1,AA$33&lt;=4,Y$33=31),"平成"&amp;30&amp;"年"&amp;11,IF(AND(AA$33=5,Y$33="元"),"平成"&amp;30&amp;"年"&amp;11,IF(AND(AA$33&gt;=6,Y$33="元"),"令和元年"&amp;11,IF(AND(AA$33&gt;=1,AA$33&lt;=5,Y$33=2),"令和元年"&amp;11,(IF((AND(AA$33&gt;=1,AA$33&lt;=5)),"令和"&amp;Y$33-1&amp;"年"&amp;11,"令和"&amp;Y$33&amp;"年"&amp;11)))))))</f>
        <v>令和年11</v>
      </c>
      <c r="AE79" s="5">
        <f>IF(OR(AE80="",AE$38=12),"",11)</f>
        <v>11</v>
      </c>
      <c r="AF79" s="2" t="str">
        <f>IF(OR(AF80="",AH$38=4),"",IF(AND(AG$33&gt;=1,AG$33&lt;=4,AE$33=31),"平成"&amp;30&amp;"年"&amp;11,IF(AND(AG$33=5,AE$33="元"),"平成"&amp;30&amp;"年"&amp;11,IF(AND(AG$33&gt;=6,AE$33="元"),"令和元年"&amp;11,IF(AND(AG$33&gt;=1,AG$33&lt;=5,AE$33=2),"令和元年"&amp;11,(IF((AND(AG$33&gt;=1,AG$33&lt;=5)),"令和"&amp;AE$33-1&amp;"年"&amp;11,"令和"&amp;AE$33&amp;"年"&amp;11)))))))</f>
        <v>令和年11</v>
      </c>
      <c r="AG79" s="2" t="str">
        <f>IF(OR(AF80="",AH$38=4),"",IF(AND(AG$33&gt;=1,AG$33&lt;=4,AE$33=31),"平成"&amp;30&amp;"年"&amp;11,IF(AND(AG$33=5,AE$33="元"),"平成"&amp;30&amp;"年"&amp;11,IF(AND(AG$33&gt;=6,AE$33="元"),"令和元年"&amp;11,IF(AND(AG$33&gt;=1,AG$33&lt;=5,AE$33=2),"令和元年"&amp;11,(IF((AND(AG$33&gt;=1,AG$33&lt;=5)),"令和"&amp;AE$33-1&amp;"年"&amp;11,"令和"&amp;AE$33&amp;"年"&amp;11)))))))</f>
        <v>令和年11</v>
      </c>
      <c r="AK79" s="5">
        <f>IF(OR(AK80="",AK$38=12),"",11)</f>
        <v>11</v>
      </c>
      <c r="AL79" s="2" t="str">
        <f>IF(OR(AL80="",AN$38=4),"",IF(AND(AM$33&gt;=1,AM$33&lt;=4,AK$33=31),"平成"&amp;30&amp;"年"&amp;11,IF(AND(AM$33=5,AK$33="元"),"平成"&amp;30&amp;"年"&amp;11,IF(AND(AM$33&gt;=6,AK$33="元"),"令和元年"&amp;11,IF(AND(AM$33&gt;=1,AM$33&lt;=5,AK$33=2),"令和元年"&amp;11,(IF((AND(AM$33&gt;=1,AM$33&lt;=5)),"令和"&amp;AK$33-1&amp;"年"&amp;11,"令和"&amp;AK$33&amp;"年"&amp;11)))))))</f>
        <v>令和年11</v>
      </c>
      <c r="AM79" s="2" t="str">
        <f>IF(OR(AL80="",AN$38=4),"",IF(AND(AM$33&gt;=1,AM$33&lt;=4,AK$33=31),"平成"&amp;30&amp;"年"&amp;11,IF(AND(AM$33=5,AK$33="元"),"平成"&amp;30&amp;"年"&amp;11,IF(AND(AM$33&gt;=6,AK$33="元"),"令和元年"&amp;11,IF(AND(AM$33&gt;=1,AM$33&lt;=5,AK$33=2),"令和元年"&amp;11,(IF((AND(AM$33&gt;=1,AM$33&lt;=5)),"令和"&amp;AK$33-1&amp;"年"&amp;11,"令和"&amp;AK$33&amp;"年"&amp;11)))))))</f>
        <v>令和年11</v>
      </c>
      <c r="AQ79" s="5">
        <f>IF(OR(AQ80="",AQ$38=12),"",11)</f>
        <v>11</v>
      </c>
      <c r="AR79" s="2" t="str">
        <f>IF(OR(AR80="",AT$38=4),"",IF(AND(AS$33&gt;=1,AS$33&lt;=4,AQ$33=31),"平成"&amp;30&amp;"年"&amp;11,IF(AND(AS$33=5,AQ$33="元"),"平成"&amp;30&amp;"年"&amp;11,IF(AND(AS$33&gt;=6,AQ$33="元"),"令和元年"&amp;11,IF(AND(AS$33&gt;=1,AS$33&lt;=5,AQ$33=2),"令和元年"&amp;11,(IF((AND(AS$33&gt;=1,AS$33&lt;=5)),"令和"&amp;AQ$33-1&amp;"年"&amp;11,"令和"&amp;AQ$33&amp;"年"&amp;11)))))))</f>
        <v>令和年11</v>
      </c>
      <c r="AS79" s="2" t="str">
        <f>IF(OR(AR80="",AT$38=4),"",IF(AND(AS$33&gt;=1,AS$33&lt;=4,AQ$33=31),"平成"&amp;30&amp;"年"&amp;11,IF(AND(AS$33=5,AQ$33="元"),"平成"&amp;30&amp;"年"&amp;11,IF(AND(AS$33&gt;=6,AQ$33="元"),"令和元年"&amp;11,IF(AND(AS$33&gt;=1,AS$33&lt;=5,AQ$33=2),"令和元年"&amp;11,(IF((AND(AS$33&gt;=1,AS$33&lt;=5)),"令和"&amp;AQ$33-1&amp;"年"&amp;11,"令和"&amp;AQ$33&amp;"年"&amp;11)))))))</f>
        <v>令和年11</v>
      </c>
      <c r="AW79" s="5">
        <f>IF(OR(AW80="",AW$38=12),"",11)</f>
        <v>11</v>
      </c>
      <c r="AX79" s="2" t="str">
        <f>IF(OR(AX80="",AZ$38=4),"",IF(AND(AY$33&gt;=1,AY$33&lt;=4,AW$33=31),"平成"&amp;30&amp;"年"&amp;11,IF(AND(AY$33=5,AW$33="元"),"平成"&amp;30&amp;"年"&amp;11,IF(AND(AY$33&gt;=6,AW$33="元"),"令和元年"&amp;11,IF(AND(AY$33&gt;=1,AY$33&lt;=5,AW$33=2),"令和元年"&amp;11,(IF((AND(AY$33&gt;=1,AY$33&lt;=5)),"令和"&amp;AW$33-1&amp;"年"&amp;11,"令和"&amp;AW$33&amp;"年"&amp;11)))))))</f>
        <v>令和年11</v>
      </c>
      <c r="AY79" s="2" t="str">
        <f>IF(OR(AX80="",AZ$38=4),"",IF(AND(AY$33&gt;=1,AY$33&lt;=4,AW$33=31),"平成"&amp;30&amp;"年"&amp;11,IF(AND(AY$33=5,AW$33="元"),"平成"&amp;30&amp;"年"&amp;11,IF(AND(AY$33&gt;=6,AW$33="元"),"令和元年"&amp;11,IF(AND(AY$33&gt;=1,AY$33&lt;=5,AW$33=2),"令和元年"&amp;11,(IF((AND(AY$33&gt;=1,AY$33&lt;=5)),"令和"&amp;AW$33-1&amp;"年"&amp;11,"令和"&amp;AW$33&amp;"年"&amp;11)))))))</f>
        <v>令和年11</v>
      </c>
      <c r="BC79" s="5">
        <f>IF(OR(BC80="",BC$38=12),"",11)</f>
        <v>11</v>
      </c>
      <c r="BD79" s="2" t="str">
        <f>IF(OR(BD80="",BF$38=4),"",IF(AND(BE$33&gt;=1,BE$33&lt;=4,BC$33=31),"平成"&amp;30&amp;"年"&amp;11,IF(AND(BE$33=5,BC$33="元"),"平成"&amp;30&amp;"年"&amp;11,IF(AND(BE$33&gt;=6,BC$33="元"),"令和元年"&amp;11,IF(AND(BE$33&gt;=1,BE$33&lt;=5,BC$33=2),"令和元年"&amp;11,(IF((AND(BE$33&gt;=1,BE$33&lt;=5)),"令和"&amp;BC$33-1&amp;"年"&amp;11,"令和"&amp;BC$33&amp;"年"&amp;11)))))))</f>
        <v>令和年11</v>
      </c>
      <c r="BE79" s="2" t="str">
        <f>IF(OR(BD80="",BF$38=4),"",IF(AND(BE$33&gt;=1,BE$33&lt;=4,BC$33=31),"平成"&amp;30&amp;"年"&amp;11,IF(AND(BE$33=5,BC$33="元"),"平成"&amp;30&amp;"年"&amp;11,IF(AND(BE$33&gt;=6,BC$33="元"),"令和元年"&amp;11,IF(AND(BE$33&gt;=1,BE$33&lt;=5,BC$33=2),"令和元年"&amp;11,(IF((AND(BE$33&gt;=1,BE$33&lt;=5)),"令和"&amp;BC$33-1&amp;"年"&amp;11,"令和"&amp;BC$33&amp;"年"&amp;11)))))))</f>
        <v>令和年11</v>
      </c>
      <c r="BI79" s="5">
        <f>IF(OR(BI80="",BI$38=12),"",11)</f>
        <v>11</v>
      </c>
      <c r="BJ79" s="2" t="str">
        <f>IF(OR(BJ80="",BL$38=4),"",IF(AND(BK$33&gt;=1,BK$33&lt;=4,BI$33=31),"平成"&amp;30&amp;"年"&amp;11,IF(AND(BK$33=5,BI$33="元"),"平成"&amp;30&amp;"年"&amp;11,IF(AND(BK$33&gt;=6,BI$33="元"),"令和元年"&amp;11,IF(AND(BK$33&gt;=1,BK$33&lt;=5,BI$33=2),"令和元年"&amp;11,(IF((AND(BK$33&gt;=1,BK$33&lt;=5)),"令和"&amp;BI$33-1&amp;"年"&amp;11,"令和"&amp;BI$33&amp;"年"&amp;11)))))))</f>
        <v>令和年11</v>
      </c>
      <c r="BK79" s="2" t="str">
        <f>IF(OR(BJ80="",BL$38=4),"",IF(AND(BK$33&gt;=1,BK$33&lt;=4,BI$33=31),"平成"&amp;30&amp;"年"&amp;11,IF(AND(BK$33=5,BI$33="元"),"平成"&amp;30&amp;"年"&amp;11,IF(AND(BK$33&gt;=6,BI$33="元"),"令和元年"&amp;11,IF(AND(BK$33&gt;=1,BK$33&lt;=5,BI$33=2),"令和元年"&amp;11,(IF((AND(BK$33&gt;=1,BK$33&lt;=5)),"令和"&amp;BI$33-1&amp;"年"&amp;11,"令和"&amp;BI$33&amp;"年"&amp;11)))))))</f>
        <v>令和年11</v>
      </c>
      <c r="BO79" s="5">
        <f>IF(OR(BO80="",BO$38=12),"",11)</f>
        <v>11</v>
      </c>
      <c r="BP79" s="2" t="str">
        <f>IF(OR(BP80="",BR$38=4),"",IF(AND(BQ$33&gt;=1,BQ$33&lt;=4,BO$33=31),"平成"&amp;30&amp;"年"&amp;11,IF(AND(BQ$33=5,BO$33="元"),"平成"&amp;30&amp;"年"&amp;11,IF(AND(BQ$33&gt;=6,BO$33="元"),"令和元年"&amp;11,IF(AND(BQ$33&gt;=1,BQ$33&lt;=5,BO$33=2),"令和元年"&amp;11,(IF((AND(BQ$33&gt;=1,BQ$33&lt;=5)),"令和"&amp;BO$33-1&amp;"年"&amp;11,"令和"&amp;BO$33&amp;"年"&amp;11)))))))</f>
        <v>令和年11</v>
      </c>
      <c r="BQ79" s="2" t="str">
        <f>IF(OR(BP80="",BR$38=4),"",IF(AND(BQ$33&gt;=1,BQ$33&lt;=4,BO$33=31),"平成"&amp;30&amp;"年"&amp;11,IF(AND(BQ$33=5,BO$33="元"),"平成"&amp;30&amp;"年"&amp;11,IF(AND(BQ$33&gt;=6,BO$33="元"),"令和元年"&amp;11,IF(AND(BQ$33&gt;=1,BQ$33&lt;=5,BO$33=2),"令和元年"&amp;11,(IF((AND(BQ$33&gt;=1,BQ$33&lt;=5)),"令和"&amp;BO$33-1&amp;"年"&amp;11,"令和"&amp;BO$33&amp;"年"&amp;11)))))))</f>
        <v>令和年11</v>
      </c>
      <c r="BU79" s="5">
        <f>IF(OR(BU80="",BU$38=12),"",11)</f>
        <v>11</v>
      </c>
      <c r="BV79" s="2" t="str">
        <f>IF(OR(BV80="",BX$38=4),"",IF(AND(BW$33&gt;=1,BW$33&lt;=4,BU$33=31),"平成"&amp;30&amp;"年"&amp;11,IF(AND(BW$33=5,BU$33="元"),"平成"&amp;30&amp;"年"&amp;11,IF(AND(BW$33&gt;=6,BU$33="元"),"令和元年"&amp;11,IF(AND(BW$33&gt;=1,BW$33&lt;=5,BU$33=2),"令和元年"&amp;11,(IF((AND(BW$33&gt;=1,BW$33&lt;=5)),"令和"&amp;BU$33-1&amp;"年"&amp;11,"令和"&amp;BU$33&amp;"年"&amp;11)))))))</f>
        <v>令和年11</v>
      </c>
      <c r="BW79" s="2" t="str">
        <f>IF(OR(BV80="",BX$38=4),"",IF(AND(BW$33&gt;=1,BW$33&lt;=4,BU$33=31),"平成"&amp;30&amp;"年"&amp;11,IF(AND(BW$33=5,BU$33="元"),"平成"&amp;30&amp;"年"&amp;11,IF(AND(BW$33&gt;=6,BU$33="元"),"令和元年"&amp;11,IF(AND(BW$33&gt;=1,BW$33&lt;=5,BU$33=2),"令和元年"&amp;11,(IF((AND(BW$33&gt;=1,BW$33&lt;=5)),"令和"&amp;BU$33-1&amp;"年"&amp;11,"令和"&amp;BU$33&amp;"年"&amp;11)))))))</f>
        <v>令和年11</v>
      </c>
      <c r="CA79" s="5">
        <f>IF(OR(CA80="",CA$38=12),"",11)</f>
        <v>11</v>
      </c>
      <c r="CB79" s="2" t="str">
        <f>IF(OR(CB80="",CD$38=4),"",IF(AND(CC$33&gt;=1,CC$33&lt;=4,CA$33=31),"平成"&amp;30&amp;"年"&amp;11,IF(AND(CC$33=5,CA$33="元"),"平成"&amp;30&amp;"年"&amp;11,IF(AND(CC$33&gt;=6,CA$33="元"),"令和元年"&amp;11,IF(AND(CC$33&gt;=1,CC$33&lt;=5,CA$33=2),"令和元年"&amp;11,(IF((AND(CC$33&gt;=1,CC$33&lt;=5)),"令和"&amp;CA$33-1&amp;"年"&amp;11,"令和"&amp;CA$33&amp;"年"&amp;11)))))))</f>
        <v>令和年11</v>
      </c>
      <c r="CC79" s="2" t="str">
        <f>IF(OR(CB80="",CD$38=4),"",IF(AND(CC$33&gt;=1,CC$33&lt;=4,CA$33=31),"平成"&amp;30&amp;"年"&amp;11,IF(AND(CC$33=5,CA$33="元"),"平成"&amp;30&amp;"年"&amp;11,IF(AND(CC$33&gt;=6,CA$33="元"),"令和元年"&amp;11,IF(AND(CC$33&gt;=1,CC$33&lt;=5,CA$33=2),"令和元年"&amp;11,(IF((AND(CC$33&gt;=1,CC$33&lt;=5)),"令和"&amp;CA$33-1&amp;"年"&amp;11,"令和"&amp;CA$33&amp;"年"&amp;11)))))))</f>
        <v>令和年11</v>
      </c>
      <c r="CG79" s="5">
        <f>IF(OR(CG80="",CG$38=12),"",11)</f>
        <v>11</v>
      </c>
      <c r="CH79" s="2" t="str">
        <f>IF(OR(CH80="",CJ$38=4),"",IF(AND(CI$33&gt;=1,CI$33&lt;=4,CG$33=31),"平成"&amp;30&amp;"年"&amp;11,IF(AND(CI$33=5,CG$33="元"),"平成"&amp;30&amp;"年"&amp;11,IF(AND(CI$33&gt;=6,CG$33="元"),"令和元年"&amp;11,IF(AND(CI$33&gt;=1,CI$33&lt;=5,CG$33=2),"令和元年"&amp;11,(IF((AND(CI$33&gt;=1,CI$33&lt;=5)),"令和"&amp;CG$33-1&amp;"年"&amp;11,"令和"&amp;CG$33&amp;"年"&amp;11)))))))</f>
        <v>令和年11</v>
      </c>
      <c r="CI79" s="2" t="str">
        <f>IF(OR(CH80="",CJ$38=4),"",IF(AND(CI$33&gt;=1,CI$33&lt;=4,CG$33=31),"平成"&amp;30&amp;"年"&amp;11,IF(AND(CI$33=5,CG$33="元"),"平成"&amp;30&amp;"年"&amp;11,IF(AND(CI$33&gt;=6,CG$33="元"),"令和元年"&amp;11,IF(AND(CI$33&gt;=1,CI$33&lt;=5,CG$33=2),"令和元年"&amp;11,(IF((AND(CI$33&gt;=1,CI$33&lt;=5)),"令和"&amp;CG$33-1&amp;"年"&amp;11,"令和"&amp;CG$33&amp;"年"&amp;11)))))))</f>
        <v>令和年11</v>
      </c>
      <c r="CM79" s="5">
        <f>IF(OR(CM80="",CM$38=12),"",11)</f>
        <v>11</v>
      </c>
      <c r="CN79" s="2" t="str">
        <f>IF(OR(CN80="",CP$38=4),"",IF(AND(CO$33&gt;=1,CO$33&lt;=4,CM$33=31),"平成"&amp;30&amp;"年"&amp;11,IF(AND(CO$33=5,CM$33="元"),"平成"&amp;30&amp;"年"&amp;11,IF(AND(CO$33&gt;=6,CM$33="元"),"令和元年"&amp;11,IF(AND(CO$33&gt;=1,CO$33&lt;=5,CM$33=2),"令和元年"&amp;11,(IF((AND(CO$33&gt;=1,CO$33&lt;=5)),"令和"&amp;CM$33-1&amp;"年"&amp;11,"令和"&amp;CM$33&amp;"年"&amp;11)))))))</f>
        <v>令和年11</v>
      </c>
      <c r="CO79" s="2" t="str">
        <f>IF(OR(CN80="",CP$38=4),"",IF(AND(CO$33&gt;=1,CO$33&lt;=4,CM$33=31),"平成"&amp;30&amp;"年"&amp;11,IF(AND(CO$33=5,CM$33="元"),"平成"&amp;30&amp;"年"&amp;11,IF(AND(CO$33&gt;=6,CM$33="元"),"令和元年"&amp;11,IF(AND(CO$33&gt;=1,CO$33&lt;=5,CM$33=2),"令和元年"&amp;11,(IF((AND(CO$33&gt;=1,CO$33&lt;=5)),"令和"&amp;CM$33-1&amp;"年"&amp;11,"令和"&amp;CM$33&amp;"年"&amp;11)))))))</f>
        <v>令和年11</v>
      </c>
      <c r="CS79" s="5">
        <f>IF(OR(CS80="",CS$38=12),"",11)</f>
        <v>11</v>
      </c>
      <c r="CT79" s="2" t="str">
        <f>IF(OR(CT80="",CV$38=4),"",IF(AND(CU$33&gt;=1,CU$33&lt;=4,CS$33=31),"平成"&amp;30&amp;"年"&amp;11,IF(AND(CU$33=5,CS$33="元"),"平成"&amp;30&amp;"年"&amp;11,IF(AND(CU$33&gt;=6,CS$33="元"),"令和元年"&amp;11,IF(AND(CU$33&gt;=1,CU$33&lt;=5,CS$33=2),"令和元年"&amp;11,(IF((AND(CU$33&gt;=1,CU$33&lt;=5)),"令和"&amp;CS$33-1&amp;"年"&amp;11,"令和"&amp;CS$33&amp;"年"&amp;11)))))))</f>
        <v>令和年11</v>
      </c>
      <c r="CU79" s="2" t="str">
        <f>IF(OR(CT80="",CV$38=4),"",IF(AND(CU$33&gt;=1,CU$33&lt;=4,CS$33=31),"平成"&amp;30&amp;"年"&amp;11,IF(AND(CU$33=5,CS$33="元"),"平成"&amp;30&amp;"年"&amp;11,IF(AND(CU$33&gt;=6,CS$33="元"),"令和元年"&amp;11,IF(AND(CU$33&gt;=1,CU$33&lt;=5,CS$33=2),"令和元年"&amp;11,(IF((AND(CU$33&gt;=1,CU$33&lt;=5)),"令和"&amp;CS$33-1&amp;"年"&amp;11,"令和"&amp;CS$33&amp;"年"&amp;11)))))))</f>
        <v>令和年11</v>
      </c>
      <c r="CY79" s="5">
        <f>IF(OR(CY80="",CY$38=12),"",11)</f>
        <v>11</v>
      </c>
      <c r="CZ79" s="2" t="str">
        <f>IF(OR(CZ80="",DB$38=4),"",IF(AND(DA$33&gt;=1,DA$33&lt;=4,CY$33=31),"平成"&amp;30&amp;"年"&amp;11,IF(AND(DA$33=5,CY$33="元"),"平成"&amp;30&amp;"年"&amp;11,IF(AND(DA$33&gt;=6,CY$33="元"),"令和元年"&amp;11,IF(AND(DA$33&gt;=1,DA$33&lt;=5,CY$33=2),"令和元年"&amp;11,(IF((AND(DA$33&gt;=1,DA$33&lt;=5)),"令和"&amp;CY$33-1&amp;"年"&amp;11,"令和"&amp;CY$33&amp;"年"&amp;11)))))))</f>
        <v>令和年11</v>
      </c>
      <c r="DA79" s="2" t="str">
        <f>IF(OR(CZ80="",DB$38=4),"",IF(AND(DA$33&gt;=1,DA$33&lt;=4,CY$33=31),"平成"&amp;30&amp;"年"&amp;11,IF(AND(DA$33=5,CY$33="元"),"平成"&amp;30&amp;"年"&amp;11,IF(AND(DA$33&gt;=6,CY$33="元"),"令和元年"&amp;11,IF(AND(DA$33&gt;=1,DA$33&lt;=5,CY$33=2),"令和元年"&amp;11,(IF((AND(DA$33&gt;=1,DA$33&lt;=5)),"令和"&amp;CY$33-1&amp;"年"&amp;11,"令和"&amp;CY$33&amp;"年"&amp;11)))))))</f>
        <v>令和年11</v>
      </c>
      <c r="DE79" s="5">
        <f>IF(OR(DE80="",DE$38=12),"",11)</f>
        <v>11</v>
      </c>
      <c r="DF79" s="2" t="str">
        <f>IF(OR(DF80="",DH$38=4),"",IF(AND(DG$33&gt;=1,DG$33&lt;=4,DE$33=31),"平成"&amp;30&amp;"年"&amp;11,IF(AND(DG$33=5,DE$33="元"),"平成"&amp;30&amp;"年"&amp;11,IF(AND(DG$33&gt;=6,DE$33="元"),"令和元年"&amp;11,IF(AND(DG$33&gt;=1,DG$33&lt;=5,DE$33=2),"令和元年"&amp;11,(IF((AND(DG$33&gt;=1,DG$33&lt;=5)),"令和"&amp;DE$33-1&amp;"年"&amp;11,"令和"&amp;DE$33&amp;"年"&amp;11)))))))</f>
        <v>令和年11</v>
      </c>
      <c r="DG79" s="2" t="str">
        <f>IF(OR(DF80="",DH$38=4),"",IF(AND(DG$33&gt;=1,DG$33&lt;=4,DE$33=31),"平成"&amp;30&amp;"年"&amp;11,IF(AND(DG$33=5,DE$33="元"),"平成"&amp;30&amp;"年"&amp;11,IF(AND(DG$33&gt;=6,DE$33="元"),"令和元年"&amp;11,IF(AND(DG$33&gt;=1,DG$33&lt;=5,DE$33=2),"令和元年"&amp;11,(IF((AND(DG$33&gt;=1,DG$33&lt;=5)),"令和"&amp;DE$33-1&amp;"年"&amp;11,"令和"&amp;DE$33&amp;"年"&amp;11)))))))</f>
        <v>令和年11</v>
      </c>
      <c r="DK79" s="5">
        <f>IF(OR(DK80="",DK$38=12),"",11)</f>
        <v>11</v>
      </c>
      <c r="DL79" s="2" t="str">
        <f>IF(OR(DL80="",DN$38=4),"",IF(AND(DM$33&gt;=1,DM$33&lt;=4,DK$33=31),"平成"&amp;30&amp;"年"&amp;11,IF(AND(DM$33=5,DK$33="元"),"平成"&amp;30&amp;"年"&amp;11,IF(AND(DM$33&gt;=6,DK$33="元"),"令和元年"&amp;11,IF(AND(DM$33&gt;=1,DM$33&lt;=5,DK$33=2),"令和元年"&amp;11,(IF((AND(DM$33&gt;=1,DM$33&lt;=5)),"令和"&amp;DK$33-1&amp;"年"&amp;11,"令和"&amp;DK$33&amp;"年"&amp;11)))))))</f>
        <v>令和年11</v>
      </c>
      <c r="DM79" s="2" t="str">
        <f>IF(OR(DL80="",DN$38=4),"",IF(AND(DM$33&gt;=1,DM$33&lt;=4,DK$33=31),"平成"&amp;30&amp;"年"&amp;11,IF(AND(DM$33=5,DK$33="元"),"平成"&amp;30&amp;"年"&amp;11,IF(AND(DM$33&gt;=6,DK$33="元"),"令和元年"&amp;11,IF(AND(DM$33&gt;=1,DM$33&lt;=5,DK$33=2),"令和元年"&amp;11,(IF((AND(DM$33&gt;=1,DM$33&lt;=5)),"令和"&amp;DK$33-1&amp;"年"&amp;11,"令和"&amp;DK$33&amp;"年"&amp;11)))))))</f>
        <v>令和年11</v>
      </c>
      <c r="DQ79" s="5">
        <f>IF(OR(DQ80="",DQ$38=12),"",11)</f>
        <v>11</v>
      </c>
      <c r="DR79" s="2" t="str">
        <f>IF(OR(DR80="",DT$38=4),"",IF(AND(DS$33&gt;=1,DS$33&lt;=4,DQ$33=31),"平成"&amp;30&amp;"年"&amp;11,IF(AND(DS$33=5,DQ$33="元"),"平成"&amp;30&amp;"年"&amp;11,IF(AND(DS$33&gt;=6,DQ$33="元"),"令和元年"&amp;11,IF(AND(DS$33&gt;=1,DS$33&lt;=5,DQ$33=2),"令和元年"&amp;11,(IF((AND(DS$33&gt;=1,DS$33&lt;=5)),"令和"&amp;DQ$33-1&amp;"年"&amp;11,"令和"&amp;DQ$33&amp;"年"&amp;11)))))))</f>
        <v>令和年11</v>
      </c>
      <c r="DS79" s="2" t="str">
        <f>IF(OR(DR80="",DT$38=4),"",IF(AND(DS$33&gt;=1,DS$33&lt;=4,DQ$33=31),"平成"&amp;30&amp;"年"&amp;11,IF(AND(DS$33=5,DQ$33="元"),"平成"&amp;30&amp;"年"&amp;11,IF(AND(DS$33&gt;=6,DQ$33="元"),"令和元年"&amp;11,IF(AND(DS$33&gt;=1,DS$33&lt;=5,DQ$33=2),"令和元年"&amp;11,(IF((AND(DS$33&gt;=1,DS$33&lt;=5)),"令和"&amp;DQ$33-1&amp;"年"&amp;11,"令和"&amp;DQ$33&amp;"年"&amp;11)))))))</f>
        <v>令和年11</v>
      </c>
      <c r="DW79" s="5">
        <f>IF(OR(DW80="",DW$38=12),"",11)</f>
        <v>11</v>
      </c>
      <c r="DX79" s="2" t="str">
        <f>IF(OR(DX80="",DZ$38=4),"",IF(AND(DY$33&gt;=1,DY$33&lt;=4,DW$33=31),"平成"&amp;30&amp;"年"&amp;11,IF(AND(DY$33=5,DW$33="元"),"平成"&amp;30&amp;"年"&amp;11,IF(AND(DY$33&gt;=6,DW$33="元"),"令和元年"&amp;11,IF(AND(DY$33&gt;=1,DY$33&lt;=5,DW$33=2),"令和元年"&amp;11,(IF((AND(DY$33&gt;=1,DY$33&lt;=5)),"令和"&amp;DW$33-1&amp;"年"&amp;11,"令和"&amp;DW$33&amp;"年"&amp;11)))))))</f>
        <v>令和年11</v>
      </c>
      <c r="DY79" s="2" t="str">
        <f>IF(OR(DX80="",DZ$38=4),"",IF(AND(DY$33&gt;=1,DY$33&lt;=4,DW$33=31),"平成"&amp;30&amp;"年"&amp;11,IF(AND(DY$33=5,DW$33="元"),"平成"&amp;30&amp;"年"&amp;11,IF(AND(DY$33&gt;=6,DW$33="元"),"令和元年"&amp;11,IF(AND(DY$33&gt;=1,DY$33&lt;=5,DW$33=2),"令和元年"&amp;11,(IF((AND(DY$33&gt;=1,DY$33&lt;=5)),"令和"&amp;DW$33-1&amp;"年"&amp;11,"令和"&amp;DW$33&amp;"年"&amp;11)))))))</f>
        <v>令和年11</v>
      </c>
      <c r="EC79" s="5">
        <f>IF(OR(EC80="",EC$38=12),"",11)</f>
        <v>11</v>
      </c>
      <c r="ED79" s="2" t="str">
        <f>IF(OR(ED80="",EF$38=4),"",IF(AND(EE$33&gt;=1,EE$33&lt;=4,EC$33=31),"平成"&amp;30&amp;"年"&amp;11,IF(AND(EE$33=5,EC$33="元"),"平成"&amp;30&amp;"年"&amp;11,IF(AND(EE$33&gt;=6,EC$33="元"),"令和元年"&amp;11,IF(AND(EE$33&gt;=1,EE$33&lt;=5,EC$33=2),"令和元年"&amp;11,(IF((AND(EE$33&gt;=1,EE$33&lt;=5)),"令和"&amp;EC$33-1&amp;"年"&amp;11,"令和"&amp;EC$33&amp;"年"&amp;11)))))))</f>
        <v>令和年11</v>
      </c>
      <c r="EE79" s="2" t="str">
        <f>IF(OR(ED80="",EF$38=4),"",IF(AND(EE$33&gt;=1,EE$33&lt;=4,EC$33=31),"平成"&amp;30&amp;"年"&amp;11,IF(AND(EE$33=5,EC$33="元"),"平成"&amp;30&amp;"年"&amp;11,IF(AND(EE$33&gt;=6,EC$33="元"),"令和元年"&amp;11,IF(AND(EE$33&gt;=1,EE$33&lt;=5,EC$33=2),"令和元年"&amp;11,(IF((AND(EE$33&gt;=1,EE$33&lt;=5)),"令和"&amp;EC$33-1&amp;"年"&amp;11,"令和"&amp;EC$33&amp;"年"&amp;11)))))))</f>
        <v>令和年11</v>
      </c>
      <c r="EI79" s="5">
        <f>IF(OR(EI80="",EI$38=12),"",11)</f>
        <v>11</v>
      </c>
      <c r="EJ79" s="2" t="str">
        <f>IF(OR(EJ80="",EL$38=4),"",IF(AND(EK$33&gt;=1,EK$33&lt;=4,EI$33=31),"平成"&amp;30&amp;"年"&amp;11,IF(AND(EK$33=5,EI$33="元"),"平成"&amp;30&amp;"年"&amp;11,IF(AND(EK$33&gt;=6,EI$33="元"),"令和元年"&amp;11,IF(AND(EK$33&gt;=1,EK$33&lt;=5,EI$33=2),"令和元年"&amp;11,(IF((AND(EK$33&gt;=1,EK$33&lt;=5)),"令和"&amp;EI$33-1&amp;"年"&amp;11,"令和"&amp;EI$33&amp;"年"&amp;11)))))))</f>
        <v>令和年11</v>
      </c>
      <c r="EK79" s="2" t="str">
        <f>IF(OR(EJ80="",EL$38=4),"",IF(AND(EK$33&gt;=1,EK$33&lt;=4,EI$33=31),"平成"&amp;30&amp;"年"&amp;11,IF(AND(EK$33=5,EI$33="元"),"平成"&amp;30&amp;"年"&amp;11,IF(AND(EK$33&gt;=6,EI$33="元"),"令和元年"&amp;11,IF(AND(EK$33&gt;=1,EK$33&lt;=5,EI$33=2),"令和元年"&amp;11,(IF((AND(EK$33&gt;=1,EK$33&lt;=5)),"令和"&amp;EI$33-1&amp;"年"&amp;11,"令和"&amp;EI$33&amp;"年"&amp;11)))))))</f>
        <v>令和年11</v>
      </c>
      <c r="EO79" s="5">
        <f>IF(OR(EO80="",EO$38=12),"",11)</f>
        <v>11</v>
      </c>
      <c r="EP79" s="2" t="str">
        <f>IF(OR(EP80="",ER$38=4),"",IF(AND(EQ$33&gt;=1,EQ$33&lt;=4,EO$33=31),"平成"&amp;30&amp;"年"&amp;11,IF(AND(EQ$33=5,EO$33="元"),"平成"&amp;30&amp;"年"&amp;11,IF(AND(EQ$33&gt;=6,EO$33="元"),"令和元年"&amp;11,IF(AND(EQ$33&gt;=1,EQ$33&lt;=5,EO$33=2),"令和元年"&amp;11,(IF((AND(EQ$33&gt;=1,EQ$33&lt;=5)),"令和"&amp;EO$33-1&amp;"年"&amp;11,"令和"&amp;EO$33&amp;"年"&amp;11)))))))</f>
        <v>令和年11</v>
      </c>
      <c r="EQ79" s="2" t="str">
        <f>IF(OR(EP80="",ER$38=4),"",IF(AND(EQ$33&gt;=1,EQ$33&lt;=4,EO$33=31),"平成"&amp;30&amp;"年"&amp;11,IF(AND(EQ$33=5,EO$33="元"),"平成"&amp;30&amp;"年"&amp;11,IF(AND(EQ$33&gt;=6,EO$33="元"),"令和元年"&amp;11,IF(AND(EQ$33&gt;=1,EQ$33&lt;=5,EO$33=2),"令和元年"&amp;11,(IF((AND(EQ$33&gt;=1,EQ$33&lt;=5)),"令和"&amp;EO$33-1&amp;"年"&amp;11,"令和"&amp;EO$33&amp;"年"&amp;11)))))))</f>
        <v>令和年11</v>
      </c>
      <c r="EU79" s="5">
        <f>IF(OR(EU80="",EU$38=12),"",11)</f>
        <v>11</v>
      </c>
      <c r="EV79" s="2" t="str">
        <f>IF(OR(EV80="",EX$38=4),"",IF(AND(EW$33&gt;=1,EW$33&lt;=4,EU$33=31),"平成"&amp;30&amp;"年"&amp;11,IF(AND(EW$33=5,EU$33="元"),"平成"&amp;30&amp;"年"&amp;11,IF(AND(EW$33&gt;=6,EU$33="元"),"令和元年"&amp;11,IF(AND(EW$33&gt;=1,EW$33&lt;=5,EU$33=2),"令和元年"&amp;11,(IF((AND(EW$33&gt;=1,EW$33&lt;=5)),"令和"&amp;EU$33-1&amp;"年"&amp;11,"令和"&amp;EU$33&amp;"年"&amp;11)))))))</f>
        <v>令和年11</v>
      </c>
      <c r="EW79" s="2" t="str">
        <f>IF(OR(EV80="",EX$38=4),"",IF(AND(EW$33&gt;=1,EW$33&lt;=4,EU$33=31),"平成"&amp;30&amp;"年"&amp;11,IF(AND(EW$33=5,EU$33="元"),"平成"&amp;30&amp;"年"&amp;11,IF(AND(EW$33&gt;=6,EU$33="元"),"令和元年"&amp;11,IF(AND(EW$33&gt;=1,EW$33&lt;=5,EU$33=2),"令和元年"&amp;11,(IF((AND(EW$33&gt;=1,EW$33&lt;=5)),"令和"&amp;EU$33-1&amp;"年"&amp;11,"令和"&amp;EU$33&amp;"年"&amp;11)))))))</f>
        <v>令和年11</v>
      </c>
      <c r="FA79" s="5">
        <f>IF(OR(FA80="",FA$38=12),"",11)</f>
        <v>11</v>
      </c>
      <c r="FB79" s="2" t="str">
        <f>IF(OR(FB80="",FD$38=4),"",IF(AND(FC$33&gt;=1,FC$33&lt;=4,FA$33=31),"平成"&amp;30&amp;"年"&amp;11,IF(AND(FC$33=5,FA$33="元"),"平成"&amp;30&amp;"年"&amp;11,IF(AND(FC$33&gt;=6,FA$33="元"),"令和元年"&amp;11,IF(AND(FC$33&gt;=1,FC$33&lt;=5,FA$33=2),"令和元年"&amp;11,(IF((AND(FC$33&gt;=1,FC$33&lt;=5)),"令和"&amp;FA$33-1&amp;"年"&amp;11,"令和"&amp;FA$33&amp;"年"&amp;11)))))))</f>
        <v>令和年11</v>
      </c>
      <c r="FC79" s="2" t="str">
        <f>IF(OR(FB80="",FD$38=4),"",IF(AND(FC$33&gt;=1,FC$33&lt;=4,FA$33=31),"平成"&amp;30&amp;"年"&amp;11,IF(AND(FC$33=5,FA$33="元"),"平成"&amp;30&amp;"年"&amp;11,IF(AND(FC$33&gt;=6,FA$33="元"),"令和元年"&amp;11,IF(AND(FC$33&gt;=1,FC$33&lt;=5,FA$33=2),"令和元年"&amp;11,(IF((AND(FC$33&gt;=1,FC$33&lt;=5)),"令和"&amp;FA$33-1&amp;"年"&amp;11,"令和"&amp;FA$33&amp;"年"&amp;11)))))))</f>
        <v>令和年11</v>
      </c>
      <c r="FG79" s="5">
        <f>IF(OR(FG80="",FG$38=12),"",11)</f>
        <v>11</v>
      </c>
      <c r="FH79" s="2" t="str">
        <f>IF(OR(FH80="",FJ$38=4),"",IF(AND(FI$33&gt;=1,FI$33&lt;=4,FG$33=31),"平成"&amp;30&amp;"年"&amp;11,IF(AND(FI$33=5,FG$33="元"),"平成"&amp;30&amp;"年"&amp;11,IF(AND(FI$33&gt;=6,FG$33="元"),"令和元年"&amp;11,IF(AND(FI$33&gt;=1,FI$33&lt;=5,FG$33=2),"令和元年"&amp;11,(IF((AND(FI$33&gt;=1,FI$33&lt;=5)),"令和"&amp;FG$33-1&amp;"年"&amp;11,"令和"&amp;FG$33&amp;"年"&amp;11)))))))</f>
        <v>令和年11</v>
      </c>
      <c r="FI79" s="2" t="str">
        <f>IF(OR(FH80="",FJ$38=4),"",IF(AND(FI$33&gt;=1,FI$33&lt;=4,FG$33=31),"平成"&amp;30&amp;"年"&amp;11,IF(AND(FI$33=5,FG$33="元"),"平成"&amp;30&amp;"年"&amp;11,IF(AND(FI$33&gt;=6,FG$33="元"),"令和元年"&amp;11,IF(AND(FI$33&gt;=1,FI$33&lt;=5,FG$33=2),"令和元年"&amp;11,(IF((AND(FI$33&gt;=1,FI$33&lt;=5)),"令和"&amp;FG$33-1&amp;"年"&amp;11,"令和"&amp;FG$33&amp;"年"&amp;11)))))))</f>
        <v>令和年11</v>
      </c>
      <c r="FM79" s="5">
        <f>IF(OR(FM80="",FM$38=12),"",11)</f>
        <v>11</v>
      </c>
      <c r="FN79" s="2" t="str">
        <f>IF(OR(FN80="",FP$38=4),"",IF(AND(FO$33&gt;=1,FO$33&lt;=4,FM$33=31),"平成"&amp;30&amp;"年"&amp;11,IF(AND(FO$33=5,FM$33="元"),"平成"&amp;30&amp;"年"&amp;11,IF(AND(FO$33&gt;=6,FM$33="元"),"令和元年"&amp;11,IF(AND(FO$33&gt;=1,FO$33&lt;=5,FM$33=2),"令和元年"&amp;11,(IF((AND(FO$33&gt;=1,FO$33&lt;=5)),"令和"&amp;FM$33-1&amp;"年"&amp;11,"令和"&amp;FM$33&amp;"年"&amp;11)))))))</f>
        <v>令和年11</v>
      </c>
      <c r="FO79" s="2" t="str">
        <f>IF(OR(FN80="",FP$38=4),"",IF(AND(FO$33&gt;=1,FO$33&lt;=4,FM$33=31),"平成"&amp;30&amp;"年"&amp;11,IF(AND(FO$33=5,FM$33="元"),"平成"&amp;30&amp;"年"&amp;11,IF(AND(FO$33&gt;=6,FM$33="元"),"令和元年"&amp;11,IF(AND(FO$33&gt;=1,FO$33&lt;=5,FM$33=2),"令和元年"&amp;11,(IF((AND(FO$33&gt;=1,FO$33&lt;=5)),"令和"&amp;FM$33-1&amp;"年"&amp;11,"令和"&amp;FM$33&amp;"年"&amp;11)))))))</f>
        <v>令和年11</v>
      </c>
      <c r="FS79" s="5">
        <f>IF(OR(FS80="",FS$38=12),"",11)</f>
        <v>11</v>
      </c>
      <c r="FT79" s="2" t="str">
        <f>IF(OR(FT80="",FV$38=4),"",IF(AND(FU$33&gt;=1,FU$33&lt;=4,FS$33=31),"平成"&amp;30&amp;"年"&amp;11,IF(AND(FU$33=5,FS$33="元"),"平成"&amp;30&amp;"年"&amp;11,IF(AND(FU$33&gt;=6,FS$33="元"),"令和元年"&amp;11,IF(AND(FU$33&gt;=1,FU$33&lt;=5,FS$33=2),"令和元年"&amp;11,(IF((AND(FU$33&gt;=1,FU$33&lt;=5)),"令和"&amp;FS$33-1&amp;"年"&amp;11,"令和"&amp;FS$33&amp;"年"&amp;11)))))))</f>
        <v>令和年11</v>
      </c>
      <c r="FU79" s="2" t="str">
        <f>IF(OR(FT80="",FV$38=4),"",IF(AND(FU$33&gt;=1,FU$33&lt;=4,FS$33=31),"平成"&amp;30&amp;"年"&amp;11,IF(AND(FU$33=5,FS$33="元"),"平成"&amp;30&amp;"年"&amp;11,IF(AND(FU$33&gt;=6,FS$33="元"),"令和元年"&amp;11,IF(AND(FU$33&gt;=1,FU$33&lt;=5,FS$33=2),"令和元年"&amp;11,(IF((AND(FU$33&gt;=1,FU$33&lt;=5)),"令和"&amp;FS$33-1&amp;"年"&amp;11,"令和"&amp;FS$33&amp;"年"&amp;11)))))))</f>
        <v>令和年11</v>
      </c>
      <c r="FY79" s="5">
        <f>IF(OR(FY80="",FY$38=12),"",11)</f>
        <v>11</v>
      </c>
      <c r="FZ79" s="2" t="str">
        <f>IF(OR(FZ80="",GB$38=4),"",IF(AND(GA$33&gt;=1,GA$33&lt;=4,FY$33=31),"平成"&amp;30&amp;"年"&amp;11,IF(AND(GA$33=5,FY$33="元"),"平成"&amp;30&amp;"年"&amp;11,IF(AND(GA$33&gt;=6,FY$33="元"),"令和元年"&amp;11,IF(AND(GA$33&gt;=1,GA$33&lt;=5,FY$33=2),"令和元年"&amp;11,(IF((AND(GA$33&gt;=1,GA$33&lt;=5)),"令和"&amp;FY$33-1&amp;"年"&amp;11,"令和"&amp;FY$33&amp;"年"&amp;11)))))))</f>
        <v>令和年11</v>
      </c>
      <c r="GA79" s="2" t="str">
        <f>IF(OR(FZ80="",GB$38=4),"",IF(AND(GA$33&gt;=1,GA$33&lt;=4,FY$33=31),"平成"&amp;30&amp;"年"&amp;11,IF(AND(GA$33=5,FY$33="元"),"平成"&amp;30&amp;"年"&amp;11,IF(AND(GA$33&gt;=6,FY$33="元"),"令和元年"&amp;11,IF(AND(GA$33&gt;=1,GA$33&lt;=5,FY$33=2),"令和元年"&amp;11,(IF((AND(GA$33&gt;=1,GA$33&lt;=5)),"令和"&amp;FY$33-1&amp;"年"&amp;11,"令和"&amp;FY$33&amp;"年"&amp;11)))))))</f>
        <v>令和年11</v>
      </c>
      <c r="GE79" s="5">
        <f>IF(OR(GE80="",GE$38=12),"",11)</f>
        <v>11</v>
      </c>
      <c r="GF79" s="2" t="str">
        <f>IF(OR(GF80="",GH$38=4),"",IF(AND(GG$33&gt;=1,GG$33&lt;=4,GE$33=31),"平成"&amp;30&amp;"年"&amp;11,IF(AND(GG$33=5,GE$33="元"),"平成"&amp;30&amp;"年"&amp;11,IF(AND(GG$33&gt;=6,GE$33="元"),"令和元年"&amp;11,IF(AND(GG$33&gt;=1,GG$33&lt;=5,GE$33=2),"令和元年"&amp;11,(IF((AND(GG$33&gt;=1,GG$33&lt;=5)),"令和"&amp;GE$33-1&amp;"年"&amp;11,"令和"&amp;GE$33&amp;"年"&amp;11)))))))</f>
        <v>令和年11</v>
      </c>
      <c r="GG79" s="2" t="str">
        <f>IF(OR(GF80="",GH$38=4),"",IF(AND(GG$33&gt;=1,GG$33&lt;=4,GE$33=31),"平成"&amp;30&amp;"年"&amp;11,IF(AND(GG$33=5,GE$33="元"),"平成"&amp;30&amp;"年"&amp;11,IF(AND(GG$33&gt;=6,GE$33="元"),"令和元年"&amp;11,IF(AND(GG$33&gt;=1,GG$33&lt;=5,GE$33=2),"令和元年"&amp;11,(IF((AND(GG$33&gt;=1,GG$33&lt;=5)),"令和"&amp;GE$33-1&amp;"年"&amp;11,"令和"&amp;GE$33&amp;"年"&amp;11)))))))</f>
        <v>令和年11</v>
      </c>
      <c r="GK79" s="5">
        <f>IF(OR(GK80="",GK$38=12),"",11)</f>
        <v>11</v>
      </c>
      <c r="GL79" s="2" t="str">
        <f>IF(OR(GL80="",GN$38=4),"",IF(AND(GM$33&gt;=1,GM$33&lt;=4,GK$33=31),"平成"&amp;30&amp;"年"&amp;11,IF(AND(GM$33=5,GK$33="元"),"平成"&amp;30&amp;"年"&amp;11,IF(AND(GM$33&gt;=6,GK$33="元"),"令和元年"&amp;11,IF(AND(GM$33&gt;=1,GM$33&lt;=5,GK$33=2),"令和元年"&amp;11,(IF((AND(GM$33&gt;=1,GM$33&lt;=5)),"令和"&amp;GK$33-1&amp;"年"&amp;11,"令和"&amp;GK$33&amp;"年"&amp;11)))))))</f>
        <v>令和年11</v>
      </c>
      <c r="GM79" s="2" t="str">
        <f>IF(OR(GL80="",GN$38=4),"",IF(AND(GM$33&gt;=1,GM$33&lt;=4,GK$33=31),"平成"&amp;30&amp;"年"&amp;11,IF(AND(GM$33=5,GK$33="元"),"平成"&amp;30&amp;"年"&amp;11,IF(AND(GM$33&gt;=6,GK$33="元"),"令和元年"&amp;11,IF(AND(GM$33&gt;=1,GM$33&lt;=5,GK$33=2),"令和元年"&amp;11,(IF((AND(GM$33&gt;=1,GM$33&lt;=5)),"令和"&amp;GK$33-1&amp;"年"&amp;11,"令和"&amp;GK$33&amp;"年"&amp;11)))))))</f>
        <v>令和年11</v>
      </c>
      <c r="GQ79" s="5">
        <f>IF(OR(GQ80="",GQ$38=12),"",11)</f>
        <v>11</v>
      </c>
      <c r="GR79" s="2" t="str">
        <f>IF(OR(GR80="",GT$38=4),"",IF(AND(GS$33&gt;=1,GS$33&lt;=4,GQ$33=31),"平成"&amp;30&amp;"年"&amp;11,IF(AND(GS$33=5,GQ$33="元"),"平成"&amp;30&amp;"年"&amp;11,IF(AND(GS$33&gt;=6,GQ$33="元"),"令和元年"&amp;11,IF(AND(GS$33&gt;=1,GS$33&lt;=5,GQ$33=2),"令和元年"&amp;11,(IF((AND(GS$33&gt;=1,GS$33&lt;=5)),"令和"&amp;GQ$33-1&amp;"年"&amp;11,"令和"&amp;GQ$33&amp;"年"&amp;11)))))))</f>
        <v>令和年11</v>
      </c>
      <c r="GS79" s="2" t="str">
        <f>IF(OR(GR80="",GT$38=4),"",IF(AND(GS$33&gt;=1,GS$33&lt;=4,GQ$33=31),"平成"&amp;30&amp;"年"&amp;11,IF(AND(GS$33=5,GQ$33="元"),"平成"&amp;30&amp;"年"&amp;11,IF(AND(GS$33&gt;=6,GQ$33="元"),"令和元年"&amp;11,IF(AND(GS$33&gt;=1,GS$33&lt;=5,GQ$33=2),"令和元年"&amp;11,(IF((AND(GS$33&gt;=1,GS$33&lt;=5)),"令和"&amp;GQ$33-1&amp;"年"&amp;11,"令和"&amp;GQ$33&amp;"年"&amp;11)))))))</f>
        <v>令和年11</v>
      </c>
      <c r="GW79" s="5">
        <f>IF(OR(GW80="",GW$38=12),"",11)</f>
        <v>11</v>
      </c>
      <c r="GX79" s="2" t="str">
        <f>IF(OR(GX80="",GZ$38=4),"",IF(AND(GY$33&gt;=1,GY$33&lt;=4,GW$33=31),"平成"&amp;30&amp;"年"&amp;11,IF(AND(GY$33=5,GW$33="元"),"平成"&amp;30&amp;"年"&amp;11,IF(AND(GY$33&gt;=6,GW$33="元"),"令和元年"&amp;11,IF(AND(GY$33&gt;=1,GY$33&lt;=5,GW$33=2),"令和元年"&amp;11,(IF((AND(GY$33&gt;=1,GY$33&lt;=5)),"令和"&amp;GW$33-1&amp;"年"&amp;11,"令和"&amp;GW$33&amp;"年"&amp;11)))))))</f>
        <v>令和年11</v>
      </c>
      <c r="GY79" s="2" t="str">
        <f>IF(OR(GX80="",GZ$38=4),"",IF(AND(GY$33&gt;=1,GY$33&lt;=4,GW$33=31),"平成"&amp;30&amp;"年"&amp;11,IF(AND(GY$33=5,GW$33="元"),"平成"&amp;30&amp;"年"&amp;11,IF(AND(GY$33&gt;=6,GW$33="元"),"令和元年"&amp;11,IF(AND(GY$33&gt;=1,GY$33&lt;=5,GW$33=2),"令和元年"&amp;11,(IF((AND(GY$33&gt;=1,GY$33&lt;=5)),"令和"&amp;GW$33-1&amp;"年"&amp;11,"令和"&amp;GW$33&amp;"年"&amp;11)))))))</f>
        <v>令和年11</v>
      </c>
      <c r="HC79" s="5">
        <f>IF(OR(HC80="",HC$38=12),"",11)</f>
        <v>11</v>
      </c>
      <c r="HD79" s="2" t="str">
        <f>IF(OR(HD80="",HF$38=4),"",IF(AND(HE$33&gt;=1,HE$33&lt;=4,HC$33=31),"平成"&amp;30&amp;"年"&amp;11,IF(AND(HE$33=5,HC$33="元"),"平成"&amp;30&amp;"年"&amp;11,IF(AND(HE$33&gt;=6,HC$33="元"),"令和元年"&amp;11,IF(AND(HE$33&gt;=1,HE$33&lt;=5,HC$33=2),"令和元年"&amp;11,(IF((AND(HE$33&gt;=1,HE$33&lt;=5)),"令和"&amp;HC$33-1&amp;"年"&amp;11,"令和"&amp;HC$33&amp;"年"&amp;11)))))))</f>
        <v>令和年11</v>
      </c>
      <c r="HE79" s="2" t="str">
        <f>IF(OR(HD80="",HF$38=4),"",IF(AND(HE$33&gt;=1,HE$33&lt;=4,HC$33=31),"平成"&amp;30&amp;"年"&amp;11,IF(AND(HE$33=5,HC$33="元"),"平成"&amp;30&amp;"年"&amp;11,IF(AND(HE$33&gt;=6,HC$33="元"),"令和元年"&amp;11,IF(AND(HE$33&gt;=1,HE$33&lt;=5,HC$33=2),"令和元年"&amp;11,(IF((AND(HE$33&gt;=1,HE$33&lt;=5)),"令和"&amp;HC$33-1&amp;"年"&amp;11,"令和"&amp;HC$33&amp;"年"&amp;11)))))))</f>
        <v>令和年11</v>
      </c>
      <c r="HI79" s="5">
        <f>IF(OR(HI80="",HI$38=12),"",11)</f>
        <v>11</v>
      </c>
      <c r="HJ79" s="2" t="str">
        <f>IF(OR(HJ80="",HL$38=4),"",IF(AND(HK$33&gt;=1,HK$33&lt;=4,HI$33=31),"平成"&amp;30&amp;"年"&amp;11,IF(AND(HK$33=5,HI$33="元"),"平成"&amp;30&amp;"年"&amp;11,IF(AND(HK$33&gt;=6,HI$33="元"),"令和元年"&amp;11,IF(AND(HK$33&gt;=1,HK$33&lt;=5,HI$33=2),"令和元年"&amp;11,(IF((AND(HK$33&gt;=1,HK$33&lt;=5)),"令和"&amp;HI$33-1&amp;"年"&amp;11,"令和"&amp;HI$33&amp;"年"&amp;11)))))))</f>
        <v>令和年11</v>
      </c>
      <c r="HK79" s="2" t="str">
        <f>IF(OR(HJ80="",HL$38=4),"",IF(AND(HK$33&gt;=1,HK$33&lt;=4,HI$33=31),"平成"&amp;30&amp;"年"&amp;11,IF(AND(HK$33=5,HI$33="元"),"平成"&amp;30&amp;"年"&amp;11,IF(AND(HK$33&gt;=6,HI$33="元"),"令和元年"&amp;11,IF(AND(HK$33&gt;=1,HK$33&lt;=5,HI$33=2),"令和元年"&amp;11,(IF((AND(HK$33&gt;=1,HK$33&lt;=5)),"令和"&amp;HI$33-1&amp;"年"&amp;11,"令和"&amp;HI$33&amp;"年"&amp;11)))))))</f>
        <v>令和年11</v>
      </c>
      <c r="HO79" s="5">
        <f>IF(OR(HO80="",HO$38=12),"",11)</f>
        <v>11</v>
      </c>
      <c r="HP79" s="2" t="str">
        <f>IF(OR(HP80="",HR$38=4),"",IF(AND(HQ$33&gt;=1,HQ$33&lt;=4,HO$33=31),"平成"&amp;30&amp;"年"&amp;11,IF(AND(HQ$33=5,HO$33="元"),"平成"&amp;30&amp;"年"&amp;11,IF(AND(HQ$33&gt;=6,HO$33="元"),"令和元年"&amp;11,IF(AND(HQ$33&gt;=1,HQ$33&lt;=5,HO$33=2),"令和元年"&amp;11,(IF((AND(HQ$33&gt;=1,HQ$33&lt;=5)),"令和"&amp;HO$33-1&amp;"年"&amp;11,"令和"&amp;HO$33&amp;"年"&amp;11)))))))</f>
        <v>令和年11</v>
      </c>
      <c r="HQ79" s="2" t="str">
        <f>IF(OR(HP80="",HR$38=4),"",IF(AND(HQ$33&gt;=1,HQ$33&lt;=4,HO$33=31),"平成"&amp;30&amp;"年"&amp;11,IF(AND(HQ$33=5,HO$33="元"),"平成"&amp;30&amp;"年"&amp;11,IF(AND(HQ$33&gt;=6,HO$33="元"),"令和元年"&amp;11,IF(AND(HQ$33&gt;=1,HQ$33&lt;=5,HO$33=2),"令和元年"&amp;11,(IF((AND(HQ$33&gt;=1,HQ$33&lt;=5)),"令和"&amp;HO$33-1&amp;"年"&amp;11,"令和"&amp;HO$33&amp;"年"&amp;11)))))))</f>
        <v>令和年11</v>
      </c>
      <c r="HU79" s="5">
        <f>IF(OR(HU80="",HU$38=12),"",11)</f>
        <v>11</v>
      </c>
      <c r="HV79" s="2" t="str">
        <f>IF(OR(HV80="",HX$38=4),"",IF(AND(HW$33&gt;=1,HW$33&lt;=4,HU$33=31),"平成"&amp;30&amp;"年"&amp;11,IF(AND(HW$33=5,HU$33="元"),"平成"&amp;30&amp;"年"&amp;11,IF(AND(HW$33&gt;=6,HU$33="元"),"令和元年"&amp;11,IF(AND(HW$33&gt;=1,HW$33&lt;=5,HU$33=2),"令和元年"&amp;11,(IF((AND(HW$33&gt;=1,HW$33&lt;=5)),"令和"&amp;HU$33-1&amp;"年"&amp;11,"令和"&amp;HU$33&amp;"年"&amp;11)))))))</f>
        <v>令和年11</v>
      </c>
      <c r="HW79" s="2" t="str">
        <f>IF(OR(HV80="",HX$38=4),"",IF(AND(HW$33&gt;=1,HW$33&lt;=4,HU$33=31),"平成"&amp;30&amp;"年"&amp;11,IF(AND(HW$33=5,HU$33="元"),"平成"&amp;30&amp;"年"&amp;11,IF(AND(HW$33&gt;=6,HU$33="元"),"令和元年"&amp;11,IF(AND(HW$33&gt;=1,HW$33&lt;=5,HU$33=2),"令和元年"&amp;11,(IF((AND(HW$33&gt;=1,HW$33&lt;=5)),"令和"&amp;HU$33-1&amp;"年"&amp;11,"令和"&amp;HU$33&amp;"年"&amp;11)))))))</f>
        <v>令和年11</v>
      </c>
      <c r="IA79" s="5">
        <f>IF(OR(IA80="",IA$38=12),"",11)</f>
        <v>11</v>
      </c>
      <c r="IB79" s="2" t="str">
        <f>IF(OR(IB80="",ID$38=4),"",IF(AND(IC$33&gt;=1,IC$33&lt;=4,IA$33=31),"平成"&amp;30&amp;"年"&amp;11,IF(AND(IC$33=5,IA$33="元"),"平成"&amp;30&amp;"年"&amp;11,IF(AND(IC$33&gt;=6,IA$33="元"),"令和元年"&amp;11,IF(AND(IC$33&gt;=1,IC$33&lt;=5,IA$33=2),"令和元年"&amp;11,(IF((AND(IC$33&gt;=1,IC$33&lt;=5)),"令和"&amp;IA$33-1&amp;"年"&amp;11,"令和"&amp;IA$33&amp;"年"&amp;11)))))))</f>
        <v>令和年11</v>
      </c>
      <c r="IC79" s="2" t="str">
        <f>IF(OR(IB80="",ID$38=4),"",IF(AND(IC$33&gt;=1,IC$33&lt;=4,IA$33=31),"平成"&amp;30&amp;"年"&amp;11,IF(AND(IC$33=5,IA$33="元"),"平成"&amp;30&amp;"年"&amp;11,IF(AND(IC$33&gt;=6,IA$33="元"),"令和元年"&amp;11,IF(AND(IC$33&gt;=1,IC$33&lt;=5,IA$33=2),"令和元年"&amp;11,(IF((AND(IC$33&gt;=1,IC$33&lt;=5)),"令和"&amp;IA$33-1&amp;"年"&amp;11,"令和"&amp;IA$33&amp;"年"&amp;11)))))))</f>
        <v>令和年11</v>
      </c>
      <c r="IG79" s="5">
        <f>IF(OR(IG80="",IG$38=12),"",11)</f>
        <v>11</v>
      </c>
      <c r="IH79" s="2" t="str">
        <f>IF(OR(IH80="",IJ$38=4),"",IF(AND(II$33&gt;=1,II$33&lt;=4,IG$33=31),"平成"&amp;30&amp;"年"&amp;11,IF(AND(II$33=5,IG$33="元"),"平成"&amp;30&amp;"年"&amp;11,IF(AND(II$33&gt;=6,IG$33="元"),"令和元年"&amp;11,IF(AND(II$33&gt;=1,II$33&lt;=5,IG$33=2),"令和元年"&amp;11,(IF((AND(II$33&gt;=1,II$33&lt;=5)),"令和"&amp;IG$33-1&amp;"年"&amp;11,"令和"&amp;IG$33&amp;"年"&amp;11)))))))</f>
        <v>令和年11</v>
      </c>
      <c r="II79" s="2" t="str">
        <f>IF(OR(IH80="",IJ$38=4),"",IF(AND(II$33&gt;=1,II$33&lt;=4,IG$33=31),"平成"&amp;30&amp;"年"&amp;11,IF(AND(II$33=5,IG$33="元"),"平成"&amp;30&amp;"年"&amp;11,IF(AND(II$33&gt;=6,IG$33="元"),"令和元年"&amp;11,IF(AND(II$33&gt;=1,II$33&lt;=5,IG$33=2),"令和元年"&amp;11,(IF((AND(II$33&gt;=1,II$33&lt;=5)),"令和"&amp;IG$33-1&amp;"年"&amp;11,"令和"&amp;IG$33&amp;"年"&amp;11)))))))</f>
        <v>令和年11</v>
      </c>
    </row>
    <row r="80" spans="2:246" ht="15" hidden="1" customHeight="1" outlineLevel="1" x14ac:dyDescent="0.15">
      <c r="B80" s="4" t="str">
        <f>IF(AND(CY18&lt;&gt;"",CY22&lt;&gt;"",DA22&lt;&gt;"",DC22&lt;&gt;""),CY14,"")</f>
        <v/>
      </c>
      <c r="C80" s="81" t="str">
        <f t="shared" ca="1" si="1"/>
        <v>平</v>
      </c>
      <c r="D80" s="78">
        <f t="shared" ca="1" si="2"/>
        <v>3</v>
      </c>
      <c r="E80" s="78" t="str">
        <f t="shared" ca="1" si="0"/>
        <v>平3</v>
      </c>
      <c r="G80" s="5">
        <f>IF(OR(G81="",G$38=1),"",12)</f>
        <v>12</v>
      </c>
      <c r="H80" s="2" t="str">
        <f>IF(OR(H81="",J$38=4),"",IF(AND(I$33&gt;=1,I$33&lt;=4,G$33=31),"平成"&amp;30&amp;"年"&amp;12,IF(AND(I$33=5,G$33="元"),"平成"&amp;30&amp;"年"&amp;12,IF(AND(I$33&gt;=6,G$33="元"),"令和元年"&amp;12,IF(AND(I$33&gt;=1,I$33&lt;=5,G$33=2),"令和元年"&amp;12,(IF((AND(I$33&gt;=1,I$33&lt;=5)),"令和"&amp;G$33-1&amp;"年"&amp;12,"令和"&amp;G$33&amp;"年"&amp;12)))))))</f>
        <v>令和年12</v>
      </c>
      <c r="I80" s="2" t="str">
        <f>IF(OR(H81="",J$38=4),"",IF(AND(I$33&gt;=1,I$33&lt;=4,G$33=31),"平成"&amp;30&amp;"年"&amp;12,IF(AND(I$33=5,G$33="元"),"平成"&amp;30&amp;"年"&amp;12,IF(AND(I$33&gt;=6,G$33="元"),"令和元年"&amp;12,IF(AND(I$33&gt;=1,I$33&lt;=5,G$33=2),"令和元年"&amp;12,(IF((AND(I$33&gt;=1,I$33&lt;=5)),"令和"&amp;G$33-1&amp;"年"&amp;12,"令和"&amp;G$33&amp;"年"&amp;12)))))))</f>
        <v>令和年12</v>
      </c>
      <c r="M80" s="5">
        <f>IF(OR(M81="",M$38=1),"",12)</f>
        <v>12</v>
      </c>
      <c r="N80" s="2" t="str">
        <f>IF(OR(N81="",P$38=4),"",IF(AND(O$33&gt;=1,O$33&lt;=4,M$33=31),"平成"&amp;30&amp;"年"&amp;12,IF(AND(O$33=5,M$33="元"),"平成"&amp;30&amp;"年"&amp;12,IF(AND(O$33&gt;=6,M$33="元"),"令和元年"&amp;12,IF(AND(O$33&gt;=1,O$33&lt;=5,M$33=2),"令和元年"&amp;12,(IF((AND(O$33&gt;=1,O$33&lt;=5)),"令和"&amp;M$33-1&amp;"年"&amp;12,"令和"&amp;M$33&amp;"年"&amp;12)))))))</f>
        <v>令和年12</v>
      </c>
      <c r="O80" s="2" t="str">
        <f>IF(OR(N81="",P$38=4),"",IF(AND(O$33&gt;=1,O$33&lt;=4,M$33=31),"平成"&amp;30&amp;"年"&amp;12,IF(AND(O$33=5,M$33="元"),"平成"&amp;30&amp;"年"&amp;12,IF(AND(O$33&gt;=6,M$33="元"),"令和元年"&amp;12,IF(AND(O$33&gt;=1,O$33&lt;=5,M$33=2),"令和元年"&amp;12,(IF((AND(O$33&gt;=1,O$33&lt;=5)),"令和"&amp;M$33-1&amp;"年"&amp;12,"令和"&amp;M$33&amp;"年"&amp;12)))))))</f>
        <v>令和年12</v>
      </c>
      <c r="S80" s="5">
        <f>IF(OR(S81="",S$38=1),"",12)</f>
        <v>12</v>
      </c>
      <c r="T80" s="2" t="str">
        <f>IF(OR(T81="",V$38=4),"",IF(AND(U$33&gt;=1,U$33&lt;=4,S$33=31),"平成"&amp;30&amp;"年"&amp;12,IF(AND(U$33=5,S$33="元"),"平成"&amp;30&amp;"年"&amp;12,IF(AND(U$33&gt;=6,S$33="元"),"令和元年"&amp;12,IF(AND(U$33&gt;=1,U$33&lt;=5,S$33=2),"令和元年"&amp;12,(IF((AND(U$33&gt;=1,U$33&lt;=5)),"令和"&amp;S$33-1&amp;"年"&amp;12,"令和"&amp;S$33&amp;"年"&amp;12)))))))</f>
        <v>令和年12</v>
      </c>
      <c r="U80" s="2" t="str">
        <f>IF(OR(T81="",V$38=4),"",IF(AND(U$33&gt;=1,U$33&lt;=4,S$33=31),"平成"&amp;30&amp;"年"&amp;12,IF(AND(U$33=5,S$33="元"),"平成"&amp;30&amp;"年"&amp;12,IF(AND(U$33&gt;=6,S$33="元"),"令和元年"&amp;12,IF(AND(U$33&gt;=1,U$33&lt;=5,S$33=2),"令和元年"&amp;12,(IF((AND(U$33&gt;=1,U$33&lt;=5)),"令和"&amp;S$33-1&amp;"年"&amp;12,"令和"&amp;S$33&amp;"年"&amp;12)))))))</f>
        <v>令和年12</v>
      </c>
      <c r="Y80" s="5">
        <f>IF(OR(Y81="",Y$38=1),"",12)</f>
        <v>12</v>
      </c>
      <c r="Z80" s="2" t="str">
        <f>IF(OR(Z81="",AB$38=4),"",IF(AND(AA$33&gt;=1,AA$33&lt;=4,Y$33=31),"平成"&amp;30&amp;"年"&amp;12,IF(AND(AA$33=5,Y$33="元"),"平成"&amp;30&amp;"年"&amp;12,IF(AND(AA$33&gt;=6,Y$33="元"),"令和元年"&amp;12,IF(AND(AA$33&gt;=1,AA$33&lt;=5,Y$33=2),"令和元年"&amp;12,(IF((AND(AA$33&gt;=1,AA$33&lt;=5)),"令和"&amp;Y$33-1&amp;"年"&amp;12,"令和"&amp;Y$33&amp;"年"&amp;12)))))))</f>
        <v>令和年12</v>
      </c>
      <c r="AA80" s="2" t="str">
        <f>IF(OR(Z81="",AB$38=4),"",IF(AND(AA$33&gt;=1,AA$33&lt;=4,Y$33=31),"平成"&amp;30&amp;"年"&amp;12,IF(AND(AA$33=5,Y$33="元"),"平成"&amp;30&amp;"年"&amp;12,IF(AND(AA$33&gt;=6,Y$33="元"),"令和元年"&amp;12,IF(AND(AA$33&gt;=1,AA$33&lt;=5,Y$33=2),"令和元年"&amp;12,(IF((AND(AA$33&gt;=1,AA$33&lt;=5)),"令和"&amp;Y$33-1&amp;"年"&amp;12,"令和"&amp;Y$33&amp;"年"&amp;12)))))))</f>
        <v>令和年12</v>
      </c>
      <c r="AE80" s="5">
        <f>IF(OR(AE81="",AE$38=1),"",12)</f>
        <v>12</v>
      </c>
      <c r="AF80" s="2" t="str">
        <f>IF(OR(AF81="",AH$38=4),"",IF(AND(AG$33&gt;=1,AG$33&lt;=4,AE$33=31),"平成"&amp;30&amp;"年"&amp;12,IF(AND(AG$33=5,AE$33="元"),"平成"&amp;30&amp;"年"&amp;12,IF(AND(AG$33&gt;=6,AE$33="元"),"令和元年"&amp;12,IF(AND(AG$33&gt;=1,AG$33&lt;=5,AE$33=2),"令和元年"&amp;12,(IF((AND(AG$33&gt;=1,AG$33&lt;=5)),"令和"&amp;AE$33-1&amp;"年"&amp;12,"令和"&amp;AE$33&amp;"年"&amp;12)))))))</f>
        <v>令和年12</v>
      </c>
      <c r="AG80" s="2" t="str">
        <f>IF(OR(AF81="",AH$38=4),"",IF(AND(AG$33&gt;=1,AG$33&lt;=4,AE$33=31),"平成"&amp;30&amp;"年"&amp;12,IF(AND(AG$33=5,AE$33="元"),"平成"&amp;30&amp;"年"&amp;12,IF(AND(AG$33&gt;=6,AE$33="元"),"令和元年"&amp;12,IF(AND(AG$33&gt;=1,AG$33&lt;=5,AE$33=2),"令和元年"&amp;12,(IF((AND(AG$33&gt;=1,AG$33&lt;=5)),"令和"&amp;AE$33-1&amp;"年"&amp;12,"令和"&amp;AE$33&amp;"年"&amp;12)))))))</f>
        <v>令和年12</v>
      </c>
      <c r="AK80" s="5">
        <f>IF(OR(AK81="",AK$38=1),"",12)</f>
        <v>12</v>
      </c>
      <c r="AL80" s="2" t="str">
        <f>IF(OR(AL81="",AN$38=4),"",IF(AND(AM$33&gt;=1,AM$33&lt;=4,AK$33=31),"平成"&amp;30&amp;"年"&amp;12,IF(AND(AM$33=5,AK$33="元"),"平成"&amp;30&amp;"年"&amp;12,IF(AND(AM$33&gt;=6,AK$33="元"),"令和元年"&amp;12,IF(AND(AM$33&gt;=1,AM$33&lt;=5,AK$33=2),"令和元年"&amp;12,(IF((AND(AM$33&gt;=1,AM$33&lt;=5)),"令和"&amp;AK$33-1&amp;"年"&amp;12,"令和"&amp;AK$33&amp;"年"&amp;12)))))))</f>
        <v>令和年12</v>
      </c>
      <c r="AM80" s="2" t="str">
        <f>IF(OR(AL81="",AN$38=4),"",IF(AND(AM$33&gt;=1,AM$33&lt;=4,AK$33=31),"平成"&amp;30&amp;"年"&amp;12,IF(AND(AM$33=5,AK$33="元"),"平成"&amp;30&amp;"年"&amp;12,IF(AND(AM$33&gt;=6,AK$33="元"),"令和元年"&amp;12,IF(AND(AM$33&gt;=1,AM$33&lt;=5,AK$33=2),"令和元年"&amp;12,(IF((AND(AM$33&gt;=1,AM$33&lt;=5)),"令和"&amp;AK$33-1&amp;"年"&amp;12,"令和"&amp;AK$33&amp;"年"&amp;12)))))))</f>
        <v>令和年12</v>
      </c>
      <c r="AQ80" s="5">
        <f>IF(OR(AQ81="",AQ$38=1),"",12)</f>
        <v>12</v>
      </c>
      <c r="AR80" s="2" t="str">
        <f>IF(OR(AR81="",AT$38=4),"",IF(AND(AS$33&gt;=1,AS$33&lt;=4,AQ$33=31),"平成"&amp;30&amp;"年"&amp;12,IF(AND(AS$33=5,AQ$33="元"),"平成"&amp;30&amp;"年"&amp;12,IF(AND(AS$33&gt;=6,AQ$33="元"),"令和元年"&amp;12,IF(AND(AS$33&gt;=1,AS$33&lt;=5,AQ$33=2),"令和元年"&amp;12,(IF((AND(AS$33&gt;=1,AS$33&lt;=5)),"令和"&amp;AQ$33-1&amp;"年"&amp;12,"令和"&amp;AQ$33&amp;"年"&amp;12)))))))</f>
        <v>令和年12</v>
      </c>
      <c r="AS80" s="2" t="str">
        <f>IF(OR(AR81="",AT$38=4),"",IF(AND(AS$33&gt;=1,AS$33&lt;=4,AQ$33=31),"平成"&amp;30&amp;"年"&amp;12,IF(AND(AS$33=5,AQ$33="元"),"平成"&amp;30&amp;"年"&amp;12,IF(AND(AS$33&gt;=6,AQ$33="元"),"令和元年"&amp;12,IF(AND(AS$33&gt;=1,AS$33&lt;=5,AQ$33=2),"令和元年"&amp;12,(IF((AND(AS$33&gt;=1,AS$33&lt;=5)),"令和"&amp;AQ$33-1&amp;"年"&amp;12,"令和"&amp;AQ$33&amp;"年"&amp;12)))))))</f>
        <v>令和年12</v>
      </c>
      <c r="AW80" s="5">
        <f>IF(OR(AW81="",AW$38=1),"",12)</f>
        <v>12</v>
      </c>
      <c r="AX80" s="2" t="str">
        <f>IF(OR(AX81="",AZ$38=4),"",IF(AND(AY$33&gt;=1,AY$33&lt;=4,AW$33=31),"平成"&amp;30&amp;"年"&amp;12,IF(AND(AY$33=5,AW$33="元"),"平成"&amp;30&amp;"年"&amp;12,IF(AND(AY$33&gt;=6,AW$33="元"),"令和元年"&amp;12,IF(AND(AY$33&gt;=1,AY$33&lt;=5,AW$33=2),"令和元年"&amp;12,(IF((AND(AY$33&gt;=1,AY$33&lt;=5)),"令和"&amp;AW$33-1&amp;"年"&amp;12,"令和"&amp;AW$33&amp;"年"&amp;12)))))))</f>
        <v>令和年12</v>
      </c>
      <c r="AY80" s="2" t="str">
        <f>IF(OR(AX81="",AZ$38=4),"",IF(AND(AY$33&gt;=1,AY$33&lt;=4,AW$33=31),"平成"&amp;30&amp;"年"&amp;12,IF(AND(AY$33=5,AW$33="元"),"平成"&amp;30&amp;"年"&amp;12,IF(AND(AY$33&gt;=6,AW$33="元"),"令和元年"&amp;12,IF(AND(AY$33&gt;=1,AY$33&lt;=5,AW$33=2),"令和元年"&amp;12,(IF((AND(AY$33&gt;=1,AY$33&lt;=5)),"令和"&amp;AW$33-1&amp;"年"&amp;12,"令和"&amp;AW$33&amp;"年"&amp;12)))))))</f>
        <v>令和年12</v>
      </c>
      <c r="BC80" s="5">
        <f>IF(OR(BC81="",BC$38=1),"",12)</f>
        <v>12</v>
      </c>
      <c r="BD80" s="2" t="str">
        <f>IF(OR(BD81="",BF$38=4),"",IF(AND(BE$33&gt;=1,BE$33&lt;=4,BC$33=31),"平成"&amp;30&amp;"年"&amp;12,IF(AND(BE$33=5,BC$33="元"),"平成"&amp;30&amp;"年"&amp;12,IF(AND(BE$33&gt;=6,BC$33="元"),"令和元年"&amp;12,IF(AND(BE$33&gt;=1,BE$33&lt;=5,BC$33=2),"令和元年"&amp;12,(IF((AND(BE$33&gt;=1,BE$33&lt;=5)),"令和"&amp;BC$33-1&amp;"年"&amp;12,"令和"&amp;BC$33&amp;"年"&amp;12)))))))</f>
        <v>令和年12</v>
      </c>
      <c r="BE80" s="2" t="str">
        <f>IF(OR(BD81="",BF$38=4),"",IF(AND(BE$33&gt;=1,BE$33&lt;=4,BC$33=31),"平成"&amp;30&amp;"年"&amp;12,IF(AND(BE$33=5,BC$33="元"),"平成"&amp;30&amp;"年"&amp;12,IF(AND(BE$33&gt;=6,BC$33="元"),"令和元年"&amp;12,IF(AND(BE$33&gt;=1,BE$33&lt;=5,BC$33=2),"令和元年"&amp;12,(IF((AND(BE$33&gt;=1,BE$33&lt;=5)),"令和"&amp;BC$33-1&amp;"年"&amp;12,"令和"&amp;BC$33&amp;"年"&amp;12)))))))</f>
        <v>令和年12</v>
      </c>
      <c r="BI80" s="5">
        <f>IF(OR(BI81="",BI$38=1),"",12)</f>
        <v>12</v>
      </c>
      <c r="BJ80" s="2" t="str">
        <f>IF(OR(BJ81="",BL$38=4),"",IF(AND(BK$33&gt;=1,BK$33&lt;=4,BI$33=31),"平成"&amp;30&amp;"年"&amp;12,IF(AND(BK$33=5,BI$33="元"),"平成"&amp;30&amp;"年"&amp;12,IF(AND(BK$33&gt;=6,BI$33="元"),"令和元年"&amp;12,IF(AND(BK$33&gt;=1,BK$33&lt;=5,BI$33=2),"令和元年"&amp;12,(IF((AND(BK$33&gt;=1,BK$33&lt;=5)),"令和"&amp;BI$33-1&amp;"年"&amp;12,"令和"&amp;BI$33&amp;"年"&amp;12)))))))</f>
        <v>令和年12</v>
      </c>
      <c r="BK80" s="2" t="str">
        <f>IF(OR(BJ81="",BL$38=4),"",IF(AND(BK$33&gt;=1,BK$33&lt;=4,BI$33=31),"平成"&amp;30&amp;"年"&amp;12,IF(AND(BK$33=5,BI$33="元"),"平成"&amp;30&amp;"年"&amp;12,IF(AND(BK$33&gt;=6,BI$33="元"),"令和元年"&amp;12,IF(AND(BK$33&gt;=1,BK$33&lt;=5,BI$33=2),"令和元年"&amp;12,(IF((AND(BK$33&gt;=1,BK$33&lt;=5)),"令和"&amp;BI$33-1&amp;"年"&amp;12,"令和"&amp;BI$33&amp;"年"&amp;12)))))))</f>
        <v>令和年12</v>
      </c>
      <c r="BO80" s="5">
        <f>IF(OR(BO81="",BO$38=1),"",12)</f>
        <v>12</v>
      </c>
      <c r="BP80" s="2" t="str">
        <f>IF(OR(BP81="",BR$38=4),"",IF(AND(BQ$33&gt;=1,BQ$33&lt;=4,BO$33=31),"平成"&amp;30&amp;"年"&amp;12,IF(AND(BQ$33=5,BO$33="元"),"平成"&amp;30&amp;"年"&amp;12,IF(AND(BQ$33&gt;=6,BO$33="元"),"令和元年"&amp;12,IF(AND(BQ$33&gt;=1,BQ$33&lt;=5,BO$33=2),"令和元年"&amp;12,(IF((AND(BQ$33&gt;=1,BQ$33&lt;=5)),"令和"&amp;BO$33-1&amp;"年"&amp;12,"令和"&amp;BO$33&amp;"年"&amp;12)))))))</f>
        <v>令和年12</v>
      </c>
      <c r="BQ80" s="2" t="str">
        <f>IF(OR(BP81="",BR$38=4),"",IF(AND(BQ$33&gt;=1,BQ$33&lt;=4,BO$33=31),"平成"&amp;30&amp;"年"&amp;12,IF(AND(BQ$33=5,BO$33="元"),"平成"&amp;30&amp;"年"&amp;12,IF(AND(BQ$33&gt;=6,BO$33="元"),"令和元年"&amp;12,IF(AND(BQ$33&gt;=1,BQ$33&lt;=5,BO$33=2),"令和元年"&amp;12,(IF((AND(BQ$33&gt;=1,BQ$33&lt;=5)),"令和"&amp;BO$33-1&amp;"年"&amp;12,"令和"&amp;BO$33&amp;"年"&amp;12)))))))</f>
        <v>令和年12</v>
      </c>
      <c r="BU80" s="5">
        <f>IF(OR(BU81="",BU$38=1),"",12)</f>
        <v>12</v>
      </c>
      <c r="BV80" s="2" t="str">
        <f>IF(OR(BV81="",BX$38=4),"",IF(AND(BW$33&gt;=1,BW$33&lt;=4,BU$33=31),"平成"&amp;30&amp;"年"&amp;12,IF(AND(BW$33=5,BU$33="元"),"平成"&amp;30&amp;"年"&amp;12,IF(AND(BW$33&gt;=6,BU$33="元"),"令和元年"&amp;12,IF(AND(BW$33&gt;=1,BW$33&lt;=5,BU$33=2),"令和元年"&amp;12,(IF((AND(BW$33&gt;=1,BW$33&lt;=5)),"令和"&amp;BU$33-1&amp;"年"&amp;12,"令和"&amp;BU$33&amp;"年"&amp;12)))))))</f>
        <v>令和年12</v>
      </c>
      <c r="BW80" s="2" t="str">
        <f>IF(OR(BV81="",BX$38=4),"",IF(AND(BW$33&gt;=1,BW$33&lt;=4,BU$33=31),"平成"&amp;30&amp;"年"&amp;12,IF(AND(BW$33=5,BU$33="元"),"平成"&amp;30&amp;"年"&amp;12,IF(AND(BW$33&gt;=6,BU$33="元"),"令和元年"&amp;12,IF(AND(BW$33&gt;=1,BW$33&lt;=5,BU$33=2),"令和元年"&amp;12,(IF((AND(BW$33&gt;=1,BW$33&lt;=5)),"令和"&amp;BU$33-1&amp;"年"&amp;12,"令和"&amp;BU$33&amp;"年"&amp;12)))))))</f>
        <v>令和年12</v>
      </c>
      <c r="CA80" s="5">
        <f>IF(OR(CA81="",CA$38=1),"",12)</f>
        <v>12</v>
      </c>
      <c r="CB80" s="2" t="str">
        <f>IF(OR(CB81="",CD$38=4),"",IF(AND(CC$33&gt;=1,CC$33&lt;=4,CA$33=31),"平成"&amp;30&amp;"年"&amp;12,IF(AND(CC$33=5,CA$33="元"),"平成"&amp;30&amp;"年"&amp;12,IF(AND(CC$33&gt;=6,CA$33="元"),"令和元年"&amp;12,IF(AND(CC$33&gt;=1,CC$33&lt;=5,CA$33=2),"令和元年"&amp;12,(IF((AND(CC$33&gt;=1,CC$33&lt;=5)),"令和"&amp;CA$33-1&amp;"年"&amp;12,"令和"&amp;CA$33&amp;"年"&amp;12)))))))</f>
        <v>令和年12</v>
      </c>
      <c r="CC80" s="2" t="str">
        <f>IF(OR(CB81="",CD$38=4),"",IF(AND(CC$33&gt;=1,CC$33&lt;=4,CA$33=31),"平成"&amp;30&amp;"年"&amp;12,IF(AND(CC$33=5,CA$33="元"),"平成"&amp;30&amp;"年"&amp;12,IF(AND(CC$33&gt;=6,CA$33="元"),"令和元年"&amp;12,IF(AND(CC$33&gt;=1,CC$33&lt;=5,CA$33=2),"令和元年"&amp;12,(IF((AND(CC$33&gt;=1,CC$33&lt;=5)),"令和"&amp;CA$33-1&amp;"年"&amp;12,"令和"&amp;CA$33&amp;"年"&amp;12)))))))</f>
        <v>令和年12</v>
      </c>
      <c r="CG80" s="5">
        <f>IF(OR(CG81="",CG$38=1),"",12)</f>
        <v>12</v>
      </c>
      <c r="CH80" s="2" t="str">
        <f>IF(OR(CH81="",CJ$38=4),"",IF(AND(CI$33&gt;=1,CI$33&lt;=4,CG$33=31),"平成"&amp;30&amp;"年"&amp;12,IF(AND(CI$33=5,CG$33="元"),"平成"&amp;30&amp;"年"&amp;12,IF(AND(CI$33&gt;=6,CG$33="元"),"令和元年"&amp;12,IF(AND(CI$33&gt;=1,CI$33&lt;=5,CG$33=2),"令和元年"&amp;12,(IF((AND(CI$33&gt;=1,CI$33&lt;=5)),"令和"&amp;CG$33-1&amp;"年"&amp;12,"令和"&amp;CG$33&amp;"年"&amp;12)))))))</f>
        <v>令和年12</v>
      </c>
      <c r="CI80" s="2" t="str">
        <f>IF(OR(CH81="",CJ$38=4),"",IF(AND(CI$33&gt;=1,CI$33&lt;=4,CG$33=31),"平成"&amp;30&amp;"年"&amp;12,IF(AND(CI$33=5,CG$33="元"),"平成"&amp;30&amp;"年"&amp;12,IF(AND(CI$33&gt;=6,CG$33="元"),"令和元年"&amp;12,IF(AND(CI$33&gt;=1,CI$33&lt;=5,CG$33=2),"令和元年"&amp;12,(IF((AND(CI$33&gt;=1,CI$33&lt;=5)),"令和"&amp;CG$33-1&amp;"年"&amp;12,"令和"&amp;CG$33&amp;"年"&amp;12)))))))</f>
        <v>令和年12</v>
      </c>
      <c r="CM80" s="5">
        <f>IF(OR(CM81="",CM$38=1),"",12)</f>
        <v>12</v>
      </c>
      <c r="CN80" s="2" t="str">
        <f>IF(OR(CN81="",CP$38=4),"",IF(AND(CO$33&gt;=1,CO$33&lt;=4,CM$33=31),"平成"&amp;30&amp;"年"&amp;12,IF(AND(CO$33=5,CM$33="元"),"平成"&amp;30&amp;"年"&amp;12,IF(AND(CO$33&gt;=6,CM$33="元"),"令和元年"&amp;12,IF(AND(CO$33&gt;=1,CO$33&lt;=5,CM$33=2),"令和元年"&amp;12,(IF((AND(CO$33&gt;=1,CO$33&lt;=5)),"令和"&amp;CM$33-1&amp;"年"&amp;12,"令和"&amp;CM$33&amp;"年"&amp;12)))))))</f>
        <v>令和年12</v>
      </c>
      <c r="CO80" s="2" t="str">
        <f>IF(OR(CN81="",CP$38=4),"",IF(AND(CO$33&gt;=1,CO$33&lt;=4,CM$33=31),"平成"&amp;30&amp;"年"&amp;12,IF(AND(CO$33=5,CM$33="元"),"平成"&amp;30&amp;"年"&amp;12,IF(AND(CO$33&gt;=6,CM$33="元"),"令和元年"&amp;12,IF(AND(CO$33&gt;=1,CO$33&lt;=5,CM$33=2),"令和元年"&amp;12,(IF((AND(CO$33&gt;=1,CO$33&lt;=5)),"令和"&amp;CM$33-1&amp;"年"&amp;12,"令和"&amp;CM$33&amp;"年"&amp;12)))))))</f>
        <v>令和年12</v>
      </c>
      <c r="CS80" s="5">
        <f>IF(OR(CS81="",CS$38=1),"",12)</f>
        <v>12</v>
      </c>
      <c r="CT80" s="2" t="str">
        <f>IF(OR(CT81="",CV$38=4),"",IF(AND(CU$33&gt;=1,CU$33&lt;=4,CS$33=31),"平成"&amp;30&amp;"年"&amp;12,IF(AND(CU$33=5,CS$33="元"),"平成"&amp;30&amp;"年"&amp;12,IF(AND(CU$33&gt;=6,CS$33="元"),"令和元年"&amp;12,IF(AND(CU$33&gt;=1,CU$33&lt;=5,CS$33=2),"令和元年"&amp;12,(IF((AND(CU$33&gt;=1,CU$33&lt;=5)),"令和"&amp;CS$33-1&amp;"年"&amp;12,"令和"&amp;CS$33&amp;"年"&amp;12)))))))</f>
        <v>令和年12</v>
      </c>
      <c r="CU80" s="2" t="str">
        <f>IF(OR(CT81="",CV$38=4),"",IF(AND(CU$33&gt;=1,CU$33&lt;=4,CS$33=31),"平成"&amp;30&amp;"年"&amp;12,IF(AND(CU$33=5,CS$33="元"),"平成"&amp;30&amp;"年"&amp;12,IF(AND(CU$33&gt;=6,CS$33="元"),"令和元年"&amp;12,IF(AND(CU$33&gt;=1,CU$33&lt;=5,CS$33=2),"令和元年"&amp;12,(IF((AND(CU$33&gt;=1,CU$33&lt;=5)),"令和"&amp;CS$33-1&amp;"年"&amp;12,"令和"&amp;CS$33&amp;"年"&amp;12)))))))</f>
        <v>令和年12</v>
      </c>
      <c r="CY80" s="5">
        <f>IF(OR(CY81="",CY$38=1),"",12)</f>
        <v>12</v>
      </c>
      <c r="CZ80" s="2" t="str">
        <f>IF(OR(CZ81="",DB$38=4),"",IF(AND(DA$33&gt;=1,DA$33&lt;=4,CY$33=31),"平成"&amp;30&amp;"年"&amp;12,IF(AND(DA$33=5,CY$33="元"),"平成"&amp;30&amp;"年"&amp;12,IF(AND(DA$33&gt;=6,CY$33="元"),"令和元年"&amp;12,IF(AND(DA$33&gt;=1,DA$33&lt;=5,CY$33=2),"令和元年"&amp;12,(IF((AND(DA$33&gt;=1,DA$33&lt;=5)),"令和"&amp;CY$33-1&amp;"年"&amp;12,"令和"&amp;CY$33&amp;"年"&amp;12)))))))</f>
        <v>令和年12</v>
      </c>
      <c r="DA80" s="2" t="str">
        <f>IF(OR(CZ81="",DB$38=4),"",IF(AND(DA$33&gt;=1,DA$33&lt;=4,CY$33=31),"平成"&amp;30&amp;"年"&amp;12,IF(AND(DA$33=5,CY$33="元"),"平成"&amp;30&amp;"年"&amp;12,IF(AND(DA$33&gt;=6,CY$33="元"),"令和元年"&amp;12,IF(AND(DA$33&gt;=1,DA$33&lt;=5,CY$33=2),"令和元年"&amp;12,(IF((AND(DA$33&gt;=1,DA$33&lt;=5)),"令和"&amp;CY$33-1&amp;"年"&amp;12,"令和"&amp;CY$33&amp;"年"&amp;12)))))))</f>
        <v>令和年12</v>
      </c>
      <c r="DE80" s="5">
        <f>IF(OR(DE81="",DE$38=1),"",12)</f>
        <v>12</v>
      </c>
      <c r="DF80" s="2" t="str">
        <f>IF(OR(DF81="",DH$38=4),"",IF(AND(DG$33&gt;=1,DG$33&lt;=4,DE$33=31),"平成"&amp;30&amp;"年"&amp;12,IF(AND(DG$33=5,DE$33="元"),"平成"&amp;30&amp;"年"&amp;12,IF(AND(DG$33&gt;=6,DE$33="元"),"令和元年"&amp;12,IF(AND(DG$33&gt;=1,DG$33&lt;=5,DE$33=2),"令和元年"&amp;12,(IF((AND(DG$33&gt;=1,DG$33&lt;=5)),"令和"&amp;DE$33-1&amp;"年"&amp;12,"令和"&amp;DE$33&amp;"年"&amp;12)))))))</f>
        <v>令和年12</v>
      </c>
      <c r="DG80" s="2" t="str">
        <f>IF(OR(DF81="",DH$38=4),"",IF(AND(DG$33&gt;=1,DG$33&lt;=4,DE$33=31),"平成"&amp;30&amp;"年"&amp;12,IF(AND(DG$33=5,DE$33="元"),"平成"&amp;30&amp;"年"&amp;12,IF(AND(DG$33&gt;=6,DE$33="元"),"令和元年"&amp;12,IF(AND(DG$33&gt;=1,DG$33&lt;=5,DE$33=2),"令和元年"&amp;12,(IF((AND(DG$33&gt;=1,DG$33&lt;=5)),"令和"&amp;DE$33-1&amp;"年"&amp;12,"令和"&amp;DE$33&amp;"年"&amp;12)))))))</f>
        <v>令和年12</v>
      </c>
      <c r="DK80" s="5">
        <f>IF(OR(DK81="",DK$38=1),"",12)</f>
        <v>12</v>
      </c>
      <c r="DL80" s="2" t="str">
        <f>IF(OR(DL81="",DN$38=4),"",IF(AND(DM$33&gt;=1,DM$33&lt;=4,DK$33=31),"平成"&amp;30&amp;"年"&amp;12,IF(AND(DM$33=5,DK$33="元"),"平成"&amp;30&amp;"年"&amp;12,IF(AND(DM$33&gt;=6,DK$33="元"),"令和元年"&amp;12,IF(AND(DM$33&gt;=1,DM$33&lt;=5,DK$33=2),"令和元年"&amp;12,(IF((AND(DM$33&gt;=1,DM$33&lt;=5)),"令和"&amp;DK$33-1&amp;"年"&amp;12,"令和"&amp;DK$33&amp;"年"&amp;12)))))))</f>
        <v>令和年12</v>
      </c>
      <c r="DM80" s="2" t="str">
        <f>IF(OR(DL81="",DN$38=4),"",IF(AND(DM$33&gt;=1,DM$33&lt;=4,DK$33=31),"平成"&amp;30&amp;"年"&amp;12,IF(AND(DM$33=5,DK$33="元"),"平成"&amp;30&amp;"年"&amp;12,IF(AND(DM$33&gt;=6,DK$33="元"),"令和元年"&amp;12,IF(AND(DM$33&gt;=1,DM$33&lt;=5,DK$33=2),"令和元年"&amp;12,(IF((AND(DM$33&gt;=1,DM$33&lt;=5)),"令和"&amp;DK$33-1&amp;"年"&amp;12,"令和"&amp;DK$33&amp;"年"&amp;12)))))))</f>
        <v>令和年12</v>
      </c>
      <c r="DQ80" s="5">
        <f>IF(OR(DQ81="",DQ$38=1),"",12)</f>
        <v>12</v>
      </c>
      <c r="DR80" s="2" t="str">
        <f>IF(OR(DR81="",DT$38=4),"",IF(AND(DS$33&gt;=1,DS$33&lt;=4,DQ$33=31),"平成"&amp;30&amp;"年"&amp;12,IF(AND(DS$33=5,DQ$33="元"),"平成"&amp;30&amp;"年"&amp;12,IF(AND(DS$33&gt;=6,DQ$33="元"),"令和元年"&amp;12,IF(AND(DS$33&gt;=1,DS$33&lt;=5,DQ$33=2),"令和元年"&amp;12,(IF((AND(DS$33&gt;=1,DS$33&lt;=5)),"令和"&amp;DQ$33-1&amp;"年"&amp;12,"令和"&amp;DQ$33&amp;"年"&amp;12)))))))</f>
        <v>令和年12</v>
      </c>
      <c r="DS80" s="2" t="str">
        <f>IF(OR(DR81="",DT$38=4),"",IF(AND(DS$33&gt;=1,DS$33&lt;=4,DQ$33=31),"平成"&amp;30&amp;"年"&amp;12,IF(AND(DS$33=5,DQ$33="元"),"平成"&amp;30&amp;"年"&amp;12,IF(AND(DS$33&gt;=6,DQ$33="元"),"令和元年"&amp;12,IF(AND(DS$33&gt;=1,DS$33&lt;=5,DQ$33=2),"令和元年"&amp;12,(IF((AND(DS$33&gt;=1,DS$33&lt;=5)),"令和"&amp;DQ$33-1&amp;"年"&amp;12,"令和"&amp;DQ$33&amp;"年"&amp;12)))))))</f>
        <v>令和年12</v>
      </c>
      <c r="DW80" s="5">
        <f>IF(OR(DW81="",DW$38=1),"",12)</f>
        <v>12</v>
      </c>
      <c r="DX80" s="2" t="str">
        <f>IF(OR(DX81="",DZ$38=4),"",IF(AND(DY$33&gt;=1,DY$33&lt;=4,DW$33=31),"平成"&amp;30&amp;"年"&amp;12,IF(AND(DY$33=5,DW$33="元"),"平成"&amp;30&amp;"年"&amp;12,IF(AND(DY$33&gt;=6,DW$33="元"),"令和元年"&amp;12,IF(AND(DY$33&gt;=1,DY$33&lt;=5,DW$33=2),"令和元年"&amp;12,(IF((AND(DY$33&gt;=1,DY$33&lt;=5)),"令和"&amp;DW$33-1&amp;"年"&amp;12,"令和"&amp;DW$33&amp;"年"&amp;12)))))))</f>
        <v>令和年12</v>
      </c>
      <c r="DY80" s="2" t="str">
        <f>IF(OR(DX81="",DZ$38=4),"",IF(AND(DY$33&gt;=1,DY$33&lt;=4,DW$33=31),"平成"&amp;30&amp;"年"&amp;12,IF(AND(DY$33=5,DW$33="元"),"平成"&amp;30&amp;"年"&amp;12,IF(AND(DY$33&gt;=6,DW$33="元"),"令和元年"&amp;12,IF(AND(DY$33&gt;=1,DY$33&lt;=5,DW$33=2),"令和元年"&amp;12,(IF((AND(DY$33&gt;=1,DY$33&lt;=5)),"令和"&amp;DW$33-1&amp;"年"&amp;12,"令和"&amp;DW$33&amp;"年"&amp;12)))))))</f>
        <v>令和年12</v>
      </c>
      <c r="EC80" s="5">
        <f>IF(OR(EC81="",EC$38=1),"",12)</f>
        <v>12</v>
      </c>
      <c r="ED80" s="2" t="str">
        <f>IF(OR(ED81="",EF$38=4),"",IF(AND(EE$33&gt;=1,EE$33&lt;=4,EC$33=31),"平成"&amp;30&amp;"年"&amp;12,IF(AND(EE$33=5,EC$33="元"),"平成"&amp;30&amp;"年"&amp;12,IF(AND(EE$33&gt;=6,EC$33="元"),"令和元年"&amp;12,IF(AND(EE$33&gt;=1,EE$33&lt;=5,EC$33=2),"令和元年"&amp;12,(IF((AND(EE$33&gt;=1,EE$33&lt;=5)),"令和"&amp;EC$33-1&amp;"年"&amp;12,"令和"&amp;EC$33&amp;"年"&amp;12)))))))</f>
        <v>令和年12</v>
      </c>
      <c r="EE80" s="2" t="str">
        <f>IF(OR(ED81="",EF$38=4),"",IF(AND(EE$33&gt;=1,EE$33&lt;=4,EC$33=31),"平成"&amp;30&amp;"年"&amp;12,IF(AND(EE$33=5,EC$33="元"),"平成"&amp;30&amp;"年"&amp;12,IF(AND(EE$33&gt;=6,EC$33="元"),"令和元年"&amp;12,IF(AND(EE$33&gt;=1,EE$33&lt;=5,EC$33=2),"令和元年"&amp;12,(IF((AND(EE$33&gt;=1,EE$33&lt;=5)),"令和"&amp;EC$33-1&amp;"年"&amp;12,"令和"&amp;EC$33&amp;"年"&amp;12)))))))</f>
        <v>令和年12</v>
      </c>
      <c r="EI80" s="5">
        <f>IF(OR(EI81="",EI$38=1),"",12)</f>
        <v>12</v>
      </c>
      <c r="EJ80" s="2" t="str">
        <f>IF(OR(EJ81="",EL$38=4),"",IF(AND(EK$33&gt;=1,EK$33&lt;=4,EI$33=31),"平成"&amp;30&amp;"年"&amp;12,IF(AND(EK$33=5,EI$33="元"),"平成"&amp;30&amp;"年"&amp;12,IF(AND(EK$33&gt;=6,EI$33="元"),"令和元年"&amp;12,IF(AND(EK$33&gt;=1,EK$33&lt;=5,EI$33=2),"令和元年"&amp;12,(IF((AND(EK$33&gt;=1,EK$33&lt;=5)),"令和"&amp;EI$33-1&amp;"年"&amp;12,"令和"&amp;EI$33&amp;"年"&amp;12)))))))</f>
        <v>令和年12</v>
      </c>
      <c r="EK80" s="2" t="str">
        <f>IF(OR(EJ81="",EL$38=4),"",IF(AND(EK$33&gt;=1,EK$33&lt;=4,EI$33=31),"平成"&amp;30&amp;"年"&amp;12,IF(AND(EK$33=5,EI$33="元"),"平成"&amp;30&amp;"年"&amp;12,IF(AND(EK$33&gt;=6,EI$33="元"),"令和元年"&amp;12,IF(AND(EK$33&gt;=1,EK$33&lt;=5,EI$33=2),"令和元年"&amp;12,(IF((AND(EK$33&gt;=1,EK$33&lt;=5)),"令和"&amp;EI$33-1&amp;"年"&amp;12,"令和"&amp;EI$33&amp;"年"&amp;12)))))))</f>
        <v>令和年12</v>
      </c>
      <c r="EO80" s="5">
        <f>IF(OR(EO81="",EO$38=1),"",12)</f>
        <v>12</v>
      </c>
      <c r="EP80" s="2" t="str">
        <f>IF(OR(EP81="",ER$38=4),"",IF(AND(EQ$33&gt;=1,EQ$33&lt;=4,EO$33=31),"平成"&amp;30&amp;"年"&amp;12,IF(AND(EQ$33=5,EO$33="元"),"平成"&amp;30&amp;"年"&amp;12,IF(AND(EQ$33&gt;=6,EO$33="元"),"令和元年"&amp;12,IF(AND(EQ$33&gt;=1,EQ$33&lt;=5,EO$33=2),"令和元年"&amp;12,(IF((AND(EQ$33&gt;=1,EQ$33&lt;=5)),"令和"&amp;EO$33-1&amp;"年"&amp;12,"令和"&amp;EO$33&amp;"年"&amp;12)))))))</f>
        <v>令和年12</v>
      </c>
      <c r="EQ80" s="2" t="str">
        <f>IF(OR(EP81="",ER$38=4),"",IF(AND(EQ$33&gt;=1,EQ$33&lt;=4,EO$33=31),"平成"&amp;30&amp;"年"&amp;12,IF(AND(EQ$33=5,EO$33="元"),"平成"&amp;30&amp;"年"&amp;12,IF(AND(EQ$33&gt;=6,EO$33="元"),"令和元年"&amp;12,IF(AND(EQ$33&gt;=1,EQ$33&lt;=5,EO$33=2),"令和元年"&amp;12,(IF((AND(EQ$33&gt;=1,EQ$33&lt;=5)),"令和"&amp;EO$33-1&amp;"年"&amp;12,"令和"&amp;EO$33&amp;"年"&amp;12)))))))</f>
        <v>令和年12</v>
      </c>
      <c r="EU80" s="5">
        <f>IF(OR(EU81="",EU$38=1),"",12)</f>
        <v>12</v>
      </c>
      <c r="EV80" s="2" t="str">
        <f>IF(OR(EV81="",EX$38=4),"",IF(AND(EW$33&gt;=1,EW$33&lt;=4,EU$33=31),"平成"&amp;30&amp;"年"&amp;12,IF(AND(EW$33=5,EU$33="元"),"平成"&amp;30&amp;"年"&amp;12,IF(AND(EW$33&gt;=6,EU$33="元"),"令和元年"&amp;12,IF(AND(EW$33&gt;=1,EW$33&lt;=5,EU$33=2),"令和元年"&amp;12,(IF((AND(EW$33&gt;=1,EW$33&lt;=5)),"令和"&amp;EU$33-1&amp;"年"&amp;12,"令和"&amp;EU$33&amp;"年"&amp;12)))))))</f>
        <v>令和年12</v>
      </c>
      <c r="EW80" s="2" t="str">
        <f>IF(OR(EV81="",EX$38=4),"",IF(AND(EW$33&gt;=1,EW$33&lt;=4,EU$33=31),"平成"&amp;30&amp;"年"&amp;12,IF(AND(EW$33=5,EU$33="元"),"平成"&amp;30&amp;"年"&amp;12,IF(AND(EW$33&gt;=6,EU$33="元"),"令和元年"&amp;12,IF(AND(EW$33&gt;=1,EW$33&lt;=5,EU$33=2),"令和元年"&amp;12,(IF((AND(EW$33&gt;=1,EW$33&lt;=5)),"令和"&amp;EU$33-1&amp;"年"&amp;12,"令和"&amp;EU$33&amp;"年"&amp;12)))))))</f>
        <v>令和年12</v>
      </c>
      <c r="FA80" s="5">
        <f>IF(OR(FA81="",FA$38=1),"",12)</f>
        <v>12</v>
      </c>
      <c r="FB80" s="2" t="str">
        <f>IF(OR(FB81="",FD$38=4),"",IF(AND(FC$33&gt;=1,FC$33&lt;=4,FA$33=31),"平成"&amp;30&amp;"年"&amp;12,IF(AND(FC$33=5,FA$33="元"),"平成"&amp;30&amp;"年"&amp;12,IF(AND(FC$33&gt;=6,FA$33="元"),"令和元年"&amp;12,IF(AND(FC$33&gt;=1,FC$33&lt;=5,FA$33=2),"令和元年"&amp;12,(IF((AND(FC$33&gt;=1,FC$33&lt;=5)),"令和"&amp;FA$33-1&amp;"年"&amp;12,"令和"&amp;FA$33&amp;"年"&amp;12)))))))</f>
        <v>令和年12</v>
      </c>
      <c r="FC80" s="2" t="str">
        <f>IF(OR(FB81="",FD$38=4),"",IF(AND(FC$33&gt;=1,FC$33&lt;=4,FA$33=31),"平成"&amp;30&amp;"年"&amp;12,IF(AND(FC$33=5,FA$33="元"),"平成"&amp;30&amp;"年"&amp;12,IF(AND(FC$33&gt;=6,FA$33="元"),"令和元年"&amp;12,IF(AND(FC$33&gt;=1,FC$33&lt;=5,FA$33=2),"令和元年"&amp;12,(IF((AND(FC$33&gt;=1,FC$33&lt;=5)),"令和"&amp;FA$33-1&amp;"年"&amp;12,"令和"&amp;FA$33&amp;"年"&amp;12)))))))</f>
        <v>令和年12</v>
      </c>
      <c r="FG80" s="5">
        <f>IF(OR(FG81="",FG$38=1),"",12)</f>
        <v>12</v>
      </c>
      <c r="FH80" s="2" t="str">
        <f>IF(OR(FH81="",FJ$38=4),"",IF(AND(FI$33&gt;=1,FI$33&lt;=4,FG$33=31),"平成"&amp;30&amp;"年"&amp;12,IF(AND(FI$33=5,FG$33="元"),"平成"&amp;30&amp;"年"&amp;12,IF(AND(FI$33&gt;=6,FG$33="元"),"令和元年"&amp;12,IF(AND(FI$33&gt;=1,FI$33&lt;=5,FG$33=2),"令和元年"&amp;12,(IF((AND(FI$33&gt;=1,FI$33&lt;=5)),"令和"&amp;FG$33-1&amp;"年"&amp;12,"令和"&amp;FG$33&amp;"年"&amp;12)))))))</f>
        <v>令和年12</v>
      </c>
      <c r="FI80" s="2" t="str">
        <f>IF(OR(FH81="",FJ$38=4),"",IF(AND(FI$33&gt;=1,FI$33&lt;=4,FG$33=31),"平成"&amp;30&amp;"年"&amp;12,IF(AND(FI$33=5,FG$33="元"),"平成"&amp;30&amp;"年"&amp;12,IF(AND(FI$33&gt;=6,FG$33="元"),"令和元年"&amp;12,IF(AND(FI$33&gt;=1,FI$33&lt;=5,FG$33=2),"令和元年"&amp;12,(IF((AND(FI$33&gt;=1,FI$33&lt;=5)),"令和"&amp;FG$33-1&amp;"年"&amp;12,"令和"&amp;FG$33&amp;"年"&amp;12)))))))</f>
        <v>令和年12</v>
      </c>
      <c r="FM80" s="5">
        <f>IF(OR(FM81="",FM$38=1),"",12)</f>
        <v>12</v>
      </c>
      <c r="FN80" s="2" t="str">
        <f>IF(OR(FN81="",FP$38=4),"",IF(AND(FO$33&gt;=1,FO$33&lt;=4,FM$33=31),"平成"&amp;30&amp;"年"&amp;12,IF(AND(FO$33=5,FM$33="元"),"平成"&amp;30&amp;"年"&amp;12,IF(AND(FO$33&gt;=6,FM$33="元"),"令和元年"&amp;12,IF(AND(FO$33&gt;=1,FO$33&lt;=5,FM$33=2),"令和元年"&amp;12,(IF((AND(FO$33&gt;=1,FO$33&lt;=5)),"令和"&amp;FM$33-1&amp;"年"&amp;12,"令和"&amp;FM$33&amp;"年"&amp;12)))))))</f>
        <v>令和年12</v>
      </c>
      <c r="FO80" s="2" t="str">
        <f>IF(OR(FN81="",FP$38=4),"",IF(AND(FO$33&gt;=1,FO$33&lt;=4,FM$33=31),"平成"&amp;30&amp;"年"&amp;12,IF(AND(FO$33=5,FM$33="元"),"平成"&amp;30&amp;"年"&amp;12,IF(AND(FO$33&gt;=6,FM$33="元"),"令和元年"&amp;12,IF(AND(FO$33&gt;=1,FO$33&lt;=5,FM$33=2),"令和元年"&amp;12,(IF((AND(FO$33&gt;=1,FO$33&lt;=5)),"令和"&amp;FM$33-1&amp;"年"&amp;12,"令和"&amp;FM$33&amp;"年"&amp;12)))))))</f>
        <v>令和年12</v>
      </c>
      <c r="FS80" s="5">
        <f>IF(OR(FS81="",FS$38=1),"",12)</f>
        <v>12</v>
      </c>
      <c r="FT80" s="2" t="str">
        <f>IF(OR(FT81="",FV$38=4),"",IF(AND(FU$33&gt;=1,FU$33&lt;=4,FS$33=31),"平成"&amp;30&amp;"年"&amp;12,IF(AND(FU$33=5,FS$33="元"),"平成"&amp;30&amp;"年"&amp;12,IF(AND(FU$33&gt;=6,FS$33="元"),"令和元年"&amp;12,IF(AND(FU$33&gt;=1,FU$33&lt;=5,FS$33=2),"令和元年"&amp;12,(IF((AND(FU$33&gt;=1,FU$33&lt;=5)),"令和"&amp;FS$33-1&amp;"年"&amp;12,"令和"&amp;FS$33&amp;"年"&amp;12)))))))</f>
        <v>令和年12</v>
      </c>
      <c r="FU80" s="2" t="str">
        <f>IF(OR(FT81="",FV$38=4),"",IF(AND(FU$33&gt;=1,FU$33&lt;=4,FS$33=31),"平成"&amp;30&amp;"年"&amp;12,IF(AND(FU$33=5,FS$33="元"),"平成"&amp;30&amp;"年"&amp;12,IF(AND(FU$33&gt;=6,FS$33="元"),"令和元年"&amp;12,IF(AND(FU$33&gt;=1,FU$33&lt;=5,FS$33=2),"令和元年"&amp;12,(IF((AND(FU$33&gt;=1,FU$33&lt;=5)),"令和"&amp;FS$33-1&amp;"年"&amp;12,"令和"&amp;FS$33&amp;"年"&amp;12)))))))</f>
        <v>令和年12</v>
      </c>
      <c r="FY80" s="5">
        <f>IF(OR(FY81="",FY$38=1),"",12)</f>
        <v>12</v>
      </c>
      <c r="FZ80" s="2" t="str">
        <f>IF(OR(FZ81="",GB$38=4),"",IF(AND(GA$33&gt;=1,GA$33&lt;=4,FY$33=31),"平成"&amp;30&amp;"年"&amp;12,IF(AND(GA$33=5,FY$33="元"),"平成"&amp;30&amp;"年"&amp;12,IF(AND(GA$33&gt;=6,FY$33="元"),"令和元年"&amp;12,IF(AND(GA$33&gt;=1,GA$33&lt;=5,FY$33=2),"令和元年"&amp;12,(IF((AND(GA$33&gt;=1,GA$33&lt;=5)),"令和"&amp;FY$33-1&amp;"年"&amp;12,"令和"&amp;FY$33&amp;"年"&amp;12)))))))</f>
        <v>令和年12</v>
      </c>
      <c r="GA80" s="2" t="str">
        <f>IF(OR(FZ81="",GB$38=4),"",IF(AND(GA$33&gt;=1,GA$33&lt;=4,FY$33=31),"平成"&amp;30&amp;"年"&amp;12,IF(AND(GA$33=5,FY$33="元"),"平成"&amp;30&amp;"年"&amp;12,IF(AND(GA$33&gt;=6,FY$33="元"),"令和元年"&amp;12,IF(AND(GA$33&gt;=1,GA$33&lt;=5,FY$33=2),"令和元年"&amp;12,(IF((AND(GA$33&gt;=1,GA$33&lt;=5)),"令和"&amp;FY$33-1&amp;"年"&amp;12,"令和"&amp;FY$33&amp;"年"&amp;12)))))))</f>
        <v>令和年12</v>
      </c>
      <c r="GE80" s="5">
        <f>IF(OR(GE81="",GE$38=1),"",12)</f>
        <v>12</v>
      </c>
      <c r="GF80" s="2" t="str">
        <f>IF(OR(GF81="",GH$38=4),"",IF(AND(GG$33&gt;=1,GG$33&lt;=4,GE$33=31),"平成"&amp;30&amp;"年"&amp;12,IF(AND(GG$33=5,GE$33="元"),"平成"&amp;30&amp;"年"&amp;12,IF(AND(GG$33&gt;=6,GE$33="元"),"令和元年"&amp;12,IF(AND(GG$33&gt;=1,GG$33&lt;=5,GE$33=2),"令和元年"&amp;12,(IF((AND(GG$33&gt;=1,GG$33&lt;=5)),"令和"&amp;GE$33-1&amp;"年"&amp;12,"令和"&amp;GE$33&amp;"年"&amp;12)))))))</f>
        <v>令和年12</v>
      </c>
      <c r="GG80" s="2" t="str">
        <f>IF(OR(GF81="",GH$38=4),"",IF(AND(GG$33&gt;=1,GG$33&lt;=4,GE$33=31),"平成"&amp;30&amp;"年"&amp;12,IF(AND(GG$33=5,GE$33="元"),"平成"&amp;30&amp;"年"&amp;12,IF(AND(GG$33&gt;=6,GE$33="元"),"令和元年"&amp;12,IF(AND(GG$33&gt;=1,GG$33&lt;=5,GE$33=2),"令和元年"&amp;12,(IF((AND(GG$33&gt;=1,GG$33&lt;=5)),"令和"&amp;GE$33-1&amp;"年"&amp;12,"令和"&amp;GE$33&amp;"年"&amp;12)))))))</f>
        <v>令和年12</v>
      </c>
      <c r="GK80" s="5">
        <f>IF(OR(GK81="",GK$38=1),"",12)</f>
        <v>12</v>
      </c>
      <c r="GL80" s="2" t="str">
        <f>IF(OR(GL81="",GN$38=4),"",IF(AND(GM$33&gt;=1,GM$33&lt;=4,GK$33=31),"平成"&amp;30&amp;"年"&amp;12,IF(AND(GM$33=5,GK$33="元"),"平成"&amp;30&amp;"年"&amp;12,IF(AND(GM$33&gt;=6,GK$33="元"),"令和元年"&amp;12,IF(AND(GM$33&gt;=1,GM$33&lt;=5,GK$33=2),"令和元年"&amp;12,(IF((AND(GM$33&gt;=1,GM$33&lt;=5)),"令和"&amp;GK$33-1&amp;"年"&amp;12,"令和"&amp;GK$33&amp;"年"&amp;12)))))))</f>
        <v>令和年12</v>
      </c>
      <c r="GM80" s="2" t="str">
        <f>IF(OR(GL81="",GN$38=4),"",IF(AND(GM$33&gt;=1,GM$33&lt;=4,GK$33=31),"平成"&amp;30&amp;"年"&amp;12,IF(AND(GM$33=5,GK$33="元"),"平成"&amp;30&amp;"年"&amp;12,IF(AND(GM$33&gt;=6,GK$33="元"),"令和元年"&amp;12,IF(AND(GM$33&gt;=1,GM$33&lt;=5,GK$33=2),"令和元年"&amp;12,(IF((AND(GM$33&gt;=1,GM$33&lt;=5)),"令和"&amp;GK$33-1&amp;"年"&amp;12,"令和"&amp;GK$33&amp;"年"&amp;12)))))))</f>
        <v>令和年12</v>
      </c>
      <c r="GQ80" s="5">
        <f>IF(OR(GQ81="",GQ$38=1),"",12)</f>
        <v>12</v>
      </c>
      <c r="GR80" s="2" t="str">
        <f>IF(OR(GR81="",GT$38=4),"",IF(AND(GS$33&gt;=1,GS$33&lt;=4,GQ$33=31),"平成"&amp;30&amp;"年"&amp;12,IF(AND(GS$33=5,GQ$33="元"),"平成"&amp;30&amp;"年"&amp;12,IF(AND(GS$33&gt;=6,GQ$33="元"),"令和元年"&amp;12,IF(AND(GS$33&gt;=1,GS$33&lt;=5,GQ$33=2),"令和元年"&amp;12,(IF((AND(GS$33&gt;=1,GS$33&lt;=5)),"令和"&amp;GQ$33-1&amp;"年"&amp;12,"令和"&amp;GQ$33&amp;"年"&amp;12)))))))</f>
        <v>令和年12</v>
      </c>
      <c r="GS80" s="2" t="str">
        <f>IF(OR(GR81="",GT$38=4),"",IF(AND(GS$33&gt;=1,GS$33&lt;=4,GQ$33=31),"平成"&amp;30&amp;"年"&amp;12,IF(AND(GS$33=5,GQ$33="元"),"平成"&amp;30&amp;"年"&amp;12,IF(AND(GS$33&gt;=6,GQ$33="元"),"令和元年"&amp;12,IF(AND(GS$33&gt;=1,GS$33&lt;=5,GQ$33=2),"令和元年"&amp;12,(IF((AND(GS$33&gt;=1,GS$33&lt;=5)),"令和"&amp;GQ$33-1&amp;"年"&amp;12,"令和"&amp;GQ$33&amp;"年"&amp;12)))))))</f>
        <v>令和年12</v>
      </c>
      <c r="GW80" s="5">
        <f>IF(OR(GW81="",GW$38=1),"",12)</f>
        <v>12</v>
      </c>
      <c r="GX80" s="2" t="str">
        <f>IF(OR(GX81="",GZ$38=4),"",IF(AND(GY$33&gt;=1,GY$33&lt;=4,GW$33=31),"平成"&amp;30&amp;"年"&amp;12,IF(AND(GY$33=5,GW$33="元"),"平成"&amp;30&amp;"年"&amp;12,IF(AND(GY$33&gt;=6,GW$33="元"),"令和元年"&amp;12,IF(AND(GY$33&gt;=1,GY$33&lt;=5,GW$33=2),"令和元年"&amp;12,(IF((AND(GY$33&gt;=1,GY$33&lt;=5)),"令和"&amp;GW$33-1&amp;"年"&amp;12,"令和"&amp;GW$33&amp;"年"&amp;12)))))))</f>
        <v>令和年12</v>
      </c>
      <c r="GY80" s="2" t="str">
        <f>IF(OR(GX81="",GZ$38=4),"",IF(AND(GY$33&gt;=1,GY$33&lt;=4,GW$33=31),"平成"&amp;30&amp;"年"&amp;12,IF(AND(GY$33=5,GW$33="元"),"平成"&amp;30&amp;"年"&amp;12,IF(AND(GY$33&gt;=6,GW$33="元"),"令和元年"&amp;12,IF(AND(GY$33&gt;=1,GY$33&lt;=5,GW$33=2),"令和元年"&amp;12,(IF((AND(GY$33&gt;=1,GY$33&lt;=5)),"令和"&amp;GW$33-1&amp;"年"&amp;12,"令和"&amp;GW$33&amp;"年"&amp;12)))))))</f>
        <v>令和年12</v>
      </c>
      <c r="HC80" s="5">
        <f>IF(OR(HC81="",HC$38=1),"",12)</f>
        <v>12</v>
      </c>
      <c r="HD80" s="2" t="str">
        <f>IF(OR(HD81="",HF$38=4),"",IF(AND(HE$33&gt;=1,HE$33&lt;=4,HC$33=31),"平成"&amp;30&amp;"年"&amp;12,IF(AND(HE$33=5,HC$33="元"),"平成"&amp;30&amp;"年"&amp;12,IF(AND(HE$33&gt;=6,HC$33="元"),"令和元年"&amp;12,IF(AND(HE$33&gt;=1,HE$33&lt;=5,HC$33=2),"令和元年"&amp;12,(IF((AND(HE$33&gt;=1,HE$33&lt;=5)),"令和"&amp;HC$33-1&amp;"年"&amp;12,"令和"&amp;HC$33&amp;"年"&amp;12)))))))</f>
        <v>令和年12</v>
      </c>
      <c r="HE80" s="2" t="str">
        <f>IF(OR(HD81="",HF$38=4),"",IF(AND(HE$33&gt;=1,HE$33&lt;=4,HC$33=31),"平成"&amp;30&amp;"年"&amp;12,IF(AND(HE$33=5,HC$33="元"),"平成"&amp;30&amp;"年"&amp;12,IF(AND(HE$33&gt;=6,HC$33="元"),"令和元年"&amp;12,IF(AND(HE$33&gt;=1,HE$33&lt;=5,HC$33=2),"令和元年"&amp;12,(IF((AND(HE$33&gt;=1,HE$33&lt;=5)),"令和"&amp;HC$33-1&amp;"年"&amp;12,"令和"&amp;HC$33&amp;"年"&amp;12)))))))</f>
        <v>令和年12</v>
      </c>
      <c r="HI80" s="5">
        <f>IF(OR(HI81="",HI$38=1),"",12)</f>
        <v>12</v>
      </c>
      <c r="HJ80" s="2" t="str">
        <f>IF(OR(HJ81="",HL$38=4),"",IF(AND(HK$33&gt;=1,HK$33&lt;=4,HI$33=31),"平成"&amp;30&amp;"年"&amp;12,IF(AND(HK$33=5,HI$33="元"),"平成"&amp;30&amp;"年"&amp;12,IF(AND(HK$33&gt;=6,HI$33="元"),"令和元年"&amp;12,IF(AND(HK$33&gt;=1,HK$33&lt;=5,HI$33=2),"令和元年"&amp;12,(IF((AND(HK$33&gt;=1,HK$33&lt;=5)),"令和"&amp;HI$33-1&amp;"年"&amp;12,"令和"&amp;HI$33&amp;"年"&amp;12)))))))</f>
        <v>令和年12</v>
      </c>
      <c r="HK80" s="2" t="str">
        <f>IF(OR(HJ81="",HL$38=4),"",IF(AND(HK$33&gt;=1,HK$33&lt;=4,HI$33=31),"平成"&amp;30&amp;"年"&amp;12,IF(AND(HK$33=5,HI$33="元"),"平成"&amp;30&amp;"年"&amp;12,IF(AND(HK$33&gt;=6,HI$33="元"),"令和元年"&amp;12,IF(AND(HK$33&gt;=1,HK$33&lt;=5,HI$33=2),"令和元年"&amp;12,(IF((AND(HK$33&gt;=1,HK$33&lt;=5)),"令和"&amp;HI$33-1&amp;"年"&amp;12,"令和"&amp;HI$33&amp;"年"&amp;12)))))))</f>
        <v>令和年12</v>
      </c>
      <c r="HO80" s="5">
        <f>IF(OR(HO81="",HO$38=1),"",12)</f>
        <v>12</v>
      </c>
      <c r="HP80" s="2" t="str">
        <f>IF(OR(HP81="",HR$38=4),"",IF(AND(HQ$33&gt;=1,HQ$33&lt;=4,HO$33=31),"平成"&amp;30&amp;"年"&amp;12,IF(AND(HQ$33=5,HO$33="元"),"平成"&amp;30&amp;"年"&amp;12,IF(AND(HQ$33&gt;=6,HO$33="元"),"令和元年"&amp;12,IF(AND(HQ$33&gt;=1,HQ$33&lt;=5,HO$33=2),"令和元年"&amp;12,(IF((AND(HQ$33&gt;=1,HQ$33&lt;=5)),"令和"&amp;HO$33-1&amp;"年"&amp;12,"令和"&amp;HO$33&amp;"年"&amp;12)))))))</f>
        <v>令和年12</v>
      </c>
      <c r="HQ80" s="2" t="str">
        <f>IF(OR(HP81="",HR$38=4),"",IF(AND(HQ$33&gt;=1,HQ$33&lt;=4,HO$33=31),"平成"&amp;30&amp;"年"&amp;12,IF(AND(HQ$33=5,HO$33="元"),"平成"&amp;30&amp;"年"&amp;12,IF(AND(HQ$33&gt;=6,HO$33="元"),"令和元年"&amp;12,IF(AND(HQ$33&gt;=1,HQ$33&lt;=5,HO$33=2),"令和元年"&amp;12,(IF((AND(HQ$33&gt;=1,HQ$33&lt;=5)),"令和"&amp;HO$33-1&amp;"年"&amp;12,"令和"&amp;HO$33&amp;"年"&amp;12)))))))</f>
        <v>令和年12</v>
      </c>
      <c r="HU80" s="5">
        <f>IF(OR(HU81="",HU$38=1),"",12)</f>
        <v>12</v>
      </c>
      <c r="HV80" s="2" t="str">
        <f>IF(OR(HV81="",HX$38=4),"",IF(AND(HW$33&gt;=1,HW$33&lt;=4,HU$33=31),"平成"&amp;30&amp;"年"&amp;12,IF(AND(HW$33=5,HU$33="元"),"平成"&amp;30&amp;"年"&amp;12,IF(AND(HW$33&gt;=6,HU$33="元"),"令和元年"&amp;12,IF(AND(HW$33&gt;=1,HW$33&lt;=5,HU$33=2),"令和元年"&amp;12,(IF((AND(HW$33&gt;=1,HW$33&lt;=5)),"令和"&amp;HU$33-1&amp;"年"&amp;12,"令和"&amp;HU$33&amp;"年"&amp;12)))))))</f>
        <v>令和年12</v>
      </c>
      <c r="HW80" s="2" t="str">
        <f>IF(OR(HV81="",HX$38=4),"",IF(AND(HW$33&gt;=1,HW$33&lt;=4,HU$33=31),"平成"&amp;30&amp;"年"&amp;12,IF(AND(HW$33=5,HU$33="元"),"平成"&amp;30&amp;"年"&amp;12,IF(AND(HW$33&gt;=6,HU$33="元"),"令和元年"&amp;12,IF(AND(HW$33&gt;=1,HW$33&lt;=5,HU$33=2),"令和元年"&amp;12,(IF((AND(HW$33&gt;=1,HW$33&lt;=5)),"令和"&amp;HU$33-1&amp;"年"&amp;12,"令和"&amp;HU$33&amp;"年"&amp;12)))))))</f>
        <v>令和年12</v>
      </c>
      <c r="IA80" s="5">
        <f>IF(OR(IA81="",IA$38=1),"",12)</f>
        <v>12</v>
      </c>
      <c r="IB80" s="2" t="str">
        <f>IF(OR(IB81="",ID$38=4),"",IF(AND(IC$33&gt;=1,IC$33&lt;=4,IA$33=31),"平成"&amp;30&amp;"年"&amp;12,IF(AND(IC$33=5,IA$33="元"),"平成"&amp;30&amp;"年"&amp;12,IF(AND(IC$33&gt;=6,IA$33="元"),"令和元年"&amp;12,IF(AND(IC$33&gt;=1,IC$33&lt;=5,IA$33=2),"令和元年"&amp;12,(IF((AND(IC$33&gt;=1,IC$33&lt;=5)),"令和"&amp;IA$33-1&amp;"年"&amp;12,"令和"&amp;IA$33&amp;"年"&amp;12)))))))</f>
        <v>令和年12</v>
      </c>
      <c r="IC80" s="2" t="str">
        <f>IF(OR(IB81="",ID$38=4),"",IF(AND(IC$33&gt;=1,IC$33&lt;=4,IA$33=31),"平成"&amp;30&amp;"年"&amp;12,IF(AND(IC$33=5,IA$33="元"),"平成"&amp;30&amp;"年"&amp;12,IF(AND(IC$33&gt;=6,IA$33="元"),"令和元年"&amp;12,IF(AND(IC$33&gt;=1,IC$33&lt;=5,IA$33=2),"令和元年"&amp;12,(IF((AND(IC$33&gt;=1,IC$33&lt;=5)),"令和"&amp;IA$33-1&amp;"年"&amp;12,"令和"&amp;IA$33&amp;"年"&amp;12)))))))</f>
        <v>令和年12</v>
      </c>
      <c r="IG80" s="5">
        <f>IF(OR(IG81="",IG$38=1),"",12)</f>
        <v>12</v>
      </c>
      <c r="IH80" s="2" t="str">
        <f>IF(OR(IH81="",IJ$38=4),"",IF(AND(II$33&gt;=1,II$33&lt;=4,IG$33=31),"平成"&amp;30&amp;"年"&amp;12,IF(AND(II$33=5,IG$33="元"),"平成"&amp;30&amp;"年"&amp;12,IF(AND(II$33&gt;=6,IG$33="元"),"令和元年"&amp;12,IF(AND(II$33&gt;=1,II$33&lt;=5,IG$33=2),"令和元年"&amp;12,(IF((AND(II$33&gt;=1,II$33&lt;=5)),"令和"&amp;IG$33-1&amp;"年"&amp;12,"令和"&amp;IG$33&amp;"年"&amp;12)))))))</f>
        <v>令和年12</v>
      </c>
      <c r="II80" s="2" t="str">
        <f>IF(OR(IH81="",IJ$38=4),"",IF(AND(II$33&gt;=1,II$33&lt;=4,IG$33=31),"平成"&amp;30&amp;"年"&amp;12,IF(AND(II$33=5,IG$33="元"),"平成"&amp;30&amp;"年"&amp;12,IF(AND(II$33&gt;=6,IG$33="元"),"令和元年"&amp;12,IF(AND(II$33&gt;=1,II$33&lt;=5,IG$33=2),"令和元年"&amp;12,(IF((AND(II$33&gt;=1,II$33&lt;=5)),"令和"&amp;IG$33-1&amp;"年"&amp;12,"令和"&amp;IG$33&amp;"年"&amp;12)))))))</f>
        <v>令和年12</v>
      </c>
    </row>
    <row r="81" spans="2:261" ht="15" hidden="1" customHeight="1" outlineLevel="1" x14ac:dyDescent="0.15">
      <c r="B81" s="4" t="str">
        <f>IF(AND(DE18&lt;&gt;"",DE22&lt;&gt;"",DG22&lt;&gt;"",DI22&lt;&gt;""),DE14,"")</f>
        <v/>
      </c>
      <c r="C81" s="81" t="str">
        <f t="shared" ca="1" si="1"/>
        <v>平</v>
      </c>
      <c r="D81" s="78">
        <f t="shared" ca="1" si="2"/>
        <v>2</v>
      </c>
      <c r="E81" s="78" t="str">
        <f t="shared" ca="1" si="0"/>
        <v>平2</v>
      </c>
      <c r="G81" s="5">
        <f>IF(OR(G82="",G$38=2),"",1)</f>
        <v>1</v>
      </c>
      <c r="H81" s="2" t="str">
        <f>IF(OR(H82="",J$38=4),"",IF(AND(I$33&gt;=1,I$33&lt;=4,G$33=31),"平成"&amp;31&amp;"年"&amp;1,IF(AND(I$33=5,G$33="元"),"平成"&amp;31&amp;"年"&amp;1,IF(AND(I$33&gt;=6,G$33="元"),"令和"&amp;2&amp;"年"&amp;1,IF((AND(I$33&gt;=1,I$33&lt;=5)),"令和"&amp;G$33&amp;"年"&amp;1,"令和"&amp;G$33+1&amp;"年"&amp;1)))))</f>
        <v>令和1年1</v>
      </c>
      <c r="I81" s="2" t="str">
        <f>IF(OR(H82="",J$38=4),"",IF(AND(I$33&gt;=1,I$33&lt;=4,G$33=31),"平成"&amp;31&amp;"年"&amp;1,IF(AND(I$33=5,G$33="元"),"平成"&amp;31&amp;"年"&amp;1,IF(AND(I$33&gt;=6,G$33="元"),"令和"&amp;2&amp;"年"&amp;1,IF((AND(I$33&gt;=1,I$33&lt;=5)),"令和"&amp;G$33&amp;"年"&amp;1,"令和"&amp;G$33+1&amp;"年"&amp;1)))))</f>
        <v>令和1年1</v>
      </c>
      <c r="M81" s="5">
        <f>IF(OR(M82="",M$38=2),"",1)</f>
        <v>1</v>
      </c>
      <c r="N81" s="2" t="str">
        <f>IF(OR(N82="",P$38=4),"",IF(AND(O$33&gt;=1,O$33&lt;=4,M$33=31),"平成"&amp;31&amp;"年"&amp;1,IF(AND(O$33=5,M$33="元"),"平成"&amp;31&amp;"年"&amp;1,IF(AND(O$33&gt;=6,M$33="元"),"令和"&amp;2&amp;"年"&amp;1,IF((AND(O$33&gt;=1,O$33&lt;=5)),"令和"&amp;M$33&amp;"年"&amp;1,"令和"&amp;M$33+1&amp;"年"&amp;1)))))</f>
        <v>令和1年1</v>
      </c>
      <c r="O81" s="2" t="str">
        <f>IF(OR(N82="",P$38=4),"",IF(AND(O$33&gt;=1,O$33&lt;=4,M$33=31),"平成"&amp;31&amp;"年"&amp;1,IF(AND(O$33=5,M$33="元"),"平成"&amp;31&amp;"年"&amp;1,IF(AND(O$33&gt;=6,M$33="元"),"令和"&amp;2&amp;"年"&amp;1,IF((AND(O$33&gt;=1,O$33&lt;=5)),"令和"&amp;M$33&amp;"年"&amp;1,"令和"&amp;M$33+1&amp;"年"&amp;1)))))</f>
        <v>令和1年1</v>
      </c>
      <c r="S81" s="5">
        <f>IF(OR(S82="",S$38=2),"",1)</f>
        <v>1</v>
      </c>
      <c r="T81" s="2" t="str">
        <f>IF(OR(T82="",V$38=4),"",IF(AND(U$33&gt;=1,U$33&lt;=4,S$33=31),"平成"&amp;31&amp;"年"&amp;1,IF(AND(U$33=5,S$33="元"),"平成"&amp;31&amp;"年"&amp;1,IF(AND(U$33&gt;=6,S$33="元"),"令和"&amp;2&amp;"年"&amp;1,IF((AND(U$33&gt;=1,U$33&lt;=5)),"令和"&amp;S$33&amp;"年"&amp;1,"令和"&amp;S$33+1&amp;"年"&amp;1)))))</f>
        <v>令和1年1</v>
      </c>
      <c r="U81" s="2" t="str">
        <f>IF(OR(T82="",V$38=4),"",IF(AND(U$33&gt;=1,U$33&lt;=4,S$33=31),"平成"&amp;31&amp;"年"&amp;1,IF(AND(U$33=5,S$33="元"),"平成"&amp;31&amp;"年"&amp;1,IF(AND(U$33&gt;=6,S$33="元"),"令和"&amp;2&amp;"年"&amp;1,IF((AND(U$33&gt;=1,U$33&lt;=5)),"令和"&amp;S$33&amp;"年"&amp;1,"令和"&amp;S$33+1&amp;"年"&amp;1)))))</f>
        <v>令和1年1</v>
      </c>
      <c r="Y81" s="5">
        <f>IF(OR(Y82="",Y$38=2),"",1)</f>
        <v>1</v>
      </c>
      <c r="Z81" s="2" t="str">
        <f>IF(OR(Z82="",AB$38=4),"",IF(AND(AA$33&gt;=1,AA$33&lt;=4,Y$33=31),"平成"&amp;31&amp;"年"&amp;1,IF(AND(AA$33=5,Y$33="元"),"平成"&amp;31&amp;"年"&amp;1,IF(AND(AA$33&gt;=6,Y$33="元"),"令和"&amp;2&amp;"年"&amp;1,IF((AND(AA$33&gt;=1,AA$33&lt;=5)),"令和"&amp;Y$33&amp;"年"&amp;1,"令和"&amp;Y$33+1&amp;"年"&amp;1)))))</f>
        <v>令和1年1</v>
      </c>
      <c r="AA81" s="2" t="str">
        <f>IF(OR(Z82="",AB$38=4),"",IF(AND(AA$33&gt;=1,AA$33&lt;=4,Y$33=31),"平成"&amp;31&amp;"年"&amp;1,IF(AND(AA$33=5,Y$33="元"),"平成"&amp;31&amp;"年"&amp;1,IF(AND(AA$33&gt;=6,Y$33="元"),"令和"&amp;2&amp;"年"&amp;1,IF((AND(AA$33&gt;=1,AA$33&lt;=5)),"令和"&amp;Y$33&amp;"年"&amp;1,"令和"&amp;Y$33+1&amp;"年"&amp;1)))))</f>
        <v>令和1年1</v>
      </c>
      <c r="AE81" s="5">
        <f>IF(OR(AE82="",AE$38=2),"",1)</f>
        <v>1</v>
      </c>
      <c r="AF81" s="2" t="str">
        <f>IF(OR(AF82="",AH$38=4),"",IF(AND(AG$33&gt;=1,AG$33&lt;=4,AE$33=31),"平成"&amp;31&amp;"年"&amp;1,IF(AND(AG$33=5,AE$33="元"),"平成"&amp;31&amp;"年"&amp;1,IF(AND(AG$33&gt;=6,AE$33="元"),"令和"&amp;2&amp;"年"&amp;1,IF((AND(AG$33&gt;=1,AG$33&lt;=5)),"令和"&amp;AE$33&amp;"年"&amp;1,"令和"&amp;AE$33+1&amp;"年"&amp;1)))))</f>
        <v>令和1年1</v>
      </c>
      <c r="AG81" s="2" t="str">
        <f>IF(OR(AF82="",AH$38=4),"",IF(AND(AG$33&gt;=1,AG$33&lt;=4,AE$33=31),"平成"&amp;31&amp;"年"&amp;1,IF(AND(AG$33=5,AE$33="元"),"平成"&amp;31&amp;"年"&amp;1,IF(AND(AG$33&gt;=6,AE$33="元"),"令和"&amp;2&amp;"年"&amp;1,IF((AND(AG$33&gt;=1,AG$33&lt;=5)),"令和"&amp;AE$33&amp;"年"&amp;1,"令和"&amp;AE$33+1&amp;"年"&amp;1)))))</f>
        <v>令和1年1</v>
      </c>
      <c r="AK81" s="5">
        <f>IF(OR(AK82="",AK$38=2),"",1)</f>
        <v>1</v>
      </c>
      <c r="AL81" s="2" t="str">
        <f>IF(OR(AL82="",AN$38=4),"",IF(AND(AM$33&gt;=1,AM$33&lt;=4,AK$33=31),"平成"&amp;31&amp;"年"&amp;1,IF(AND(AM$33=5,AK$33="元"),"平成"&amp;31&amp;"年"&amp;1,IF(AND(AM$33&gt;=6,AK$33="元"),"令和"&amp;2&amp;"年"&amp;1,IF((AND(AM$33&gt;=1,AM$33&lt;=5)),"令和"&amp;AK$33&amp;"年"&amp;1,"令和"&amp;AK$33+1&amp;"年"&amp;1)))))</f>
        <v>令和1年1</v>
      </c>
      <c r="AM81" s="2" t="str">
        <f>IF(OR(AL82="",AN$38=4),"",IF(AND(AM$33&gt;=1,AM$33&lt;=4,AK$33=31),"平成"&amp;31&amp;"年"&amp;1,IF(AND(AM$33=5,AK$33="元"),"平成"&amp;31&amp;"年"&amp;1,IF(AND(AM$33&gt;=6,AK$33="元"),"令和"&amp;2&amp;"年"&amp;1,IF((AND(AM$33&gt;=1,AM$33&lt;=5)),"令和"&amp;AK$33&amp;"年"&amp;1,"令和"&amp;AK$33+1&amp;"年"&amp;1)))))</f>
        <v>令和1年1</v>
      </c>
      <c r="AQ81" s="5">
        <f>IF(OR(AQ82="",AQ$38=2),"",1)</f>
        <v>1</v>
      </c>
      <c r="AR81" s="2" t="str">
        <f>IF(OR(AR82="",AT$38=4),"",IF(AND(AS$33&gt;=1,AS$33&lt;=4,AQ$33=31),"平成"&amp;31&amp;"年"&amp;1,IF(AND(AS$33=5,AQ$33="元"),"平成"&amp;31&amp;"年"&amp;1,IF(AND(AS$33&gt;=6,AQ$33="元"),"令和"&amp;2&amp;"年"&amp;1,IF((AND(AS$33&gt;=1,AS$33&lt;=5)),"令和"&amp;AQ$33&amp;"年"&amp;1,"令和"&amp;AQ$33+1&amp;"年"&amp;1)))))</f>
        <v>令和1年1</v>
      </c>
      <c r="AS81" s="2" t="str">
        <f>IF(OR(AR82="",AT$38=4),"",IF(AND(AS$33&gt;=1,AS$33&lt;=4,AQ$33=31),"平成"&amp;31&amp;"年"&amp;1,IF(AND(AS$33=5,AQ$33="元"),"平成"&amp;31&amp;"年"&amp;1,IF(AND(AS$33&gt;=6,AQ$33="元"),"令和"&amp;2&amp;"年"&amp;1,IF((AND(AS$33&gt;=1,AS$33&lt;=5)),"令和"&amp;AQ$33&amp;"年"&amp;1,"令和"&amp;AQ$33+1&amp;"年"&amp;1)))))</f>
        <v>令和1年1</v>
      </c>
      <c r="AW81" s="5">
        <f>IF(OR(AW82="",AW$38=2),"",1)</f>
        <v>1</v>
      </c>
      <c r="AX81" s="2" t="str">
        <f>IF(OR(AX82="",AZ$38=4),"",IF(AND(AY$33&gt;=1,AY$33&lt;=4,AW$33=31),"平成"&amp;31&amp;"年"&amp;1,IF(AND(AY$33=5,AW$33="元"),"平成"&amp;31&amp;"年"&amp;1,IF(AND(AY$33&gt;=6,AW$33="元"),"令和"&amp;2&amp;"年"&amp;1,IF((AND(AY$33&gt;=1,AY$33&lt;=5)),"令和"&amp;AW$33&amp;"年"&amp;1,"令和"&amp;AW$33+1&amp;"年"&amp;1)))))</f>
        <v>令和1年1</v>
      </c>
      <c r="AY81" s="2" t="str">
        <f>IF(OR(AX82="",AZ$38=4),"",IF(AND(AY$33&gt;=1,AY$33&lt;=4,AW$33=31),"平成"&amp;31&amp;"年"&amp;1,IF(AND(AY$33=5,AW$33="元"),"平成"&amp;31&amp;"年"&amp;1,IF(AND(AY$33&gt;=6,AW$33="元"),"令和"&amp;2&amp;"年"&amp;1,IF((AND(AY$33&gt;=1,AY$33&lt;=5)),"令和"&amp;AW$33&amp;"年"&amp;1,"令和"&amp;AW$33+1&amp;"年"&amp;1)))))</f>
        <v>令和1年1</v>
      </c>
      <c r="BC81" s="5">
        <f>IF(OR(BC82="",BC$38=2),"",1)</f>
        <v>1</v>
      </c>
      <c r="BD81" s="2" t="str">
        <f>IF(OR(BD82="",BF$38=4),"",IF(AND(BE$33&gt;=1,BE$33&lt;=4,BC$33=31),"平成"&amp;31&amp;"年"&amp;1,IF(AND(BE$33=5,BC$33="元"),"平成"&amp;31&amp;"年"&amp;1,IF(AND(BE$33&gt;=6,BC$33="元"),"令和"&amp;2&amp;"年"&amp;1,IF((AND(BE$33&gt;=1,BE$33&lt;=5)),"令和"&amp;BC$33&amp;"年"&amp;1,"令和"&amp;BC$33+1&amp;"年"&amp;1)))))</f>
        <v>令和1年1</v>
      </c>
      <c r="BE81" s="2" t="str">
        <f>IF(OR(BD82="",BF$38=4),"",IF(AND(BE$33&gt;=1,BE$33&lt;=4,BC$33=31),"平成"&amp;31&amp;"年"&amp;1,IF(AND(BE$33=5,BC$33="元"),"平成"&amp;31&amp;"年"&amp;1,IF(AND(BE$33&gt;=6,BC$33="元"),"令和"&amp;2&amp;"年"&amp;1,IF((AND(BE$33&gt;=1,BE$33&lt;=5)),"令和"&amp;BC$33&amp;"年"&amp;1,"令和"&amp;BC$33+1&amp;"年"&amp;1)))))</f>
        <v>令和1年1</v>
      </c>
      <c r="BI81" s="5">
        <f>IF(OR(BI82="",BI$38=2),"",1)</f>
        <v>1</v>
      </c>
      <c r="BJ81" s="2" t="str">
        <f>IF(OR(BJ82="",BL$38=4),"",IF(AND(BK$33&gt;=1,BK$33&lt;=4,BI$33=31),"平成"&amp;31&amp;"年"&amp;1,IF(AND(BK$33=5,BI$33="元"),"平成"&amp;31&amp;"年"&amp;1,IF(AND(BK$33&gt;=6,BI$33="元"),"令和"&amp;2&amp;"年"&amp;1,IF((AND(BK$33&gt;=1,BK$33&lt;=5)),"令和"&amp;BI$33&amp;"年"&amp;1,"令和"&amp;BI$33+1&amp;"年"&amp;1)))))</f>
        <v>令和1年1</v>
      </c>
      <c r="BK81" s="2" t="str">
        <f>IF(OR(BJ82="",BL$38=4),"",IF(AND(BK$33&gt;=1,BK$33&lt;=4,BI$33=31),"平成"&amp;31&amp;"年"&amp;1,IF(AND(BK$33=5,BI$33="元"),"平成"&amp;31&amp;"年"&amp;1,IF(AND(BK$33&gt;=6,BI$33="元"),"令和"&amp;2&amp;"年"&amp;1,IF((AND(BK$33&gt;=1,BK$33&lt;=5)),"令和"&amp;BI$33&amp;"年"&amp;1,"令和"&amp;BI$33+1&amp;"年"&amp;1)))))</f>
        <v>令和1年1</v>
      </c>
      <c r="BO81" s="5">
        <f>IF(OR(BO82="",BO$38=2),"",1)</f>
        <v>1</v>
      </c>
      <c r="BP81" s="2" t="str">
        <f>IF(OR(BP82="",BR$38=4),"",IF(AND(BQ$33&gt;=1,BQ$33&lt;=4,BO$33=31),"平成"&amp;31&amp;"年"&amp;1,IF(AND(BQ$33=5,BO$33="元"),"平成"&amp;31&amp;"年"&amp;1,IF(AND(BQ$33&gt;=6,BO$33="元"),"令和"&amp;2&amp;"年"&amp;1,IF((AND(BQ$33&gt;=1,BQ$33&lt;=5)),"令和"&amp;BO$33&amp;"年"&amp;1,"令和"&amp;BO$33+1&amp;"年"&amp;1)))))</f>
        <v>令和1年1</v>
      </c>
      <c r="BQ81" s="2" t="str">
        <f>IF(OR(BP82="",BR$38=4),"",IF(AND(BQ$33&gt;=1,BQ$33&lt;=4,BO$33=31),"平成"&amp;31&amp;"年"&amp;1,IF(AND(BQ$33=5,BO$33="元"),"平成"&amp;31&amp;"年"&amp;1,IF(AND(BQ$33&gt;=6,BO$33="元"),"令和"&amp;2&amp;"年"&amp;1,IF((AND(BQ$33&gt;=1,BQ$33&lt;=5)),"令和"&amp;BO$33&amp;"年"&amp;1,"令和"&amp;BO$33+1&amp;"年"&amp;1)))))</f>
        <v>令和1年1</v>
      </c>
      <c r="BU81" s="5">
        <f>IF(OR(BU82="",BU$38=2),"",1)</f>
        <v>1</v>
      </c>
      <c r="BV81" s="2" t="str">
        <f>IF(OR(BV82="",BX$38=4),"",IF(AND(BW$33&gt;=1,BW$33&lt;=4,BU$33=31),"平成"&amp;31&amp;"年"&amp;1,IF(AND(BW$33=5,BU$33="元"),"平成"&amp;31&amp;"年"&amp;1,IF(AND(BW$33&gt;=6,BU$33="元"),"令和"&amp;2&amp;"年"&amp;1,IF((AND(BW$33&gt;=1,BW$33&lt;=5)),"令和"&amp;BU$33&amp;"年"&amp;1,"令和"&amp;BU$33+1&amp;"年"&amp;1)))))</f>
        <v>令和1年1</v>
      </c>
      <c r="BW81" s="2" t="str">
        <f>IF(OR(BV82="",BX$38=4),"",IF(AND(BW$33&gt;=1,BW$33&lt;=4,BU$33=31),"平成"&amp;31&amp;"年"&amp;1,IF(AND(BW$33=5,BU$33="元"),"平成"&amp;31&amp;"年"&amp;1,IF(AND(BW$33&gt;=6,BU$33="元"),"令和"&amp;2&amp;"年"&amp;1,IF((AND(BW$33&gt;=1,BW$33&lt;=5)),"令和"&amp;BU$33&amp;"年"&amp;1,"令和"&amp;BU$33+1&amp;"年"&amp;1)))))</f>
        <v>令和1年1</v>
      </c>
      <c r="CA81" s="5">
        <f>IF(OR(CA82="",CA$38=2),"",1)</f>
        <v>1</v>
      </c>
      <c r="CB81" s="2" t="str">
        <f>IF(OR(CB82="",CD$38=4),"",IF(AND(CC$33&gt;=1,CC$33&lt;=4,CA$33=31),"平成"&amp;31&amp;"年"&amp;1,IF(AND(CC$33=5,CA$33="元"),"平成"&amp;31&amp;"年"&amp;1,IF(AND(CC$33&gt;=6,CA$33="元"),"令和"&amp;2&amp;"年"&amp;1,IF((AND(CC$33&gt;=1,CC$33&lt;=5)),"令和"&amp;CA$33&amp;"年"&amp;1,"令和"&amp;CA$33+1&amp;"年"&amp;1)))))</f>
        <v>令和1年1</v>
      </c>
      <c r="CC81" s="2" t="str">
        <f>IF(OR(CB82="",CD$38=4),"",IF(AND(CC$33&gt;=1,CC$33&lt;=4,CA$33=31),"平成"&amp;31&amp;"年"&amp;1,IF(AND(CC$33=5,CA$33="元"),"平成"&amp;31&amp;"年"&amp;1,IF(AND(CC$33&gt;=6,CA$33="元"),"令和"&amp;2&amp;"年"&amp;1,IF((AND(CC$33&gt;=1,CC$33&lt;=5)),"令和"&amp;CA$33&amp;"年"&amp;1,"令和"&amp;CA$33+1&amp;"年"&amp;1)))))</f>
        <v>令和1年1</v>
      </c>
      <c r="CG81" s="5">
        <f>IF(OR(CG82="",CG$38=2),"",1)</f>
        <v>1</v>
      </c>
      <c r="CH81" s="2" t="str">
        <f>IF(OR(CH82="",CJ$38=4),"",IF(AND(CI$33&gt;=1,CI$33&lt;=4,CG$33=31),"平成"&amp;31&amp;"年"&amp;1,IF(AND(CI$33=5,CG$33="元"),"平成"&amp;31&amp;"年"&amp;1,IF(AND(CI$33&gt;=6,CG$33="元"),"令和"&amp;2&amp;"年"&amp;1,IF((AND(CI$33&gt;=1,CI$33&lt;=5)),"令和"&amp;CG$33&amp;"年"&amp;1,"令和"&amp;CG$33+1&amp;"年"&amp;1)))))</f>
        <v>令和1年1</v>
      </c>
      <c r="CI81" s="2" t="str">
        <f>IF(OR(CH82="",CJ$38=4),"",IF(AND(CI$33&gt;=1,CI$33&lt;=4,CG$33=31),"平成"&amp;31&amp;"年"&amp;1,IF(AND(CI$33=5,CG$33="元"),"平成"&amp;31&amp;"年"&amp;1,IF(AND(CI$33&gt;=6,CG$33="元"),"令和"&amp;2&amp;"年"&amp;1,IF((AND(CI$33&gt;=1,CI$33&lt;=5)),"令和"&amp;CG$33&amp;"年"&amp;1,"令和"&amp;CG$33+1&amp;"年"&amp;1)))))</f>
        <v>令和1年1</v>
      </c>
      <c r="CM81" s="5">
        <f>IF(OR(CM82="",CM$38=2),"",1)</f>
        <v>1</v>
      </c>
      <c r="CN81" s="2" t="str">
        <f>IF(OR(CN82="",CP$38=4),"",IF(AND(CO$33&gt;=1,CO$33&lt;=4,CM$33=31),"平成"&amp;31&amp;"年"&amp;1,IF(AND(CO$33=5,CM$33="元"),"平成"&amp;31&amp;"年"&amp;1,IF(AND(CO$33&gt;=6,CM$33="元"),"令和"&amp;2&amp;"年"&amp;1,IF((AND(CO$33&gt;=1,CO$33&lt;=5)),"令和"&amp;CM$33&amp;"年"&amp;1,"令和"&amp;CM$33+1&amp;"年"&amp;1)))))</f>
        <v>令和1年1</v>
      </c>
      <c r="CO81" s="2" t="str">
        <f>IF(OR(CN82="",CP$38=4),"",IF(AND(CO$33&gt;=1,CO$33&lt;=4,CM$33=31),"平成"&amp;31&amp;"年"&amp;1,IF(AND(CO$33=5,CM$33="元"),"平成"&amp;31&amp;"年"&amp;1,IF(AND(CO$33&gt;=6,CM$33="元"),"令和"&amp;2&amp;"年"&amp;1,IF((AND(CO$33&gt;=1,CO$33&lt;=5)),"令和"&amp;CM$33&amp;"年"&amp;1,"令和"&amp;CM$33+1&amp;"年"&amp;1)))))</f>
        <v>令和1年1</v>
      </c>
      <c r="CS81" s="5">
        <f>IF(OR(CS82="",CS$38=2),"",1)</f>
        <v>1</v>
      </c>
      <c r="CT81" s="2" t="str">
        <f>IF(OR(CT82="",CV$38=4),"",IF(AND(CU$33&gt;=1,CU$33&lt;=4,CS$33=31),"平成"&amp;31&amp;"年"&amp;1,IF(AND(CU$33=5,CS$33="元"),"平成"&amp;31&amp;"年"&amp;1,IF(AND(CU$33&gt;=6,CS$33="元"),"令和"&amp;2&amp;"年"&amp;1,IF((AND(CU$33&gt;=1,CU$33&lt;=5)),"令和"&amp;CS$33&amp;"年"&amp;1,"令和"&amp;CS$33+1&amp;"年"&amp;1)))))</f>
        <v>令和1年1</v>
      </c>
      <c r="CU81" s="2" t="str">
        <f>IF(OR(CT82="",CV$38=4),"",IF(AND(CU$33&gt;=1,CU$33&lt;=4,CS$33=31),"平成"&amp;31&amp;"年"&amp;1,IF(AND(CU$33=5,CS$33="元"),"平成"&amp;31&amp;"年"&amp;1,IF(AND(CU$33&gt;=6,CS$33="元"),"令和"&amp;2&amp;"年"&amp;1,IF((AND(CU$33&gt;=1,CU$33&lt;=5)),"令和"&amp;CS$33&amp;"年"&amp;1,"令和"&amp;CS$33+1&amp;"年"&amp;1)))))</f>
        <v>令和1年1</v>
      </c>
      <c r="CY81" s="5">
        <f>IF(OR(CY82="",CY$38=2),"",1)</f>
        <v>1</v>
      </c>
      <c r="CZ81" s="2" t="str">
        <f>IF(OR(CZ82="",DB$38=4),"",IF(AND(DA$33&gt;=1,DA$33&lt;=4,CY$33=31),"平成"&amp;31&amp;"年"&amp;1,IF(AND(DA$33=5,CY$33="元"),"平成"&amp;31&amp;"年"&amp;1,IF(AND(DA$33&gt;=6,CY$33="元"),"令和"&amp;2&amp;"年"&amp;1,IF((AND(DA$33&gt;=1,DA$33&lt;=5)),"令和"&amp;CY$33&amp;"年"&amp;1,"令和"&amp;CY$33+1&amp;"年"&amp;1)))))</f>
        <v>令和1年1</v>
      </c>
      <c r="DA81" s="2" t="str">
        <f>IF(OR(CZ82="",DB$38=4),"",IF(AND(DA$33&gt;=1,DA$33&lt;=4,CY$33=31),"平成"&amp;31&amp;"年"&amp;1,IF(AND(DA$33=5,CY$33="元"),"平成"&amp;31&amp;"年"&amp;1,IF(AND(DA$33&gt;=6,CY$33="元"),"令和"&amp;2&amp;"年"&amp;1,IF((AND(DA$33&gt;=1,DA$33&lt;=5)),"令和"&amp;CY$33&amp;"年"&amp;1,"令和"&amp;CY$33+1&amp;"年"&amp;1)))))</f>
        <v>令和1年1</v>
      </c>
      <c r="DE81" s="5">
        <f>IF(OR(DE82="",DE$38=2),"",1)</f>
        <v>1</v>
      </c>
      <c r="DF81" s="2" t="str">
        <f>IF(OR(DF82="",DH$38=4),"",IF(AND(DG$33&gt;=1,DG$33&lt;=4,DE$33=31),"平成"&amp;31&amp;"年"&amp;1,IF(AND(DG$33=5,DE$33="元"),"平成"&amp;31&amp;"年"&amp;1,IF(AND(DG$33&gt;=6,DE$33="元"),"令和"&amp;2&amp;"年"&amp;1,IF((AND(DG$33&gt;=1,DG$33&lt;=5)),"令和"&amp;DE$33&amp;"年"&amp;1,"令和"&amp;DE$33+1&amp;"年"&amp;1)))))</f>
        <v>令和1年1</v>
      </c>
      <c r="DG81" s="2" t="str">
        <f>IF(OR(DF82="",DH$38=4),"",IF(AND(DG$33&gt;=1,DG$33&lt;=4,DE$33=31),"平成"&amp;31&amp;"年"&amp;1,IF(AND(DG$33=5,DE$33="元"),"平成"&amp;31&amp;"年"&amp;1,IF(AND(DG$33&gt;=6,DE$33="元"),"令和"&amp;2&amp;"年"&amp;1,IF((AND(DG$33&gt;=1,DG$33&lt;=5)),"令和"&amp;DE$33&amp;"年"&amp;1,"令和"&amp;DE$33+1&amp;"年"&amp;1)))))</f>
        <v>令和1年1</v>
      </c>
      <c r="DK81" s="5">
        <f>IF(OR(DK82="",DK$38=2),"",1)</f>
        <v>1</v>
      </c>
      <c r="DL81" s="2" t="str">
        <f>IF(OR(DL82="",DN$38=4),"",IF(AND(DM$33&gt;=1,DM$33&lt;=4,DK$33=31),"平成"&amp;31&amp;"年"&amp;1,IF(AND(DM$33=5,DK$33="元"),"平成"&amp;31&amp;"年"&amp;1,IF(AND(DM$33&gt;=6,DK$33="元"),"令和"&amp;2&amp;"年"&amp;1,IF((AND(DM$33&gt;=1,DM$33&lt;=5)),"令和"&amp;DK$33&amp;"年"&amp;1,"令和"&amp;DK$33+1&amp;"年"&amp;1)))))</f>
        <v>令和1年1</v>
      </c>
      <c r="DM81" s="2" t="str">
        <f>IF(OR(DL82="",DN$38=4),"",IF(AND(DM$33&gt;=1,DM$33&lt;=4,DK$33=31),"平成"&amp;31&amp;"年"&amp;1,IF(AND(DM$33=5,DK$33="元"),"平成"&amp;31&amp;"年"&amp;1,IF(AND(DM$33&gt;=6,DK$33="元"),"令和"&amp;2&amp;"年"&amp;1,IF((AND(DM$33&gt;=1,DM$33&lt;=5)),"令和"&amp;DK$33&amp;"年"&amp;1,"令和"&amp;DK$33+1&amp;"年"&amp;1)))))</f>
        <v>令和1年1</v>
      </c>
      <c r="DQ81" s="5">
        <f>IF(OR(DQ82="",DQ$38=2),"",1)</f>
        <v>1</v>
      </c>
      <c r="DR81" s="2" t="str">
        <f>IF(OR(DR82="",DT$38=4),"",IF(AND(DS$33&gt;=1,DS$33&lt;=4,DQ$33=31),"平成"&amp;31&amp;"年"&amp;1,IF(AND(DS$33=5,DQ$33="元"),"平成"&amp;31&amp;"年"&amp;1,IF(AND(DS$33&gt;=6,DQ$33="元"),"令和"&amp;2&amp;"年"&amp;1,IF((AND(DS$33&gt;=1,DS$33&lt;=5)),"令和"&amp;DQ$33&amp;"年"&amp;1,"令和"&amp;DQ$33+1&amp;"年"&amp;1)))))</f>
        <v>令和1年1</v>
      </c>
      <c r="DS81" s="2" t="str">
        <f>IF(OR(DR82="",DT$38=4),"",IF(AND(DS$33&gt;=1,DS$33&lt;=4,DQ$33=31),"平成"&amp;31&amp;"年"&amp;1,IF(AND(DS$33=5,DQ$33="元"),"平成"&amp;31&amp;"年"&amp;1,IF(AND(DS$33&gt;=6,DQ$33="元"),"令和"&amp;2&amp;"年"&amp;1,IF((AND(DS$33&gt;=1,DS$33&lt;=5)),"令和"&amp;DQ$33&amp;"年"&amp;1,"令和"&amp;DQ$33+1&amp;"年"&amp;1)))))</f>
        <v>令和1年1</v>
      </c>
      <c r="DW81" s="5">
        <f>IF(OR(DW82="",DW$38=2),"",1)</f>
        <v>1</v>
      </c>
      <c r="DX81" s="2" t="str">
        <f>IF(OR(DX82="",DZ$38=4),"",IF(AND(DY$33&gt;=1,DY$33&lt;=4,DW$33=31),"平成"&amp;31&amp;"年"&amp;1,IF(AND(DY$33=5,DW$33="元"),"平成"&amp;31&amp;"年"&amp;1,IF(AND(DY$33&gt;=6,DW$33="元"),"令和"&amp;2&amp;"年"&amp;1,IF((AND(DY$33&gt;=1,DY$33&lt;=5)),"令和"&amp;DW$33&amp;"年"&amp;1,"令和"&amp;DW$33+1&amp;"年"&amp;1)))))</f>
        <v>令和1年1</v>
      </c>
      <c r="DY81" s="2" t="str">
        <f>IF(OR(DX82="",DZ$38=4),"",IF(AND(DY$33&gt;=1,DY$33&lt;=4,DW$33=31),"平成"&amp;31&amp;"年"&amp;1,IF(AND(DY$33=5,DW$33="元"),"平成"&amp;31&amp;"年"&amp;1,IF(AND(DY$33&gt;=6,DW$33="元"),"令和"&amp;2&amp;"年"&amp;1,IF((AND(DY$33&gt;=1,DY$33&lt;=5)),"令和"&amp;DW$33&amp;"年"&amp;1,"令和"&amp;DW$33+1&amp;"年"&amp;1)))))</f>
        <v>令和1年1</v>
      </c>
      <c r="EC81" s="5">
        <f>IF(OR(EC82="",EC$38=2),"",1)</f>
        <v>1</v>
      </c>
      <c r="ED81" s="2" t="str">
        <f>IF(OR(ED82="",EF$38=4),"",IF(AND(EE$33&gt;=1,EE$33&lt;=4,EC$33=31),"平成"&amp;31&amp;"年"&amp;1,IF(AND(EE$33=5,EC$33="元"),"平成"&amp;31&amp;"年"&amp;1,IF(AND(EE$33&gt;=6,EC$33="元"),"令和"&amp;2&amp;"年"&amp;1,IF((AND(EE$33&gt;=1,EE$33&lt;=5)),"令和"&amp;EC$33&amp;"年"&amp;1,"令和"&amp;EC$33+1&amp;"年"&amp;1)))))</f>
        <v>令和1年1</v>
      </c>
      <c r="EE81" s="2" t="str">
        <f>IF(OR(ED82="",EF$38=4),"",IF(AND(EE$33&gt;=1,EE$33&lt;=4,EC$33=31),"平成"&amp;31&amp;"年"&amp;1,IF(AND(EE$33=5,EC$33="元"),"平成"&amp;31&amp;"年"&amp;1,IF(AND(EE$33&gt;=6,EC$33="元"),"令和"&amp;2&amp;"年"&amp;1,IF((AND(EE$33&gt;=1,EE$33&lt;=5)),"令和"&amp;EC$33&amp;"年"&amp;1,"令和"&amp;EC$33+1&amp;"年"&amp;1)))))</f>
        <v>令和1年1</v>
      </c>
      <c r="EI81" s="5">
        <f>IF(OR(EI82="",EI$38=2),"",1)</f>
        <v>1</v>
      </c>
      <c r="EJ81" s="2" t="str">
        <f>IF(OR(EJ82="",EL$38=4),"",IF(AND(EK$33&gt;=1,EK$33&lt;=4,EI$33=31),"平成"&amp;31&amp;"年"&amp;1,IF(AND(EK$33=5,EI$33="元"),"平成"&amp;31&amp;"年"&amp;1,IF(AND(EK$33&gt;=6,EI$33="元"),"令和"&amp;2&amp;"年"&amp;1,IF((AND(EK$33&gt;=1,EK$33&lt;=5)),"令和"&amp;EI$33&amp;"年"&amp;1,"令和"&amp;EI$33+1&amp;"年"&amp;1)))))</f>
        <v>令和1年1</v>
      </c>
      <c r="EK81" s="2" t="str">
        <f>IF(OR(EJ82="",EL$38=4),"",IF(AND(EK$33&gt;=1,EK$33&lt;=4,EI$33=31),"平成"&amp;31&amp;"年"&amp;1,IF(AND(EK$33=5,EI$33="元"),"平成"&amp;31&amp;"年"&amp;1,IF(AND(EK$33&gt;=6,EI$33="元"),"令和"&amp;2&amp;"年"&amp;1,IF((AND(EK$33&gt;=1,EK$33&lt;=5)),"令和"&amp;EI$33&amp;"年"&amp;1,"令和"&amp;EI$33+1&amp;"年"&amp;1)))))</f>
        <v>令和1年1</v>
      </c>
      <c r="EO81" s="5">
        <f>IF(OR(EO82="",EO$38=2),"",1)</f>
        <v>1</v>
      </c>
      <c r="EP81" s="2" t="str">
        <f>IF(OR(EP82="",ER$38=4),"",IF(AND(EQ$33&gt;=1,EQ$33&lt;=4,EO$33=31),"平成"&amp;31&amp;"年"&amp;1,IF(AND(EQ$33=5,EO$33="元"),"平成"&amp;31&amp;"年"&amp;1,IF(AND(EQ$33&gt;=6,EO$33="元"),"令和"&amp;2&amp;"年"&amp;1,IF((AND(EQ$33&gt;=1,EQ$33&lt;=5)),"令和"&amp;EO$33&amp;"年"&amp;1,"令和"&amp;EO$33+1&amp;"年"&amp;1)))))</f>
        <v>令和1年1</v>
      </c>
      <c r="EQ81" s="2" t="str">
        <f>IF(OR(EP82="",ER$38=4),"",IF(AND(EQ$33&gt;=1,EQ$33&lt;=4,EO$33=31),"平成"&amp;31&amp;"年"&amp;1,IF(AND(EQ$33=5,EO$33="元"),"平成"&amp;31&amp;"年"&amp;1,IF(AND(EQ$33&gt;=6,EO$33="元"),"令和"&amp;2&amp;"年"&amp;1,IF((AND(EQ$33&gt;=1,EQ$33&lt;=5)),"令和"&amp;EO$33&amp;"年"&amp;1,"令和"&amp;EO$33+1&amp;"年"&amp;1)))))</f>
        <v>令和1年1</v>
      </c>
      <c r="EU81" s="5">
        <f>IF(OR(EU82="",EU$38=2),"",1)</f>
        <v>1</v>
      </c>
      <c r="EV81" s="2" t="str">
        <f>IF(OR(EV82="",EX$38=4),"",IF(AND(EW$33&gt;=1,EW$33&lt;=4,EU$33=31),"平成"&amp;31&amp;"年"&amp;1,IF(AND(EW$33=5,EU$33="元"),"平成"&amp;31&amp;"年"&amp;1,IF(AND(EW$33&gt;=6,EU$33="元"),"令和"&amp;2&amp;"年"&amp;1,IF((AND(EW$33&gt;=1,EW$33&lt;=5)),"令和"&amp;EU$33&amp;"年"&amp;1,"令和"&amp;EU$33+1&amp;"年"&amp;1)))))</f>
        <v>令和1年1</v>
      </c>
      <c r="EW81" s="2" t="str">
        <f>IF(OR(EV82="",EX$38=4),"",IF(AND(EW$33&gt;=1,EW$33&lt;=4,EU$33=31),"平成"&amp;31&amp;"年"&amp;1,IF(AND(EW$33=5,EU$33="元"),"平成"&amp;31&amp;"年"&amp;1,IF(AND(EW$33&gt;=6,EU$33="元"),"令和"&amp;2&amp;"年"&amp;1,IF((AND(EW$33&gt;=1,EW$33&lt;=5)),"令和"&amp;EU$33&amp;"年"&amp;1,"令和"&amp;EU$33+1&amp;"年"&amp;1)))))</f>
        <v>令和1年1</v>
      </c>
      <c r="FA81" s="5">
        <f>IF(OR(FA82="",FA$38=2),"",1)</f>
        <v>1</v>
      </c>
      <c r="FB81" s="2" t="str">
        <f>IF(OR(FB82="",FD$38=4),"",IF(AND(FC$33&gt;=1,FC$33&lt;=4,FA$33=31),"平成"&amp;31&amp;"年"&amp;1,IF(AND(FC$33=5,FA$33="元"),"平成"&amp;31&amp;"年"&amp;1,IF(AND(FC$33&gt;=6,FA$33="元"),"令和"&amp;2&amp;"年"&amp;1,IF((AND(FC$33&gt;=1,FC$33&lt;=5)),"令和"&amp;FA$33&amp;"年"&amp;1,"令和"&amp;FA$33+1&amp;"年"&amp;1)))))</f>
        <v>令和1年1</v>
      </c>
      <c r="FC81" s="2" t="str">
        <f>IF(OR(FB82="",FD$38=4),"",IF(AND(FC$33&gt;=1,FC$33&lt;=4,FA$33=31),"平成"&amp;31&amp;"年"&amp;1,IF(AND(FC$33=5,FA$33="元"),"平成"&amp;31&amp;"年"&amp;1,IF(AND(FC$33&gt;=6,FA$33="元"),"令和"&amp;2&amp;"年"&amp;1,IF((AND(FC$33&gt;=1,FC$33&lt;=5)),"令和"&amp;FA$33&amp;"年"&amp;1,"令和"&amp;FA$33+1&amp;"年"&amp;1)))))</f>
        <v>令和1年1</v>
      </c>
      <c r="FG81" s="5">
        <f>IF(OR(FG82="",FG$38=2),"",1)</f>
        <v>1</v>
      </c>
      <c r="FH81" s="2" t="str">
        <f>IF(OR(FH82="",FJ$38=4),"",IF(AND(FI$33&gt;=1,FI$33&lt;=4,FG$33=31),"平成"&amp;31&amp;"年"&amp;1,IF(AND(FI$33=5,FG$33="元"),"平成"&amp;31&amp;"年"&amp;1,IF(AND(FI$33&gt;=6,FG$33="元"),"令和"&amp;2&amp;"年"&amp;1,IF((AND(FI$33&gt;=1,FI$33&lt;=5)),"令和"&amp;FG$33&amp;"年"&amp;1,"令和"&amp;FG$33+1&amp;"年"&amp;1)))))</f>
        <v>令和1年1</v>
      </c>
      <c r="FI81" s="2" t="str">
        <f>IF(OR(FH82="",FJ$38=4),"",IF(AND(FI$33&gt;=1,FI$33&lt;=4,FG$33=31),"平成"&amp;31&amp;"年"&amp;1,IF(AND(FI$33=5,FG$33="元"),"平成"&amp;31&amp;"年"&amp;1,IF(AND(FI$33&gt;=6,FG$33="元"),"令和"&amp;2&amp;"年"&amp;1,IF((AND(FI$33&gt;=1,FI$33&lt;=5)),"令和"&amp;FG$33&amp;"年"&amp;1,"令和"&amp;FG$33+1&amp;"年"&amp;1)))))</f>
        <v>令和1年1</v>
      </c>
      <c r="FM81" s="5">
        <f>IF(OR(FM82="",FM$38=2),"",1)</f>
        <v>1</v>
      </c>
      <c r="FN81" s="2" t="str">
        <f>IF(OR(FN82="",FP$38=4),"",IF(AND(FO$33&gt;=1,FO$33&lt;=4,FM$33=31),"平成"&amp;31&amp;"年"&amp;1,IF(AND(FO$33=5,FM$33="元"),"平成"&amp;31&amp;"年"&amp;1,IF(AND(FO$33&gt;=6,FM$33="元"),"令和"&amp;2&amp;"年"&amp;1,IF((AND(FO$33&gt;=1,FO$33&lt;=5)),"令和"&amp;FM$33&amp;"年"&amp;1,"令和"&amp;FM$33+1&amp;"年"&amp;1)))))</f>
        <v>令和1年1</v>
      </c>
      <c r="FO81" s="2" t="str">
        <f>IF(OR(FN82="",FP$38=4),"",IF(AND(FO$33&gt;=1,FO$33&lt;=4,FM$33=31),"平成"&amp;31&amp;"年"&amp;1,IF(AND(FO$33=5,FM$33="元"),"平成"&amp;31&amp;"年"&amp;1,IF(AND(FO$33&gt;=6,FM$33="元"),"令和"&amp;2&amp;"年"&amp;1,IF((AND(FO$33&gt;=1,FO$33&lt;=5)),"令和"&amp;FM$33&amp;"年"&amp;1,"令和"&amp;FM$33+1&amp;"年"&amp;1)))))</f>
        <v>令和1年1</v>
      </c>
      <c r="FS81" s="5">
        <f>IF(OR(FS82="",FS$38=2),"",1)</f>
        <v>1</v>
      </c>
      <c r="FT81" s="2" t="str">
        <f>IF(OR(FT82="",FV$38=4),"",IF(AND(FU$33&gt;=1,FU$33&lt;=4,FS$33=31),"平成"&amp;31&amp;"年"&amp;1,IF(AND(FU$33=5,FS$33="元"),"平成"&amp;31&amp;"年"&amp;1,IF(AND(FU$33&gt;=6,FS$33="元"),"令和"&amp;2&amp;"年"&amp;1,IF((AND(FU$33&gt;=1,FU$33&lt;=5)),"令和"&amp;FS$33&amp;"年"&amp;1,"令和"&amp;FS$33+1&amp;"年"&amp;1)))))</f>
        <v>令和1年1</v>
      </c>
      <c r="FU81" s="2" t="str">
        <f>IF(OR(FT82="",FV$38=4),"",IF(AND(FU$33&gt;=1,FU$33&lt;=4,FS$33=31),"平成"&amp;31&amp;"年"&amp;1,IF(AND(FU$33=5,FS$33="元"),"平成"&amp;31&amp;"年"&amp;1,IF(AND(FU$33&gt;=6,FS$33="元"),"令和"&amp;2&amp;"年"&amp;1,IF((AND(FU$33&gt;=1,FU$33&lt;=5)),"令和"&amp;FS$33&amp;"年"&amp;1,"令和"&amp;FS$33+1&amp;"年"&amp;1)))))</f>
        <v>令和1年1</v>
      </c>
      <c r="FY81" s="5">
        <f>IF(OR(FY82="",FY$38=2),"",1)</f>
        <v>1</v>
      </c>
      <c r="FZ81" s="2" t="str">
        <f>IF(OR(FZ82="",GB$38=4),"",IF(AND(GA$33&gt;=1,GA$33&lt;=4,FY$33=31),"平成"&amp;31&amp;"年"&amp;1,IF(AND(GA$33=5,FY$33="元"),"平成"&amp;31&amp;"年"&amp;1,IF(AND(GA$33&gt;=6,FY$33="元"),"令和"&amp;2&amp;"年"&amp;1,IF((AND(GA$33&gt;=1,GA$33&lt;=5)),"令和"&amp;FY$33&amp;"年"&amp;1,"令和"&amp;FY$33+1&amp;"年"&amp;1)))))</f>
        <v>令和1年1</v>
      </c>
      <c r="GA81" s="2" t="str">
        <f>IF(OR(FZ82="",GB$38=4),"",IF(AND(GA$33&gt;=1,GA$33&lt;=4,FY$33=31),"平成"&amp;31&amp;"年"&amp;1,IF(AND(GA$33=5,FY$33="元"),"平成"&amp;31&amp;"年"&amp;1,IF(AND(GA$33&gt;=6,FY$33="元"),"令和"&amp;2&amp;"年"&amp;1,IF((AND(GA$33&gt;=1,GA$33&lt;=5)),"令和"&amp;FY$33&amp;"年"&amp;1,"令和"&amp;FY$33+1&amp;"年"&amp;1)))))</f>
        <v>令和1年1</v>
      </c>
      <c r="GE81" s="5">
        <f>IF(OR(GE82="",GE$38=2),"",1)</f>
        <v>1</v>
      </c>
      <c r="GF81" s="2" t="str">
        <f>IF(OR(GF82="",GH$38=4),"",IF(AND(GG$33&gt;=1,GG$33&lt;=4,GE$33=31),"平成"&amp;31&amp;"年"&amp;1,IF(AND(GG$33=5,GE$33="元"),"平成"&amp;31&amp;"年"&amp;1,IF(AND(GG$33&gt;=6,GE$33="元"),"令和"&amp;2&amp;"年"&amp;1,IF((AND(GG$33&gt;=1,GG$33&lt;=5)),"令和"&amp;GE$33&amp;"年"&amp;1,"令和"&amp;GE$33+1&amp;"年"&amp;1)))))</f>
        <v>令和1年1</v>
      </c>
      <c r="GG81" s="2" t="str">
        <f>IF(OR(GF82="",GH$38=4),"",IF(AND(GG$33&gt;=1,GG$33&lt;=4,GE$33=31),"平成"&amp;31&amp;"年"&amp;1,IF(AND(GG$33=5,GE$33="元"),"平成"&amp;31&amp;"年"&amp;1,IF(AND(GG$33&gt;=6,GE$33="元"),"令和"&amp;2&amp;"年"&amp;1,IF((AND(GG$33&gt;=1,GG$33&lt;=5)),"令和"&amp;GE$33&amp;"年"&amp;1,"令和"&amp;GE$33+1&amp;"年"&amp;1)))))</f>
        <v>令和1年1</v>
      </c>
      <c r="GK81" s="5">
        <f>IF(OR(GK82="",GK$38=2),"",1)</f>
        <v>1</v>
      </c>
      <c r="GL81" s="2" t="str">
        <f>IF(OR(GL82="",GN$38=4),"",IF(AND(GM$33&gt;=1,GM$33&lt;=4,GK$33=31),"平成"&amp;31&amp;"年"&amp;1,IF(AND(GM$33=5,GK$33="元"),"平成"&amp;31&amp;"年"&amp;1,IF(AND(GM$33&gt;=6,GK$33="元"),"令和"&amp;2&amp;"年"&amp;1,IF((AND(GM$33&gt;=1,GM$33&lt;=5)),"令和"&amp;GK$33&amp;"年"&amp;1,"令和"&amp;GK$33+1&amp;"年"&amp;1)))))</f>
        <v>令和1年1</v>
      </c>
      <c r="GM81" s="2" t="str">
        <f>IF(OR(GL82="",GN$38=4),"",IF(AND(GM$33&gt;=1,GM$33&lt;=4,GK$33=31),"平成"&amp;31&amp;"年"&amp;1,IF(AND(GM$33=5,GK$33="元"),"平成"&amp;31&amp;"年"&amp;1,IF(AND(GM$33&gt;=6,GK$33="元"),"令和"&amp;2&amp;"年"&amp;1,IF((AND(GM$33&gt;=1,GM$33&lt;=5)),"令和"&amp;GK$33&amp;"年"&amp;1,"令和"&amp;GK$33+1&amp;"年"&amp;1)))))</f>
        <v>令和1年1</v>
      </c>
      <c r="GQ81" s="5">
        <f>IF(OR(GQ82="",GQ$38=2),"",1)</f>
        <v>1</v>
      </c>
      <c r="GR81" s="2" t="str">
        <f>IF(OR(GR82="",GT$38=4),"",IF(AND(GS$33&gt;=1,GS$33&lt;=4,GQ$33=31),"平成"&amp;31&amp;"年"&amp;1,IF(AND(GS$33=5,GQ$33="元"),"平成"&amp;31&amp;"年"&amp;1,IF(AND(GS$33&gt;=6,GQ$33="元"),"令和"&amp;2&amp;"年"&amp;1,IF((AND(GS$33&gt;=1,GS$33&lt;=5)),"令和"&amp;GQ$33&amp;"年"&amp;1,"令和"&amp;GQ$33+1&amp;"年"&amp;1)))))</f>
        <v>令和1年1</v>
      </c>
      <c r="GS81" s="2" t="str">
        <f>IF(OR(GR82="",GT$38=4),"",IF(AND(GS$33&gt;=1,GS$33&lt;=4,GQ$33=31),"平成"&amp;31&amp;"年"&amp;1,IF(AND(GS$33=5,GQ$33="元"),"平成"&amp;31&amp;"年"&amp;1,IF(AND(GS$33&gt;=6,GQ$33="元"),"令和"&amp;2&amp;"年"&amp;1,IF((AND(GS$33&gt;=1,GS$33&lt;=5)),"令和"&amp;GQ$33&amp;"年"&amp;1,"令和"&amp;GQ$33+1&amp;"年"&amp;1)))))</f>
        <v>令和1年1</v>
      </c>
      <c r="GW81" s="5">
        <f>IF(OR(GW82="",GW$38=2),"",1)</f>
        <v>1</v>
      </c>
      <c r="GX81" s="2" t="str">
        <f>IF(OR(GX82="",GZ$38=4),"",IF(AND(GY$33&gt;=1,GY$33&lt;=4,GW$33=31),"平成"&amp;31&amp;"年"&amp;1,IF(AND(GY$33=5,GW$33="元"),"平成"&amp;31&amp;"年"&amp;1,IF(AND(GY$33&gt;=6,GW$33="元"),"令和"&amp;2&amp;"年"&amp;1,IF((AND(GY$33&gt;=1,GY$33&lt;=5)),"令和"&amp;GW$33&amp;"年"&amp;1,"令和"&amp;GW$33+1&amp;"年"&amp;1)))))</f>
        <v>令和1年1</v>
      </c>
      <c r="GY81" s="2" t="str">
        <f>IF(OR(GX82="",GZ$38=4),"",IF(AND(GY$33&gt;=1,GY$33&lt;=4,GW$33=31),"平成"&amp;31&amp;"年"&amp;1,IF(AND(GY$33=5,GW$33="元"),"平成"&amp;31&amp;"年"&amp;1,IF(AND(GY$33&gt;=6,GW$33="元"),"令和"&amp;2&amp;"年"&amp;1,IF((AND(GY$33&gt;=1,GY$33&lt;=5)),"令和"&amp;GW$33&amp;"年"&amp;1,"令和"&amp;GW$33+1&amp;"年"&amp;1)))))</f>
        <v>令和1年1</v>
      </c>
      <c r="HC81" s="5">
        <f>IF(OR(HC82="",HC$38=2),"",1)</f>
        <v>1</v>
      </c>
      <c r="HD81" s="2" t="str">
        <f>IF(OR(HD82="",HF$38=4),"",IF(AND(HE$33&gt;=1,HE$33&lt;=4,HC$33=31),"平成"&amp;31&amp;"年"&amp;1,IF(AND(HE$33=5,HC$33="元"),"平成"&amp;31&amp;"年"&amp;1,IF(AND(HE$33&gt;=6,HC$33="元"),"令和"&amp;2&amp;"年"&amp;1,IF((AND(HE$33&gt;=1,HE$33&lt;=5)),"令和"&amp;HC$33&amp;"年"&amp;1,"令和"&amp;HC$33+1&amp;"年"&amp;1)))))</f>
        <v>令和1年1</v>
      </c>
      <c r="HE81" s="2" t="str">
        <f>IF(OR(HD82="",HF$38=4),"",IF(AND(HE$33&gt;=1,HE$33&lt;=4,HC$33=31),"平成"&amp;31&amp;"年"&amp;1,IF(AND(HE$33=5,HC$33="元"),"平成"&amp;31&amp;"年"&amp;1,IF(AND(HE$33&gt;=6,HC$33="元"),"令和"&amp;2&amp;"年"&amp;1,IF((AND(HE$33&gt;=1,HE$33&lt;=5)),"令和"&amp;HC$33&amp;"年"&amp;1,"令和"&amp;HC$33+1&amp;"年"&amp;1)))))</f>
        <v>令和1年1</v>
      </c>
      <c r="HI81" s="5">
        <f>IF(OR(HI82="",HI$38=2),"",1)</f>
        <v>1</v>
      </c>
      <c r="HJ81" s="2" t="str">
        <f>IF(OR(HJ82="",HL$38=4),"",IF(AND(HK$33&gt;=1,HK$33&lt;=4,HI$33=31),"平成"&amp;31&amp;"年"&amp;1,IF(AND(HK$33=5,HI$33="元"),"平成"&amp;31&amp;"年"&amp;1,IF(AND(HK$33&gt;=6,HI$33="元"),"令和"&amp;2&amp;"年"&amp;1,IF((AND(HK$33&gt;=1,HK$33&lt;=5)),"令和"&amp;HI$33&amp;"年"&amp;1,"令和"&amp;HI$33+1&amp;"年"&amp;1)))))</f>
        <v>令和1年1</v>
      </c>
      <c r="HK81" s="2" t="str">
        <f>IF(OR(HJ82="",HL$38=4),"",IF(AND(HK$33&gt;=1,HK$33&lt;=4,HI$33=31),"平成"&amp;31&amp;"年"&amp;1,IF(AND(HK$33=5,HI$33="元"),"平成"&amp;31&amp;"年"&amp;1,IF(AND(HK$33&gt;=6,HI$33="元"),"令和"&amp;2&amp;"年"&amp;1,IF((AND(HK$33&gt;=1,HK$33&lt;=5)),"令和"&amp;HI$33&amp;"年"&amp;1,"令和"&amp;HI$33+1&amp;"年"&amp;1)))))</f>
        <v>令和1年1</v>
      </c>
      <c r="HO81" s="5">
        <f>IF(OR(HO82="",HO$38=2),"",1)</f>
        <v>1</v>
      </c>
      <c r="HP81" s="2" t="str">
        <f>IF(OR(HP82="",HR$38=4),"",IF(AND(HQ$33&gt;=1,HQ$33&lt;=4,HO$33=31),"平成"&amp;31&amp;"年"&amp;1,IF(AND(HQ$33=5,HO$33="元"),"平成"&amp;31&amp;"年"&amp;1,IF(AND(HQ$33&gt;=6,HO$33="元"),"令和"&amp;2&amp;"年"&amp;1,IF((AND(HQ$33&gt;=1,HQ$33&lt;=5)),"令和"&amp;HO$33&amp;"年"&amp;1,"令和"&amp;HO$33+1&amp;"年"&amp;1)))))</f>
        <v>令和1年1</v>
      </c>
      <c r="HQ81" s="2" t="str">
        <f>IF(OR(HP82="",HR$38=4),"",IF(AND(HQ$33&gt;=1,HQ$33&lt;=4,HO$33=31),"平成"&amp;31&amp;"年"&amp;1,IF(AND(HQ$33=5,HO$33="元"),"平成"&amp;31&amp;"年"&amp;1,IF(AND(HQ$33&gt;=6,HO$33="元"),"令和"&amp;2&amp;"年"&amp;1,IF((AND(HQ$33&gt;=1,HQ$33&lt;=5)),"令和"&amp;HO$33&amp;"年"&amp;1,"令和"&amp;HO$33+1&amp;"年"&amp;1)))))</f>
        <v>令和1年1</v>
      </c>
      <c r="HU81" s="5">
        <f>IF(OR(HU82="",HU$38=2),"",1)</f>
        <v>1</v>
      </c>
      <c r="HV81" s="2" t="str">
        <f>IF(OR(HV82="",HX$38=4),"",IF(AND(HW$33&gt;=1,HW$33&lt;=4,HU$33=31),"平成"&amp;31&amp;"年"&amp;1,IF(AND(HW$33=5,HU$33="元"),"平成"&amp;31&amp;"年"&amp;1,IF(AND(HW$33&gt;=6,HU$33="元"),"令和"&amp;2&amp;"年"&amp;1,IF((AND(HW$33&gt;=1,HW$33&lt;=5)),"令和"&amp;HU$33&amp;"年"&amp;1,"令和"&amp;HU$33+1&amp;"年"&amp;1)))))</f>
        <v>令和1年1</v>
      </c>
      <c r="HW81" s="2" t="str">
        <f>IF(OR(HV82="",HX$38=4),"",IF(AND(HW$33&gt;=1,HW$33&lt;=4,HU$33=31),"平成"&amp;31&amp;"年"&amp;1,IF(AND(HW$33=5,HU$33="元"),"平成"&amp;31&amp;"年"&amp;1,IF(AND(HW$33&gt;=6,HU$33="元"),"令和"&amp;2&amp;"年"&amp;1,IF((AND(HW$33&gt;=1,HW$33&lt;=5)),"令和"&amp;HU$33&amp;"年"&amp;1,"令和"&amp;HU$33+1&amp;"年"&amp;1)))))</f>
        <v>令和1年1</v>
      </c>
      <c r="IA81" s="5">
        <f>IF(OR(IA82="",IA$38=2),"",1)</f>
        <v>1</v>
      </c>
      <c r="IB81" s="2" t="str">
        <f>IF(OR(IB82="",ID$38=4),"",IF(AND(IC$33&gt;=1,IC$33&lt;=4,IA$33=31),"平成"&amp;31&amp;"年"&amp;1,IF(AND(IC$33=5,IA$33="元"),"平成"&amp;31&amp;"年"&amp;1,IF(AND(IC$33&gt;=6,IA$33="元"),"令和"&amp;2&amp;"年"&amp;1,IF((AND(IC$33&gt;=1,IC$33&lt;=5)),"令和"&amp;IA$33&amp;"年"&amp;1,"令和"&amp;IA$33+1&amp;"年"&amp;1)))))</f>
        <v>令和1年1</v>
      </c>
      <c r="IC81" s="2" t="str">
        <f>IF(OR(IB82="",ID$38=4),"",IF(AND(IC$33&gt;=1,IC$33&lt;=4,IA$33=31),"平成"&amp;31&amp;"年"&amp;1,IF(AND(IC$33=5,IA$33="元"),"平成"&amp;31&amp;"年"&amp;1,IF(AND(IC$33&gt;=6,IA$33="元"),"令和"&amp;2&amp;"年"&amp;1,IF((AND(IC$33&gt;=1,IC$33&lt;=5)),"令和"&amp;IA$33&amp;"年"&amp;1,"令和"&amp;IA$33+1&amp;"年"&amp;1)))))</f>
        <v>令和1年1</v>
      </c>
      <c r="IG81" s="5">
        <f>IF(OR(IG82="",IG$38=2),"",1)</f>
        <v>1</v>
      </c>
      <c r="IH81" s="2" t="str">
        <f>IF(OR(IH82="",IJ$38=4),"",IF(AND(II$33&gt;=1,II$33&lt;=4,IG$33=31),"平成"&amp;31&amp;"年"&amp;1,IF(AND(II$33=5,IG$33="元"),"平成"&amp;31&amp;"年"&amp;1,IF(AND(II$33&gt;=6,IG$33="元"),"令和"&amp;2&amp;"年"&amp;1,IF((AND(II$33&gt;=1,II$33&lt;=5)),"令和"&amp;IG$33&amp;"年"&amp;1,"令和"&amp;IG$33+1&amp;"年"&amp;1)))))</f>
        <v>令和1年1</v>
      </c>
      <c r="II81" s="2" t="str">
        <f>IF(OR(IH82="",IJ$38=4),"",IF(AND(II$33&gt;=1,II$33&lt;=4,IG$33=31),"平成"&amp;31&amp;"年"&amp;1,IF(AND(II$33=5,IG$33="元"),"平成"&amp;31&amp;"年"&amp;1,IF(AND(II$33&gt;=6,IG$33="元"),"令和"&amp;2&amp;"年"&amp;1,IF((AND(II$33&gt;=1,II$33&lt;=5)),"令和"&amp;IG$33&amp;"年"&amp;1,"令和"&amp;IG$33+1&amp;"年"&amp;1)))))</f>
        <v>令和1年1</v>
      </c>
    </row>
    <row r="82" spans="2:261" ht="15" hidden="1" customHeight="1" outlineLevel="1" x14ac:dyDescent="0.15">
      <c r="B82" s="4" t="str">
        <f>IF(AND(DK18&lt;&gt;"",DK22&lt;&gt;"",DM22&lt;&gt;"",DO22&lt;&gt;""),DK14,"")</f>
        <v/>
      </c>
      <c r="C82" s="81" t="str">
        <f t="shared" ca="1" si="1"/>
        <v>平</v>
      </c>
      <c r="D82" s="78">
        <f t="shared" ca="1" si="2"/>
        <v>1</v>
      </c>
      <c r="E82" s="78" t="str">
        <f t="shared" ca="1" si="0"/>
        <v>平1</v>
      </c>
      <c r="G82" s="5">
        <f>IF(OR(G83="",G$38=3),"",2)</f>
        <v>2</v>
      </c>
      <c r="H82" s="2" t="str">
        <f>IF(OR(H83="",J$38=4),"",IF(AND(I$33&gt;=1,I$33&lt;=4,G$33=31),"平成"&amp;31&amp;"年"&amp;2,IF(AND(I$33=5,G$33="元"),"平成"&amp;31&amp;"年"&amp;2,IF(AND(I$33&gt;=6,G$33="元"),"令和"&amp;2&amp;"年"&amp;2,IF((AND(I$33&gt;=1,I$33&lt;=5)),"令和"&amp;G$33&amp;"年"&amp;2,"令和"&amp;G$33+1&amp;"年"&amp;2)))))</f>
        <v>令和1年2</v>
      </c>
      <c r="I82" s="2" t="str">
        <f>IF(OR(H83="",J$38=4),"",IF(AND(I$33&gt;=1,I$33&lt;=4,G$33=31),"平成"&amp;31&amp;"年"&amp;2,IF(AND(I$33=5,G$33="元"),"平成"&amp;31&amp;"年"&amp;2,IF(AND(I$33&gt;=6,G$33="元"),"令和"&amp;2&amp;"年"&amp;2,IF((AND(I$33&gt;=1,I$33&lt;=5)),"令和"&amp;G$33&amp;"年"&amp;2,"令和"&amp;G$33+1&amp;"年"&amp;2)))))</f>
        <v>令和1年2</v>
      </c>
      <c r="M82" s="5">
        <f>IF(OR(M83="",M$38=3),"",2)</f>
        <v>2</v>
      </c>
      <c r="N82" s="2" t="str">
        <f>IF(OR(N83="",P$38=4),"",IF(AND(O$33&gt;=1,O$33&lt;=4,M$33=31),"平成"&amp;31&amp;"年"&amp;2,IF(AND(O$33=5,M$33="元"),"平成"&amp;31&amp;"年"&amp;2,IF(AND(O$33&gt;=6,M$33="元"),"令和"&amp;2&amp;"年"&amp;2,IF((AND(O$33&gt;=1,O$33&lt;=5)),"令和"&amp;M$33&amp;"年"&amp;2,"令和"&amp;M$33+1&amp;"年"&amp;2)))))</f>
        <v>令和1年2</v>
      </c>
      <c r="O82" s="2" t="str">
        <f>IF(OR(N83="",P$38=4),"",IF(AND(O$33&gt;=1,O$33&lt;=4,M$33=31),"平成"&amp;31&amp;"年"&amp;2,IF(AND(O$33=5,M$33="元"),"平成"&amp;31&amp;"年"&amp;2,IF(AND(O$33&gt;=6,M$33="元"),"令和"&amp;2&amp;"年"&amp;2,IF((AND(O$33&gt;=1,O$33&lt;=5)),"令和"&amp;M$33&amp;"年"&amp;2,"令和"&amp;M$33+1&amp;"年"&amp;2)))))</f>
        <v>令和1年2</v>
      </c>
      <c r="S82" s="5">
        <f>IF(OR(S83="",S$38=3),"",2)</f>
        <v>2</v>
      </c>
      <c r="T82" s="2" t="str">
        <f>IF(OR(T83="",V$38=4),"",IF(AND(U$33&gt;=1,U$33&lt;=4,S$33=31),"平成"&amp;31&amp;"年"&amp;2,IF(AND(U$33=5,S$33="元"),"平成"&amp;31&amp;"年"&amp;2,IF(AND(U$33&gt;=6,S$33="元"),"令和"&amp;2&amp;"年"&amp;2,IF((AND(U$33&gt;=1,U$33&lt;=5)),"令和"&amp;S$33&amp;"年"&amp;2,"令和"&amp;S$33+1&amp;"年"&amp;2)))))</f>
        <v>令和1年2</v>
      </c>
      <c r="U82" s="2" t="str">
        <f>IF(OR(T83="",V$38=4),"",IF(AND(U$33&gt;=1,U$33&lt;=4,S$33=31),"平成"&amp;31&amp;"年"&amp;2,IF(AND(U$33=5,S$33="元"),"平成"&amp;31&amp;"年"&amp;2,IF(AND(U$33&gt;=6,S$33="元"),"令和"&amp;2&amp;"年"&amp;2,IF((AND(U$33&gt;=1,U$33&lt;=5)),"令和"&amp;S$33&amp;"年"&amp;2,"令和"&amp;S$33+1&amp;"年"&amp;2)))))</f>
        <v>令和1年2</v>
      </c>
      <c r="Y82" s="5">
        <f>IF(OR(Y83="",Y$38=3),"",2)</f>
        <v>2</v>
      </c>
      <c r="Z82" s="2" t="str">
        <f>IF(OR(Z83="",AB$38=4),"",IF(AND(AA$33&gt;=1,AA$33&lt;=4,Y$33=31),"平成"&amp;31&amp;"年"&amp;2,IF(AND(AA$33=5,Y$33="元"),"平成"&amp;31&amp;"年"&amp;2,IF(AND(AA$33&gt;=6,Y$33="元"),"令和"&amp;2&amp;"年"&amp;2,IF((AND(AA$33&gt;=1,AA$33&lt;=5)),"令和"&amp;Y$33&amp;"年"&amp;2,"令和"&amp;Y$33+1&amp;"年"&amp;2)))))</f>
        <v>令和1年2</v>
      </c>
      <c r="AA82" s="2" t="str">
        <f>IF(OR(Z83="",AB$38=4),"",IF(AND(AA$33&gt;=1,AA$33&lt;=4,Y$33=31),"平成"&amp;31&amp;"年"&amp;2,IF(AND(AA$33=5,Y$33="元"),"平成"&amp;31&amp;"年"&amp;2,IF(AND(AA$33&gt;=6,Y$33="元"),"令和"&amp;2&amp;"年"&amp;2,IF((AND(AA$33&gt;=1,AA$33&lt;=5)),"令和"&amp;Y$33&amp;"年"&amp;2,"令和"&amp;Y$33+1&amp;"年"&amp;2)))))</f>
        <v>令和1年2</v>
      </c>
      <c r="AE82" s="5">
        <f>IF(OR(AE83="",AE$38=3),"",2)</f>
        <v>2</v>
      </c>
      <c r="AF82" s="2" t="str">
        <f>IF(OR(AF83="",AH$38=4),"",IF(AND(AG$33&gt;=1,AG$33&lt;=4,AE$33=31),"平成"&amp;31&amp;"年"&amp;2,IF(AND(AG$33=5,AE$33="元"),"平成"&amp;31&amp;"年"&amp;2,IF(AND(AG$33&gt;=6,AE$33="元"),"令和"&amp;2&amp;"年"&amp;2,IF((AND(AG$33&gt;=1,AG$33&lt;=5)),"令和"&amp;AE$33&amp;"年"&amp;2,"令和"&amp;AE$33+1&amp;"年"&amp;2)))))</f>
        <v>令和1年2</v>
      </c>
      <c r="AG82" s="2" t="str">
        <f>IF(OR(AF83="",AH$38=4),"",IF(AND(AG$33&gt;=1,AG$33&lt;=4,AE$33=31),"平成"&amp;31&amp;"年"&amp;2,IF(AND(AG$33=5,AE$33="元"),"平成"&amp;31&amp;"年"&amp;2,IF(AND(AG$33&gt;=6,AE$33="元"),"令和"&amp;2&amp;"年"&amp;2,IF((AND(AG$33&gt;=1,AG$33&lt;=5)),"令和"&amp;AE$33&amp;"年"&amp;2,"令和"&amp;AE$33+1&amp;"年"&amp;2)))))</f>
        <v>令和1年2</v>
      </c>
      <c r="AK82" s="5">
        <f>IF(OR(AK83="",AK$38=3),"",2)</f>
        <v>2</v>
      </c>
      <c r="AL82" s="2" t="str">
        <f>IF(OR(AL83="",AN$38=4),"",IF(AND(AM$33&gt;=1,AM$33&lt;=4,AK$33=31),"平成"&amp;31&amp;"年"&amp;2,IF(AND(AM$33=5,AK$33="元"),"平成"&amp;31&amp;"年"&amp;2,IF(AND(AM$33&gt;=6,AK$33="元"),"令和"&amp;2&amp;"年"&amp;2,IF((AND(AM$33&gt;=1,AM$33&lt;=5)),"令和"&amp;AK$33&amp;"年"&amp;2,"令和"&amp;AK$33+1&amp;"年"&amp;2)))))</f>
        <v>令和1年2</v>
      </c>
      <c r="AM82" s="2" t="str">
        <f>IF(OR(AL83="",AN$38=4),"",IF(AND(AM$33&gt;=1,AM$33&lt;=4,AK$33=31),"平成"&amp;31&amp;"年"&amp;2,IF(AND(AM$33=5,AK$33="元"),"平成"&amp;31&amp;"年"&amp;2,IF(AND(AM$33&gt;=6,AK$33="元"),"令和"&amp;2&amp;"年"&amp;2,IF((AND(AM$33&gt;=1,AM$33&lt;=5)),"令和"&amp;AK$33&amp;"年"&amp;2,"令和"&amp;AK$33+1&amp;"年"&amp;2)))))</f>
        <v>令和1年2</v>
      </c>
      <c r="AQ82" s="5">
        <f>IF(OR(AQ83="",AQ$38=3),"",2)</f>
        <v>2</v>
      </c>
      <c r="AR82" s="2" t="str">
        <f>IF(OR(AR83="",AT$38=4),"",IF(AND(AS$33&gt;=1,AS$33&lt;=4,AQ$33=31),"平成"&amp;31&amp;"年"&amp;2,IF(AND(AS$33=5,AQ$33="元"),"平成"&amp;31&amp;"年"&amp;2,IF(AND(AS$33&gt;=6,AQ$33="元"),"令和"&amp;2&amp;"年"&amp;2,IF((AND(AS$33&gt;=1,AS$33&lt;=5)),"令和"&amp;AQ$33&amp;"年"&amp;2,"令和"&amp;AQ$33+1&amp;"年"&amp;2)))))</f>
        <v>令和1年2</v>
      </c>
      <c r="AS82" s="2" t="str">
        <f>IF(OR(AR83="",AT$38=4),"",IF(AND(AS$33&gt;=1,AS$33&lt;=4,AQ$33=31),"平成"&amp;31&amp;"年"&amp;2,IF(AND(AS$33=5,AQ$33="元"),"平成"&amp;31&amp;"年"&amp;2,IF(AND(AS$33&gt;=6,AQ$33="元"),"令和"&amp;2&amp;"年"&amp;2,IF((AND(AS$33&gt;=1,AS$33&lt;=5)),"令和"&amp;AQ$33&amp;"年"&amp;2,"令和"&amp;AQ$33+1&amp;"年"&amp;2)))))</f>
        <v>令和1年2</v>
      </c>
      <c r="AW82" s="5">
        <f>IF(OR(AW83="",AW$38=3),"",2)</f>
        <v>2</v>
      </c>
      <c r="AX82" s="2" t="str">
        <f>IF(OR(AX83="",AZ$38=4),"",IF(AND(AY$33&gt;=1,AY$33&lt;=4,AW$33=31),"平成"&amp;31&amp;"年"&amp;2,IF(AND(AY$33=5,AW$33="元"),"平成"&amp;31&amp;"年"&amp;2,IF(AND(AY$33&gt;=6,AW$33="元"),"令和"&amp;2&amp;"年"&amp;2,IF((AND(AY$33&gt;=1,AY$33&lt;=5)),"令和"&amp;AW$33&amp;"年"&amp;2,"令和"&amp;AW$33+1&amp;"年"&amp;2)))))</f>
        <v>令和1年2</v>
      </c>
      <c r="AY82" s="2" t="str">
        <f>IF(OR(AX83="",AZ$38=4),"",IF(AND(AY$33&gt;=1,AY$33&lt;=4,AW$33=31),"平成"&amp;31&amp;"年"&amp;2,IF(AND(AY$33=5,AW$33="元"),"平成"&amp;31&amp;"年"&amp;2,IF(AND(AY$33&gt;=6,AW$33="元"),"令和"&amp;2&amp;"年"&amp;2,IF((AND(AY$33&gt;=1,AY$33&lt;=5)),"令和"&amp;AW$33&amp;"年"&amp;2,"令和"&amp;AW$33+1&amp;"年"&amp;2)))))</f>
        <v>令和1年2</v>
      </c>
      <c r="BC82" s="5">
        <f>IF(OR(BC83="",BC$38=3),"",2)</f>
        <v>2</v>
      </c>
      <c r="BD82" s="2" t="str">
        <f>IF(OR(BD83="",BF$38=4),"",IF(AND(BE$33&gt;=1,BE$33&lt;=4,BC$33=31),"平成"&amp;31&amp;"年"&amp;2,IF(AND(BE$33=5,BC$33="元"),"平成"&amp;31&amp;"年"&amp;2,IF(AND(BE$33&gt;=6,BC$33="元"),"令和"&amp;2&amp;"年"&amp;2,IF((AND(BE$33&gt;=1,BE$33&lt;=5)),"令和"&amp;BC$33&amp;"年"&amp;2,"令和"&amp;BC$33+1&amp;"年"&amp;2)))))</f>
        <v>令和1年2</v>
      </c>
      <c r="BE82" s="2" t="str">
        <f>IF(OR(BD83="",BF$38=4),"",IF(AND(BE$33&gt;=1,BE$33&lt;=4,BC$33=31),"平成"&amp;31&amp;"年"&amp;2,IF(AND(BE$33=5,BC$33="元"),"平成"&amp;31&amp;"年"&amp;2,IF(AND(BE$33&gt;=6,BC$33="元"),"令和"&amp;2&amp;"年"&amp;2,IF((AND(BE$33&gt;=1,BE$33&lt;=5)),"令和"&amp;BC$33&amp;"年"&amp;2,"令和"&amp;BC$33+1&amp;"年"&amp;2)))))</f>
        <v>令和1年2</v>
      </c>
      <c r="BI82" s="5">
        <f>IF(OR(BI83="",BI$38=3),"",2)</f>
        <v>2</v>
      </c>
      <c r="BJ82" s="2" t="str">
        <f>IF(OR(BJ83="",BL$38=4),"",IF(AND(BK$33&gt;=1,BK$33&lt;=4,BI$33=31),"平成"&amp;31&amp;"年"&amp;2,IF(AND(BK$33=5,BI$33="元"),"平成"&amp;31&amp;"年"&amp;2,IF(AND(BK$33&gt;=6,BI$33="元"),"令和"&amp;2&amp;"年"&amp;2,IF((AND(BK$33&gt;=1,BK$33&lt;=5)),"令和"&amp;BI$33&amp;"年"&amp;2,"令和"&amp;BI$33+1&amp;"年"&amp;2)))))</f>
        <v>令和1年2</v>
      </c>
      <c r="BK82" s="2" t="str">
        <f>IF(OR(BJ83="",BL$38=4),"",IF(AND(BK$33&gt;=1,BK$33&lt;=4,BI$33=31),"平成"&amp;31&amp;"年"&amp;2,IF(AND(BK$33=5,BI$33="元"),"平成"&amp;31&amp;"年"&amp;2,IF(AND(BK$33&gt;=6,BI$33="元"),"令和"&amp;2&amp;"年"&amp;2,IF((AND(BK$33&gt;=1,BK$33&lt;=5)),"令和"&amp;BI$33&amp;"年"&amp;2,"令和"&amp;BI$33+1&amp;"年"&amp;2)))))</f>
        <v>令和1年2</v>
      </c>
      <c r="BO82" s="5">
        <f>IF(OR(BO83="",BO$38=3),"",2)</f>
        <v>2</v>
      </c>
      <c r="BP82" s="2" t="str">
        <f>IF(OR(BP83="",BR$38=4),"",IF(AND(BQ$33&gt;=1,BQ$33&lt;=4,BO$33=31),"平成"&amp;31&amp;"年"&amp;2,IF(AND(BQ$33=5,BO$33="元"),"平成"&amp;31&amp;"年"&amp;2,IF(AND(BQ$33&gt;=6,BO$33="元"),"令和"&amp;2&amp;"年"&amp;2,IF((AND(BQ$33&gt;=1,BQ$33&lt;=5)),"令和"&amp;BO$33&amp;"年"&amp;2,"令和"&amp;BO$33+1&amp;"年"&amp;2)))))</f>
        <v>令和1年2</v>
      </c>
      <c r="BQ82" s="2" t="str">
        <f>IF(OR(BP83="",BR$38=4),"",IF(AND(BQ$33&gt;=1,BQ$33&lt;=4,BO$33=31),"平成"&amp;31&amp;"年"&amp;2,IF(AND(BQ$33=5,BO$33="元"),"平成"&amp;31&amp;"年"&amp;2,IF(AND(BQ$33&gt;=6,BO$33="元"),"令和"&amp;2&amp;"年"&amp;2,IF((AND(BQ$33&gt;=1,BQ$33&lt;=5)),"令和"&amp;BO$33&amp;"年"&amp;2,"令和"&amp;BO$33+1&amp;"年"&amp;2)))))</f>
        <v>令和1年2</v>
      </c>
      <c r="BU82" s="5">
        <f>IF(OR(BU83="",BU$38=3),"",2)</f>
        <v>2</v>
      </c>
      <c r="BV82" s="2" t="str">
        <f>IF(OR(BV83="",BX$38=4),"",IF(AND(BW$33&gt;=1,BW$33&lt;=4,BU$33=31),"平成"&amp;31&amp;"年"&amp;2,IF(AND(BW$33=5,BU$33="元"),"平成"&amp;31&amp;"年"&amp;2,IF(AND(BW$33&gt;=6,BU$33="元"),"令和"&amp;2&amp;"年"&amp;2,IF((AND(BW$33&gt;=1,BW$33&lt;=5)),"令和"&amp;BU$33&amp;"年"&amp;2,"令和"&amp;BU$33+1&amp;"年"&amp;2)))))</f>
        <v>令和1年2</v>
      </c>
      <c r="BW82" s="2" t="str">
        <f>IF(OR(BV83="",BX$38=4),"",IF(AND(BW$33&gt;=1,BW$33&lt;=4,BU$33=31),"平成"&amp;31&amp;"年"&amp;2,IF(AND(BW$33=5,BU$33="元"),"平成"&amp;31&amp;"年"&amp;2,IF(AND(BW$33&gt;=6,BU$33="元"),"令和"&amp;2&amp;"年"&amp;2,IF((AND(BW$33&gt;=1,BW$33&lt;=5)),"令和"&amp;BU$33&amp;"年"&amp;2,"令和"&amp;BU$33+1&amp;"年"&amp;2)))))</f>
        <v>令和1年2</v>
      </c>
      <c r="CA82" s="5">
        <f>IF(OR(CA83="",CA$38=3),"",2)</f>
        <v>2</v>
      </c>
      <c r="CB82" s="2" t="str">
        <f>IF(OR(CB83="",CD$38=4),"",IF(AND(CC$33&gt;=1,CC$33&lt;=4,CA$33=31),"平成"&amp;31&amp;"年"&amp;2,IF(AND(CC$33=5,CA$33="元"),"平成"&amp;31&amp;"年"&amp;2,IF(AND(CC$33&gt;=6,CA$33="元"),"令和"&amp;2&amp;"年"&amp;2,IF((AND(CC$33&gt;=1,CC$33&lt;=5)),"令和"&amp;CA$33&amp;"年"&amp;2,"令和"&amp;CA$33+1&amp;"年"&amp;2)))))</f>
        <v>令和1年2</v>
      </c>
      <c r="CC82" s="2" t="str">
        <f>IF(OR(CB83="",CD$38=4),"",IF(AND(CC$33&gt;=1,CC$33&lt;=4,CA$33=31),"平成"&amp;31&amp;"年"&amp;2,IF(AND(CC$33=5,CA$33="元"),"平成"&amp;31&amp;"年"&amp;2,IF(AND(CC$33&gt;=6,CA$33="元"),"令和"&amp;2&amp;"年"&amp;2,IF((AND(CC$33&gt;=1,CC$33&lt;=5)),"令和"&amp;CA$33&amp;"年"&amp;2,"令和"&amp;CA$33+1&amp;"年"&amp;2)))))</f>
        <v>令和1年2</v>
      </c>
      <c r="CG82" s="5">
        <f>IF(OR(CG83="",CG$38=3),"",2)</f>
        <v>2</v>
      </c>
      <c r="CH82" s="2" t="str">
        <f>IF(OR(CH83="",CJ$38=4),"",IF(AND(CI$33&gt;=1,CI$33&lt;=4,CG$33=31),"平成"&amp;31&amp;"年"&amp;2,IF(AND(CI$33=5,CG$33="元"),"平成"&amp;31&amp;"年"&amp;2,IF(AND(CI$33&gt;=6,CG$33="元"),"令和"&amp;2&amp;"年"&amp;2,IF((AND(CI$33&gt;=1,CI$33&lt;=5)),"令和"&amp;CG$33&amp;"年"&amp;2,"令和"&amp;CG$33+1&amp;"年"&amp;2)))))</f>
        <v>令和1年2</v>
      </c>
      <c r="CI82" s="2" t="str">
        <f>IF(OR(CH83="",CJ$38=4),"",IF(AND(CI$33&gt;=1,CI$33&lt;=4,CG$33=31),"平成"&amp;31&amp;"年"&amp;2,IF(AND(CI$33=5,CG$33="元"),"平成"&amp;31&amp;"年"&amp;2,IF(AND(CI$33&gt;=6,CG$33="元"),"令和"&amp;2&amp;"年"&amp;2,IF((AND(CI$33&gt;=1,CI$33&lt;=5)),"令和"&amp;CG$33&amp;"年"&amp;2,"令和"&amp;CG$33+1&amp;"年"&amp;2)))))</f>
        <v>令和1年2</v>
      </c>
      <c r="CM82" s="5">
        <f>IF(OR(CM83="",CM$38=3),"",2)</f>
        <v>2</v>
      </c>
      <c r="CN82" s="2" t="str">
        <f>IF(OR(CN83="",CP$38=4),"",IF(AND(CO$33&gt;=1,CO$33&lt;=4,CM$33=31),"平成"&amp;31&amp;"年"&amp;2,IF(AND(CO$33=5,CM$33="元"),"平成"&amp;31&amp;"年"&amp;2,IF(AND(CO$33&gt;=6,CM$33="元"),"令和"&amp;2&amp;"年"&amp;2,IF((AND(CO$33&gt;=1,CO$33&lt;=5)),"令和"&amp;CM$33&amp;"年"&amp;2,"令和"&amp;CM$33+1&amp;"年"&amp;2)))))</f>
        <v>令和1年2</v>
      </c>
      <c r="CO82" s="2" t="str">
        <f>IF(OR(CN83="",CP$38=4),"",IF(AND(CO$33&gt;=1,CO$33&lt;=4,CM$33=31),"平成"&amp;31&amp;"年"&amp;2,IF(AND(CO$33=5,CM$33="元"),"平成"&amp;31&amp;"年"&amp;2,IF(AND(CO$33&gt;=6,CM$33="元"),"令和"&amp;2&amp;"年"&amp;2,IF((AND(CO$33&gt;=1,CO$33&lt;=5)),"令和"&amp;CM$33&amp;"年"&amp;2,"令和"&amp;CM$33+1&amp;"年"&amp;2)))))</f>
        <v>令和1年2</v>
      </c>
      <c r="CS82" s="5">
        <f>IF(OR(CS83="",CS$38=3),"",2)</f>
        <v>2</v>
      </c>
      <c r="CT82" s="2" t="str">
        <f>IF(OR(CT83="",CV$38=4),"",IF(AND(CU$33&gt;=1,CU$33&lt;=4,CS$33=31),"平成"&amp;31&amp;"年"&amp;2,IF(AND(CU$33=5,CS$33="元"),"平成"&amp;31&amp;"年"&amp;2,IF(AND(CU$33&gt;=6,CS$33="元"),"令和"&amp;2&amp;"年"&amp;2,IF((AND(CU$33&gt;=1,CU$33&lt;=5)),"令和"&amp;CS$33&amp;"年"&amp;2,"令和"&amp;CS$33+1&amp;"年"&amp;2)))))</f>
        <v>令和1年2</v>
      </c>
      <c r="CU82" s="2" t="str">
        <f>IF(OR(CT83="",CV$38=4),"",IF(AND(CU$33&gt;=1,CU$33&lt;=4,CS$33=31),"平成"&amp;31&amp;"年"&amp;2,IF(AND(CU$33=5,CS$33="元"),"平成"&amp;31&amp;"年"&amp;2,IF(AND(CU$33&gt;=6,CS$33="元"),"令和"&amp;2&amp;"年"&amp;2,IF((AND(CU$33&gt;=1,CU$33&lt;=5)),"令和"&amp;CS$33&amp;"年"&amp;2,"令和"&amp;CS$33+1&amp;"年"&amp;2)))))</f>
        <v>令和1年2</v>
      </c>
      <c r="CY82" s="5">
        <f>IF(OR(CY83="",CY$38=3),"",2)</f>
        <v>2</v>
      </c>
      <c r="CZ82" s="2" t="str">
        <f>IF(OR(CZ83="",DB$38=4),"",IF(AND(DA$33&gt;=1,DA$33&lt;=4,CY$33=31),"平成"&amp;31&amp;"年"&amp;2,IF(AND(DA$33=5,CY$33="元"),"平成"&amp;31&amp;"年"&amp;2,IF(AND(DA$33&gt;=6,CY$33="元"),"令和"&amp;2&amp;"年"&amp;2,IF((AND(DA$33&gt;=1,DA$33&lt;=5)),"令和"&amp;CY$33&amp;"年"&amp;2,"令和"&amp;CY$33+1&amp;"年"&amp;2)))))</f>
        <v>令和1年2</v>
      </c>
      <c r="DA82" s="2" t="str">
        <f>IF(OR(CZ83="",DB$38=4),"",IF(AND(DA$33&gt;=1,DA$33&lt;=4,CY$33=31),"平成"&amp;31&amp;"年"&amp;2,IF(AND(DA$33=5,CY$33="元"),"平成"&amp;31&amp;"年"&amp;2,IF(AND(DA$33&gt;=6,CY$33="元"),"令和"&amp;2&amp;"年"&amp;2,IF((AND(DA$33&gt;=1,DA$33&lt;=5)),"令和"&amp;CY$33&amp;"年"&amp;2,"令和"&amp;CY$33+1&amp;"年"&amp;2)))))</f>
        <v>令和1年2</v>
      </c>
      <c r="DE82" s="5">
        <f>IF(OR(DE83="",DE$38=3),"",2)</f>
        <v>2</v>
      </c>
      <c r="DF82" s="2" t="str">
        <f>IF(OR(DF83="",DH$38=4),"",IF(AND(DG$33&gt;=1,DG$33&lt;=4,DE$33=31),"平成"&amp;31&amp;"年"&amp;2,IF(AND(DG$33=5,DE$33="元"),"平成"&amp;31&amp;"年"&amp;2,IF(AND(DG$33&gt;=6,DE$33="元"),"令和"&amp;2&amp;"年"&amp;2,IF((AND(DG$33&gt;=1,DG$33&lt;=5)),"令和"&amp;DE$33&amp;"年"&amp;2,"令和"&amp;DE$33+1&amp;"年"&amp;2)))))</f>
        <v>令和1年2</v>
      </c>
      <c r="DG82" s="2" t="str">
        <f>IF(OR(DF83="",DH$38=4),"",IF(AND(DG$33&gt;=1,DG$33&lt;=4,DE$33=31),"平成"&amp;31&amp;"年"&amp;2,IF(AND(DG$33=5,DE$33="元"),"平成"&amp;31&amp;"年"&amp;2,IF(AND(DG$33&gt;=6,DE$33="元"),"令和"&amp;2&amp;"年"&amp;2,IF((AND(DG$33&gt;=1,DG$33&lt;=5)),"令和"&amp;DE$33&amp;"年"&amp;2,"令和"&amp;DE$33+1&amp;"年"&amp;2)))))</f>
        <v>令和1年2</v>
      </c>
      <c r="DK82" s="5">
        <f>IF(OR(DK83="",DK$38=3),"",2)</f>
        <v>2</v>
      </c>
      <c r="DL82" s="2" t="str">
        <f>IF(OR(DL83="",DN$38=4),"",IF(AND(DM$33&gt;=1,DM$33&lt;=4,DK$33=31),"平成"&amp;31&amp;"年"&amp;2,IF(AND(DM$33=5,DK$33="元"),"平成"&amp;31&amp;"年"&amp;2,IF(AND(DM$33&gt;=6,DK$33="元"),"令和"&amp;2&amp;"年"&amp;2,IF((AND(DM$33&gt;=1,DM$33&lt;=5)),"令和"&amp;DK$33&amp;"年"&amp;2,"令和"&amp;DK$33+1&amp;"年"&amp;2)))))</f>
        <v>令和1年2</v>
      </c>
      <c r="DM82" s="2" t="str">
        <f>IF(OR(DL83="",DN$38=4),"",IF(AND(DM$33&gt;=1,DM$33&lt;=4,DK$33=31),"平成"&amp;31&amp;"年"&amp;2,IF(AND(DM$33=5,DK$33="元"),"平成"&amp;31&amp;"年"&amp;2,IF(AND(DM$33&gt;=6,DK$33="元"),"令和"&amp;2&amp;"年"&amp;2,IF((AND(DM$33&gt;=1,DM$33&lt;=5)),"令和"&amp;DK$33&amp;"年"&amp;2,"令和"&amp;DK$33+1&amp;"年"&amp;2)))))</f>
        <v>令和1年2</v>
      </c>
      <c r="DQ82" s="5">
        <f>IF(OR(DQ83="",DQ$38=3),"",2)</f>
        <v>2</v>
      </c>
      <c r="DR82" s="2" t="str">
        <f>IF(OR(DR83="",DT$38=4),"",IF(AND(DS$33&gt;=1,DS$33&lt;=4,DQ$33=31),"平成"&amp;31&amp;"年"&amp;2,IF(AND(DS$33=5,DQ$33="元"),"平成"&amp;31&amp;"年"&amp;2,IF(AND(DS$33&gt;=6,DQ$33="元"),"令和"&amp;2&amp;"年"&amp;2,IF((AND(DS$33&gt;=1,DS$33&lt;=5)),"令和"&amp;DQ$33&amp;"年"&amp;2,"令和"&amp;DQ$33+1&amp;"年"&amp;2)))))</f>
        <v>令和1年2</v>
      </c>
      <c r="DS82" s="2" t="str">
        <f>IF(OR(DR83="",DT$38=4),"",IF(AND(DS$33&gt;=1,DS$33&lt;=4,DQ$33=31),"平成"&amp;31&amp;"年"&amp;2,IF(AND(DS$33=5,DQ$33="元"),"平成"&amp;31&amp;"年"&amp;2,IF(AND(DS$33&gt;=6,DQ$33="元"),"令和"&amp;2&amp;"年"&amp;2,IF((AND(DS$33&gt;=1,DS$33&lt;=5)),"令和"&amp;DQ$33&amp;"年"&amp;2,"令和"&amp;DQ$33+1&amp;"年"&amp;2)))))</f>
        <v>令和1年2</v>
      </c>
      <c r="DW82" s="5">
        <f>IF(OR(DW83="",DW$38=3),"",2)</f>
        <v>2</v>
      </c>
      <c r="DX82" s="2" t="str">
        <f>IF(OR(DX83="",DZ$38=4),"",IF(AND(DY$33&gt;=1,DY$33&lt;=4,DW$33=31),"平成"&amp;31&amp;"年"&amp;2,IF(AND(DY$33=5,DW$33="元"),"平成"&amp;31&amp;"年"&amp;2,IF(AND(DY$33&gt;=6,DW$33="元"),"令和"&amp;2&amp;"年"&amp;2,IF((AND(DY$33&gt;=1,DY$33&lt;=5)),"令和"&amp;DW$33&amp;"年"&amp;2,"令和"&amp;DW$33+1&amp;"年"&amp;2)))))</f>
        <v>令和1年2</v>
      </c>
      <c r="DY82" s="2" t="str">
        <f>IF(OR(DX83="",DZ$38=4),"",IF(AND(DY$33&gt;=1,DY$33&lt;=4,DW$33=31),"平成"&amp;31&amp;"年"&amp;2,IF(AND(DY$33=5,DW$33="元"),"平成"&amp;31&amp;"年"&amp;2,IF(AND(DY$33&gt;=6,DW$33="元"),"令和"&amp;2&amp;"年"&amp;2,IF((AND(DY$33&gt;=1,DY$33&lt;=5)),"令和"&amp;DW$33&amp;"年"&amp;2,"令和"&amp;DW$33+1&amp;"年"&amp;2)))))</f>
        <v>令和1年2</v>
      </c>
      <c r="EC82" s="5">
        <f>IF(OR(EC83="",EC$38=3),"",2)</f>
        <v>2</v>
      </c>
      <c r="ED82" s="2" t="str">
        <f>IF(OR(ED83="",EF$38=4),"",IF(AND(EE$33&gt;=1,EE$33&lt;=4,EC$33=31),"平成"&amp;31&amp;"年"&amp;2,IF(AND(EE$33=5,EC$33="元"),"平成"&amp;31&amp;"年"&amp;2,IF(AND(EE$33&gt;=6,EC$33="元"),"令和"&amp;2&amp;"年"&amp;2,IF((AND(EE$33&gt;=1,EE$33&lt;=5)),"令和"&amp;EC$33&amp;"年"&amp;2,"令和"&amp;EC$33+1&amp;"年"&amp;2)))))</f>
        <v>令和1年2</v>
      </c>
      <c r="EE82" s="2" t="str">
        <f>IF(OR(ED83="",EF$38=4),"",IF(AND(EE$33&gt;=1,EE$33&lt;=4,EC$33=31),"平成"&amp;31&amp;"年"&amp;2,IF(AND(EE$33=5,EC$33="元"),"平成"&amp;31&amp;"年"&amp;2,IF(AND(EE$33&gt;=6,EC$33="元"),"令和"&amp;2&amp;"年"&amp;2,IF((AND(EE$33&gt;=1,EE$33&lt;=5)),"令和"&amp;EC$33&amp;"年"&amp;2,"令和"&amp;EC$33+1&amp;"年"&amp;2)))))</f>
        <v>令和1年2</v>
      </c>
      <c r="EI82" s="5">
        <f>IF(OR(EI83="",EI$38=3),"",2)</f>
        <v>2</v>
      </c>
      <c r="EJ82" s="2" t="str">
        <f>IF(OR(EJ83="",EL$38=4),"",IF(AND(EK$33&gt;=1,EK$33&lt;=4,EI$33=31),"平成"&amp;31&amp;"年"&amp;2,IF(AND(EK$33=5,EI$33="元"),"平成"&amp;31&amp;"年"&amp;2,IF(AND(EK$33&gt;=6,EI$33="元"),"令和"&amp;2&amp;"年"&amp;2,IF((AND(EK$33&gt;=1,EK$33&lt;=5)),"令和"&amp;EI$33&amp;"年"&amp;2,"令和"&amp;EI$33+1&amp;"年"&amp;2)))))</f>
        <v>令和1年2</v>
      </c>
      <c r="EK82" s="2" t="str">
        <f>IF(OR(EJ83="",EL$38=4),"",IF(AND(EK$33&gt;=1,EK$33&lt;=4,EI$33=31),"平成"&amp;31&amp;"年"&amp;2,IF(AND(EK$33=5,EI$33="元"),"平成"&amp;31&amp;"年"&amp;2,IF(AND(EK$33&gt;=6,EI$33="元"),"令和"&amp;2&amp;"年"&amp;2,IF((AND(EK$33&gt;=1,EK$33&lt;=5)),"令和"&amp;EI$33&amp;"年"&amp;2,"令和"&amp;EI$33+1&amp;"年"&amp;2)))))</f>
        <v>令和1年2</v>
      </c>
      <c r="EO82" s="5">
        <f>IF(OR(EO83="",EO$38=3),"",2)</f>
        <v>2</v>
      </c>
      <c r="EP82" s="2" t="str">
        <f>IF(OR(EP83="",ER$38=4),"",IF(AND(EQ$33&gt;=1,EQ$33&lt;=4,EO$33=31),"平成"&amp;31&amp;"年"&amp;2,IF(AND(EQ$33=5,EO$33="元"),"平成"&amp;31&amp;"年"&amp;2,IF(AND(EQ$33&gt;=6,EO$33="元"),"令和"&amp;2&amp;"年"&amp;2,IF((AND(EQ$33&gt;=1,EQ$33&lt;=5)),"令和"&amp;EO$33&amp;"年"&amp;2,"令和"&amp;EO$33+1&amp;"年"&amp;2)))))</f>
        <v>令和1年2</v>
      </c>
      <c r="EQ82" s="2" t="str">
        <f>IF(OR(EP83="",ER$38=4),"",IF(AND(EQ$33&gt;=1,EQ$33&lt;=4,EO$33=31),"平成"&amp;31&amp;"年"&amp;2,IF(AND(EQ$33=5,EO$33="元"),"平成"&amp;31&amp;"年"&amp;2,IF(AND(EQ$33&gt;=6,EO$33="元"),"令和"&amp;2&amp;"年"&amp;2,IF((AND(EQ$33&gt;=1,EQ$33&lt;=5)),"令和"&amp;EO$33&amp;"年"&amp;2,"令和"&amp;EO$33+1&amp;"年"&amp;2)))))</f>
        <v>令和1年2</v>
      </c>
      <c r="EU82" s="5">
        <f>IF(OR(EU83="",EU$38=3),"",2)</f>
        <v>2</v>
      </c>
      <c r="EV82" s="2" t="str">
        <f>IF(OR(EV83="",EX$38=4),"",IF(AND(EW$33&gt;=1,EW$33&lt;=4,EU$33=31),"平成"&amp;31&amp;"年"&amp;2,IF(AND(EW$33=5,EU$33="元"),"平成"&amp;31&amp;"年"&amp;2,IF(AND(EW$33&gt;=6,EU$33="元"),"令和"&amp;2&amp;"年"&amp;2,IF((AND(EW$33&gt;=1,EW$33&lt;=5)),"令和"&amp;EU$33&amp;"年"&amp;2,"令和"&amp;EU$33+1&amp;"年"&amp;2)))))</f>
        <v>令和1年2</v>
      </c>
      <c r="EW82" s="2" t="str">
        <f>IF(OR(EV83="",EX$38=4),"",IF(AND(EW$33&gt;=1,EW$33&lt;=4,EU$33=31),"平成"&amp;31&amp;"年"&amp;2,IF(AND(EW$33=5,EU$33="元"),"平成"&amp;31&amp;"年"&amp;2,IF(AND(EW$33&gt;=6,EU$33="元"),"令和"&amp;2&amp;"年"&amp;2,IF((AND(EW$33&gt;=1,EW$33&lt;=5)),"令和"&amp;EU$33&amp;"年"&amp;2,"令和"&amp;EU$33+1&amp;"年"&amp;2)))))</f>
        <v>令和1年2</v>
      </c>
      <c r="FA82" s="5">
        <f>IF(OR(FA83="",FA$38=3),"",2)</f>
        <v>2</v>
      </c>
      <c r="FB82" s="2" t="str">
        <f>IF(OR(FB83="",FD$38=4),"",IF(AND(FC$33&gt;=1,FC$33&lt;=4,FA$33=31),"平成"&amp;31&amp;"年"&amp;2,IF(AND(FC$33=5,FA$33="元"),"平成"&amp;31&amp;"年"&amp;2,IF(AND(FC$33&gt;=6,FA$33="元"),"令和"&amp;2&amp;"年"&amp;2,IF((AND(FC$33&gt;=1,FC$33&lt;=5)),"令和"&amp;FA$33&amp;"年"&amp;2,"令和"&amp;FA$33+1&amp;"年"&amp;2)))))</f>
        <v>令和1年2</v>
      </c>
      <c r="FC82" s="2" t="str">
        <f>IF(OR(FB83="",FD$38=4),"",IF(AND(FC$33&gt;=1,FC$33&lt;=4,FA$33=31),"平成"&amp;31&amp;"年"&amp;2,IF(AND(FC$33=5,FA$33="元"),"平成"&amp;31&amp;"年"&amp;2,IF(AND(FC$33&gt;=6,FA$33="元"),"令和"&amp;2&amp;"年"&amp;2,IF((AND(FC$33&gt;=1,FC$33&lt;=5)),"令和"&amp;FA$33&amp;"年"&amp;2,"令和"&amp;FA$33+1&amp;"年"&amp;2)))))</f>
        <v>令和1年2</v>
      </c>
      <c r="FG82" s="5">
        <f>IF(OR(FG83="",FG$38=3),"",2)</f>
        <v>2</v>
      </c>
      <c r="FH82" s="2" t="str">
        <f>IF(OR(FH83="",FJ$38=4),"",IF(AND(FI$33&gt;=1,FI$33&lt;=4,FG$33=31),"平成"&amp;31&amp;"年"&amp;2,IF(AND(FI$33=5,FG$33="元"),"平成"&amp;31&amp;"年"&amp;2,IF(AND(FI$33&gt;=6,FG$33="元"),"令和"&amp;2&amp;"年"&amp;2,IF((AND(FI$33&gt;=1,FI$33&lt;=5)),"令和"&amp;FG$33&amp;"年"&amp;2,"令和"&amp;FG$33+1&amp;"年"&amp;2)))))</f>
        <v>令和1年2</v>
      </c>
      <c r="FI82" s="2" t="str">
        <f>IF(OR(FH83="",FJ$38=4),"",IF(AND(FI$33&gt;=1,FI$33&lt;=4,FG$33=31),"平成"&amp;31&amp;"年"&amp;2,IF(AND(FI$33=5,FG$33="元"),"平成"&amp;31&amp;"年"&amp;2,IF(AND(FI$33&gt;=6,FG$33="元"),"令和"&amp;2&amp;"年"&amp;2,IF((AND(FI$33&gt;=1,FI$33&lt;=5)),"令和"&amp;FG$33&amp;"年"&amp;2,"令和"&amp;FG$33+1&amp;"年"&amp;2)))))</f>
        <v>令和1年2</v>
      </c>
      <c r="FM82" s="5">
        <f>IF(OR(FM83="",FM$38=3),"",2)</f>
        <v>2</v>
      </c>
      <c r="FN82" s="2" t="str">
        <f>IF(OR(FN83="",FP$38=4),"",IF(AND(FO$33&gt;=1,FO$33&lt;=4,FM$33=31),"平成"&amp;31&amp;"年"&amp;2,IF(AND(FO$33=5,FM$33="元"),"平成"&amp;31&amp;"年"&amp;2,IF(AND(FO$33&gt;=6,FM$33="元"),"令和"&amp;2&amp;"年"&amp;2,IF((AND(FO$33&gt;=1,FO$33&lt;=5)),"令和"&amp;FM$33&amp;"年"&amp;2,"令和"&amp;FM$33+1&amp;"年"&amp;2)))))</f>
        <v>令和1年2</v>
      </c>
      <c r="FO82" s="2" t="str">
        <f>IF(OR(FN83="",FP$38=4),"",IF(AND(FO$33&gt;=1,FO$33&lt;=4,FM$33=31),"平成"&amp;31&amp;"年"&amp;2,IF(AND(FO$33=5,FM$33="元"),"平成"&amp;31&amp;"年"&amp;2,IF(AND(FO$33&gt;=6,FM$33="元"),"令和"&amp;2&amp;"年"&amp;2,IF((AND(FO$33&gt;=1,FO$33&lt;=5)),"令和"&amp;FM$33&amp;"年"&amp;2,"令和"&amp;FM$33+1&amp;"年"&amp;2)))))</f>
        <v>令和1年2</v>
      </c>
      <c r="FS82" s="5">
        <f>IF(OR(FS83="",FS$38=3),"",2)</f>
        <v>2</v>
      </c>
      <c r="FT82" s="2" t="str">
        <f>IF(OR(FT83="",FV$38=4),"",IF(AND(FU$33&gt;=1,FU$33&lt;=4,FS$33=31),"平成"&amp;31&amp;"年"&amp;2,IF(AND(FU$33=5,FS$33="元"),"平成"&amp;31&amp;"年"&amp;2,IF(AND(FU$33&gt;=6,FS$33="元"),"令和"&amp;2&amp;"年"&amp;2,IF((AND(FU$33&gt;=1,FU$33&lt;=5)),"令和"&amp;FS$33&amp;"年"&amp;2,"令和"&amp;FS$33+1&amp;"年"&amp;2)))))</f>
        <v>令和1年2</v>
      </c>
      <c r="FU82" s="2" t="str">
        <f>IF(OR(FT83="",FV$38=4),"",IF(AND(FU$33&gt;=1,FU$33&lt;=4,FS$33=31),"平成"&amp;31&amp;"年"&amp;2,IF(AND(FU$33=5,FS$33="元"),"平成"&amp;31&amp;"年"&amp;2,IF(AND(FU$33&gt;=6,FS$33="元"),"令和"&amp;2&amp;"年"&amp;2,IF((AND(FU$33&gt;=1,FU$33&lt;=5)),"令和"&amp;FS$33&amp;"年"&amp;2,"令和"&amp;FS$33+1&amp;"年"&amp;2)))))</f>
        <v>令和1年2</v>
      </c>
      <c r="FY82" s="5">
        <f>IF(OR(FY83="",FY$38=3),"",2)</f>
        <v>2</v>
      </c>
      <c r="FZ82" s="2" t="str">
        <f>IF(OR(FZ83="",GB$38=4),"",IF(AND(GA$33&gt;=1,GA$33&lt;=4,FY$33=31),"平成"&amp;31&amp;"年"&amp;2,IF(AND(GA$33=5,FY$33="元"),"平成"&amp;31&amp;"年"&amp;2,IF(AND(GA$33&gt;=6,FY$33="元"),"令和"&amp;2&amp;"年"&amp;2,IF((AND(GA$33&gt;=1,GA$33&lt;=5)),"令和"&amp;FY$33&amp;"年"&amp;2,"令和"&amp;FY$33+1&amp;"年"&amp;2)))))</f>
        <v>令和1年2</v>
      </c>
      <c r="GA82" s="2" t="str">
        <f>IF(OR(FZ83="",GB$38=4),"",IF(AND(GA$33&gt;=1,GA$33&lt;=4,FY$33=31),"平成"&amp;31&amp;"年"&amp;2,IF(AND(GA$33=5,FY$33="元"),"平成"&amp;31&amp;"年"&amp;2,IF(AND(GA$33&gt;=6,FY$33="元"),"令和"&amp;2&amp;"年"&amp;2,IF((AND(GA$33&gt;=1,GA$33&lt;=5)),"令和"&amp;FY$33&amp;"年"&amp;2,"令和"&amp;FY$33+1&amp;"年"&amp;2)))))</f>
        <v>令和1年2</v>
      </c>
      <c r="GE82" s="5">
        <f>IF(OR(GE83="",GE$38=3),"",2)</f>
        <v>2</v>
      </c>
      <c r="GF82" s="2" t="str">
        <f>IF(OR(GF83="",GH$38=4),"",IF(AND(GG$33&gt;=1,GG$33&lt;=4,GE$33=31),"平成"&amp;31&amp;"年"&amp;2,IF(AND(GG$33=5,GE$33="元"),"平成"&amp;31&amp;"年"&amp;2,IF(AND(GG$33&gt;=6,GE$33="元"),"令和"&amp;2&amp;"年"&amp;2,IF((AND(GG$33&gt;=1,GG$33&lt;=5)),"令和"&amp;GE$33&amp;"年"&amp;2,"令和"&amp;GE$33+1&amp;"年"&amp;2)))))</f>
        <v>令和1年2</v>
      </c>
      <c r="GG82" s="2" t="str">
        <f>IF(OR(GF83="",GH$38=4),"",IF(AND(GG$33&gt;=1,GG$33&lt;=4,GE$33=31),"平成"&amp;31&amp;"年"&amp;2,IF(AND(GG$33=5,GE$33="元"),"平成"&amp;31&amp;"年"&amp;2,IF(AND(GG$33&gt;=6,GE$33="元"),"令和"&amp;2&amp;"年"&amp;2,IF((AND(GG$33&gt;=1,GG$33&lt;=5)),"令和"&amp;GE$33&amp;"年"&amp;2,"令和"&amp;GE$33+1&amp;"年"&amp;2)))))</f>
        <v>令和1年2</v>
      </c>
      <c r="GK82" s="5">
        <f>IF(OR(GK83="",GK$38=3),"",2)</f>
        <v>2</v>
      </c>
      <c r="GL82" s="2" t="str">
        <f>IF(OR(GL83="",GN$38=4),"",IF(AND(GM$33&gt;=1,GM$33&lt;=4,GK$33=31),"平成"&amp;31&amp;"年"&amp;2,IF(AND(GM$33=5,GK$33="元"),"平成"&amp;31&amp;"年"&amp;2,IF(AND(GM$33&gt;=6,GK$33="元"),"令和"&amp;2&amp;"年"&amp;2,IF((AND(GM$33&gt;=1,GM$33&lt;=5)),"令和"&amp;GK$33&amp;"年"&amp;2,"令和"&amp;GK$33+1&amp;"年"&amp;2)))))</f>
        <v>令和1年2</v>
      </c>
      <c r="GM82" s="2" t="str">
        <f>IF(OR(GL83="",GN$38=4),"",IF(AND(GM$33&gt;=1,GM$33&lt;=4,GK$33=31),"平成"&amp;31&amp;"年"&amp;2,IF(AND(GM$33=5,GK$33="元"),"平成"&amp;31&amp;"年"&amp;2,IF(AND(GM$33&gt;=6,GK$33="元"),"令和"&amp;2&amp;"年"&amp;2,IF((AND(GM$33&gt;=1,GM$33&lt;=5)),"令和"&amp;GK$33&amp;"年"&amp;2,"令和"&amp;GK$33+1&amp;"年"&amp;2)))))</f>
        <v>令和1年2</v>
      </c>
      <c r="GQ82" s="5">
        <f>IF(OR(GQ83="",GQ$38=3),"",2)</f>
        <v>2</v>
      </c>
      <c r="GR82" s="2" t="str">
        <f>IF(OR(GR83="",GT$38=4),"",IF(AND(GS$33&gt;=1,GS$33&lt;=4,GQ$33=31),"平成"&amp;31&amp;"年"&amp;2,IF(AND(GS$33=5,GQ$33="元"),"平成"&amp;31&amp;"年"&amp;2,IF(AND(GS$33&gt;=6,GQ$33="元"),"令和"&amp;2&amp;"年"&amp;2,IF((AND(GS$33&gt;=1,GS$33&lt;=5)),"令和"&amp;GQ$33&amp;"年"&amp;2,"令和"&amp;GQ$33+1&amp;"年"&amp;2)))))</f>
        <v>令和1年2</v>
      </c>
      <c r="GS82" s="2" t="str">
        <f>IF(OR(GR83="",GT$38=4),"",IF(AND(GS$33&gt;=1,GS$33&lt;=4,GQ$33=31),"平成"&amp;31&amp;"年"&amp;2,IF(AND(GS$33=5,GQ$33="元"),"平成"&amp;31&amp;"年"&amp;2,IF(AND(GS$33&gt;=6,GQ$33="元"),"令和"&amp;2&amp;"年"&amp;2,IF((AND(GS$33&gt;=1,GS$33&lt;=5)),"令和"&amp;GQ$33&amp;"年"&amp;2,"令和"&amp;GQ$33+1&amp;"年"&amp;2)))))</f>
        <v>令和1年2</v>
      </c>
      <c r="GW82" s="5">
        <f>IF(OR(GW83="",GW$38=3),"",2)</f>
        <v>2</v>
      </c>
      <c r="GX82" s="2" t="str">
        <f>IF(OR(GX83="",GZ$38=4),"",IF(AND(GY$33&gt;=1,GY$33&lt;=4,GW$33=31),"平成"&amp;31&amp;"年"&amp;2,IF(AND(GY$33=5,GW$33="元"),"平成"&amp;31&amp;"年"&amp;2,IF(AND(GY$33&gt;=6,GW$33="元"),"令和"&amp;2&amp;"年"&amp;2,IF((AND(GY$33&gt;=1,GY$33&lt;=5)),"令和"&amp;GW$33&amp;"年"&amp;2,"令和"&amp;GW$33+1&amp;"年"&amp;2)))))</f>
        <v>令和1年2</v>
      </c>
      <c r="GY82" s="2" t="str">
        <f>IF(OR(GX83="",GZ$38=4),"",IF(AND(GY$33&gt;=1,GY$33&lt;=4,GW$33=31),"平成"&amp;31&amp;"年"&amp;2,IF(AND(GY$33=5,GW$33="元"),"平成"&amp;31&amp;"年"&amp;2,IF(AND(GY$33&gt;=6,GW$33="元"),"令和"&amp;2&amp;"年"&amp;2,IF((AND(GY$33&gt;=1,GY$33&lt;=5)),"令和"&amp;GW$33&amp;"年"&amp;2,"令和"&amp;GW$33+1&amp;"年"&amp;2)))))</f>
        <v>令和1年2</v>
      </c>
      <c r="HC82" s="5">
        <f>IF(OR(HC83="",HC$38=3),"",2)</f>
        <v>2</v>
      </c>
      <c r="HD82" s="2" t="str">
        <f>IF(OR(HD83="",HF$38=4),"",IF(AND(HE$33&gt;=1,HE$33&lt;=4,HC$33=31),"平成"&amp;31&amp;"年"&amp;2,IF(AND(HE$33=5,HC$33="元"),"平成"&amp;31&amp;"年"&amp;2,IF(AND(HE$33&gt;=6,HC$33="元"),"令和"&amp;2&amp;"年"&amp;2,IF((AND(HE$33&gt;=1,HE$33&lt;=5)),"令和"&amp;HC$33&amp;"年"&amp;2,"令和"&amp;HC$33+1&amp;"年"&amp;2)))))</f>
        <v>令和1年2</v>
      </c>
      <c r="HE82" s="2" t="str">
        <f>IF(OR(HD83="",HF$38=4),"",IF(AND(HE$33&gt;=1,HE$33&lt;=4,HC$33=31),"平成"&amp;31&amp;"年"&amp;2,IF(AND(HE$33=5,HC$33="元"),"平成"&amp;31&amp;"年"&amp;2,IF(AND(HE$33&gt;=6,HC$33="元"),"令和"&amp;2&amp;"年"&amp;2,IF((AND(HE$33&gt;=1,HE$33&lt;=5)),"令和"&amp;HC$33&amp;"年"&amp;2,"令和"&amp;HC$33+1&amp;"年"&amp;2)))))</f>
        <v>令和1年2</v>
      </c>
      <c r="HI82" s="5">
        <f>IF(OR(HI83="",HI$38=3),"",2)</f>
        <v>2</v>
      </c>
      <c r="HJ82" s="2" t="str">
        <f>IF(OR(HJ83="",HL$38=4),"",IF(AND(HK$33&gt;=1,HK$33&lt;=4,HI$33=31),"平成"&amp;31&amp;"年"&amp;2,IF(AND(HK$33=5,HI$33="元"),"平成"&amp;31&amp;"年"&amp;2,IF(AND(HK$33&gt;=6,HI$33="元"),"令和"&amp;2&amp;"年"&amp;2,IF((AND(HK$33&gt;=1,HK$33&lt;=5)),"令和"&amp;HI$33&amp;"年"&amp;2,"令和"&amp;HI$33+1&amp;"年"&amp;2)))))</f>
        <v>令和1年2</v>
      </c>
      <c r="HK82" s="2" t="str">
        <f>IF(OR(HJ83="",HL$38=4),"",IF(AND(HK$33&gt;=1,HK$33&lt;=4,HI$33=31),"平成"&amp;31&amp;"年"&amp;2,IF(AND(HK$33=5,HI$33="元"),"平成"&amp;31&amp;"年"&amp;2,IF(AND(HK$33&gt;=6,HI$33="元"),"令和"&amp;2&amp;"年"&amp;2,IF((AND(HK$33&gt;=1,HK$33&lt;=5)),"令和"&amp;HI$33&amp;"年"&amp;2,"令和"&amp;HI$33+1&amp;"年"&amp;2)))))</f>
        <v>令和1年2</v>
      </c>
      <c r="HO82" s="5">
        <f>IF(OR(HO83="",HO$38=3),"",2)</f>
        <v>2</v>
      </c>
      <c r="HP82" s="2" t="str">
        <f>IF(OR(HP83="",HR$38=4),"",IF(AND(HQ$33&gt;=1,HQ$33&lt;=4,HO$33=31),"平成"&amp;31&amp;"年"&amp;2,IF(AND(HQ$33=5,HO$33="元"),"平成"&amp;31&amp;"年"&amp;2,IF(AND(HQ$33&gt;=6,HO$33="元"),"令和"&amp;2&amp;"年"&amp;2,IF((AND(HQ$33&gt;=1,HQ$33&lt;=5)),"令和"&amp;HO$33&amp;"年"&amp;2,"令和"&amp;HO$33+1&amp;"年"&amp;2)))))</f>
        <v>令和1年2</v>
      </c>
      <c r="HQ82" s="2" t="str">
        <f>IF(OR(HP83="",HR$38=4),"",IF(AND(HQ$33&gt;=1,HQ$33&lt;=4,HO$33=31),"平成"&amp;31&amp;"年"&amp;2,IF(AND(HQ$33=5,HO$33="元"),"平成"&amp;31&amp;"年"&amp;2,IF(AND(HQ$33&gt;=6,HO$33="元"),"令和"&amp;2&amp;"年"&amp;2,IF((AND(HQ$33&gt;=1,HQ$33&lt;=5)),"令和"&amp;HO$33&amp;"年"&amp;2,"令和"&amp;HO$33+1&amp;"年"&amp;2)))))</f>
        <v>令和1年2</v>
      </c>
      <c r="HU82" s="5">
        <f>IF(OR(HU83="",HU$38=3),"",2)</f>
        <v>2</v>
      </c>
      <c r="HV82" s="2" t="str">
        <f>IF(OR(HV83="",HX$38=4),"",IF(AND(HW$33&gt;=1,HW$33&lt;=4,HU$33=31),"平成"&amp;31&amp;"年"&amp;2,IF(AND(HW$33=5,HU$33="元"),"平成"&amp;31&amp;"年"&amp;2,IF(AND(HW$33&gt;=6,HU$33="元"),"令和"&amp;2&amp;"年"&amp;2,IF((AND(HW$33&gt;=1,HW$33&lt;=5)),"令和"&amp;HU$33&amp;"年"&amp;2,"令和"&amp;HU$33+1&amp;"年"&amp;2)))))</f>
        <v>令和1年2</v>
      </c>
      <c r="HW82" s="2" t="str">
        <f>IF(OR(HV83="",HX$38=4),"",IF(AND(HW$33&gt;=1,HW$33&lt;=4,HU$33=31),"平成"&amp;31&amp;"年"&amp;2,IF(AND(HW$33=5,HU$33="元"),"平成"&amp;31&amp;"年"&amp;2,IF(AND(HW$33&gt;=6,HU$33="元"),"令和"&amp;2&amp;"年"&amp;2,IF((AND(HW$33&gt;=1,HW$33&lt;=5)),"令和"&amp;HU$33&amp;"年"&amp;2,"令和"&amp;HU$33+1&amp;"年"&amp;2)))))</f>
        <v>令和1年2</v>
      </c>
      <c r="IA82" s="5">
        <f>IF(OR(IA83="",IA$38=3),"",2)</f>
        <v>2</v>
      </c>
      <c r="IB82" s="2" t="str">
        <f>IF(OR(IB83="",ID$38=4),"",IF(AND(IC$33&gt;=1,IC$33&lt;=4,IA$33=31),"平成"&amp;31&amp;"年"&amp;2,IF(AND(IC$33=5,IA$33="元"),"平成"&amp;31&amp;"年"&amp;2,IF(AND(IC$33&gt;=6,IA$33="元"),"令和"&amp;2&amp;"年"&amp;2,IF((AND(IC$33&gt;=1,IC$33&lt;=5)),"令和"&amp;IA$33&amp;"年"&amp;2,"令和"&amp;IA$33+1&amp;"年"&amp;2)))))</f>
        <v>令和1年2</v>
      </c>
      <c r="IC82" s="2" t="str">
        <f>IF(OR(IB83="",ID$38=4),"",IF(AND(IC$33&gt;=1,IC$33&lt;=4,IA$33=31),"平成"&amp;31&amp;"年"&amp;2,IF(AND(IC$33=5,IA$33="元"),"平成"&amp;31&amp;"年"&amp;2,IF(AND(IC$33&gt;=6,IA$33="元"),"令和"&amp;2&amp;"年"&amp;2,IF((AND(IC$33&gt;=1,IC$33&lt;=5)),"令和"&amp;IA$33&amp;"年"&amp;2,"令和"&amp;IA$33+1&amp;"年"&amp;2)))))</f>
        <v>令和1年2</v>
      </c>
      <c r="IG82" s="5">
        <f>IF(OR(IG83="",IG$38=3),"",2)</f>
        <v>2</v>
      </c>
      <c r="IH82" s="2" t="str">
        <f>IF(OR(IH83="",IJ$38=4),"",IF(AND(II$33&gt;=1,II$33&lt;=4,IG$33=31),"平成"&amp;31&amp;"年"&amp;2,IF(AND(II$33=5,IG$33="元"),"平成"&amp;31&amp;"年"&amp;2,IF(AND(II$33&gt;=6,IG$33="元"),"令和"&amp;2&amp;"年"&amp;2,IF((AND(II$33&gt;=1,II$33&lt;=5)),"令和"&amp;IG$33&amp;"年"&amp;2,"令和"&amp;IG$33+1&amp;"年"&amp;2)))))</f>
        <v>令和1年2</v>
      </c>
      <c r="II82" s="2" t="str">
        <f>IF(OR(IH83="",IJ$38=4),"",IF(AND(II$33&gt;=1,II$33&lt;=4,IG$33=31),"平成"&amp;31&amp;"年"&amp;2,IF(AND(II$33=5,IG$33="元"),"平成"&amp;31&amp;"年"&amp;2,IF(AND(II$33&gt;=6,IG$33="元"),"令和"&amp;2&amp;"年"&amp;2,IF((AND(II$33&gt;=1,II$33&lt;=5)),"令和"&amp;IG$33&amp;"年"&amp;2,"令和"&amp;IG$33+1&amp;"年"&amp;2)))))</f>
        <v>令和1年2</v>
      </c>
    </row>
    <row r="83" spans="2:261" ht="15" hidden="1" customHeight="1" outlineLevel="1" x14ac:dyDescent="0.15">
      <c r="B83" s="4" t="str">
        <f>IF(AND(DQ18&lt;&gt;"",DQ22&lt;&gt;"",DS22&lt;&gt;"",DU22&lt;&gt;""),DQ14,"")</f>
        <v/>
      </c>
      <c r="C83" s="81" t="str">
        <f t="shared" ca="1" si="1"/>
        <v>昭</v>
      </c>
      <c r="D83" s="78">
        <f t="shared" ca="1" si="2"/>
        <v>64</v>
      </c>
      <c r="E83" s="78" t="str">
        <f t="shared" ca="1" si="0"/>
        <v>昭64</v>
      </c>
      <c r="G83" s="5">
        <f>IF(OR(G84="",G$38=4),"",3)</f>
        <v>3</v>
      </c>
      <c r="H83" s="2" t="str">
        <f>IF(OR(H84="",J$38=4),"",IF(AND(I$33&gt;=1,I$33&lt;=4,G$33=31),"平成"&amp;31&amp;"年"&amp;3,IF(AND(I$33=5,G$33="元"),"平成"&amp;31&amp;"年"&amp;3,IF(AND(I$33&gt;=6,G$33="元"),"令和"&amp;2&amp;"年"&amp;3,IF((AND(I$33&gt;=1,I$33&lt;=5)),"令和"&amp;G$33&amp;"年"&amp;3,"令和"&amp;G$33+1&amp;"年"&amp;3)))))</f>
        <v>令和1年3</v>
      </c>
      <c r="I83" s="2" t="str">
        <f>IF(OR(H84="",J$38=4),"",IF(AND(I$33&gt;=1,I$33&lt;=4,G$33=31),"平成"&amp;31&amp;"年"&amp;3,IF(AND(I$33=5,G$33="元"),"平成"&amp;31&amp;"年"&amp;3,IF(AND(I$33&gt;=6,G$33="元"),"令和"&amp;2&amp;"年"&amp;3,IF((AND(I$33&gt;=1,I$33&lt;=5)),"令和"&amp;G$33&amp;"年"&amp;3,"令和"&amp;G$33+1&amp;"年"&amp;3)))))</f>
        <v>令和1年3</v>
      </c>
      <c r="M83" s="5">
        <f>IF(OR(M84="",M$38=4),"",3)</f>
        <v>3</v>
      </c>
      <c r="N83" s="2" t="str">
        <f>IF(OR(N84="",P$38=4),"",IF(AND(O$33&gt;=1,O$33&lt;=4,M$33=31),"平成"&amp;31&amp;"年"&amp;3,IF(AND(O$33=5,M$33="元"),"平成"&amp;31&amp;"年"&amp;3,IF(AND(O$33&gt;=6,M$33="元"),"令和"&amp;2&amp;"年"&amp;3,IF((AND(O$33&gt;=1,O$33&lt;=5)),"令和"&amp;M$33&amp;"年"&amp;3,"令和"&amp;M$33+1&amp;"年"&amp;3)))))</f>
        <v>令和1年3</v>
      </c>
      <c r="O83" s="2" t="str">
        <f>IF(OR(N84="",P$38=4),"",IF(AND(O$33&gt;=1,O$33&lt;=4,M$33=31),"平成"&amp;31&amp;"年"&amp;3,IF(AND(O$33=5,M$33="元"),"平成"&amp;31&amp;"年"&amp;3,IF(AND(O$33&gt;=6,M$33="元"),"令和"&amp;2&amp;"年"&amp;3,IF((AND(O$33&gt;=1,O$33&lt;=5)),"令和"&amp;M$33&amp;"年"&amp;3,"令和"&amp;M$33+1&amp;"年"&amp;3)))))</f>
        <v>令和1年3</v>
      </c>
      <c r="S83" s="5">
        <f>IF(OR(S84="",S$38=4),"",3)</f>
        <v>3</v>
      </c>
      <c r="T83" s="2" t="str">
        <f>IF(OR(T84="",V$38=4),"",IF(AND(U$33&gt;=1,U$33&lt;=4,S$33=31),"平成"&amp;31&amp;"年"&amp;3,IF(AND(U$33=5,S$33="元"),"平成"&amp;31&amp;"年"&amp;3,IF(AND(U$33&gt;=6,S$33="元"),"令和"&amp;2&amp;"年"&amp;3,IF((AND(U$33&gt;=1,U$33&lt;=5)),"令和"&amp;S$33&amp;"年"&amp;3,"令和"&amp;S$33+1&amp;"年"&amp;3)))))</f>
        <v>令和1年3</v>
      </c>
      <c r="U83" s="2" t="str">
        <f>IF(OR(T84="",V$38=4),"",IF(AND(U$33&gt;=1,U$33&lt;=4,S$33=31),"平成"&amp;31&amp;"年"&amp;3,IF(AND(U$33=5,S$33="元"),"平成"&amp;31&amp;"年"&amp;3,IF(AND(U$33&gt;=6,S$33="元"),"令和"&amp;2&amp;"年"&amp;3,IF((AND(U$33&gt;=1,U$33&lt;=5)),"令和"&amp;S$33&amp;"年"&amp;3,"令和"&amp;S$33+1&amp;"年"&amp;3)))))</f>
        <v>令和1年3</v>
      </c>
      <c r="Y83" s="5">
        <f>IF(OR(Y84="",Y$38=4),"",3)</f>
        <v>3</v>
      </c>
      <c r="Z83" s="2" t="str">
        <f>IF(OR(Z84="",AB$38=4),"",IF(AND(AA$33&gt;=1,AA$33&lt;=4,Y$33=31),"平成"&amp;31&amp;"年"&amp;3,IF(AND(AA$33=5,Y$33="元"),"平成"&amp;31&amp;"年"&amp;3,IF(AND(AA$33&gt;=6,Y$33="元"),"令和"&amp;2&amp;"年"&amp;3,IF((AND(AA$33&gt;=1,AA$33&lt;=5)),"令和"&amp;Y$33&amp;"年"&amp;3,"令和"&amp;Y$33+1&amp;"年"&amp;3)))))</f>
        <v>令和1年3</v>
      </c>
      <c r="AA83" s="2" t="str">
        <f>IF(OR(Z84="",AB$38=4),"",IF(AND(AA$33&gt;=1,AA$33&lt;=4,Y$33=31),"平成"&amp;31&amp;"年"&amp;3,IF(AND(AA$33=5,Y$33="元"),"平成"&amp;31&amp;"年"&amp;3,IF(AND(AA$33&gt;=6,Y$33="元"),"令和"&amp;2&amp;"年"&amp;3,IF((AND(AA$33&gt;=1,AA$33&lt;=5)),"令和"&amp;Y$33&amp;"年"&amp;3,"令和"&amp;Y$33+1&amp;"年"&amp;3)))))</f>
        <v>令和1年3</v>
      </c>
      <c r="AE83" s="5">
        <f>IF(OR(AE84="",AE$38=4),"",3)</f>
        <v>3</v>
      </c>
      <c r="AF83" s="2" t="str">
        <f>IF(OR(AF84="",AH$38=4),"",IF(AND(AG$33&gt;=1,AG$33&lt;=4,AE$33=31),"平成"&amp;31&amp;"年"&amp;3,IF(AND(AG$33=5,AE$33="元"),"平成"&amp;31&amp;"年"&amp;3,IF(AND(AG$33&gt;=6,AE$33="元"),"令和"&amp;2&amp;"年"&amp;3,IF((AND(AG$33&gt;=1,AG$33&lt;=5)),"令和"&amp;AE$33&amp;"年"&amp;3,"令和"&amp;AE$33+1&amp;"年"&amp;3)))))</f>
        <v>令和1年3</v>
      </c>
      <c r="AG83" s="2" t="str">
        <f>IF(OR(AF84="",AH$38=4),"",IF(AND(AG$33&gt;=1,AG$33&lt;=4,AE$33=31),"平成"&amp;31&amp;"年"&amp;3,IF(AND(AG$33=5,AE$33="元"),"平成"&amp;31&amp;"年"&amp;3,IF(AND(AG$33&gt;=6,AE$33="元"),"令和"&amp;2&amp;"年"&amp;3,IF((AND(AG$33&gt;=1,AG$33&lt;=5)),"令和"&amp;AE$33&amp;"年"&amp;3,"令和"&amp;AE$33+1&amp;"年"&amp;3)))))</f>
        <v>令和1年3</v>
      </c>
      <c r="AK83" s="5">
        <f>IF(OR(AK84="",AK$38=4),"",3)</f>
        <v>3</v>
      </c>
      <c r="AL83" s="2" t="str">
        <f>IF(OR(AL84="",AN$38=4),"",IF(AND(AM$33&gt;=1,AM$33&lt;=4,AK$33=31),"平成"&amp;31&amp;"年"&amp;3,IF(AND(AM$33=5,AK$33="元"),"平成"&amp;31&amp;"年"&amp;3,IF(AND(AM$33&gt;=6,AK$33="元"),"令和"&amp;2&amp;"年"&amp;3,IF((AND(AM$33&gt;=1,AM$33&lt;=5)),"令和"&amp;AK$33&amp;"年"&amp;3,"令和"&amp;AK$33+1&amp;"年"&amp;3)))))</f>
        <v>令和1年3</v>
      </c>
      <c r="AM83" s="2" t="str">
        <f>IF(OR(AL84="",AN$38=4),"",IF(AND(AM$33&gt;=1,AM$33&lt;=4,AK$33=31),"平成"&amp;31&amp;"年"&amp;3,IF(AND(AM$33=5,AK$33="元"),"平成"&amp;31&amp;"年"&amp;3,IF(AND(AM$33&gt;=6,AK$33="元"),"令和"&amp;2&amp;"年"&amp;3,IF((AND(AM$33&gt;=1,AM$33&lt;=5)),"令和"&amp;AK$33&amp;"年"&amp;3,"令和"&amp;AK$33+1&amp;"年"&amp;3)))))</f>
        <v>令和1年3</v>
      </c>
      <c r="AQ83" s="5">
        <f>IF(OR(AQ84="",AQ$38=4),"",3)</f>
        <v>3</v>
      </c>
      <c r="AR83" s="2" t="str">
        <f>IF(OR(AR84="",AT$38=4),"",IF(AND(AS$33&gt;=1,AS$33&lt;=4,AQ$33=31),"平成"&amp;31&amp;"年"&amp;3,IF(AND(AS$33=5,AQ$33="元"),"平成"&amp;31&amp;"年"&amp;3,IF(AND(AS$33&gt;=6,AQ$33="元"),"令和"&amp;2&amp;"年"&amp;3,IF((AND(AS$33&gt;=1,AS$33&lt;=5)),"令和"&amp;AQ$33&amp;"年"&amp;3,"令和"&amp;AQ$33+1&amp;"年"&amp;3)))))</f>
        <v>令和1年3</v>
      </c>
      <c r="AS83" s="2" t="str">
        <f>IF(OR(AR84="",AT$38=4),"",IF(AND(AS$33&gt;=1,AS$33&lt;=4,AQ$33=31),"平成"&amp;31&amp;"年"&amp;3,IF(AND(AS$33=5,AQ$33="元"),"平成"&amp;31&amp;"年"&amp;3,IF(AND(AS$33&gt;=6,AQ$33="元"),"令和"&amp;2&amp;"年"&amp;3,IF((AND(AS$33&gt;=1,AS$33&lt;=5)),"令和"&amp;AQ$33&amp;"年"&amp;3,"令和"&amp;AQ$33+1&amp;"年"&amp;3)))))</f>
        <v>令和1年3</v>
      </c>
      <c r="AW83" s="5">
        <f>IF(OR(AW84="",AW$38=4),"",3)</f>
        <v>3</v>
      </c>
      <c r="AX83" s="2" t="str">
        <f>IF(OR(AX84="",AZ$38=4),"",IF(AND(AY$33&gt;=1,AY$33&lt;=4,AW$33=31),"平成"&amp;31&amp;"年"&amp;3,IF(AND(AY$33=5,AW$33="元"),"平成"&amp;31&amp;"年"&amp;3,IF(AND(AY$33&gt;=6,AW$33="元"),"令和"&amp;2&amp;"年"&amp;3,IF((AND(AY$33&gt;=1,AY$33&lt;=5)),"令和"&amp;AW$33&amp;"年"&amp;3,"令和"&amp;AW$33+1&amp;"年"&amp;3)))))</f>
        <v>令和1年3</v>
      </c>
      <c r="AY83" s="2" t="str">
        <f>IF(OR(AX84="",AZ$38=4),"",IF(AND(AY$33&gt;=1,AY$33&lt;=4,AW$33=31),"平成"&amp;31&amp;"年"&amp;3,IF(AND(AY$33=5,AW$33="元"),"平成"&amp;31&amp;"年"&amp;3,IF(AND(AY$33&gt;=6,AW$33="元"),"令和"&amp;2&amp;"年"&amp;3,IF((AND(AY$33&gt;=1,AY$33&lt;=5)),"令和"&amp;AW$33&amp;"年"&amp;3,"令和"&amp;AW$33+1&amp;"年"&amp;3)))))</f>
        <v>令和1年3</v>
      </c>
      <c r="BC83" s="5">
        <f>IF(OR(BC84="",BC$38=4),"",3)</f>
        <v>3</v>
      </c>
      <c r="BD83" s="2" t="str">
        <f>IF(OR(BD84="",BF$38=4),"",IF(AND(BE$33&gt;=1,BE$33&lt;=4,BC$33=31),"平成"&amp;31&amp;"年"&amp;3,IF(AND(BE$33=5,BC$33="元"),"平成"&amp;31&amp;"年"&amp;3,IF(AND(BE$33&gt;=6,BC$33="元"),"令和"&amp;2&amp;"年"&amp;3,IF((AND(BE$33&gt;=1,BE$33&lt;=5)),"令和"&amp;BC$33&amp;"年"&amp;3,"令和"&amp;BC$33+1&amp;"年"&amp;3)))))</f>
        <v>令和1年3</v>
      </c>
      <c r="BE83" s="2" t="str">
        <f>IF(OR(BD84="",BF$38=4),"",IF(AND(BE$33&gt;=1,BE$33&lt;=4,BC$33=31),"平成"&amp;31&amp;"年"&amp;3,IF(AND(BE$33=5,BC$33="元"),"平成"&amp;31&amp;"年"&amp;3,IF(AND(BE$33&gt;=6,BC$33="元"),"令和"&amp;2&amp;"年"&amp;3,IF((AND(BE$33&gt;=1,BE$33&lt;=5)),"令和"&amp;BC$33&amp;"年"&amp;3,"令和"&amp;BC$33+1&amp;"年"&amp;3)))))</f>
        <v>令和1年3</v>
      </c>
      <c r="BI83" s="5">
        <f>IF(OR(BI84="",BI$38=4),"",3)</f>
        <v>3</v>
      </c>
      <c r="BJ83" s="2" t="str">
        <f>IF(OR(BJ84="",BL$38=4),"",IF(AND(BK$33&gt;=1,BK$33&lt;=4,BI$33=31),"平成"&amp;31&amp;"年"&amp;3,IF(AND(BK$33=5,BI$33="元"),"平成"&amp;31&amp;"年"&amp;3,IF(AND(BK$33&gt;=6,BI$33="元"),"令和"&amp;2&amp;"年"&amp;3,IF((AND(BK$33&gt;=1,BK$33&lt;=5)),"令和"&amp;BI$33&amp;"年"&amp;3,"令和"&amp;BI$33+1&amp;"年"&amp;3)))))</f>
        <v>令和1年3</v>
      </c>
      <c r="BK83" s="2" t="str">
        <f>IF(OR(BJ84="",BL$38=4),"",IF(AND(BK$33&gt;=1,BK$33&lt;=4,BI$33=31),"平成"&amp;31&amp;"年"&amp;3,IF(AND(BK$33=5,BI$33="元"),"平成"&amp;31&amp;"年"&amp;3,IF(AND(BK$33&gt;=6,BI$33="元"),"令和"&amp;2&amp;"年"&amp;3,IF((AND(BK$33&gt;=1,BK$33&lt;=5)),"令和"&amp;BI$33&amp;"年"&amp;3,"令和"&amp;BI$33+1&amp;"年"&amp;3)))))</f>
        <v>令和1年3</v>
      </c>
      <c r="BO83" s="5">
        <f>IF(OR(BO84="",BO$38=4),"",3)</f>
        <v>3</v>
      </c>
      <c r="BP83" s="2" t="str">
        <f>IF(OR(BP84="",BR$38=4),"",IF(AND(BQ$33&gt;=1,BQ$33&lt;=4,BO$33=31),"平成"&amp;31&amp;"年"&amp;3,IF(AND(BQ$33=5,BO$33="元"),"平成"&amp;31&amp;"年"&amp;3,IF(AND(BQ$33&gt;=6,BO$33="元"),"令和"&amp;2&amp;"年"&amp;3,IF((AND(BQ$33&gt;=1,BQ$33&lt;=5)),"令和"&amp;BO$33&amp;"年"&amp;3,"令和"&amp;BO$33+1&amp;"年"&amp;3)))))</f>
        <v>令和1年3</v>
      </c>
      <c r="BQ83" s="2" t="str">
        <f>IF(OR(BP84="",BR$38=4),"",IF(AND(BQ$33&gt;=1,BQ$33&lt;=4,BO$33=31),"平成"&amp;31&amp;"年"&amp;3,IF(AND(BQ$33=5,BO$33="元"),"平成"&amp;31&amp;"年"&amp;3,IF(AND(BQ$33&gt;=6,BO$33="元"),"令和"&amp;2&amp;"年"&amp;3,IF((AND(BQ$33&gt;=1,BQ$33&lt;=5)),"令和"&amp;BO$33&amp;"年"&amp;3,"令和"&amp;BO$33+1&amp;"年"&amp;3)))))</f>
        <v>令和1年3</v>
      </c>
      <c r="BU83" s="5">
        <f>IF(OR(BU84="",BU$38=4),"",3)</f>
        <v>3</v>
      </c>
      <c r="BV83" s="2" t="str">
        <f>IF(OR(BV84="",BX$38=4),"",IF(AND(BW$33&gt;=1,BW$33&lt;=4,BU$33=31),"平成"&amp;31&amp;"年"&amp;3,IF(AND(BW$33=5,BU$33="元"),"平成"&amp;31&amp;"年"&amp;3,IF(AND(BW$33&gt;=6,BU$33="元"),"令和"&amp;2&amp;"年"&amp;3,IF((AND(BW$33&gt;=1,BW$33&lt;=5)),"令和"&amp;BU$33&amp;"年"&amp;3,"令和"&amp;BU$33+1&amp;"年"&amp;3)))))</f>
        <v>令和1年3</v>
      </c>
      <c r="BW83" s="2" t="str">
        <f>IF(OR(BV84="",BX$38=4),"",IF(AND(BW$33&gt;=1,BW$33&lt;=4,BU$33=31),"平成"&amp;31&amp;"年"&amp;3,IF(AND(BW$33=5,BU$33="元"),"平成"&amp;31&amp;"年"&amp;3,IF(AND(BW$33&gt;=6,BU$33="元"),"令和"&amp;2&amp;"年"&amp;3,IF((AND(BW$33&gt;=1,BW$33&lt;=5)),"令和"&amp;BU$33&amp;"年"&amp;3,"令和"&amp;BU$33+1&amp;"年"&amp;3)))))</f>
        <v>令和1年3</v>
      </c>
      <c r="CA83" s="5">
        <f>IF(OR(CA84="",CA$38=4),"",3)</f>
        <v>3</v>
      </c>
      <c r="CB83" s="2" t="str">
        <f>IF(OR(CB84="",CD$38=4),"",IF(AND(CC$33&gt;=1,CC$33&lt;=4,CA$33=31),"平成"&amp;31&amp;"年"&amp;3,IF(AND(CC$33=5,CA$33="元"),"平成"&amp;31&amp;"年"&amp;3,IF(AND(CC$33&gt;=6,CA$33="元"),"令和"&amp;2&amp;"年"&amp;3,IF((AND(CC$33&gt;=1,CC$33&lt;=5)),"令和"&amp;CA$33&amp;"年"&amp;3,"令和"&amp;CA$33+1&amp;"年"&amp;3)))))</f>
        <v>令和1年3</v>
      </c>
      <c r="CC83" s="2" t="str">
        <f>IF(OR(CB84="",CD$38=4),"",IF(AND(CC$33&gt;=1,CC$33&lt;=4,CA$33=31),"平成"&amp;31&amp;"年"&amp;3,IF(AND(CC$33=5,CA$33="元"),"平成"&amp;31&amp;"年"&amp;3,IF(AND(CC$33&gt;=6,CA$33="元"),"令和"&amp;2&amp;"年"&amp;3,IF((AND(CC$33&gt;=1,CC$33&lt;=5)),"令和"&amp;CA$33&amp;"年"&amp;3,"令和"&amp;CA$33+1&amp;"年"&amp;3)))))</f>
        <v>令和1年3</v>
      </c>
      <c r="CG83" s="5">
        <f>IF(OR(CG84="",CG$38=4),"",3)</f>
        <v>3</v>
      </c>
      <c r="CH83" s="2" t="str">
        <f>IF(OR(CH84="",CJ$38=4),"",IF(AND(CI$33&gt;=1,CI$33&lt;=4,CG$33=31),"平成"&amp;31&amp;"年"&amp;3,IF(AND(CI$33=5,CG$33="元"),"平成"&amp;31&amp;"年"&amp;3,IF(AND(CI$33&gt;=6,CG$33="元"),"令和"&amp;2&amp;"年"&amp;3,IF((AND(CI$33&gt;=1,CI$33&lt;=5)),"令和"&amp;CG$33&amp;"年"&amp;3,"令和"&amp;CG$33+1&amp;"年"&amp;3)))))</f>
        <v>令和1年3</v>
      </c>
      <c r="CI83" s="2" t="str">
        <f>IF(OR(CH84="",CJ$38=4),"",IF(AND(CI$33&gt;=1,CI$33&lt;=4,CG$33=31),"平成"&amp;31&amp;"年"&amp;3,IF(AND(CI$33=5,CG$33="元"),"平成"&amp;31&amp;"年"&amp;3,IF(AND(CI$33&gt;=6,CG$33="元"),"令和"&amp;2&amp;"年"&amp;3,IF((AND(CI$33&gt;=1,CI$33&lt;=5)),"令和"&amp;CG$33&amp;"年"&amp;3,"令和"&amp;CG$33+1&amp;"年"&amp;3)))))</f>
        <v>令和1年3</v>
      </c>
      <c r="CM83" s="5">
        <f>IF(OR(CM84="",CM$38=4),"",3)</f>
        <v>3</v>
      </c>
      <c r="CN83" s="2" t="str">
        <f>IF(OR(CN84="",CP$38=4),"",IF(AND(CO$33&gt;=1,CO$33&lt;=4,CM$33=31),"平成"&amp;31&amp;"年"&amp;3,IF(AND(CO$33=5,CM$33="元"),"平成"&amp;31&amp;"年"&amp;3,IF(AND(CO$33&gt;=6,CM$33="元"),"令和"&amp;2&amp;"年"&amp;3,IF((AND(CO$33&gt;=1,CO$33&lt;=5)),"令和"&amp;CM$33&amp;"年"&amp;3,"令和"&amp;CM$33+1&amp;"年"&amp;3)))))</f>
        <v>令和1年3</v>
      </c>
      <c r="CO83" s="2" t="str">
        <f>IF(OR(CN84="",CP$38=4),"",IF(AND(CO$33&gt;=1,CO$33&lt;=4,CM$33=31),"平成"&amp;31&amp;"年"&amp;3,IF(AND(CO$33=5,CM$33="元"),"平成"&amp;31&amp;"年"&amp;3,IF(AND(CO$33&gt;=6,CM$33="元"),"令和"&amp;2&amp;"年"&amp;3,IF((AND(CO$33&gt;=1,CO$33&lt;=5)),"令和"&amp;CM$33&amp;"年"&amp;3,"令和"&amp;CM$33+1&amp;"年"&amp;3)))))</f>
        <v>令和1年3</v>
      </c>
      <c r="CS83" s="5">
        <f>IF(OR(CS84="",CS$38=4),"",3)</f>
        <v>3</v>
      </c>
      <c r="CT83" s="2" t="str">
        <f>IF(OR(CT84="",CV$38=4),"",IF(AND(CU$33&gt;=1,CU$33&lt;=4,CS$33=31),"平成"&amp;31&amp;"年"&amp;3,IF(AND(CU$33=5,CS$33="元"),"平成"&amp;31&amp;"年"&amp;3,IF(AND(CU$33&gt;=6,CS$33="元"),"令和"&amp;2&amp;"年"&amp;3,IF((AND(CU$33&gt;=1,CU$33&lt;=5)),"令和"&amp;CS$33&amp;"年"&amp;3,"令和"&amp;CS$33+1&amp;"年"&amp;3)))))</f>
        <v>令和1年3</v>
      </c>
      <c r="CU83" s="2" t="str">
        <f>IF(OR(CT84="",CV$38=4),"",IF(AND(CU$33&gt;=1,CU$33&lt;=4,CS$33=31),"平成"&amp;31&amp;"年"&amp;3,IF(AND(CU$33=5,CS$33="元"),"平成"&amp;31&amp;"年"&amp;3,IF(AND(CU$33&gt;=6,CS$33="元"),"令和"&amp;2&amp;"年"&amp;3,IF((AND(CU$33&gt;=1,CU$33&lt;=5)),"令和"&amp;CS$33&amp;"年"&amp;3,"令和"&amp;CS$33+1&amp;"年"&amp;3)))))</f>
        <v>令和1年3</v>
      </c>
      <c r="CY83" s="5">
        <f>IF(OR(CY84="",CY$38=4),"",3)</f>
        <v>3</v>
      </c>
      <c r="CZ83" s="2" t="str">
        <f>IF(OR(CZ84="",DB$38=4),"",IF(AND(DA$33&gt;=1,DA$33&lt;=4,CY$33=31),"平成"&amp;31&amp;"年"&amp;3,IF(AND(DA$33=5,CY$33="元"),"平成"&amp;31&amp;"年"&amp;3,IF(AND(DA$33&gt;=6,CY$33="元"),"令和"&amp;2&amp;"年"&amp;3,IF((AND(DA$33&gt;=1,DA$33&lt;=5)),"令和"&amp;CY$33&amp;"年"&amp;3,"令和"&amp;CY$33+1&amp;"年"&amp;3)))))</f>
        <v>令和1年3</v>
      </c>
      <c r="DA83" s="2" t="str">
        <f>IF(OR(CZ84="",DB$38=4),"",IF(AND(DA$33&gt;=1,DA$33&lt;=4,CY$33=31),"平成"&amp;31&amp;"年"&amp;3,IF(AND(DA$33=5,CY$33="元"),"平成"&amp;31&amp;"年"&amp;3,IF(AND(DA$33&gt;=6,CY$33="元"),"令和"&amp;2&amp;"年"&amp;3,IF((AND(DA$33&gt;=1,DA$33&lt;=5)),"令和"&amp;CY$33&amp;"年"&amp;3,"令和"&amp;CY$33+1&amp;"年"&amp;3)))))</f>
        <v>令和1年3</v>
      </c>
      <c r="DE83" s="5">
        <f>IF(OR(DE84="",DE$38=4),"",3)</f>
        <v>3</v>
      </c>
      <c r="DF83" s="2" t="str">
        <f>IF(OR(DF84="",DH$38=4),"",IF(AND(DG$33&gt;=1,DG$33&lt;=4,DE$33=31),"平成"&amp;31&amp;"年"&amp;3,IF(AND(DG$33=5,DE$33="元"),"平成"&amp;31&amp;"年"&amp;3,IF(AND(DG$33&gt;=6,DE$33="元"),"令和"&amp;2&amp;"年"&amp;3,IF((AND(DG$33&gt;=1,DG$33&lt;=5)),"令和"&amp;DE$33&amp;"年"&amp;3,"令和"&amp;DE$33+1&amp;"年"&amp;3)))))</f>
        <v>令和1年3</v>
      </c>
      <c r="DG83" s="2" t="str">
        <f>IF(OR(DF84="",DH$38=4),"",IF(AND(DG$33&gt;=1,DG$33&lt;=4,DE$33=31),"平成"&amp;31&amp;"年"&amp;3,IF(AND(DG$33=5,DE$33="元"),"平成"&amp;31&amp;"年"&amp;3,IF(AND(DG$33&gt;=6,DE$33="元"),"令和"&amp;2&amp;"年"&amp;3,IF((AND(DG$33&gt;=1,DG$33&lt;=5)),"令和"&amp;DE$33&amp;"年"&amp;3,"令和"&amp;DE$33+1&amp;"年"&amp;3)))))</f>
        <v>令和1年3</v>
      </c>
      <c r="DK83" s="5">
        <f>IF(OR(DK84="",DK$38=4),"",3)</f>
        <v>3</v>
      </c>
      <c r="DL83" s="2" t="str">
        <f>IF(OR(DL84="",DN$38=4),"",IF(AND(DM$33&gt;=1,DM$33&lt;=4,DK$33=31),"平成"&amp;31&amp;"年"&amp;3,IF(AND(DM$33=5,DK$33="元"),"平成"&amp;31&amp;"年"&amp;3,IF(AND(DM$33&gt;=6,DK$33="元"),"令和"&amp;2&amp;"年"&amp;3,IF((AND(DM$33&gt;=1,DM$33&lt;=5)),"令和"&amp;DK$33&amp;"年"&amp;3,"令和"&amp;DK$33+1&amp;"年"&amp;3)))))</f>
        <v>令和1年3</v>
      </c>
      <c r="DM83" s="2" t="str">
        <f>IF(OR(DL84="",DN$38=4),"",IF(AND(DM$33&gt;=1,DM$33&lt;=4,DK$33=31),"平成"&amp;31&amp;"年"&amp;3,IF(AND(DM$33=5,DK$33="元"),"平成"&amp;31&amp;"年"&amp;3,IF(AND(DM$33&gt;=6,DK$33="元"),"令和"&amp;2&amp;"年"&amp;3,IF((AND(DM$33&gt;=1,DM$33&lt;=5)),"令和"&amp;DK$33&amp;"年"&amp;3,"令和"&amp;DK$33+1&amp;"年"&amp;3)))))</f>
        <v>令和1年3</v>
      </c>
      <c r="DQ83" s="5">
        <f>IF(OR(DQ84="",DQ$38=4),"",3)</f>
        <v>3</v>
      </c>
      <c r="DR83" s="2" t="str">
        <f>IF(OR(DR84="",DT$38=4),"",IF(AND(DS$33&gt;=1,DS$33&lt;=4,DQ$33=31),"平成"&amp;31&amp;"年"&amp;3,IF(AND(DS$33=5,DQ$33="元"),"平成"&amp;31&amp;"年"&amp;3,IF(AND(DS$33&gt;=6,DQ$33="元"),"令和"&amp;2&amp;"年"&amp;3,IF((AND(DS$33&gt;=1,DS$33&lt;=5)),"令和"&amp;DQ$33&amp;"年"&amp;3,"令和"&amp;DQ$33+1&amp;"年"&amp;3)))))</f>
        <v>令和1年3</v>
      </c>
      <c r="DS83" s="2" t="str">
        <f>IF(OR(DR84="",DT$38=4),"",IF(AND(DS$33&gt;=1,DS$33&lt;=4,DQ$33=31),"平成"&amp;31&amp;"年"&amp;3,IF(AND(DS$33=5,DQ$33="元"),"平成"&amp;31&amp;"年"&amp;3,IF(AND(DS$33&gt;=6,DQ$33="元"),"令和"&amp;2&amp;"年"&amp;3,IF((AND(DS$33&gt;=1,DS$33&lt;=5)),"令和"&amp;DQ$33&amp;"年"&amp;3,"令和"&amp;DQ$33+1&amp;"年"&amp;3)))))</f>
        <v>令和1年3</v>
      </c>
      <c r="DW83" s="5">
        <f>IF(OR(DW84="",DW$38=4),"",3)</f>
        <v>3</v>
      </c>
      <c r="DX83" s="2" t="str">
        <f>IF(OR(DX84="",DZ$38=4),"",IF(AND(DY$33&gt;=1,DY$33&lt;=4,DW$33=31),"平成"&amp;31&amp;"年"&amp;3,IF(AND(DY$33=5,DW$33="元"),"平成"&amp;31&amp;"年"&amp;3,IF(AND(DY$33&gt;=6,DW$33="元"),"令和"&amp;2&amp;"年"&amp;3,IF((AND(DY$33&gt;=1,DY$33&lt;=5)),"令和"&amp;DW$33&amp;"年"&amp;3,"令和"&amp;DW$33+1&amp;"年"&amp;3)))))</f>
        <v>令和1年3</v>
      </c>
      <c r="DY83" s="2" t="str">
        <f>IF(OR(DX84="",DZ$38=4),"",IF(AND(DY$33&gt;=1,DY$33&lt;=4,DW$33=31),"平成"&amp;31&amp;"年"&amp;3,IF(AND(DY$33=5,DW$33="元"),"平成"&amp;31&amp;"年"&amp;3,IF(AND(DY$33&gt;=6,DW$33="元"),"令和"&amp;2&amp;"年"&amp;3,IF((AND(DY$33&gt;=1,DY$33&lt;=5)),"令和"&amp;DW$33&amp;"年"&amp;3,"令和"&amp;DW$33+1&amp;"年"&amp;3)))))</f>
        <v>令和1年3</v>
      </c>
      <c r="EC83" s="5">
        <f>IF(OR(EC84="",EC$38=4),"",3)</f>
        <v>3</v>
      </c>
      <c r="ED83" s="2" t="str">
        <f>IF(OR(ED84="",EF$38=4),"",IF(AND(EE$33&gt;=1,EE$33&lt;=4,EC$33=31),"平成"&amp;31&amp;"年"&amp;3,IF(AND(EE$33=5,EC$33="元"),"平成"&amp;31&amp;"年"&amp;3,IF(AND(EE$33&gt;=6,EC$33="元"),"令和"&amp;2&amp;"年"&amp;3,IF((AND(EE$33&gt;=1,EE$33&lt;=5)),"令和"&amp;EC$33&amp;"年"&amp;3,"令和"&amp;EC$33+1&amp;"年"&amp;3)))))</f>
        <v>令和1年3</v>
      </c>
      <c r="EE83" s="2" t="str">
        <f>IF(OR(ED84="",EF$38=4),"",IF(AND(EE$33&gt;=1,EE$33&lt;=4,EC$33=31),"平成"&amp;31&amp;"年"&amp;3,IF(AND(EE$33=5,EC$33="元"),"平成"&amp;31&amp;"年"&amp;3,IF(AND(EE$33&gt;=6,EC$33="元"),"令和"&amp;2&amp;"年"&amp;3,IF((AND(EE$33&gt;=1,EE$33&lt;=5)),"令和"&amp;EC$33&amp;"年"&amp;3,"令和"&amp;EC$33+1&amp;"年"&amp;3)))))</f>
        <v>令和1年3</v>
      </c>
      <c r="EI83" s="5">
        <f>IF(OR(EI84="",EI$38=4),"",3)</f>
        <v>3</v>
      </c>
      <c r="EJ83" s="2" t="str">
        <f>IF(OR(EJ84="",EL$38=4),"",IF(AND(EK$33&gt;=1,EK$33&lt;=4,EI$33=31),"平成"&amp;31&amp;"年"&amp;3,IF(AND(EK$33=5,EI$33="元"),"平成"&amp;31&amp;"年"&amp;3,IF(AND(EK$33&gt;=6,EI$33="元"),"令和"&amp;2&amp;"年"&amp;3,IF((AND(EK$33&gt;=1,EK$33&lt;=5)),"令和"&amp;EI$33&amp;"年"&amp;3,"令和"&amp;EI$33+1&amp;"年"&amp;3)))))</f>
        <v>令和1年3</v>
      </c>
      <c r="EK83" s="2" t="str">
        <f>IF(OR(EJ84="",EL$38=4),"",IF(AND(EK$33&gt;=1,EK$33&lt;=4,EI$33=31),"平成"&amp;31&amp;"年"&amp;3,IF(AND(EK$33=5,EI$33="元"),"平成"&amp;31&amp;"年"&amp;3,IF(AND(EK$33&gt;=6,EI$33="元"),"令和"&amp;2&amp;"年"&amp;3,IF((AND(EK$33&gt;=1,EK$33&lt;=5)),"令和"&amp;EI$33&amp;"年"&amp;3,"令和"&amp;EI$33+1&amp;"年"&amp;3)))))</f>
        <v>令和1年3</v>
      </c>
      <c r="EO83" s="5">
        <f>IF(OR(EO84="",EO$38=4),"",3)</f>
        <v>3</v>
      </c>
      <c r="EP83" s="2" t="str">
        <f>IF(OR(EP84="",ER$38=4),"",IF(AND(EQ$33&gt;=1,EQ$33&lt;=4,EO$33=31),"平成"&amp;31&amp;"年"&amp;3,IF(AND(EQ$33=5,EO$33="元"),"平成"&amp;31&amp;"年"&amp;3,IF(AND(EQ$33&gt;=6,EO$33="元"),"令和"&amp;2&amp;"年"&amp;3,IF((AND(EQ$33&gt;=1,EQ$33&lt;=5)),"令和"&amp;EO$33&amp;"年"&amp;3,"令和"&amp;EO$33+1&amp;"年"&amp;3)))))</f>
        <v>令和1年3</v>
      </c>
      <c r="EQ83" s="2" t="str">
        <f>IF(OR(EP84="",ER$38=4),"",IF(AND(EQ$33&gt;=1,EQ$33&lt;=4,EO$33=31),"平成"&amp;31&amp;"年"&amp;3,IF(AND(EQ$33=5,EO$33="元"),"平成"&amp;31&amp;"年"&amp;3,IF(AND(EQ$33&gt;=6,EO$33="元"),"令和"&amp;2&amp;"年"&amp;3,IF((AND(EQ$33&gt;=1,EQ$33&lt;=5)),"令和"&amp;EO$33&amp;"年"&amp;3,"令和"&amp;EO$33+1&amp;"年"&amp;3)))))</f>
        <v>令和1年3</v>
      </c>
      <c r="EU83" s="5">
        <f>IF(OR(EU84="",EU$38=4),"",3)</f>
        <v>3</v>
      </c>
      <c r="EV83" s="2" t="str">
        <f>IF(OR(EV84="",EX$38=4),"",IF(AND(EW$33&gt;=1,EW$33&lt;=4,EU$33=31),"平成"&amp;31&amp;"年"&amp;3,IF(AND(EW$33=5,EU$33="元"),"平成"&amp;31&amp;"年"&amp;3,IF(AND(EW$33&gt;=6,EU$33="元"),"令和"&amp;2&amp;"年"&amp;3,IF((AND(EW$33&gt;=1,EW$33&lt;=5)),"令和"&amp;EU$33&amp;"年"&amp;3,"令和"&amp;EU$33+1&amp;"年"&amp;3)))))</f>
        <v>令和1年3</v>
      </c>
      <c r="EW83" s="2" t="str">
        <f>IF(OR(EV84="",EX$38=4),"",IF(AND(EW$33&gt;=1,EW$33&lt;=4,EU$33=31),"平成"&amp;31&amp;"年"&amp;3,IF(AND(EW$33=5,EU$33="元"),"平成"&amp;31&amp;"年"&amp;3,IF(AND(EW$33&gt;=6,EU$33="元"),"令和"&amp;2&amp;"年"&amp;3,IF((AND(EW$33&gt;=1,EW$33&lt;=5)),"令和"&amp;EU$33&amp;"年"&amp;3,"令和"&amp;EU$33+1&amp;"年"&amp;3)))))</f>
        <v>令和1年3</v>
      </c>
      <c r="FA83" s="5">
        <f>IF(OR(FA84="",FA$38=4),"",3)</f>
        <v>3</v>
      </c>
      <c r="FB83" s="2" t="str">
        <f>IF(OR(FB84="",FD$38=4),"",IF(AND(FC$33&gt;=1,FC$33&lt;=4,FA$33=31),"平成"&amp;31&amp;"年"&amp;3,IF(AND(FC$33=5,FA$33="元"),"平成"&amp;31&amp;"年"&amp;3,IF(AND(FC$33&gt;=6,FA$33="元"),"令和"&amp;2&amp;"年"&amp;3,IF((AND(FC$33&gt;=1,FC$33&lt;=5)),"令和"&amp;FA$33&amp;"年"&amp;3,"令和"&amp;FA$33+1&amp;"年"&amp;3)))))</f>
        <v>令和1年3</v>
      </c>
      <c r="FC83" s="2" t="str">
        <f>IF(OR(FB84="",FD$38=4),"",IF(AND(FC$33&gt;=1,FC$33&lt;=4,FA$33=31),"平成"&amp;31&amp;"年"&amp;3,IF(AND(FC$33=5,FA$33="元"),"平成"&amp;31&amp;"年"&amp;3,IF(AND(FC$33&gt;=6,FA$33="元"),"令和"&amp;2&amp;"年"&amp;3,IF((AND(FC$33&gt;=1,FC$33&lt;=5)),"令和"&amp;FA$33&amp;"年"&amp;3,"令和"&amp;FA$33+1&amp;"年"&amp;3)))))</f>
        <v>令和1年3</v>
      </c>
      <c r="FG83" s="5">
        <f>IF(OR(FG84="",FG$38=4),"",3)</f>
        <v>3</v>
      </c>
      <c r="FH83" s="2" t="str">
        <f>IF(OR(FH84="",FJ$38=4),"",IF(AND(FI$33&gt;=1,FI$33&lt;=4,FG$33=31),"平成"&amp;31&amp;"年"&amp;3,IF(AND(FI$33=5,FG$33="元"),"平成"&amp;31&amp;"年"&amp;3,IF(AND(FI$33&gt;=6,FG$33="元"),"令和"&amp;2&amp;"年"&amp;3,IF((AND(FI$33&gt;=1,FI$33&lt;=5)),"令和"&amp;FG$33&amp;"年"&amp;3,"令和"&amp;FG$33+1&amp;"年"&amp;3)))))</f>
        <v>令和1年3</v>
      </c>
      <c r="FI83" s="2" t="str">
        <f>IF(OR(FH84="",FJ$38=4),"",IF(AND(FI$33&gt;=1,FI$33&lt;=4,FG$33=31),"平成"&amp;31&amp;"年"&amp;3,IF(AND(FI$33=5,FG$33="元"),"平成"&amp;31&amp;"年"&amp;3,IF(AND(FI$33&gt;=6,FG$33="元"),"令和"&amp;2&amp;"年"&amp;3,IF((AND(FI$33&gt;=1,FI$33&lt;=5)),"令和"&amp;FG$33&amp;"年"&amp;3,"令和"&amp;FG$33+1&amp;"年"&amp;3)))))</f>
        <v>令和1年3</v>
      </c>
      <c r="FM83" s="5">
        <f>IF(OR(FM84="",FM$38=4),"",3)</f>
        <v>3</v>
      </c>
      <c r="FN83" s="2" t="str">
        <f>IF(OR(FN84="",FP$38=4),"",IF(AND(FO$33&gt;=1,FO$33&lt;=4,FM$33=31),"平成"&amp;31&amp;"年"&amp;3,IF(AND(FO$33=5,FM$33="元"),"平成"&amp;31&amp;"年"&amp;3,IF(AND(FO$33&gt;=6,FM$33="元"),"令和"&amp;2&amp;"年"&amp;3,IF((AND(FO$33&gt;=1,FO$33&lt;=5)),"令和"&amp;FM$33&amp;"年"&amp;3,"令和"&amp;FM$33+1&amp;"年"&amp;3)))))</f>
        <v>令和1年3</v>
      </c>
      <c r="FO83" s="2" t="str">
        <f>IF(OR(FN84="",FP$38=4),"",IF(AND(FO$33&gt;=1,FO$33&lt;=4,FM$33=31),"平成"&amp;31&amp;"年"&amp;3,IF(AND(FO$33=5,FM$33="元"),"平成"&amp;31&amp;"年"&amp;3,IF(AND(FO$33&gt;=6,FM$33="元"),"令和"&amp;2&amp;"年"&amp;3,IF((AND(FO$33&gt;=1,FO$33&lt;=5)),"令和"&amp;FM$33&amp;"年"&amp;3,"令和"&amp;FM$33+1&amp;"年"&amp;3)))))</f>
        <v>令和1年3</v>
      </c>
      <c r="FS83" s="5">
        <f>IF(OR(FS84="",FS$38=4),"",3)</f>
        <v>3</v>
      </c>
      <c r="FT83" s="2" t="str">
        <f>IF(OR(FT84="",FV$38=4),"",IF(AND(FU$33&gt;=1,FU$33&lt;=4,FS$33=31),"平成"&amp;31&amp;"年"&amp;3,IF(AND(FU$33=5,FS$33="元"),"平成"&amp;31&amp;"年"&amp;3,IF(AND(FU$33&gt;=6,FS$33="元"),"令和"&amp;2&amp;"年"&amp;3,IF((AND(FU$33&gt;=1,FU$33&lt;=5)),"令和"&amp;FS$33&amp;"年"&amp;3,"令和"&amp;FS$33+1&amp;"年"&amp;3)))))</f>
        <v>令和1年3</v>
      </c>
      <c r="FU83" s="2" t="str">
        <f>IF(OR(FT84="",FV$38=4),"",IF(AND(FU$33&gt;=1,FU$33&lt;=4,FS$33=31),"平成"&amp;31&amp;"年"&amp;3,IF(AND(FU$33=5,FS$33="元"),"平成"&amp;31&amp;"年"&amp;3,IF(AND(FU$33&gt;=6,FS$33="元"),"令和"&amp;2&amp;"年"&amp;3,IF((AND(FU$33&gt;=1,FU$33&lt;=5)),"令和"&amp;FS$33&amp;"年"&amp;3,"令和"&amp;FS$33+1&amp;"年"&amp;3)))))</f>
        <v>令和1年3</v>
      </c>
      <c r="FY83" s="5">
        <f>IF(OR(FY84="",FY$38=4),"",3)</f>
        <v>3</v>
      </c>
      <c r="FZ83" s="2" t="str">
        <f>IF(OR(FZ84="",GB$38=4),"",IF(AND(GA$33&gt;=1,GA$33&lt;=4,FY$33=31),"平成"&amp;31&amp;"年"&amp;3,IF(AND(GA$33=5,FY$33="元"),"平成"&amp;31&amp;"年"&amp;3,IF(AND(GA$33&gt;=6,FY$33="元"),"令和"&amp;2&amp;"年"&amp;3,IF((AND(GA$33&gt;=1,GA$33&lt;=5)),"令和"&amp;FY$33&amp;"年"&amp;3,"令和"&amp;FY$33+1&amp;"年"&amp;3)))))</f>
        <v>令和1年3</v>
      </c>
      <c r="GA83" s="2" t="str">
        <f>IF(OR(FZ84="",GB$38=4),"",IF(AND(GA$33&gt;=1,GA$33&lt;=4,FY$33=31),"平成"&amp;31&amp;"年"&amp;3,IF(AND(GA$33=5,FY$33="元"),"平成"&amp;31&amp;"年"&amp;3,IF(AND(GA$33&gt;=6,FY$33="元"),"令和"&amp;2&amp;"年"&amp;3,IF((AND(GA$33&gt;=1,GA$33&lt;=5)),"令和"&amp;FY$33&amp;"年"&amp;3,"令和"&amp;FY$33+1&amp;"年"&amp;3)))))</f>
        <v>令和1年3</v>
      </c>
      <c r="GE83" s="5">
        <f>IF(OR(GE84="",GE$38=4),"",3)</f>
        <v>3</v>
      </c>
      <c r="GF83" s="2" t="str">
        <f>IF(OR(GF84="",GH$38=4),"",IF(AND(GG$33&gt;=1,GG$33&lt;=4,GE$33=31),"平成"&amp;31&amp;"年"&amp;3,IF(AND(GG$33=5,GE$33="元"),"平成"&amp;31&amp;"年"&amp;3,IF(AND(GG$33&gt;=6,GE$33="元"),"令和"&amp;2&amp;"年"&amp;3,IF((AND(GG$33&gt;=1,GG$33&lt;=5)),"令和"&amp;GE$33&amp;"年"&amp;3,"令和"&amp;GE$33+1&amp;"年"&amp;3)))))</f>
        <v>令和1年3</v>
      </c>
      <c r="GG83" s="2" t="str">
        <f>IF(OR(GF84="",GH$38=4),"",IF(AND(GG$33&gt;=1,GG$33&lt;=4,GE$33=31),"平成"&amp;31&amp;"年"&amp;3,IF(AND(GG$33=5,GE$33="元"),"平成"&amp;31&amp;"年"&amp;3,IF(AND(GG$33&gt;=6,GE$33="元"),"令和"&amp;2&amp;"年"&amp;3,IF((AND(GG$33&gt;=1,GG$33&lt;=5)),"令和"&amp;GE$33&amp;"年"&amp;3,"令和"&amp;GE$33+1&amp;"年"&amp;3)))))</f>
        <v>令和1年3</v>
      </c>
      <c r="GK83" s="5">
        <f>IF(OR(GK84="",GK$38=4),"",3)</f>
        <v>3</v>
      </c>
      <c r="GL83" s="2" t="str">
        <f>IF(OR(GL84="",GN$38=4),"",IF(AND(GM$33&gt;=1,GM$33&lt;=4,GK$33=31),"平成"&amp;31&amp;"年"&amp;3,IF(AND(GM$33=5,GK$33="元"),"平成"&amp;31&amp;"年"&amp;3,IF(AND(GM$33&gt;=6,GK$33="元"),"令和"&amp;2&amp;"年"&amp;3,IF((AND(GM$33&gt;=1,GM$33&lt;=5)),"令和"&amp;GK$33&amp;"年"&amp;3,"令和"&amp;GK$33+1&amp;"年"&amp;3)))))</f>
        <v>令和1年3</v>
      </c>
      <c r="GM83" s="2" t="str">
        <f>IF(OR(GL84="",GN$38=4),"",IF(AND(GM$33&gt;=1,GM$33&lt;=4,GK$33=31),"平成"&amp;31&amp;"年"&amp;3,IF(AND(GM$33=5,GK$33="元"),"平成"&amp;31&amp;"年"&amp;3,IF(AND(GM$33&gt;=6,GK$33="元"),"令和"&amp;2&amp;"年"&amp;3,IF((AND(GM$33&gt;=1,GM$33&lt;=5)),"令和"&amp;GK$33&amp;"年"&amp;3,"令和"&amp;GK$33+1&amp;"年"&amp;3)))))</f>
        <v>令和1年3</v>
      </c>
      <c r="GQ83" s="5">
        <f>IF(OR(GQ84="",GQ$38=4),"",3)</f>
        <v>3</v>
      </c>
      <c r="GR83" s="2" t="str">
        <f>IF(OR(GR84="",GT$38=4),"",IF(AND(GS$33&gt;=1,GS$33&lt;=4,GQ$33=31),"平成"&amp;31&amp;"年"&amp;3,IF(AND(GS$33=5,GQ$33="元"),"平成"&amp;31&amp;"年"&amp;3,IF(AND(GS$33&gt;=6,GQ$33="元"),"令和"&amp;2&amp;"年"&amp;3,IF((AND(GS$33&gt;=1,GS$33&lt;=5)),"令和"&amp;GQ$33&amp;"年"&amp;3,"令和"&amp;GQ$33+1&amp;"年"&amp;3)))))</f>
        <v>令和1年3</v>
      </c>
      <c r="GS83" s="2" t="str">
        <f>IF(OR(GR84="",GT$38=4),"",IF(AND(GS$33&gt;=1,GS$33&lt;=4,GQ$33=31),"平成"&amp;31&amp;"年"&amp;3,IF(AND(GS$33=5,GQ$33="元"),"平成"&amp;31&amp;"年"&amp;3,IF(AND(GS$33&gt;=6,GQ$33="元"),"令和"&amp;2&amp;"年"&amp;3,IF((AND(GS$33&gt;=1,GS$33&lt;=5)),"令和"&amp;GQ$33&amp;"年"&amp;3,"令和"&amp;GQ$33+1&amp;"年"&amp;3)))))</f>
        <v>令和1年3</v>
      </c>
      <c r="GW83" s="5">
        <f>IF(OR(GW84="",GW$38=4),"",3)</f>
        <v>3</v>
      </c>
      <c r="GX83" s="2" t="str">
        <f>IF(OR(GX84="",GZ$38=4),"",IF(AND(GY$33&gt;=1,GY$33&lt;=4,GW$33=31),"平成"&amp;31&amp;"年"&amp;3,IF(AND(GY$33=5,GW$33="元"),"平成"&amp;31&amp;"年"&amp;3,IF(AND(GY$33&gt;=6,GW$33="元"),"令和"&amp;2&amp;"年"&amp;3,IF((AND(GY$33&gt;=1,GY$33&lt;=5)),"令和"&amp;GW$33&amp;"年"&amp;3,"令和"&amp;GW$33+1&amp;"年"&amp;3)))))</f>
        <v>令和1年3</v>
      </c>
      <c r="GY83" s="2" t="str">
        <f>IF(OR(GX84="",GZ$38=4),"",IF(AND(GY$33&gt;=1,GY$33&lt;=4,GW$33=31),"平成"&amp;31&amp;"年"&amp;3,IF(AND(GY$33=5,GW$33="元"),"平成"&amp;31&amp;"年"&amp;3,IF(AND(GY$33&gt;=6,GW$33="元"),"令和"&amp;2&amp;"年"&amp;3,IF((AND(GY$33&gt;=1,GY$33&lt;=5)),"令和"&amp;GW$33&amp;"年"&amp;3,"令和"&amp;GW$33+1&amp;"年"&amp;3)))))</f>
        <v>令和1年3</v>
      </c>
      <c r="HC83" s="5">
        <f>IF(OR(HC84="",HC$38=4),"",3)</f>
        <v>3</v>
      </c>
      <c r="HD83" s="2" t="str">
        <f>IF(OR(HD84="",HF$38=4),"",IF(AND(HE$33&gt;=1,HE$33&lt;=4,HC$33=31),"平成"&amp;31&amp;"年"&amp;3,IF(AND(HE$33=5,HC$33="元"),"平成"&amp;31&amp;"年"&amp;3,IF(AND(HE$33&gt;=6,HC$33="元"),"令和"&amp;2&amp;"年"&amp;3,IF((AND(HE$33&gt;=1,HE$33&lt;=5)),"令和"&amp;HC$33&amp;"年"&amp;3,"令和"&amp;HC$33+1&amp;"年"&amp;3)))))</f>
        <v>令和1年3</v>
      </c>
      <c r="HE83" s="2" t="str">
        <f>IF(OR(HD84="",HF$38=4),"",IF(AND(HE$33&gt;=1,HE$33&lt;=4,HC$33=31),"平成"&amp;31&amp;"年"&amp;3,IF(AND(HE$33=5,HC$33="元"),"平成"&amp;31&amp;"年"&amp;3,IF(AND(HE$33&gt;=6,HC$33="元"),"令和"&amp;2&amp;"年"&amp;3,IF((AND(HE$33&gt;=1,HE$33&lt;=5)),"令和"&amp;HC$33&amp;"年"&amp;3,"令和"&amp;HC$33+1&amp;"年"&amp;3)))))</f>
        <v>令和1年3</v>
      </c>
      <c r="HI83" s="5">
        <f>IF(OR(HI84="",HI$38=4),"",3)</f>
        <v>3</v>
      </c>
      <c r="HJ83" s="2" t="str">
        <f>IF(OR(HJ84="",HL$38=4),"",IF(AND(HK$33&gt;=1,HK$33&lt;=4,HI$33=31),"平成"&amp;31&amp;"年"&amp;3,IF(AND(HK$33=5,HI$33="元"),"平成"&amp;31&amp;"年"&amp;3,IF(AND(HK$33&gt;=6,HI$33="元"),"令和"&amp;2&amp;"年"&amp;3,IF((AND(HK$33&gt;=1,HK$33&lt;=5)),"令和"&amp;HI$33&amp;"年"&amp;3,"令和"&amp;HI$33+1&amp;"年"&amp;3)))))</f>
        <v>令和1年3</v>
      </c>
      <c r="HK83" s="2" t="str">
        <f>IF(OR(HJ84="",HL$38=4),"",IF(AND(HK$33&gt;=1,HK$33&lt;=4,HI$33=31),"平成"&amp;31&amp;"年"&amp;3,IF(AND(HK$33=5,HI$33="元"),"平成"&amp;31&amp;"年"&amp;3,IF(AND(HK$33&gt;=6,HI$33="元"),"令和"&amp;2&amp;"年"&amp;3,IF((AND(HK$33&gt;=1,HK$33&lt;=5)),"令和"&amp;HI$33&amp;"年"&amp;3,"令和"&amp;HI$33+1&amp;"年"&amp;3)))))</f>
        <v>令和1年3</v>
      </c>
      <c r="HO83" s="5">
        <f>IF(OR(HO84="",HO$38=4),"",3)</f>
        <v>3</v>
      </c>
      <c r="HP83" s="2" t="str">
        <f>IF(OR(HP84="",HR$38=4),"",IF(AND(HQ$33&gt;=1,HQ$33&lt;=4,HO$33=31),"平成"&amp;31&amp;"年"&amp;3,IF(AND(HQ$33=5,HO$33="元"),"平成"&amp;31&amp;"年"&amp;3,IF(AND(HQ$33&gt;=6,HO$33="元"),"令和"&amp;2&amp;"年"&amp;3,IF((AND(HQ$33&gt;=1,HQ$33&lt;=5)),"令和"&amp;HO$33&amp;"年"&amp;3,"令和"&amp;HO$33+1&amp;"年"&amp;3)))))</f>
        <v>令和1年3</v>
      </c>
      <c r="HQ83" s="2" t="str">
        <f>IF(OR(HP84="",HR$38=4),"",IF(AND(HQ$33&gt;=1,HQ$33&lt;=4,HO$33=31),"平成"&amp;31&amp;"年"&amp;3,IF(AND(HQ$33=5,HO$33="元"),"平成"&amp;31&amp;"年"&amp;3,IF(AND(HQ$33&gt;=6,HO$33="元"),"令和"&amp;2&amp;"年"&amp;3,IF((AND(HQ$33&gt;=1,HQ$33&lt;=5)),"令和"&amp;HO$33&amp;"年"&amp;3,"令和"&amp;HO$33+1&amp;"年"&amp;3)))))</f>
        <v>令和1年3</v>
      </c>
      <c r="HU83" s="5">
        <f>IF(OR(HU84="",HU$38=4),"",3)</f>
        <v>3</v>
      </c>
      <c r="HV83" s="2" t="str">
        <f>IF(OR(HV84="",HX$38=4),"",IF(AND(HW$33&gt;=1,HW$33&lt;=4,HU$33=31),"平成"&amp;31&amp;"年"&amp;3,IF(AND(HW$33=5,HU$33="元"),"平成"&amp;31&amp;"年"&amp;3,IF(AND(HW$33&gt;=6,HU$33="元"),"令和"&amp;2&amp;"年"&amp;3,IF((AND(HW$33&gt;=1,HW$33&lt;=5)),"令和"&amp;HU$33&amp;"年"&amp;3,"令和"&amp;HU$33+1&amp;"年"&amp;3)))))</f>
        <v>令和1年3</v>
      </c>
      <c r="HW83" s="2" t="str">
        <f>IF(OR(HV84="",HX$38=4),"",IF(AND(HW$33&gt;=1,HW$33&lt;=4,HU$33=31),"平成"&amp;31&amp;"年"&amp;3,IF(AND(HW$33=5,HU$33="元"),"平成"&amp;31&amp;"年"&amp;3,IF(AND(HW$33&gt;=6,HU$33="元"),"令和"&amp;2&amp;"年"&amp;3,IF((AND(HW$33&gt;=1,HW$33&lt;=5)),"令和"&amp;HU$33&amp;"年"&amp;3,"令和"&amp;HU$33+1&amp;"年"&amp;3)))))</f>
        <v>令和1年3</v>
      </c>
      <c r="IA83" s="5">
        <f>IF(OR(IA84="",IA$38=4),"",3)</f>
        <v>3</v>
      </c>
      <c r="IB83" s="2" t="str">
        <f>IF(OR(IB84="",ID$38=4),"",IF(AND(IC$33&gt;=1,IC$33&lt;=4,IA$33=31),"平成"&amp;31&amp;"年"&amp;3,IF(AND(IC$33=5,IA$33="元"),"平成"&amp;31&amp;"年"&amp;3,IF(AND(IC$33&gt;=6,IA$33="元"),"令和"&amp;2&amp;"年"&amp;3,IF((AND(IC$33&gt;=1,IC$33&lt;=5)),"令和"&amp;IA$33&amp;"年"&amp;3,"令和"&amp;IA$33+1&amp;"年"&amp;3)))))</f>
        <v>令和1年3</v>
      </c>
      <c r="IC83" s="2" t="str">
        <f>IF(OR(IB84="",ID$38=4),"",IF(AND(IC$33&gt;=1,IC$33&lt;=4,IA$33=31),"平成"&amp;31&amp;"年"&amp;3,IF(AND(IC$33=5,IA$33="元"),"平成"&amp;31&amp;"年"&amp;3,IF(AND(IC$33&gt;=6,IA$33="元"),"令和"&amp;2&amp;"年"&amp;3,IF((AND(IC$33&gt;=1,IC$33&lt;=5)),"令和"&amp;IA$33&amp;"年"&amp;3,"令和"&amp;IA$33+1&amp;"年"&amp;3)))))</f>
        <v>令和1年3</v>
      </c>
      <c r="IG83" s="5">
        <f>IF(OR(IG84="",IG$38=4),"",3)</f>
        <v>3</v>
      </c>
      <c r="IH83" s="2" t="str">
        <f>IF(OR(IH84="",IJ$38=4),"",IF(AND(II$33&gt;=1,II$33&lt;=4,IG$33=31),"平成"&amp;31&amp;"年"&amp;3,IF(AND(II$33=5,IG$33="元"),"平成"&amp;31&amp;"年"&amp;3,IF(AND(II$33&gt;=6,IG$33="元"),"令和"&amp;2&amp;"年"&amp;3,IF((AND(II$33&gt;=1,II$33&lt;=5)),"令和"&amp;IG$33&amp;"年"&amp;3,"令和"&amp;IG$33+1&amp;"年"&amp;3)))))</f>
        <v>令和1年3</v>
      </c>
      <c r="II83" s="2" t="str">
        <f>IF(OR(IH84="",IJ$38=4),"",IF(AND(II$33&gt;=1,II$33&lt;=4,IG$33=31),"平成"&amp;31&amp;"年"&amp;3,IF(AND(II$33=5,IG$33="元"),"平成"&amp;31&amp;"年"&amp;3,IF(AND(II$33&gt;=6,IG$33="元"),"令和"&amp;2&amp;"年"&amp;3,IF((AND(II$33&gt;=1,II$33&lt;=5)),"令和"&amp;IG$33&amp;"年"&amp;3,"令和"&amp;IG$33+1&amp;"年"&amp;3)))))</f>
        <v>令和1年3</v>
      </c>
    </row>
    <row r="84" spans="2:261" ht="15" hidden="1" customHeight="1" outlineLevel="1" x14ac:dyDescent="0.15">
      <c r="B84" s="4" t="str">
        <f>IF(AND(DW18&lt;&gt;"",DW22&lt;&gt;"",DY22&lt;&gt;"",EA22&lt;&gt;""),DW14,"")</f>
        <v/>
      </c>
      <c r="C84" s="81" t="str">
        <f t="shared" ca="1" si="1"/>
        <v>昭</v>
      </c>
      <c r="D84" s="78">
        <f t="shared" ca="1" si="2"/>
        <v>63</v>
      </c>
      <c r="E84" s="78" t="str">
        <f t="shared" ca="1" si="0"/>
        <v>昭63</v>
      </c>
      <c r="G84" s="5">
        <v>4</v>
      </c>
      <c r="H84" s="2" t="str">
        <f>IF(OR(H85="",J$38=4),"",IF(AND(I$33&gt;=1,I$33&lt;=4,G$33=31),"平成"&amp;31&amp;"年"&amp;4,IF(AND(I$33=5,G$33="元"),"平成"&amp;31&amp;"年"&amp;4,IF(AND(I$33&gt;=6,G$33="元"),"令和"&amp;2&amp;"年"&amp;4,IF((AND(I$33&gt;=1,I$33&lt;=5)),"令和"&amp;G$33&amp;"年"&amp;4,"令和"&amp;G$33+1&amp;"年"&amp;4)))))</f>
        <v>令和1年4</v>
      </c>
      <c r="I84" s="2" t="str">
        <f>IF(OR(H85="",J$38=4),"",IF(AND(I$33&gt;=1,I$33&lt;=4,G$33=31),"平成"&amp;31&amp;"年"&amp;4,IF(AND(I$33=5,G$33="元"),"平成"&amp;31&amp;"年"&amp;4,IF(AND(I$33&gt;=6,G$33="元"),"令和"&amp;2&amp;"年"&amp;4,IF((AND(I$33&gt;=1,I$33&lt;=5)),"令和"&amp;G$33&amp;"年"&amp;4,"令和"&amp;G$33+1&amp;"年"&amp;4)))))</f>
        <v>令和1年4</v>
      </c>
      <c r="M84" s="5">
        <v>4</v>
      </c>
      <c r="N84" s="2" t="str">
        <f>IF(OR(N85="",P$38=4),"",IF(AND(O$33&gt;=1,O$33&lt;=4,M$33=31),"平成"&amp;31&amp;"年"&amp;4,IF(AND(O$33=5,M$33="元"),"平成"&amp;31&amp;"年"&amp;4,IF(AND(O$33&gt;=6,M$33="元"),"令和"&amp;2&amp;"年"&amp;4,IF((AND(O$33&gt;=1,O$33&lt;=5)),"令和"&amp;M$33&amp;"年"&amp;4,"令和"&amp;M$33+1&amp;"年"&amp;4)))))</f>
        <v>令和1年4</v>
      </c>
      <c r="O84" s="2" t="str">
        <f>IF(OR(N85="",P$38=4),"",IF(AND(O$33&gt;=1,O$33&lt;=4,M$33=31),"平成"&amp;31&amp;"年"&amp;4,IF(AND(O$33=5,M$33="元"),"平成"&amp;31&amp;"年"&amp;4,IF(AND(O$33&gt;=6,M$33="元"),"令和"&amp;2&amp;"年"&amp;4,IF((AND(O$33&gt;=1,O$33&lt;=5)),"令和"&amp;M$33&amp;"年"&amp;4,"令和"&amp;M$33+1&amp;"年"&amp;4)))))</f>
        <v>令和1年4</v>
      </c>
      <c r="S84" s="5">
        <v>4</v>
      </c>
      <c r="T84" s="2" t="str">
        <f>IF(OR(T85="",V$38=4),"",IF(AND(U$33&gt;=1,U$33&lt;=4,S$33=31),"平成"&amp;31&amp;"年"&amp;4,IF(AND(U$33=5,S$33="元"),"平成"&amp;31&amp;"年"&amp;4,IF(AND(U$33&gt;=6,S$33="元"),"令和"&amp;2&amp;"年"&amp;4,IF((AND(U$33&gt;=1,U$33&lt;=5)),"令和"&amp;S$33&amp;"年"&amp;4,"令和"&amp;S$33+1&amp;"年"&amp;4)))))</f>
        <v>令和1年4</v>
      </c>
      <c r="U84" s="2" t="str">
        <f>IF(OR(T85="",V$38=4),"",IF(AND(U$33&gt;=1,U$33&lt;=4,S$33=31),"平成"&amp;31&amp;"年"&amp;4,IF(AND(U$33=5,S$33="元"),"平成"&amp;31&amp;"年"&amp;4,IF(AND(U$33&gt;=6,S$33="元"),"令和"&amp;2&amp;"年"&amp;4,IF((AND(U$33&gt;=1,U$33&lt;=5)),"令和"&amp;S$33&amp;"年"&amp;4,"令和"&amp;S$33+1&amp;"年"&amp;4)))))</f>
        <v>令和1年4</v>
      </c>
      <c r="Y84" s="5">
        <v>4</v>
      </c>
      <c r="Z84" s="2" t="str">
        <f>IF(OR(Z85="",AB$38=4),"",IF(AND(AA$33&gt;=1,AA$33&lt;=4,Y$33=31),"平成"&amp;31&amp;"年"&amp;4,IF(AND(AA$33=5,Y$33="元"),"平成"&amp;31&amp;"年"&amp;4,IF(AND(AA$33&gt;=6,Y$33="元"),"令和"&amp;2&amp;"年"&amp;4,IF((AND(AA$33&gt;=1,AA$33&lt;=5)),"令和"&amp;Y$33&amp;"年"&amp;4,"令和"&amp;Y$33+1&amp;"年"&amp;4)))))</f>
        <v>令和1年4</v>
      </c>
      <c r="AA84" s="2" t="str">
        <f>IF(OR(Z85="",AB$38=4),"",IF(AND(AA$33&gt;=1,AA$33&lt;=4,Y$33=31),"平成"&amp;31&amp;"年"&amp;4,IF(AND(AA$33=5,Y$33="元"),"平成"&amp;31&amp;"年"&amp;4,IF(AND(AA$33&gt;=6,Y$33="元"),"令和"&amp;2&amp;"年"&amp;4,IF((AND(AA$33&gt;=1,AA$33&lt;=5)),"令和"&amp;Y$33&amp;"年"&amp;4,"令和"&amp;Y$33+1&amp;"年"&amp;4)))))</f>
        <v>令和1年4</v>
      </c>
      <c r="AE84" s="5">
        <v>4</v>
      </c>
      <c r="AF84" s="2" t="str">
        <f>IF(OR(AF85="",AH$38=4),"",IF(AND(AG$33&gt;=1,AG$33&lt;=4,AE$33=31),"平成"&amp;31&amp;"年"&amp;4,IF(AND(AG$33=5,AE$33="元"),"平成"&amp;31&amp;"年"&amp;4,IF(AND(AG$33&gt;=6,AE$33="元"),"令和"&amp;2&amp;"年"&amp;4,IF((AND(AG$33&gt;=1,AG$33&lt;=5)),"令和"&amp;AE$33&amp;"年"&amp;4,"令和"&amp;AE$33+1&amp;"年"&amp;4)))))</f>
        <v>令和1年4</v>
      </c>
      <c r="AG84" s="2" t="str">
        <f>IF(OR(AF85="",AH$38=4),"",IF(AND(AG$33&gt;=1,AG$33&lt;=4,AE$33=31),"平成"&amp;31&amp;"年"&amp;4,IF(AND(AG$33=5,AE$33="元"),"平成"&amp;31&amp;"年"&amp;4,IF(AND(AG$33&gt;=6,AE$33="元"),"令和"&amp;2&amp;"年"&amp;4,IF((AND(AG$33&gt;=1,AG$33&lt;=5)),"令和"&amp;AE$33&amp;"年"&amp;4,"令和"&amp;AE$33+1&amp;"年"&amp;4)))))</f>
        <v>令和1年4</v>
      </c>
      <c r="AK84" s="5">
        <v>4</v>
      </c>
      <c r="AL84" s="2" t="str">
        <f>IF(OR(AL85="",AN$38=4),"",IF(AND(AM$33&gt;=1,AM$33&lt;=4,AK$33=31),"平成"&amp;31&amp;"年"&amp;4,IF(AND(AM$33=5,AK$33="元"),"平成"&amp;31&amp;"年"&amp;4,IF(AND(AM$33&gt;=6,AK$33="元"),"令和"&amp;2&amp;"年"&amp;4,IF((AND(AM$33&gt;=1,AM$33&lt;=5)),"令和"&amp;AK$33&amp;"年"&amp;4,"令和"&amp;AK$33+1&amp;"年"&amp;4)))))</f>
        <v>令和1年4</v>
      </c>
      <c r="AM84" s="2" t="str">
        <f>IF(OR(AL85="",AN$38=4),"",IF(AND(AM$33&gt;=1,AM$33&lt;=4,AK$33=31),"平成"&amp;31&amp;"年"&amp;4,IF(AND(AM$33=5,AK$33="元"),"平成"&amp;31&amp;"年"&amp;4,IF(AND(AM$33&gt;=6,AK$33="元"),"令和"&amp;2&amp;"年"&amp;4,IF((AND(AM$33&gt;=1,AM$33&lt;=5)),"令和"&amp;AK$33&amp;"年"&amp;4,"令和"&amp;AK$33+1&amp;"年"&amp;4)))))</f>
        <v>令和1年4</v>
      </c>
      <c r="AQ84" s="5">
        <v>4</v>
      </c>
      <c r="AR84" s="2" t="str">
        <f>IF(OR(AR85="",AT$38=4),"",IF(AND(AS$33&gt;=1,AS$33&lt;=4,AQ$33=31),"平成"&amp;31&amp;"年"&amp;4,IF(AND(AS$33=5,AQ$33="元"),"平成"&amp;31&amp;"年"&amp;4,IF(AND(AS$33&gt;=6,AQ$33="元"),"令和"&amp;2&amp;"年"&amp;4,IF((AND(AS$33&gt;=1,AS$33&lt;=5)),"令和"&amp;AQ$33&amp;"年"&amp;4,"令和"&amp;AQ$33+1&amp;"年"&amp;4)))))</f>
        <v>令和1年4</v>
      </c>
      <c r="AS84" s="2" t="str">
        <f>IF(OR(AR85="",AT$38=4),"",IF(AND(AS$33&gt;=1,AS$33&lt;=4,AQ$33=31),"平成"&amp;31&amp;"年"&amp;4,IF(AND(AS$33=5,AQ$33="元"),"平成"&amp;31&amp;"年"&amp;4,IF(AND(AS$33&gt;=6,AQ$33="元"),"令和"&amp;2&amp;"年"&amp;4,IF((AND(AS$33&gt;=1,AS$33&lt;=5)),"令和"&amp;AQ$33&amp;"年"&amp;4,"令和"&amp;AQ$33+1&amp;"年"&amp;4)))))</f>
        <v>令和1年4</v>
      </c>
      <c r="AW84" s="5">
        <v>4</v>
      </c>
      <c r="AX84" s="2" t="str">
        <f>IF(OR(AX85="",AZ$38=4),"",IF(AND(AY$33&gt;=1,AY$33&lt;=4,AW$33=31),"平成"&amp;31&amp;"年"&amp;4,IF(AND(AY$33=5,AW$33="元"),"平成"&amp;31&amp;"年"&amp;4,IF(AND(AY$33&gt;=6,AW$33="元"),"令和"&amp;2&amp;"年"&amp;4,IF((AND(AY$33&gt;=1,AY$33&lt;=5)),"令和"&amp;AW$33&amp;"年"&amp;4,"令和"&amp;AW$33+1&amp;"年"&amp;4)))))</f>
        <v>令和1年4</v>
      </c>
      <c r="AY84" s="2" t="str">
        <f>IF(OR(AX85="",AZ$38=4),"",IF(AND(AY$33&gt;=1,AY$33&lt;=4,AW$33=31),"平成"&amp;31&amp;"年"&amp;4,IF(AND(AY$33=5,AW$33="元"),"平成"&amp;31&amp;"年"&amp;4,IF(AND(AY$33&gt;=6,AW$33="元"),"令和"&amp;2&amp;"年"&amp;4,IF((AND(AY$33&gt;=1,AY$33&lt;=5)),"令和"&amp;AW$33&amp;"年"&amp;4,"令和"&amp;AW$33+1&amp;"年"&amp;4)))))</f>
        <v>令和1年4</v>
      </c>
      <c r="BC84" s="5">
        <v>4</v>
      </c>
      <c r="BD84" s="2" t="str">
        <f>IF(OR(BD85="",BF$38=4),"",IF(AND(BE$33&gt;=1,BE$33&lt;=4,BC$33=31),"平成"&amp;31&amp;"年"&amp;4,IF(AND(BE$33=5,BC$33="元"),"平成"&amp;31&amp;"年"&amp;4,IF(AND(BE$33&gt;=6,BC$33="元"),"令和"&amp;2&amp;"年"&amp;4,IF((AND(BE$33&gt;=1,BE$33&lt;=5)),"令和"&amp;BC$33&amp;"年"&amp;4,"令和"&amp;BC$33+1&amp;"年"&amp;4)))))</f>
        <v>令和1年4</v>
      </c>
      <c r="BE84" s="2" t="str">
        <f>IF(OR(BD85="",BF$38=4),"",IF(AND(BE$33&gt;=1,BE$33&lt;=4,BC$33=31),"平成"&amp;31&amp;"年"&amp;4,IF(AND(BE$33=5,BC$33="元"),"平成"&amp;31&amp;"年"&amp;4,IF(AND(BE$33&gt;=6,BC$33="元"),"令和"&amp;2&amp;"年"&amp;4,IF((AND(BE$33&gt;=1,BE$33&lt;=5)),"令和"&amp;BC$33&amp;"年"&amp;4,"令和"&amp;BC$33+1&amp;"年"&amp;4)))))</f>
        <v>令和1年4</v>
      </c>
      <c r="BI84" s="5">
        <v>4</v>
      </c>
      <c r="BJ84" s="2" t="str">
        <f>IF(OR(BJ85="",BL$38=4),"",IF(AND(BK$33&gt;=1,BK$33&lt;=4,BI$33=31),"平成"&amp;31&amp;"年"&amp;4,IF(AND(BK$33=5,BI$33="元"),"平成"&amp;31&amp;"年"&amp;4,IF(AND(BK$33&gt;=6,BI$33="元"),"令和"&amp;2&amp;"年"&amp;4,IF((AND(BK$33&gt;=1,BK$33&lt;=5)),"令和"&amp;BI$33&amp;"年"&amp;4,"令和"&amp;BI$33+1&amp;"年"&amp;4)))))</f>
        <v>令和1年4</v>
      </c>
      <c r="BK84" s="2" t="str">
        <f>IF(OR(BJ85="",BL$38=4),"",IF(AND(BK$33&gt;=1,BK$33&lt;=4,BI$33=31),"平成"&amp;31&amp;"年"&amp;4,IF(AND(BK$33=5,BI$33="元"),"平成"&amp;31&amp;"年"&amp;4,IF(AND(BK$33&gt;=6,BI$33="元"),"令和"&amp;2&amp;"年"&amp;4,IF((AND(BK$33&gt;=1,BK$33&lt;=5)),"令和"&amp;BI$33&amp;"年"&amp;4,"令和"&amp;BI$33+1&amp;"年"&amp;4)))))</f>
        <v>令和1年4</v>
      </c>
      <c r="BO84" s="5">
        <v>4</v>
      </c>
      <c r="BP84" s="2" t="str">
        <f>IF(OR(BP85="",BR$38=4),"",IF(AND(BQ$33&gt;=1,BQ$33&lt;=4,BO$33=31),"平成"&amp;31&amp;"年"&amp;4,IF(AND(BQ$33=5,BO$33="元"),"平成"&amp;31&amp;"年"&amp;4,IF(AND(BQ$33&gt;=6,BO$33="元"),"令和"&amp;2&amp;"年"&amp;4,IF((AND(BQ$33&gt;=1,BQ$33&lt;=5)),"令和"&amp;BO$33&amp;"年"&amp;4,"令和"&amp;BO$33+1&amp;"年"&amp;4)))))</f>
        <v>令和1年4</v>
      </c>
      <c r="BQ84" s="2" t="str">
        <f>IF(OR(BP85="",BR$38=4),"",IF(AND(BQ$33&gt;=1,BQ$33&lt;=4,BO$33=31),"平成"&amp;31&amp;"年"&amp;4,IF(AND(BQ$33=5,BO$33="元"),"平成"&amp;31&amp;"年"&amp;4,IF(AND(BQ$33&gt;=6,BO$33="元"),"令和"&amp;2&amp;"年"&amp;4,IF((AND(BQ$33&gt;=1,BQ$33&lt;=5)),"令和"&amp;BO$33&amp;"年"&amp;4,"令和"&amp;BO$33+1&amp;"年"&amp;4)))))</f>
        <v>令和1年4</v>
      </c>
      <c r="BU84" s="5">
        <v>4</v>
      </c>
      <c r="BV84" s="2" t="str">
        <f>IF(OR(BV85="",BX$38=4),"",IF(AND(BW$33&gt;=1,BW$33&lt;=4,BU$33=31),"平成"&amp;31&amp;"年"&amp;4,IF(AND(BW$33=5,BU$33="元"),"平成"&amp;31&amp;"年"&amp;4,IF(AND(BW$33&gt;=6,BU$33="元"),"令和"&amp;2&amp;"年"&amp;4,IF((AND(BW$33&gt;=1,BW$33&lt;=5)),"令和"&amp;BU$33&amp;"年"&amp;4,"令和"&amp;BU$33+1&amp;"年"&amp;4)))))</f>
        <v>令和1年4</v>
      </c>
      <c r="BW84" s="2" t="str">
        <f>IF(OR(BV85="",BX$38=4),"",IF(AND(BW$33&gt;=1,BW$33&lt;=4,BU$33=31),"平成"&amp;31&amp;"年"&amp;4,IF(AND(BW$33=5,BU$33="元"),"平成"&amp;31&amp;"年"&amp;4,IF(AND(BW$33&gt;=6,BU$33="元"),"令和"&amp;2&amp;"年"&amp;4,IF((AND(BW$33&gt;=1,BW$33&lt;=5)),"令和"&amp;BU$33&amp;"年"&amp;4,"令和"&amp;BU$33+1&amp;"年"&amp;4)))))</f>
        <v>令和1年4</v>
      </c>
      <c r="CA84" s="5">
        <v>4</v>
      </c>
      <c r="CB84" s="2" t="str">
        <f>IF(OR(CB85="",CD$38=4),"",IF(AND(CC$33&gt;=1,CC$33&lt;=4,CA$33=31),"平成"&amp;31&amp;"年"&amp;4,IF(AND(CC$33=5,CA$33="元"),"平成"&amp;31&amp;"年"&amp;4,IF(AND(CC$33&gt;=6,CA$33="元"),"令和"&amp;2&amp;"年"&amp;4,IF((AND(CC$33&gt;=1,CC$33&lt;=5)),"令和"&amp;CA$33&amp;"年"&amp;4,"令和"&amp;CA$33+1&amp;"年"&amp;4)))))</f>
        <v>令和1年4</v>
      </c>
      <c r="CC84" s="2" t="str">
        <f>IF(OR(CB85="",CD$38=4),"",IF(AND(CC$33&gt;=1,CC$33&lt;=4,CA$33=31),"平成"&amp;31&amp;"年"&amp;4,IF(AND(CC$33=5,CA$33="元"),"平成"&amp;31&amp;"年"&amp;4,IF(AND(CC$33&gt;=6,CA$33="元"),"令和"&amp;2&amp;"年"&amp;4,IF((AND(CC$33&gt;=1,CC$33&lt;=5)),"令和"&amp;CA$33&amp;"年"&amp;4,"令和"&amp;CA$33+1&amp;"年"&amp;4)))))</f>
        <v>令和1年4</v>
      </c>
      <c r="CG84" s="5">
        <v>4</v>
      </c>
      <c r="CH84" s="2" t="str">
        <f>IF(OR(CH85="",CJ$38=4),"",IF(AND(CI$33&gt;=1,CI$33&lt;=4,CG$33=31),"平成"&amp;31&amp;"年"&amp;4,IF(AND(CI$33=5,CG$33="元"),"平成"&amp;31&amp;"年"&amp;4,IF(AND(CI$33&gt;=6,CG$33="元"),"令和"&amp;2&amp;"年"&amp;4,IF((AND(CI$33&gt;=1,CI$33&lt;=5)),"令和"&amp;CG$33&amp;"年"&amp;4,"令和"&amp;CG$33+1&amp;"年"&amp;4)))))</f>
        <v>令和1年4</v>
      </c>
      <c r="CI84" s="2" t="str">
        <f>IF(OR(CH85="",CJ$38=4),"",IF(AND(CI$33&gt;=1,CI$33&lt;=4,CG$33=31),"平成"&amp;31&amp;"年"&amp;4,IF(AND(CI$33=5,CG$33="元"),"平成"&amp;31&amp;"年"&amp;4,IF(AND(CI$33&gt;=6,CG$33="元"),"令和"&amp;2&amp;"年"&amp;4,IF((AND(CI$33&gt;=1,CI$33&lt;=5)),"令和"&amp;CG$33&amp;"年"&amp;4,"令和"&amp;CG$33+1&amp;"年"&amp;4)))))</f>
        <v>令和1年4</v>
      </c>
      <c r="CM84" s="5">
        <v>4</v>
      </c>
      <c r="CN84" s="2" t="str">
        <f>IF(OR(CN85="",CP$38=4),"",IF(AND(CO$33&gt;=1,CO$33&lt;=4,CM$33=31),"平成"&amp;31&amp;"年"&amp;4,IF(AND(CO$33=5,CM$33="元"),"平成"&amp;31&amp;"年"&amp;4,IF(AND(CO$33&gt;=6,CM$33="元"),"令和"&amp;2&amp;"年"&amp;4,IF((AND(CO$33&gt;=1,CO$33&lt;=5)),"令和"&amp;CM$33&amp;"年"&amp;4,"令和"&amp;CM$33+1&amp;"年"&amp;4)))))</f>
        <v>令和1年4</v>
      </c>
      <c r="CO84" s="2" t="str">
        <f>IF(OR(CN85="",CP$38=4),"",IF(AND(CO$33&gt;=1,CO$33&lt;=4,CM$33=31),"平成"&amp;31&amp;"年"&amp;4,IF(AND(CO$33=5,CM$33="元"),"平成"&amp;31&amp;"年"&amp;4,IF(AND(CO$33&gt;=6,CM$33="元"),"令和"&amp;2&amp;"年"&amp;4,IF((AND(CO$33&gt;=1,CO$33&lt;=5)),"令和"&amp;CM$33&amp;"年"&amp;4,"令和"&amp;CM$33+1&amp;"年"&amp;4)))))</f>
        <v>令和1年4</v>
      </c>
      <c r="CS84" s="5">
        <v>4</v>
      </c>
      <c r="CT84" s="2" t="str">
        <f>IF(OR(CT85="",CV$38=4),"",IF(AND(CU$33&gt;=1,CU$33&lt;=4,CS$33=31),"平成"&amp;31&amp;"年"&amp;4,IF(AND(CU$33=5,CS$33="元"),"平成"&amp;31&amp;"年"&amp;4,IF(AND(CU$33&gt;=6,CS$33="元"),"令和"&amp;2&amp;"年"&amp;4,IF((AND(CU$33&gt;=1,CU$33&lt;=5)),"令和"&amp;CS$33&amp;"年"&amp;4,"令和"&amp;CS$33+1&amp;"年"&amp;4)))))</f>
        <v>令和1年4</v>
      </c>
      <c r="CU84" s="2" t="str">
        <f>IF(OR(CT85="",CV$38=4),"",IF(AND(CU$33&gt;=1,CU$33&lt;=4,CS$33=31),"平成"&amp;31&amp;"年"&amp;4,IF(AND(CU$33=5,CS$33="元"),"平成"&amp;31&amp;"年"&amp;4,IF(AND(CU$33&gt;=6,CS$33="元"),"令和"&amp;2&amp;"年"&amp;4,IF((AND(CU$33&gt;=1,CU$33&lt;=5)),"令和"&amp;CS$33&amp;"年"&amp;4,"令和"&amp;CS$33+1&amp;"年"&amp;4)))))</f>
        <v>令和1年4</v>
      </c>
      <c r="CY84" s="5">
        <v>4</v>
      </c>
      <c r="CZ84" s="2" t="str">
        <f>IF(OR(CZ85="",DB$38=4),"",IF(AND(DA$33&gt;=1,DA$33&lt;=4,CY$33=31),"平成"&amp;31&amp;"年"&amp;4,IF(AND(DA$33=5,CY$33="元"),"平成"&amp;31&amp;"年"&amp;4,IF(AND(DA$33&gt;=6,CY$33="元"),"令和"&amp;2&amp;"年"&amp;4,IF((AND(DA$33&gt;=1,DA$33&lt;=5)),"令和"&amp;CY$33&amp;"年"&amp;4,"令和"&amp;CY$33+1&amp;"年"&amp;4)))))</f>
        <v>令和1年4</v>
      </c>
      <c r="DA84" s="2" t="str">
        <f>IF(OR(CZ85="",DB$38=4),"",IF(AND(DA$33&gt;=1,DA$33&lt;=4,CY$33=31),"平成"&amp;31&amp;"年"&amp;4,IF(AND(DA$33=5,CY$33="元"),"平成"&amp;31&amp;"年"&amp;4,IF(AND(DA$33&gt;=6,CY$33="元"),"令和"&amp;2&amp;"年"&amp;4,IF((AND(DA$33&gt;=1,DA$33&lt;=5)),"令和"&amp;CY$33&amp;"年"&amp;4,"令和"&amp;CY$33+1&amp;"年"&amp;4)))))</f>
        <v>令和1年4</v>
      </c>
      <c r="DE84" s="5">
        <v>4</v>
      </c>
      <c r="DF84" s="2" t="str">
        <f>IF(OR(DF85="",DH$38=4),"",IF(AND(DG$33&gt;=1,DG$33&lt;=4,DE$33=31),"平成"&amp;31&amp;"年"&amp;4,IF(AND(DG$33=5,DE$33="元"),"平成"&amp;31&amp;"年"&amp;4,IF(AND(DG$33&gt;=6,DE$33="元"),"令和"&amp;2&amp;"年"&amp;4,IF((AND(DG$33&gt;=1,DG$33&lt;=5)),"令和"&amp;DE$33&amp;"年"&amp;4,"令和"&amp;DE$33+1&amp;"年"&amp;4)))))</f>
        <v>令和1年4</v>
      </c>
      <c r="DG84" s="2" t="str">
        <f>IF(OR(DF85="",DH$38=4),"",IF(AND(DG$33&gt;=1,DG$33&lt;=4,DE$33=31),"平成"&amp;31&amp;"年"&amp;4,IF(AND(DG$33=5,DE$33="元"),"平成"&amp;31&amp;"年"&amp;4,IF(AND(DG$33&gt;=6,DE$33="元"),"令和"&amp;2&amp;"年"&amp;4,IF((AND(DG$33&gt;=1,DG$33&lt;=5)),"令和"&amp;DE$33&amp;"年"&amp;4,"令和"&amp;DE$33+1&amp;"年"&amp;4)))))</f>
        <v>令和1年4</v>
      </c>
      <c r="DK84" s="5">
        <v>4</v>
      </c>
      <c r="DL84" s="2" t="str">
        <f>IF(OR(DL85="",DN$38=4),"",IF(AND(DM$33&gt;=1,DM$33&lt;=4,DK$33=31),"平成"&amp;31&amp;"年"&amp;4,IF(AND(DM$33=5,DK$33="元"),"平成"&amp;31&amp;"年"&amp;4,IF(AND(DM$33&gt;=6,DK$33="元"),"令和"&amp;2&amp;"年"&amp;4,IF((AND(DM$33&gt;=1,DM$33&lt;=5)),"令和"&amp;DK$33&amp;"年"&amp;4,"令和"&amp;DK$33+1&amp;"年"&amp;4)))))</f>
        <v>令和1年4</v>
      </c>
      <c r="DM84" s="2" t="str">
        <f>IF(OR(DL85="",DN$38=4),"",IF(AND(DM$33&gt;=1,DM$33&lt;=4,DK$33=31),"平成"&amp;31&amp;"年"&amp;4,IF(AND(DM$33=5,DK$33="元"),"平成"&amp;31&amp;"年"&amp;4,IF(AND(DM$33&gt;=6,DK$33="元"),"令和"&amp;2&amp;"年"&amp;4,IF((AND(DM$33&gt;=1,DM$33&lt;=5)),"令和"&amp;DK$33&amp;"年"&amp;4,"令和"&amp;DK$33+1&amp;"年"&amp;4)))))</f>
        <v>令和1年4</v>
      </c>
      <c r="DQ84" s="5">
        <v>4</v>
      </c>
      <c r="DR84" s="2" t="str">
        <f>IF(OR(DR85="",DT$38=4),"",IF(AND(DS$33&gt;=1,DS$33&lt;=4,DQ$33=31),"平成"&amp;31&amp;"年"&amp;4,IF(AND(DS$33=5,DQ$33="元"),"平成"&amp;31&amp;"年"&amp;4,IF(AND(DS$33&gt;=6,DQ$33="元"),"令和"&amp;2&amp;"年"&amp;4,IF((AND(DS$33&gt;=1,DS$33&lt;=5)),"令和"&amp;DQ$33&amp;"年"&amp;4,"令和"&amp;DQ$33+1&amp;"年"&amp;4)))))</f>
        <v>令和1年4</v>
      </c>
      <c r="DS84" s="2" t="str">
        <f>IF(OR(DR85="",DT$38=4),"",IF(AND(DS$33&gt;=1,DS$33&lt;=4,DQ$33=31),"平成"&amp;31&amp;"年"&amp;4,IF(AND(DS$33=5,DQ$33="元"),"平成"&amp;31&amp;"年"&amp;4,IF(AND(DS$33&gt;=6,DQ$33="元"),"令和"&amp;2&amp;"年"&amp;4,IF((AND(DS$33&gt;=1,DS$33&lt;=5)),"令和"&amp;DQ$33&amp;"年"&amp;4,"令和"&amp;DQ$33+1&amp;"年"&amp;4)))))</f>
        <v>令和1年4</v>
      </c>
      <c r="DW84" s="5">
        <v>4</v>
      </c>
      <c r="DX84" s="2" t="str">
        <f>IF(OR(DX85="",DZ$38=4),"",IF(AND(DY$33&gt;=1,DY$33&lt;=4,DW$33=31),"平成"&amp;31&amp;"年"&amp;4,IF(AND(DY$33=5,DW$33="元"),"平成"&amp;31&amp;"年"&amp;4,IF(AND(DY$33&gt;=6,DW$33="元"),"令和"&amp;2&amp;"年"&amp;4,IF((AND(DY$33&gt;=1,DY$33&lt;=5)),"令和"&amp;DW$33&amp;"年"&amp;4,"令和"&amp;DW$33+1&amp;"年"&amp;4)))))</f>
        <v>令和1年4</v>
      </c>
      <c r="DY84" s="2" t="str">
        <f>IF(OR(DX85="",DZ$38=4),"",IF(AND(DY$33&gt;=1,DY$33&lt;=4,DW$33=31),"平成"&amp;31&amp;"年"&amp;4,IF(AND(DY$33=5,DW$33="元"),"平成"&amp;31&amp;"年"&amp;4,IF(AND(DY$33&gt;=6,DW$33="元"),"令和"&amp;2&amp;"年"&amp;4,IF((AND(DY$33&gt;=1,DY$33&lt;=5)),"令和"&amp;DW$33&amp;"年"&amp;4,"令和"&amp;DW$33+1&amp;"年"&amp;4)))))</f>
        <v>令和1年4</v>
      </c>
      <c r="EC84" s="5">
        <v>4</v>
      </c>
      <c r="ED84" s="2" t="str">
        <f>IF(OR(ED85="",EF$38=4),"",IF(AND(EE$33&gt;=1,EE$33&lt;=4,EC$33=31),"平成"&amp;31&amp;"年"&amp;4,IF(AND(EE$33=5,EC$33="元"),"平成"&amp;31&amp;"年"&amp;4,IF(AND(EE$33&gt;=6,EC$33="元"),"令和"&amp;2&amp;"年"&amp;4,IF((AND(EE$33&gt;=1,EE$33&lt;=5)),"令和"&amp;EC$33&amp;"年"&amp;4,"令和"&amp;EC$33+1&amp;"年"&amp;4)))))</f>
        <v>令和1年4</v>
      </c>
      <c r="EE84" s="2" t="str">
        <f>IF(OR(ED85="",EF$38=4),"",IF(AND(EE$33&gt;=1,EE$33&lt;=4,EC$33=31),"平成"&amp;31&amp;"年"&amp;4,IF(AND(EE$33=5,EC$33="元"),"平成"&amp;31&amp;"年"&amp;4,IF(AND(EE$33&gt;=6,EC$33="元"),"令和"&amp;2&amp;"年"&amp;4,IF((AND(EE$33&gt;=1,EE$33&lt;=5)),"令和"&amp;EC$33&amp;"年"&amp;4,"令和"&amp;EC$33+1&amp;"年"&amp;4)))))</f>
        <v>令和1年4</v>
      </c>
      <c r="EI84" s="5">
        <v>4</v>
      </c>
      <c r="EJ84" s="2" t="str">
        <f>IF(OR(EJ85="",EL$38=4),"",IF(AND(EK$33&gt;=1,EK$33&lt;=4,EI$33=31),"平成"&amp;31&amp;"年"&amp;4,IF(AND(EK$33=5,EI$33="元"),"平成"&amp;31&amp;"年"&amp;4,IF(AND(EK$33&gt;=6,EI$33="元"),"令和"&amp;2&amp;"年"&amp;4,IF((AND(EK$33&gt;=1,EK$33&lt;=5)),"令和"&amp;EI$33&amp;"年"&amp;4,"令和"&amp;EI$33+1&amp;"年"&amp;4)))))</f>
        <v>令和1年4</v>
      </c>
      <c r="EK84" s="2" t="str">
        <f>IF(OR(EJ85="",EL$38=4),"",IF(AND(EK$33&gt;=1,EK$33&lt;=4,EI$33=31),"平成"&amp;31&amp;"年"&amp;4,IF(AND(EK$33=5,EI$33="元"),"平成"&amp;31&amp;"年"&amp;4,IF(AND(EK$33&gt;=6,EI$33="元"),"令和"&amp;2&amp;"年"&amp;4,IF((AND(EK$33&gt;=1,EK$33&lt;=5)),"令和"&amp;EI$33&amp;"年"&amp;4,"令和"&amp;EI$33+1&amp;"年"&amp;4)))))</f>
        <v>令和1年4</v>
      </c>
      <c r="EO84" s="5">
        <v>4</v>
      </c>
      <c r="EP84" s="2" t="str">
        <f>IF(OR(EP85="",ER$38=4),"",IF(AND(EQ$33&gt;=1,EQ$33&lt;=4,EO$33=31),"平成"&amp;31&amp;"年"&amp;4,IF(AND(EQ$33=5,EO$33="元"),"平成"&amp;31&amp;"年"&amp;4,IF(AND(EQ$33&gt;=6,EO$33="元"),"令和"&amp;2&amp;"年"&amp;4,IF((AND(EQ$33&gt;=1,EQ$33&lt;=5)),"令和"&amp;EO$33&amp;"年"&amp;4,"令和"&amp;EO$33+1&amp;"年"&amp;4)))))</f>
        <v>令和1年4</v>
      </c>
      <c r="EQ84" s="2" t="str">
        <f>IF(OR(EP85="",ER$38=4),"",IF(AND(EQ$33&gt;=1,EQ$33&lt;=4,EO$33=31),"平成"&amp;31&amp;"年"&amp;4,IF(AND(EQ$33=5,EO$33="元"),"平成"&amp;31&amp;"年"&amp;4,IF(AND(EQ$33&gt;=6,EO$33="元"),"令和"&amp;2&amp;"年"&amp;4,IF((AND(EQ$33&gt;=1,EQ$33&lt;=5)),"令和"&amp;EO$33&amp;"年"&amp;4,"令和"&amp;EO$33+1&amp;"年"&amp;4)))))</f>
        <v>令和1年4</v>
      </c>
      <c r="EU84" s="5">
        <v>4</v>
      </c>
      <c r="EV84" s="2" t="str">
        <f>IF(OR(EV85="",EX$38=4),"",IF(AND(EW$33&gt;=1,EW$33&lt;=4,EU$33=31),"平成"&amp;31&amp;"年"&amp;4,IF(AND(EW$33=5,EU$33="元"),"平成"&amp;31&amp;"年"&amp;4,IF(AND(EW$33&gt;=6,EU$33="元"),"令和"&amp;2&amp;"年"&amp;4,IF((AND(EW$33&gt;=1,EW$33&lt;=5)),"令和"&amp;EU$33&amp;"年"&amp;4,"令和"&amp;EU$33+1&amp;"年"&amp;4)))))</f>
        <v>令和1年4</v>
      </c>
      <c r="EW84" s="2" t="str">
        <f>IF(OR(EV85="",EX$38=4),"",IF(AND(EW$33&gt;=1,EW$33&lt;=4,EU$33=31),"平成"&amp;31&amp;"年"&amp;4,IF(AND(EW$33=5,EU$33="元"),"平成"&amp;31&amp;"年"&amp;4,IF(AND(EW$33&gt;=6,EU$33="元"),"令和"&amp;2&amp;"年"&amp;4,IF((AND(EW$33&gt;=1,EW$33&lt;=5)),"令和"&amp;EU$33&amp;"年"&amp;4,"令和"&amp;EU$33+1&amp;"年"&amp;4)))))</f>
        <v>令和1年4</v>
      </c>
      <c r="FA84" s="5">
        <v>4</v>
      </c>
      <c r="FB84" s="2" t="str">
        <f>IF(OR(FB85="",FD$38=4),"",IF(AND(FC$33&gt;=1,FC$33&lt;=4,FA$33=31),"平成"&amp;31&amp;"年"&amp;4,IF(AND(FC$33=5,FA$33="元"),"平成"&amp;31&amp;"年"&amp;4,IF(AND(FC$33&gt;=6,FA$33="元"),"令和"&amp;2&amp;"年"&amp;4,IF((AND(FC$33&gt;=1,FC$33&lt;=5)),"令和"&amp;FA$33&amp;"年"&amp;4,"令和"&amp;FA$33+1&amp;"年"&amp;4)))))</f>
        <v>令和1年4</v>
      </c>
      <c r="FC84" s="2" t="str">
        <f>IF(OR(FB85="",FD$38=4),"",IF(AND(FC$33&gt;=1,FC$33&lt;=4,FA$33=31),"平成"&amp;31&amp;"年"&amp;4,IF(AND(FC$33=5,FA$33="元"),"平成"&amp;31&amp;"年"&amp;4,IF(AND(FC$33&gt;=6,FA$33="元"),"令和"&amp;2&amp;"年"&amp;4,IF((AND(FC$33&gt;=1,FC$33&lt;=5)),"令和"&amp;FA$33&amp;"年"&amp;4,"令和"&amp;FA$33+1&amp;"年"&amp;4)))))</f>
        <v>令和1年4</v>
      </c>
      <c r="FG84" s="5">
        <v>4</v>
      </c>
      <c r="FH84" s="2" t="str">
        <f>IF(OR(FH85="",FJ$38=4),"",IF(AND(FI$33&gt;=1,FI$33&lt;=4,FG$33=31),"平成"&amp;31&amp;"年"&amp;4,IF(AND(FI$33=5,FG$33="元"),"平成"&amp;31&amp;"年"&amp;4,IF(AND(FI$33&gt;=6,FG$33="元"),"令和"&amp;2&amp;"年"&amp;4,IF((AND(FI$33&gt;=1,FI$33&lt;=5)),"令和"&amp;FG$33&amp;"年"&amp;4,"令和"&amp;FG$33+1&amp;"年"&amp;4)))))</f>
        <v>令和1年4</v>
      </c>
      <c r="FI84" s="2" t="str">
        <f>IF(OR(FH85="",FJ$38=4),"",IF(AND(FI$33&gt;=1,FI$33&lt;=4,FG$33=31),"平成"&amp;31&amp;"年"&amp;4,IF(AND(FI$33=5,FG$33="元"),"平成"&amp;31&amp;"年"&amp;4,IF(AND(FI$33&gt;=6,FG$33="元"),"令和"&amp;2&amp;"年"&amp;4,IF((AND(FI$33&gt;=1,FI$33&lt;=5)),"令和"&amp;FG$33&amp;"年"&amp;4,"令和"&amp;FG$33+1&amp;"年"&amp;4)))))</f>
        <v>令和1年4</v>
      </c>
      <c r="FM84" s="5">
        <v>4</v>
      </c>
      <c r="FN84" s="2" t="str">
        <f>IF(OR(FN85="",FP$38=4),"",IF(AND(FO$33&gt;=1,FO$33&lt;=4,FM$33=31),"平成"&amp;31&amp;"年"&amp;4,IF(AND(FO$33=5,FM$33="元"),"平成"&amp;31&amp;"年"&amp;4,IF(AND(FO$33&gt;=6,FM$33="元"),"令和"&amp;2&amp;"年"&amp;4,IF((AND(FO$33&gt;=1,FO$33&lt;=5)),"令和"&amp;FM$33&amp;"年"&amp;4,"令和"&amp;FM$33+1&amp;"年"&amp;4)))))</f>
        <v>令和1年4</v>
      </c>
      <c r="FO84" s="2" t="str">
        <f>IF(OR(FN85="",FP$38=4),"",IF(AND(FO$33&gt;=1,FO$33&lt;=4,FM$33=31),"平成"&amp;31&amp;"年"&amp;4,IF(AND(FO$33=5,FM$33="元"),"平成"&amp;31&amp;"年"&amp;4,IF(AND(FO$33&gt;=6,FM$33="元"),"令和"&amp;2&amp;"年"&amp;4,IF((AND(FO$33&gt;=1,FO$33&lt;=5)),"令和"&amp;FM$33&amp;"年"&amp;4,"令和"&amp;FM$33+1&amp;"年"&amp;4)))))</f>
        <v>令和1年4</v>
      </c>
      <c r="FS84" s="5">
        <v>4</v>
      </c>
      <c r="FT84" s="2" t="str">
        <f>IF(OR(FT85="",FV$38=4),"",IF(AND(FU$33&gt;=1,FU$33&lt;=4,FS$33=31),"平成"&amp;31&amp;"年"&amp;4,IF(AND(FU$33=5,FS$33="元"),"平成"&amp;31&amp;"年"&amp;4,IF(AND(FU$33&gt;=6,FS$33="元"),"令和"&amp;2&amp;"年"&amp;4,IF((AND(FU$33&gt;=1,FU$33&lt;=5)),"令和"&amp;FS$33&amp;"年"&amp;4,"令和"&amp;FS$33+1&amp;"年"&amp;4)))))</f>
        <v>令和1年4</v>
      </c>
      <c r="FU84" s="2" t="str">
        <f>IF(OR(FT85="",FV$38=4),"",IF(AND(FU$33&gt;=1,FU$33&lt;=4,FS$33=31),"平成"&amp;31&amp;"年"&amp;4,IF(AND(FU$33=5,FS$33="元"),"平成"&amp;31&amp;"年"&amp;4,IF(AND(FU$33&gt;=6,FS$33="元"),"令和"&amp;2&amp;"年"&amp;4,IF((AND(FU$33&gt;=1,FU$33&lt;=5)),"令和"&amp;FS$33&amp;"年"&amp;4,"令和"&amp;FS$33+1&amp;"年"&amp;4)))))</f>
        <v>令和1年4</v>
      </c>
      <c r="FY84" s="5">
        <v>4</v>
      </c>
      <c r="FZ84" s="2" t="str">
        <f>IF(OR(FZ85="",GB$38=4),"",IF(AND(GA$33&gt;=1,GA$33&lt;=4,FY$33=31),"平成"&amp;31&amp;"年"&amp;4,IF(AND(GA$33=5,FY$33="元"),"平成"&amp;31&amp;"年"&amp;4,IF(AND(GA$33&gt;=6,FY$33="元"),"令和"&amp;2&amp;"年"&amp;4,IF((AND(GA$33&gt;=1,GA$33&lt;=5)),"令和"&amp;FY$33&amp;"年"&amp;4,"令和"&amp;FY$33+1&amp;"年"&amp;4)))))</f>
        <v>令和1年4</v>
      </c>
      <c r="GA84" s="2" t="str">
        <f>IF(OR(FZ85="",GB$38=4),"",IF(AND(GA$33&gt;=1,GA$33&lt;=4,FY$33=31),"平成"&amp;31&amp;"年"&amp;4,IF(AND(GA$33=5,FY$33="元"),"平成"&amp;31&amp;"年"&amp;4,IF(AND(GA$33&gt;=6,FY$33="元"),"令和"&amp;2&amp;"年"&amp;4,IF((AND(GA$33&gt;=1,GA$33&lt;=5)),"令和"&amp;FY$33&amp;"年"&amp;4,"令和"&amp;FY$33+1&amp;"年"&amp;4)))))</f>
        <v>令和1年4</v>
      </c>
      <c r="GE84" s="5">
        <v>4</v>
      </c>
      <c r="GF84" s="2" t="str">
        <f>IF(OR(GF85="",GH$38=4),"",IF(AND(GG$33&gt;=1,GG$33&lt;=4,GE$33=31),"平成"&amp;31&amp;"年"&amp;4,IF(AND(GG$33=5,GE$33="元"),"平成"&amp;31&amp;"年"&amp;4,IF(AND(GG$33&gt;=6,GE$33="元"),"令和"&amp;2&amp;"年"&amp;4,IF((AND(GG$33&gt;=1,GG$33&lt;=5)),"令和"&amp;GE$33&amp;"年"&amp;4,"令和"&amp;GE$33+1&amp;"年"&amp;4)))))</f>
        <v>令和1年4</v>
      </c>
      <c r="GG84" s="2" t="str">
        <f>IF(OR(GF85="",GH$38=4),"",IF(AND(GG$33&gt;=1,GG$33&lt;=4,GE$33=31),"平成"&amp;31&amp;"年"&amp;4,IF(AND(GG$33=5,GE$33="元"),"平成"&amp;31&amp;"年"&amp;4,IF(AND(GG$33&gt;=6,GE$33="元"),"令和"&amp;2&amp;"年"&amp;4,IF((AND(GG$33&gt;=1,GG$33&lt;=5)),"令和"&amp;GE$33&amp;"年"&amp;4,"令和"&amp;GE$33+1&amp;"年"&amp;4)))))</f>
        <v>令和1年4</v>
      </c>
      <c r="GK84" s="5">
        <v>4</v>
      </c>
      <c r="GL84" s="2" t="str">
        <f>IF(OR(GL85="",GN$38=4),"",IF(AND(GM$33&gt;=1,GM$33&lt;=4,GK$33=31),"平成"&amp;31&amp;"年"&amp;4,IF(AND(GM$33=5,GK$33="元"),"平成"&amp;31&amp;"年"&amp;4,IF(AND(GM$33&gt;=6,GK$33="元"),"令和"&amp;2&amp;"年"&amp;4,IF((AND(GM$33&gt;=1,GM$33&lt;=5)),"令和"&amp;GK$33&amp;"年"&amp;4,"令和"&amp;GK$33+1&amp;"年"&amp;4)))))</f>
        <v>令和1年4</v>
      </c>
      <c r="GM84" s="2" t="str">
        <f>IF(OR(GL85="",GN$38=4),"",IF(AND(GM$33&gt;=1,GM$33&lt;=4,GK$33=31),"平成"&amp;31&amp;"年"&amp;4,IF(AND(GM$33=5,GK$33="元"),"平成"&amp;31&amp;"年"&amp;4,IF(AND(GM$33&gt;=6,GK$33="元"),"令和"&amp;2&amp;"年"&amp;4,IF((AND(GM$33&gt;=1,GM$33&lt;=5)),"令和"&amp;GK$33&amp;"年"&amp;4,"令和"&amp;GK$33+1&amp;"年"&amp;4)))))</f>
        <v>令和1年4</v>
      </c>
      <c r="GQ84" s="5">
        <v>4</v>
      </c>
      <c r="GR84" s="2" t="str">
        <f>IF(OR(GR85="",GT$38=4),"",IF(AND(GS$33&gt;=1,GS$33&lt;=4,GQ$33=31),"平成"&amp;31&amp;"年"&amp;4,IF(AND(GS$33=5,GQ$33="元"),"平成"&amp;31&amp;"年"&amp;4,IF(AND(GS$33&gt;=6,GQ$33="元"),"令和"&amp;2&amp;"年"&amp;4,IF((AND(GS$33&gt;=1,GS$33&lt;=5)),"令和"&amp;GQ$33&amp;"年"&amp;4,"令和"&amp;GQ$33+1&amp;"年"&amp;4)))))</f>
        <v>令和1年4</v>
      </c>
      <c r="GS84" s="2" t="str">
        <f>IF(OR(GR85="",GT$38=4),"",IF(AND(GS$33&gt;=1,GS$33&lt;=4,GQ$33=31),"平成"&amp;31&amp;"年"&amp;4,IF(AND(GS$33=5,GQ$33="元"),"平成"&amp;31&amp;"年"&amp;4,IF(AND(GS$33&gt;=6,GQ$33="元"),"令和"&amp;2&amp;"年"&amp;4,IF((AND(GS$33&gt;=1,GS$33&lt;=5)),"令和"&amp;GQ$33&amp;"年"&amp;4,"令和"&amp;GQ$33+1&amp;"年"&amp;4)))))</f>
        <v>令和1年4</v>
      </c>
      <c r="GW84" s="5">
        <v>4</v>
      </c>
      <c r="GX84" s="2" t="str">
        <f>IF(OR(GX85="",GZ$38=4),"",IF(AND(GY$33&gt;=1,GY$33&lt;=4,GW$33=31),"平成"&amp;31&amp;"年"&amp;4,IF(AND(GY$33=5,GW$33="元"),"平成"&amp;31&amp;"年"&amp;4,IF(AND(GY$33&gt;=6,GW$33="元"),"令和"&amp;2&amp;"年"&amp;4,IF((AND(GY$33&gt;=1,GY$33&lt;=5)),"令和"&amp;GW$33&amp;"年"&amp;4,"令和"&amp;GW$33+1&amp;"年"&amp;4)))))</f>
        <v>令和1年4</v>
      </c>
      <c r="GY84" s="2" t="str">
        <f>IF(OR(GX85="",GZ$38=4),"",IF(AND(GY$33&gt;=1,GY$33&lt;=4,GW$33=31),"平成"&amp;31&amp;"年"&amp;4,IF(AND(GY$33=5,GW$33="元"),"平成"&amp;31&amp;"年"&amp;4,IF(AND(GY$33&gt;=6,GW$33="元"),"令和"&amp;2&amp;"年"&amp;4,IF((AND(GY$33&gt;=1,GY$33&lt;=5)),"令和"&amp;GW$33&amp;"年"&amp;4,"令和"&amp;GW$33+1&amp;"年"&amp;4)))))</f>
        <v>令和1年4</v>
      </c>
      <c r="HC84" s="5">
        <v>4</v>
      </c>
      <c r="HD84" s="2" t="str">
        <f>IF(OR(HD85="",HF$38=4),"",IF(AND(HE$33&gt;=1,HE$33&lt;=4,HC$33=31),"平成"&amp;31&amp;"年"&amp;4,IF(AND(HE$33=5,HC$33="元"),"平成"&amp;31&amp;"年"&amp;4,IF(AND(HE$33&gt;=6,HC$33="元"),"令和"&amp;2&amp;"年"&amp;4,IF((AND(HE$33&gt;=1,HE$33&lt;=5)),"令和"&amp;HC$33&amp;"年"&amp;4,"令和"&amp;HC$33+1&amp;"年"&amp;4)))))</f>
        <v>令和1年4</v>
      </c>
      <c r="HE84" s="2" t="str">
        <f>IF(OR(HD85="",HF$38=4),"",IF(AND(HE$33&gt;=1,HE$33&lt;=4,HC$33=31),"平成"&amp;31&amp;"年"&amp;4,IF(AND(HE$33=5,HC$33="元"),"平成"&amp;31&amp;"年"&amp;4,IF(AND(HE$33&gt;=6,HC$33="元"),"令和"&amp;2&amp;"年"&amp;4,IF((AND(HE$33&gt;=1,HE$33&lt;=5)),"令和"&amp;HC$33&amp;"年"&amp;4,"令和"&amp;HC$33+1&amp;"年"&amp;4)))))</f>
        <v>令和1年4</v>
      </c>
      <c r="HI84" s="5">
        <v>4</v>
      </c>
      <c r="HJ84" s="2" t="str">
        <f>IF(OR(HJ85="",HL$38=4),"",IF(AND(HK$33&gt;=1,HK$33&lt;=4,HI$33=31),"平成"&amp;31&amp;"年"&amp;4,IF(AND(HK$33=5,HI$33="元"),"平成"&amp;31&amp;"年"&amp;4,IF(AND(HK$33&gt;=6,HI$33="元"),"令和"&amp;2&amp;"年"&amp;4,IF((AND(HK$33&gt;=1,HK$33&lt;=5)),"令和"&amp;HI$33&amp;"年"&amp;4,"令和"&amp;HI$33+1&amp;"年"&amp;4)))))</f>
        <v>令和1年4</v>
      </c>
      <c r="HK84" s="2" t="str">
        <f>IF(OR(HJ85="",HL$38=4),"",IF(AND(HK$33&gt;=1,HK$33&lt;=4,HI$33=31),"平成"&amp;31&amp;"年"&amp;4,IF(AND(HK$33=5,HI$33="元"),"平成"&amp;31&amp;"年"&amp;4,IF(AND(HK$33&gt;=6,HI$33="元"),"令和"&amp;2&amp;"年"&amp;4,IF((AND(HK$33&gt;=1,HK$33&lt;=5)),"令和"&amp;HI$33&amp;"年"&amp;4,"令和"&amp;HI$33+1&amp;"年"&amp;4)))))</f>
        <v>令和1年4</v>
      </c>
      <c r="HO84" s="5">
        <v>4</v>
      </c>
      <c r="HP84" s="2" t="str">
        <f>IF(OR(HP85="",HR$38=4),"",IF(AND(HQ$33&gt;=1,HQ$33&lt;=4,HO$33=31),"平成"&amp;31&amp;"年"&amp;4,IF(AND(HQ$33=5,HO$33="元"),"平成"&amp;31&amp;"年"&amp;4,IF(AND(HQ$33&gt;=6,HO$33="元"),"令和"&amp;2&amp;"年"&amp;4,IF((AND(HQ$33&gt;=1,HQ$33&lt;=5)),"令和"&amp;HO$33&amp;"年"&amp;4,"令和"&amp;HO$33+1&amp;"年"&amp;4)))))</f>
        <v>令和1年4</v>
      </c>
      <c r="HQ84" s="2" t="str">
        <f>IF(OR(HP85="",HR$38=4),"",IF(AND(HQ$33&gt;=1,HQ$33&lt;=4,HO$33=31),"平成"&amp;31&amp;"年"&amp;4,IF(AND(HQ$33=5,HO$33="元"),"平成"&amp;31&amp;"年"&amp;4,IF(AND(HQ$33&gt;=6,HO$33="元"),"令和"&amp;2&amp;"年"&amp;4,IF((AND(HQ$33&gt;=1,HQ$33&lt;=5)),"令和"&amp;HO$33&amp;"年"&amp;4,"令和"&amp;HO$33+1&amp;"年"&amp;4)))))</f>
        <v>令和1年4</v>
      </c>
      <c r="HU84" s="5">
        <v>4</v>
      </c>
      <c r="HV84" s="2" t="str">
        <f>IF(OR(HV85="",HX$38=4),"",IF(AND(HW$33&gt;=1,HW$33&lt;=4,HU$33=31),"平成"&amp;31&amp;"年"&amp;4,IF(AND(HW$33=5,HU$33="元"),"平成"&amp;31&amp;"年"&amp;4,IF(AND(HW$33&gt;=6,HU$33="元"),"令和"&amp;2&amp;"年"&amp;4,IF((AND(HW$33&gt;=1,HW$33&lt;=5)),"令和"&amp;HU$33&amp;"年"&amp;4,"令和"&amp;HU$33+1&amp;"年"&amp;4)))))</f>
        <v>令和1年4</v>
      </c>
      <c r="HW84" s="2" t="str">
        <f>IF(OR(HV85="",HX$38=4),"",IF(AND(HW$33&gt;=1,HW$33&lt;=4,HU$33=31),"平成"&amp;31&amp;"年"&amp;4,IF(AND(HW$33=5,HU$33="元"),"平成"&amp;31&amp;"年"&amp;4,IF(AND(HW$33&gt;=6,HU$33="元"),"令和"&amp;2&amp;"年"&amp;4,IF((AND(HW$33&gt;=1,HW$33&lt;=5)),"令和"&amp;HU$33&amp;"年"&amp;4,"令和"&amp;HU$33+1&amp;"年"&amp;4)))))</f>
        <v>令和1年4</v>
      </c>
      <c r="IA84" s="5">
        <v>4</v>
      </c>
      <c r="IB84" s="2" t="str">
        <f>IF(OR(IB85="",ID$38=4),"",IF(AND(IC$33&gt;=1,IC$33&lt;=4,IA$33=31),"平成"&amp;31&amp;"年"&amp;4,IF(AND(IC$33=5,IA$33="元"),"平成"&amp;31&amp;"年"&amp;4,IF(AND(IC$33&gt;=6,IA$33="元"),"令和"&amp;2&amp;"年"&amp;4,IF((AND(IC$33&gt;=1,IC$33&lt;=5)),"令和"&amp;IA$33&amp;"年"&amp;4,"令和"&amp;IA$33+1&amp;"年"&amp;4)))))</f>
        <v>令和1年4</v>
      </c>
      <c r="IC84" s="2" t="str">
        <f>IF(OR(IB85="",ID$38=4),"",IF(AND(IC$33&gt;=1,IC$33&lt;=4,IA$33=31),"平成"&amp;31&amp;"年"&amp;4,IF(AND(IC$33=5,IA$33="元"),"平成"&amp;31&amp;"年"&amp;4,IF(AND(IC$33&gt;=6,IA$33="元"),"令和"&amp;2&amp;"年"&amp;4,IF((AND(IC$33&gt;=1,IC$33&lt;=5)),"令和"&amp;IA$33&amp;"年"&amp;4,"令和"&amp;IA$33+1&amp;"年"&amp;4)))))</f>
        <v>令和1年4</v>
      </c>
      <c r="IG84" s="5">
        <v>4</v>
      </c>
      <c r="IH84" s="2" t="str">
        <f>IF(OR(IH85="",IJ$38=4),"",IF(AND(II$33&gt;=1,II$33&lt;=4,IG$33=31),"平成"&amp;31&amp;"年"&amp;4,IF(AND(II$33=5,IG$33="元"),"平成"&amp;31&amp;"年"&amp;4,IF(AND(II$33&gt;=6,IG$33="元"),"令和"&amp;2&amp;"年"&amp;4,IF((AND(II$33&gt;=1,II$33&lt;=5)),"令和"&amp;IG$33&amp;"年"&amp;4,"令和"&amp;IG$33+1&amp;"年"&amp;4)))))</f>
        <v>令和1年4</v>
      </c>
      <c r="II84" s="2" t="str">
        <f>IF(OR(IH85="",IJ$38=4),"",IF(AND(II$33&gt;=1,II$33&lt;=4,IG$33=31),"平成"&amp;31&amp;"年"&amp;4,IF(AND(II$33=5,IG$33="元"),"平成"&amp;31&amp;"年"&amp;4,IF(AND(II$33&gt;=6,IG$33="元"),"令和"&amp;2&amp;"年"&amp;4,IF((AND(II$33&gt;=1,II$33&lt;=5)),"令和"&amp;IG$33&amp;"年"&amp;4,"令和"&amp;IG$33+1&amp;"年"&amp;4)))))</f>
        <v>令和1年4</v>
      </c>
    </row>
    <row r="85" spans="2:261" ht="15" hidden="1" customHeight="1" outlineLevel="1" x14ac:dyDescent="0.15">
      <c r="B85" s="4" t="str">
        <f>IF(AND(EC18&lt;&gt;"",EC22&lt;&gt;"",EE22&lt;&gt;"",EG22&lt;&gt;""),EC14,"")</f>
        <v/>
      </c>
      <c r="C85" s="81" t="str">
        <f t="shared" ca="1" si="1"/>
        <v>昭</v>
      </c>
      <c r="D85" s="78">
        <f t="shared" ca="1" si="2"/>
        <v>62</v>
      </c>
      <c r="E85" s="78" t="str">
        <f t="shared" ca="1" si="0"/>
        <v>昭62</v>
      </c>
      <c r="H85" s="2" t="str">
        <f>IF(AND(I$33&gt;=1,I$33&lt;=5,G$33=31),"令和"&amp;"元"&amp;"年"&amp;5,IF(AND(I$33=5,G$33="元"),"令和元年 "&amp;5,IF(AND(I$33&gt;=6,G$33="元"),"令和"&amp;2&amp;"年"&amp;5,(IF((AND(I$33&gt;=1,I$33&lt;=5)),"令和"&amp;G$33&amp;"年"&amp;5,"令和"&amp;G$33+1&amp;"年"&amp;5)))))</f>
        <v>令和1年5</v>
      </c>
      <c r="I85" s="2" t="str">
        <f>IF(AND(I$33&gt;=1,I$33&lt;=5,G$33=31),"令和"&amp;"元"&amp;"年"&amp;5,IF(AND(I$33=5,G$33="元"),"令和元年 "&amp;5,IF(AND(I$33&gt;=6,G$33="元"),"令和"&amp;2&amp;"年"&amp;5,(IF((AND(I$33&gt;=1,I$33&lt;=5)),"令和"&amp;G$33&amp;"年"&amp;5,"令和"&amp;G$33+1&amp;"年"&amp;5)))))</f>
        <v>令和1年5</v>
      </c>
      <c r="N85" s="2" t="str">
        <f>IF(AND(O$33&gt;=1,O$33&lt;=5,M$33=31),"令和"&amp;"元"&amp;"年"&amp;5,IF(AND(O$33=5,M$33="元"),"令和元年 "&amp;5,IF(AND(O$33&gt;=6,M$33="元"),"令和"&amp;2&amp;"年"&amp;5,(IF((AND(O$33&gt;=1,O$33&lt;=5)),"令和"&amp;M$33&amp;"年"&amp;5,"令和"&amp;M$33+1&amp;"年"&amp;5)))))</f>
        <v>令和1年5</v>
      </c>
      <c r="O85" s="2" t="str">
        <f>IF(AND(O$33&gt;=1,O$33&lt;=5,M$33=31),"令和"&amp;"元"&amp;"年"&amp;5,IF(AND(O$33=5,M$33="元"),"令和元年 "&amp;5,IF(AND(O$33&gt;=6,M$33="元"),"令和"&amp;2&amp;"年"&amp;5,(IF((AND(O$33&gt;=1,O$33&lt;=5)),"令和"&amp;M$33&amp;"年"&amp;5,"令和"&amp;M$33+1&amp;"年"&amp;5)))))</f>
        <v>令和1年5</v>
      </c>
      <c r="T85" s="2" t="str">
        <f>IF(AND(U$33&gt;=1,U$33&lt;=5,S$33=31),"令和"&amp;"元"&amp;"年"&amp;5,IF(AND(U$33=5,S$33="元"),"令和元年 "&amp;5,IF(AND(U$33&gt;=6,S$33="元"),"令和"&amp;2&amp;"年"&amp;5,(IF((AND(U$33&gt;=1,U$33&lt;=5)),"令和"&amp;S$33&amp;"年"&amp;5,"令和"&amp;S$33+1&amp;"年"&amp;5)))))</f>
        <v>令和1年5</v>
      </c>
      <c r="U85" s="2" t="str">
        <f>IF(AND(U$33&gt;=1,U$33&lt;=5,S$33=31),"令和"&amp;"元"&amp;"年"&amp;5,IF(AND(U$33=5,S$33="元"),"令和元年 "&amp;5,IF(AND(U$33&gt;=6,S$33="元"),"令和"&amp;2&amp;"年"&amp;5,(IF((AND(U$33&gt;=1,U$33&lt;=5)),"令和"&amp;S$33&amp;"年"&amp;5,"令和"&amp;S$33+1&amp;"年"&amp;5)))))</f>
        <v>令和1年5</v>
      </c>
      <c r="Z85" s="2" t="str">
        <f>IF(AND(AA$33&gt;=1,AA$33&lt;=5,Y$33=31),"令和"&amp;"元"&amp;"年"&amp;5,IF(AND(AA$33=5,Y$33="元"),"令和元年 "&amp;5,IF(AND(AA$33&gt;=6,Y$33="元"),"令和"&amp;2&amp;"年"&amp;5,(IF((AND(AA$33&gt;=1,AA$33&lt;=5)),"令和"&amp;Y$33&amp;"年"&amp;5,"令和"&amp;Y$33+1&amp;"年"&amp;5)))))</f>
        <v>令和1年5</v>
      </c>
      <c r="AA85" s="2" t="str">
        <f>IF(AND(AA$33&gt;=1,AA$33&lt;=5,Y$33=31),"令和"&amp;"元"&amp;"年"&amp;5,IF(AND(AA$33=5,Y$33="元"),"令和元年 "&amp;5,IF(AND(AA$33&gt;=6,Y$33="元"),"令和"&amp;2&amp;"年"&amp;5,(IF((AND(AA$33&gt;=1,AA$33&lt;=5)),"令和"&amp;Y$33&amp;"年"&amp;5,"令和"&amp;Y$33+1&amp;"年"&amp;5)))))</f>
        <v>令和1年5</v>
      </c>
      <c r="AF85" s="2" t="str">
        <f>IF(AND(AG$33&gt;=1,AG$33&lt;=5,AE$33=31),"令和"&amp;"元"&amp;"年"&amp;5,IF(AND(AG$33=5,AE$33="元"),"令和元年 "&amp;5,IF(AND(AG$33&gt;=6,AE$33="元"),"令和"&amp;2&amp;"年"&amp;5,(IF((AND(AG$33&gt;=1,AG$33&lt;=5)),"令和"&amp;AE$33&amp;"年"&amp;5,"令和"&amp;AE$33+1&amp;"年"&amp;5)))))</f>
        <v>令和1年5</v>
      </c>
      <c r="AG85" s="2" t="str">
        <f>IF(AND(AG$33&gt;=1,AG$33&lt;=5,AE$33=31),"令和"&amp;"元"&amp;"年"&amp;5,IF(AND(AG$33=5,AE$33="元"),"令和元年 "&amp;5,IF(AND(AG$33&gt;=6,AE$33="元"),"令和"&amp;2&amp;"年"&amp;5,(IF((AND(AG$33&gt;=1,AG$33&lt;=5)),"令和"&amp;AE$33&amp;"年"&amp;5,"令和"&amp;AE$33+1&amp;"年"&amp;5)))))</f>
        <v>令和1年5</v>
      </c>
      <c r="AL85" s="2" t="str">
        <f>IF(AND(AM$33&gt;=1,AM$33&lt;=5,AK$33=31),"令和"&amp;"元"&amp;"年"&amp;5,IF(AND(AM$33=5,AK$33="元"),"令和元年 "&amp;5,IF(AND(AM$33&gt;=6,AK$33="元"),"令和"&amp;2&amp;"年"&amp;5,(IF((AND(AM$33&gt;=1,AM$33&lt;=5)),"令和"&amp;AK$33&amp;"年"&amp;5,"令和"&amp;AK$33+1&amp;"年"&amp;5)))))</f>
        <v>令和1年5</v>
      </c>
      <c r="AM85" s="2" t="str">
        <f>IF(AND(AM$33&gt;=1,AM$33&lt;=5,AK$33=31),"令和"&amp;"元"&amp;"年"&amp;5,IF(AND(AM$33=5,AK$33="元"),"令和元年 "&amp;5,IF(AND(AM$33&gt;=6,AK$33="元"),"令和"&amp;2&amp;"年"&amp;5,(IF((AND(AM$33&gt;=1,AM$33&lt;=5)),"令和"&amp;AK$33&amp;"年"&amp;5,"令和"&amp;AK$33+1&amp;"年"&amp;5)))))</f>
        <v>令和1年5</v>
      </c>
      <c r="AR85" s="2" t="str">
        <f>IF(AND(AS$33&gt;=1,AS$33&lt;=5,AQ$33=31),"令和"&amp;"元"&amp;"年"&amp;5,IF(AND(AS$33=5,AQ$33="元"),"令和元年 "&amp;5,IF(AND(AS$33&gt;=6,AQ$33="元"),"令和"&amp;2&amp;"年"&amp;5,(IF((AND(AS$33&gt;=1,AS$33&lt;=5)),"令和"&amp;AQ$33&amp;"年"&amp;5,"令和"&amp;AQ$33+1&amp;"年"&amp;5)))))</f>
        <v>令和1年5</v>
      </c>
      <c r="AS85" s="2" t="str">
        <f>IF(AND(AS$33&gt;=1,AS$33&lt;=5,AQ$33=31),"令和"&amp;"元"&amp;"年"&amp;5,IF(AND(AS$33=5,AQ$33="元"),"令和元年 "&amp;5,IF(AND(AS$33&gt;=6,AQ$33="元"),"令和"&amp;2&amp;"年"&amp;5,(IF((AND(AS$33&gt;=1,AS$33&lt;=5)),"令和"&amp;AQ$33&amp;"年"&amp;5,"令和"&amp;AQ$33+1&amp;"年"&amp;5)))))</f>
        <v>令和1年5</v>
      </c>
      <c r="AX85" s="2" t="str">
        <f>IF(AND(AY$33&gt;=1,AY$33&lt;=5,AW$33=31),"令和"&amp;"元"&amp;"年"&amp;5,IF(AND(AY$33=5,AW$33="元"),"令和元年 "&amp;5,IF(AND(AY$33&gt;=6,AW$33="元"),"令和"&amp;2&amp;"年"&amp;5,(IF((AND(AY$33&gt;=1,AY$33&lt;=5)),"令和"&amp;AW$33&amp;"年"&amp;5,"令和"&amp;AW$33+1&amp;"年"&amp;5)))))</f>
        <v>令和1年5</v>
      </c>
      <c r="AY85" s="2" t="str">
        <f>IF(AND(AY$33&gt;=1,AY$33&lt;=5,AW$33=31),"令和"&amp;"元"&amp;"年"&amp;5,IF(AND(AY$33=5,AW$33="元"),"令和元年 "&amp;5,IF(AND(AY$33&gt;=6,AW$33="元"),"令和"&amp;2&amp;"年"&amp;5,(IF((AND(AY$33&gt;=1,AY$33&lt;=5)),"令和"&amp;AW$33&amp;"年"&amp;5,"令和"&amp;AW$33+1&amp;"年"&amp;5)))))</f>
        <v>令和1年5</v>
      </c>
      <c r="BD85" s="2" t="str">
        <f>IF(AND(BE$33&gt;=1,BE$33&lt;=5,BC$33=31),"令和"&amp;"元"&amp;"年"&amp;5,IF(AND(BE$33=5,BC$33="元"),"令和元年 "&amp;5,IF(AND(BE$33&gt;=6,BC$33="元"),"令和"&amp;2&amp;"年"&amp;5,(IF((AND(BE$33&gt;=1,BE$33&lt;=5)),"令和"&amp;BC$33&amp;"年"&amp;5,"令和"&amp;BC$33+1&amp;"年"&amp;5)))))</f>
        <v>令和1年5</v>
      </c>
      <c r="BE85" s="2" t="str">
        <f>IF(AND(BE$33&gt;=1,BE$33&lt;=5,BC$33=31),"令和"&amp;"元"&amp;"年"&amp;5,IF(AND(BE$33=5,BC$33="元"),"令和元年 "&amp;5,IF(AND(BE$33&gt;=6,BC$33="元"),"令和"&amp;2&amp;"年"&amp;5,(IF((AND(BE$33&gt;=1,BE$33&lt;=5)),"令和"&amp;BC$33&amp;"年"&amp;5,"令和"&amp;BC$33+1&amp;"年"&amp;5)))))</f>
        <v>令和1年5</v>
      </c>
      <c r="BJ85" s="2" t="str">
        <f>IF(AND(BK$33&gt;=1,BK$33&lt;=5,BI$33=31),"令和"&amp;"元"&amp;"年"&amp;5,IF(AND(BK$33=5,BI$33="元"),"令和元年 "&amp;5,IF(AND(BK$33&gt;=6,BI$33="元"),"令和"&amp;2&amp;"年"&amp;5,(IF((AND(BK$33&gt;=1,BK$33&lt;=5)),"令和"&amp;BI$33&amp;"年"&amp;5,"令和"&amp;BI$33+1&amp;"年"&amp;5)))))</f>
        <v>令和1年5</v>
      </c>
      <c r="BK85" s="2" t="str">
        <f>IF(AND(BK$33&gt;=1,BK$33&lt;=5,BI$33=31),"令和"&amp;"元"&amp;"年"&amp;5,IF(AND(BK$33=5,BI$33="元"),"令和元年 "&amp;5,IF(AND(BK$33&gt;=6,BI$33="元"),"令和"&amp;2&amp;"年"&amp;5,(IF((AND(BK$33&gt;=1,BK$33&lt;=5)),"令和"&amp;BI$33&amp;"年"&amp;5,"令和"&amp;BI$33+1&amp;"年"&amp;5)))))</f>
        <v>令和1年5</v>
      </c>
      <c r="BP85" s="2" t="str">
        <f>IF(AND(BQ$33&gt;=1,BQ$33&lt;=5,BO$33=31),"令和"&amp;"元"&amp;"年"&amp;5,IF(AND(BQ$33=5,BO$33="元"),"令和元年 "&amp;5,IF(AND(BQ$33&gt;=6,BO$33="元"),"令和"&amp;2&amp;"年"&amp;5,(IF((AND(BQ$33&gt;=1,BQ$33&lt;=5)),"令和"&amp;BO$33&amp;"年"&amp;5,"令和"&amp;BO$33+1&amp;"年"&amp;5)))))</f>
        <v>令和1年5</v>
      </c>
      <c r="BQ85" s="2" t="str">
        <f>IF(AND(BQ$33&gt;=1,BQ$33&lt;=5,BO$33=31),"令和"&amp;"元"&amp;"年"&amp;5,IF(AND(BQ$33=5,BO$33="元"),"令和元年 "&amp;5,IF(AND(BQ$33&gt;=6,BO$33="元"),"令和"&amp;2&amp;"年"&amp;5,(IF((AND(BQ$33&gt;=1,BQ$33&lt;=5)),"令和"&amp;BO$33&amp;"年"&amp;5,"令和"&amp;BO$33+1&amp;"年"&amp;5)))))</f>
        <v>令和1年5</v>
      </c>
      <c r="BV85" s="2" t="str">
        <f>IF(AND(BW$33&gt;=1,BW$33&lt;=5,BU$33=31),"令和"&amp;"元"&amp;"年"&amp;5,IF(AND(BW$33=5,BU$33="元"),"令和元年 "&amp;5,IF(AND(BW$33&gt;=6,BU$33="元"),"令和"&amp;2&amp;"年"&amp;5,(IF((AND(BW$33&gt;=1,BW$33&lt;=5)),"令和"&amp;BU$33&amp;"年"&amp;5,"令和"&amp;BU$33+1&amp;"年"&amp;5)))))</f>
        <v>令和1年5</v>
      </c>
      <c r="BW85" s="2" t="str">
        <f>IF(AND(BW$33&gt;=1,BW$33&lt;=5,BU$33=31),"令和"&amp;"元"&amp;"年"&amp;5,IF(AND(BW$33=5,BU$33="元"),"令和元年 "&amp;5,IF(AND(BW$33&gt;=6,BU$33="元"),"令和"&amp;2&amp;"年"&amp;5,(IF((AND(BW$33&gt;=1,BW$33&lt;=5)),"令和"&amp;BU$33&amp;"年"&amp;5,"令和"&amp;BU$33+1&amp;"年"&amp;5)))))</f>
        <v>令和1年5</v>
      </c>
      <c r="CB85" s="2" t="str">
        <f>IF(AND(CC$33&gt;=1,CC$33&lt;=5,CA$33=31),"令和"&amp;"元"&amp;"年"&amp;5,IF(AND(CC$33=5,CA$33="元"),"令和元年 "&amp;5,IF(AND(CC$33&gt;=6,CA$33="元"),"令和"&amp;2&amp;"年"&amp;5,(IF((AND(CC$33&gt;=1,CC$33&lt;=5)),"令和"&amp;CA$33&amp;"年"&amp;5,"令和"&amp;CA$33+1&amp;"年"&amp;5)))))</f>
        <v>令和1年5</v>
      </c>
      <c r="CC85" s="2" t="str">
        <f>IF(AND(CC$33&gt;=1,CC$33&lt;=5,CA$33=31),"令和"&amp;"元"&amp;"年"&amp;5,IF(AND(CC$33=5,CA$33="元"),"令和元年 "&amp;5,IF(AND(CC$33&gt;=6,CA$33="元"),"令和"&amp;2&amp;"年"&amp;5,(IF((AND(CC$33&gt;=1,CC$33&lt;=5)),"令和"&amp;CA$33&amp;"年"&amp;5,"令和"&amp;CA$33+1&amp;"年"&amp;5)))))</f>
        <v>令和1年5</v>
      </c>
      <c r="CH85" s="2" t="str">
        <f>IF(AND(CI$33&gt;=1,CI$33&lt;=5,CG$33=31),"令和"&amp;"元"&amp;"年"&amp;5,IF(AND(CI$33=5,CG$33="元"),"令和元年 "&amp;5,IF(AND(CI$33&gt;=6,CG$33="元"),"令和"&amp;2&amp;"年"&amp;5,(IF((AND(CI$33&gt;=1,CI$33&lt;=5)),"令和"&amp;CG$33&amp;"年"&amp;5,"令和"&amp;CG$33+1&amp;"年"&amp;5)))))</f>
        <v>令和1年5</v>
      </c>
      <c r="CI85" s="2" t="str">
        <f>IF(AND(CI$33&gt;=1,CI$33&lt;=5,CG$33=31),"令和"&amp;"元"&amp;"年"&amp;5,IF(AND(CI$33=5,CG$33="元"),"令和元年 "&amp;5,IF(AND(CI$33&gt;=6,CG$33="元"),"令和"&amp;2&amp;"年"&amp;5,(IF((AND(CI$33&gt;=1,CI$33&lt;=5)),"令和"&amp;CG$33&amp;"年"&amp;5,"令和"&amp;CG$33+1&amp;"年"&amp;5)))))</f>
        <v>令和1年5</v>
      </c>
      <c r="CN85" s="2" t="str">
        <f>IF(AND(CO$33&gt;=1,CO$33&lt;=5,CM$33=31),"令和"&amp;"元"&amp;"年"&amp;5,IF(AND(CO$33=5,CM$33="元"),"令和元年 "&amp;5,IF(AND(CO$33&gt;=6,CM$33="元"),"令和"&amp;2&amp;"年"&amp;5,(IF((AND(CO$33&gt;=1,CO$33&lt;=5)),"令和"&amp;CM$33&amp;"年"&amp;5,"令和"&amp;CM$33+1&amp;"年"&amp;5)))))</f>
        <v>令和1年5</v>
      </c>
      <c r="CO85" s="2" t="str">
        <f>IF(AND(CO$33&gt;=1,CO$33&lt;=5,CM$33=31),"令和"&amp;"元"&amp;"年"&amp;5,IF(AND(CO$33=5,CM$33="元"),"令和元年 "&amp;5,IF(AND(CO$33&gt;=6,CM$33="元"),"令和"&amp;2&amp;"年"&amp;5,(IF((AND(CO$33&gt;=1,CO$33&lt;=5)),"令和"&amp;CM$33&amp;"年"&amp;5,"令和"&amp;CM$33+1&amp;"年"&amp;5)))))</f>
        <v>令和1年5</v>
      </c>
      <c r="CT85" s="2" t="str">
        <f>IF(AND(CU$33&gt;=1,CU$33&lt;=5,CS$33=31),"令和"&amp;"元"&amp;"年"&amp;5,IF(AND(CU$33=5,CS$33="元"),"令和元年 "&amp;5,IF(AND(CU$33&gt;=6,CS$33="元"),"令和"&amp;2&amp;"年"&amp;5,(IF((AND(CU$33&gt;=1,CU$33&lt;=5)),"令和"&amp;CS$33&amp;"年"&amp;5,"令和"&amp;CS$33+1&amp;"年"&amp;5)))))</f>
        <v>令和1年5</v>
      </c>
      <c r="CU85" s="2" t="str">
        <f>IF(AND(CU$33&gt;=1,CU$33&lt;=5,CS$33=31),"令和"&amp;"元"&amp;"年"&amp;5,IF(AND(CU$33=5,CS$33="元"),"令和元年 "&amp;5,IF(AND(CU$33&gt;=6,CS$33="元"),"令和"&amp;2&amp;"年"&amp;5,(IF((AND(CU$33&gt;=1,CU$33&lt;=5)),"令和"&amp;CS$33&amp;"年"&amp;5,"令和"&amp;CS$33+1&amp;"年"&amp;5)))))</f>
        <v>令和1年5</v>
      </c>
      <c r="CZ85" s="2" t="str">
        <f>IF(AND(DA$33&gt;=1,DA$33&lt;=5,CY$33=31),"令和"&amp;"元"&amp;"年"&amp;5,IF(AND(DA$33=5,CY$33="元"),"令和元年 "&amp;5,IF(AND(DA$33&gt;=6,CY$33="元"),"令和"&amp;2&amp;"年"&amp;5,(IF((AND(DA$33&gt;=1,DA$33&lt;=5)),"令和"&amp;CY$33&amp;"年"&amp;5,"令和"&amp;CY$33+1&amp;"年"&amp;5)))))</f>
        <v>令和1年5</v>
      </c>
      <c r="DA85" s="2" t="str">
        <f>IF(AND(DA$33&gt;=1,DA$33&lt;=5,CY$33=31),"令和"&amp;"元"&amp;"年"&amp;5,IF(AND(DA$33=5,CY$33="元"),"令和元年 "&amp;5,IF(AND(DA$33&gt;=6,CY$33="元"),"令和"&amp;2&amp;"年"&amp;5,(IF((AND(DA$33&gt;=1,DA$33&lt;=5)),"令和"&amp;CY$33&amp;"年"&amp;5,"令和"&amp;CY$33+1&amp;"年"&amp;5)))))</f>
        <v>令和1年5</v>
      </c>
      <c r="DF85" s="2" t="str">
        <f>IF(AND(DG$33&gt;=1,DG$33&lt;=5,DE$33=31),"令和"&amp;"元"&amp;"年"&amp;5,IF(AND(DG$33=5,DE$33="元"),"令和元年 "&amp;5,IF(AND(DG$33&gt;=6,DE$33="元"),"令和"&amp;2&amp;"年"&amp;5,(IF((AND(DG$33&gt;=1,DG$33&lt;=5)),"令和"&amp;DE$33&amp;"年"&amp;5,"令和"&amp;DE$33+1&amp;"年"&amp;5)))))</f>
        <v>令和1年5</v>
      </c>
      <c r="DG85" s="2" t="str">
        <f>IF(AND(DG$33&gt;=1,DG$33&lt;=5,DE$33=31),"令和"&amp;"元"&amp;"年"&amp;5,IF(AND(DG$33=5,DE$33="元"),"令和元年 "&amp;5,IF(AND(DG$33&gt;=6,DE$33="元"),"令和"&amp;2&amp;"年"&amp;5,(IF((AND(DG$33&gt;=1,DG$33&lt;=5)),"令和"&amp;DE$33&amp;"年"&amp;5,"令和"&amp;DE$33+1&amp;"年"&amp;5)))))</f>
        <v>令和1年5</v>
      </c>
      <c r="DL85" s="2" t="str">
        <f>IF(AND(DM$33&gt;=1,DM$33&lt;=5,DK$33=31),"令和"&amp;"元"&amp;"年"&amp;5,IF(AND(DM$33=5,DK$33="元"),"令和元年 "&amp;5,IF(AND(DM$33&gt;=6,DK$33="元"),"令和"&amp;2&amp;"年"&amp;5,(IF((AND(DM$33&gt;=1,DM$33&lt;=5)),"令和"&amp;DK$33&amp;"年"&amp;5,"令和"&amp;DK$33+1&amp;"年"&amp;5)))))</f>
        <v>令和1年5</v>
      </c>
      <c r="DM85" s="2" t="str">
        <f>IF(AND(DM$33&gt;=1,DM$33&lt;=5,DK$33=31),"令和"&amp;"元"&amp;"年"&amp;5,IF(AND(DM$33=5,DK$33="元"),"令和元年 "&amp;5,IF(AND(DM$33&gt;=6,DK$33="元"),"令和"&amp;2&amp;"年"&amp;5,(IF((AND(DM$33&gt;=1,DM$33&lt;=5)),"令和"&amp;DK$33&amp;"年"&amp;5,"令和"&amp;DK$33+1&amp;"年"&amp;5)))))</f>
        <v>令和1年5</v>
      </c>
      <c r="DR85" s="2" t="str">
        <f>IF(AND(DS$33&gt;=1,DS$33&lt;=5,DQ$33=31),"令和"&amp;"元"&amp;"年"&amp;5,IF(AND(DS$33=5,DQ$33="元"),"令和元年 "&amp;5,IF(AND(DS$33&gt;=6,DQ$33="元"),"令和"&amp;2&amp;"年"&amp;5,(IF((AND(DS$33&gt;=1,DS$33&lt;=5)),"令和"&amp;DQ$33&amp;"年"&amp;5,"令和"&amp;DQ$33+1&amp;"年"&amp;5)))))</f>
        <v>令和1年5</v>
      </c>
      <c r="DS85" s="2" t="str">
        <f>IF(AND(DS$33&gt;=1,DS$33&lt;=5,DQ$33=31),"令和"&amp;"元"&amp;"年"&amp;5,IF(AND(DS$33=5,DQ$33="元"),"令和元年 "&amp;5,IF(AND(DS$33&gt;=6,DQ$33="元"),"令和"&amp;2&amp;"年"&amp;5,(IF((AND(DS$33&gt;=1,DS$33&lt;=5)),"令和"&amp;DQ$33&amp;"年"&amp;5,"令和"&amp;DQ$33+1&amp;"年"&amp;5)))))</f>
        <v>令和1年5</v>
      </c>
      <c r="DX85" s="2" t="str">
        <f>IF(AND(DY$33&gt;=1,DY$33&lt;=5,DW$33=31),"令和"&amp;"元"&amp;"年"&amp;5,IF(AND(DY$33=5,DW$33="元"),"令和元年 "&amp;5,IF(AND(DY$33&gt;=6,DW$33="元"),"令和"&amp;2&amp;"年"&amp;5,(IF((AND(DY$33&gt;=1,DY$33&lt;=5)),"令和"&amp;DW$33&amp;"年"&amp;5,"令和"&amp;DW$33+1&amp;"年"&amp;5)))))</f>
        <v>令和1年5</v>
      </c>
      <c r="DY85" s="2" t="str">
        <f>IF(AND(DY$33&gt;=1,DY$33&lt;=5,DW$33=31),"令和"&amp;"元"&amp;"年"&amp;5,IF(AND(DY$33=5,DW$33="元"),"令和元年 "&amp;5,IF(AND(DY$33&gt;=6,DW$33="元"),"令和"&amp;2&amp;"年"&amp;5,(IF((AND(DY$33&gt;=1,DY$33&lt;=5)),"令和"&amp;DW$33&amp;"年"&amp;5,"令和"&amp;DW$33+1&amp;"年"&amp;5)))))</f>
        <v>令和1年5</v>
      </c>
      <c r="ED85" s="2" t="str">
        <f>IF(AND(EE$33&gt;=1,EE$33&lt;=5,EC$33=31),"令和"&amp;"元"&amp;"年"&amp;5,IF(AND(EE$33=5,EC$33="元"),"令和元年 "&amp;5,IF(AND(EE$33&gt;=6,EC$33="元"),"令和"&amp;2&amp;"年"&amp;5,(IF((AND(EE$33&gt;=1,EE$33&lt;=5)),"令和"&amp;EC$33&amp;"年"&amp;5,"令和"&amp;EC$33+1&amp;"年"&amp;5)))))</f>
        <v>令和1年5</v>
      </c>
      <c r="EE85" s="2" t="str">
        <f>IF(AND(EE$33&gt;=1,EE$33&lt;=5,EC$33=31),"令和"&amp;"元"&amp;"年"&amp;5,IF(AND(EE$33=5,EC$33="元"),"令和元年 "&amp;5,IF(AND(EE$33&gt;=6,EC$33="元"),"令和"&amp;2&amp;"年"&amp;5,(IF((AND(EE$33&gt;=1,EE$33&lt;=5)),"令和"&amp;EC$33&amp;"年"&amp;5,"令和"&amp;EC$33+1&amp;"年"&amp;5)))))</f>
        <v>令和1年5</v>
      </c>
      <c r="EJ85" s="2" t="str">
        <f>IF(AND(EK$33&gt;=1,EK$33&lt;=5,EI$33=31),"令和"&amp;"元"&amp;"年"&amp;5,IF(AND(EK$33=5,EI$33="元"),"令和元年 "&amp;5,IF(AND(EK$33&gt;=6,EI$33="元"),"令和"&amp;2&amp;"年"&amp;5,(IF((AND(EK$33&gt;=1,EK$33&lt;=5)),"令和"&amp;EI$33&amp;"年"&amp;5,"令和"&amp;EI$33+1&amp;"年"&amp;5)))))</f>
        <v>令和1年5</v>
      </c>
      <c r="EK85" s="2" t="str">
        <f>IF(AND(EK$33&gt;=1,EK$33&lt;=5,EI$33=31),"令和"&amp;"元"&amp;"年"&amp;5,IF(AND(EK$33=5,EI$33="元"),"令和元年 "&amp;5,IF(AND(EK$33&gt;=6,EI$33="元"),"令和"&amp;2&amp;"年"&amp;5,(IF((AND(EK$33&gt;=1,EK$33&lt;=5)),"令和"&amp;EI$33&amp;"年"&amp;5,"令和"&amp;EI$33+1&amp;"年"&amp;5)))))</f>
        <v>令和1年5</v>
      </c>
      <c r="EP85" s="2" t="str">
        <f>IF(AND(EQ$33&gt;=1,EQ$33&lt;=5,EO$33=31),"令和"&amp;"元"&amp;"年"&amp;5,IF(AND(EQ$33=5,EO$33="元"),"令和元年 "&amp;5,IF(AND(EQ$33&gt;=6,EO$33="元"),"令和"&amp;2&amp;"年"&amp;5,(IF((AND(EQ$33&gt;=1,EQ$33&lt;=5)),"令和"&amp;EO$33&amp;"年"&amp;5,"令和"&amp;EO$33+1&amp;"年"&amp;5)))))</f>
        <v>令和1年5</v>
      </c>
      <c r="EQ85" s="2" t="str">
        <f>IF(AND(EQ$33&gt;=1,EQ$33&lt;=5,EO$33=31),"令和"&amp;"元"&amp;"年"&amp;5,IF(AND(EQ$33=5,EO$33="元"),"令和元年 "&amp;5,IF(AND(EQ$33&gt;=6,EO$33="元"),"令和"&amp;2&amp;"年"&amp;5,(IF((AND(EQ$33&gt;=1,EQ$33&lt;=5)),"令和"&amp;EO$33&amp;"年"&amp;5,"令和"&amp;EO$33+1&amp;"年"&amp;5)))))</f>
        <v>令和1年5</v>
      </c>
      <c r="EV85" s="2" t="str">
        <f>IF(AND(EW$33&gt;=1,EW$33&lt;=5,EU$33=31),"令和"&amp;"元"&amp;"年"&amp;5,IF(AND(EW$33=5,EU$33="元"),"令和元年 "&amp;5,IF(AND(EW$33&gt;=6,EU$33="元"),"令和"&amp;2&amp;"年"&amp;5,(IF((AND(EW$33&gt;=1,EW$33&lt;=5)),"令和"&amp;EU$33&amp;"年"&amp;5,"令和"&amp;EU$33+1&amp;"年"&amp;5)))))</f>
        <v>令和1年5</v>
      </c>
      <c r="EW85" s="2" t="str">
        <f>IF(AND(EW$33&gt;=1,EW$33&lt;=5,EU$33=31),"令和"&amp;"元"&amp;"年"&amp;5,IF(AND(EW$33=5,EU$33="元"),"令和元年 "&amp;5,IF(AND(EW$33&gt;=6,EU$33="元"),"令和"&amp;2&amp;"年"&amp;5,(IF((AND(EW$33&gt;=1,EW$33&lt;=5)),"令和"&amp;EU$33&amp;"年"&amp;5,"令和"&amp;EU$33+1&amp;"年"&amp;5)))))</f>
        <v>令和1年5</v>
      </c>
      <c r="FB85" s="2" t="str">
        <f>IF(AND(FC$33&gt;=1,FC$33&lt;=5,FA$33=31),"令和"&amp;"元"&amp;"年"&amp;5,IF(AND(FC$33=5,FA$33="元"),"令和元年 "&amp;5,IF(AND(FC$33&gt;=6,FA$33="元"),"令和"&amp;2&amp;"年"&amp;5,(IF((AND(FC$33&gt;=1,FC$33&lt;=5)),"令和"&amp;FA$33&amp;"年"&amp;5,"令和"&amp;FA$33+1&amp;"年"&amp;5)))))</f>
        <v>令和1年5</v>
      </c>
      <c r="FC85" s="2" t="str">
        <f>IF(AND(FC$33&gt;=1,FC$33&lt;=5,FA$33=31),"令和"&amp;"元"&amp;"年"&amp;5,IF(AND(FC$33=5,FA$33="元"),"令和元年 "&amp;5,IF(AND(FC$33&gt;=6,FA$33="元"),"令和"&amp;2&amp;"年"&amp;5,(IF((AND(FC$33&gt;=1,FC$33&lt;=5)),"令和"&amp;FA$33&amp;"年"&amp;5,"令和"&amp;FA$33+1&amp;"年"&amp;5)))))</f>
        <v>令和1年5</v>
      </c>
      <c r="FH85" s="2" t="str">
        <f>IF(AND(FI$33&gt;=1,FI$33&lt;=5,FG$33=31),"令和"&amp;"元"&amp;"年"&amp;5,IF(AND(FI$33=5,FG$33="元"),"令和元年 "&amp;5,IF(AND(FI$33&gt;=6,FG$33="元"),"令和"&amp;2&amp;"年"&amp;5,(IF((AND(FI$33&gt;=1,FI$33&lt;=5)),"令和"&amp;FG$33&amp;"年"&amp;5,"令和"&amp;FG$33+1&amp;"年"&amp;5)))))</f>
        <v>令和1年5</v>
      </c>
      <c r="FI85" s="2" t="str">
        <f>IF(AND(FI$33&gt;=1,FI$33&lt;=5,FG$33=31),"令和"&amp;"元"&amp;"年"&amp;5,IF(AND(FI$33=5,FG$33="元"),"令和元年 "&amp;5,IF(AND(FI$33&gt;=6,FG$33="元"),"令和"&amp;2&amp;"年"&amp;5,(IF((AND(FI$33&gt;=1,FI$33&lt;=5)),"令和"&amp;FG$33&amp;"年"&amp;5,"令和"&amp;FG$33+1&amp;"年"&amp;5)))))</f>
        <v>令和1年5</v>
      </c>
      <c r="FN85" s="2" t="str">
        <f>IF(AND(FO$33&gt;=1,FO$33&lt;=5,FM$33=31),"令和"&amp;"元"&amp;"年"&amp;5,IF(AND(FO$33=5,FM$33="元"),"令和元年 "&amp;5,IF(AND(FO$33&gt;=6,FM$33="元"),"令和"&amp;2&amp;"年"&amp;5,(IF((AND(FO$33&gt;=1,FO$33&lt;=5)),"令和"&amp;FM$33&amp;"年"&amp;5,"令和"&amp;FM$33+1&amp;"年"&amp;5)))))</f>
        <v>令和1年5</v>
      </c>
      <c r="FO85" s="2" t="str">
        <f>IF(AND(FO$33&gt;=1,FO$33&lt;=5,FM$33=31),"令和"&amp;"元"&amp;"年"&amp;5,IF(AND(FO$33=5,FM$33="元"),"令和元年 "&amp;5,IF(AND(FO$33&gt;=6,FM$33="元"),"令和"&amp;2&amp;"年"&amp;5,(IF((AND(FO$33&gt;=1,FO$33&lt;=5)),"令和"&amp;FM$33&amp;"年"&amp;5,"令和"&amp;FM$33+1&amp;"年"&amp;5)))))</f>
        <v>令和1年5</v>
      </c>
      <c r="FT85" s="2" t="str">
        <f>IF(AND(FU$33&gt;=1,FU$33&lt;=5,FS$33=31),"令和"&amp;"元"&amp;"年"&amp;5,IF(AND(FU$33=5,FS$33="元"),"令和元年 "&amp;5,IF(AND(FU$33&gt;=6,FS$33="元"),"令和"&amp;2&amp;"年"&amp;5,(IF((AND(FU$33&gt;=1,FU$33&lt;=5)),"令和"&amp;FS$33&amp;"年"&amp;5,"令和"&amp;FS$33+1&amp;"年"&amp;5)))))</f>
        <v>令和1年5</v>
      </c>
      <c r="FU85" s="2" t="str">
        <f>IF(AND(FU$33&gt;=1,FU$33&lt;=5,FS$33=31),"令和"&amp;"元"&amp;"年"&amp;5,IF(AND(FU$33=5,FS$33="元"),"令和元年 "&amp;5,IF(AND(FU$33&gt;=6,FS$33="元"),"令和"&amp;2&amp;"年"&amp;5,(IF((AND(FU$33&gt;=1,FU$33&lt;=5)),"令和"&amp;FS$33&amp;"年"&amp;5,"令和"&amp;FS$33+1&amp;"年"&amp;5)))))</f>
        <v>令和1年5</v>
      </c>
      <c r="FZ85" s="2" t="str">
        <f>IF(AND(GA$33&gt;=1,GA$33&lt;=5,FY$33=31),"令和"&amp;"元"&amp;"年"&amp;5,IF(AND(GA$33=5,FY$33="元"),"令和元年 "&amp;5,IF(AND(GA$33&gt;=6,FY$33="元"),"令和"&amp;2&amp;"年"&amp;5,(IF((AND(GA$33&gt;=1,GA$33&lt;=5)),"令和"&amp;FY$33&amp;"年"&amp;5,"令和"&amp;FY$33+1&amp;"年"&amp;5)))))</f>
        <v>令和1年5</v>
      </c>
      <c r="GA85" s="2" t="str">
        <f>IF(AND(GA$33&gt;=1,GA$33&lt;=5,FY$33=31),"令和"&amp;"元"&amp;"年"&amp;5,IF(AND(GA$33=5,FY$33="元"),"令和元年 "&amp;5,IF(AND(GA$33&gt;=6,FY$33="元"),"令和"&amp;2&amp;"年"&amp;5,(IF((AND(GA$33&gt;=1,GA$33&lt;=5)),"令和"&amp;FY$33&amp;"年"&amp;5,"令和"&amp;FY$33+1&amp;"年"&amp;5)))))</f>
        <v>令和1年5</v>
      </c>
      <c r="GF85" s="2" t="str">
        <f>IF(AND(GG$33&gt;=1,GG$33&lt;=5,GE$33=31),"令和"&amp;"元"&amp;"年"&amp;5,IF(AND(GG$33=5,GE$33="元"),"令和元年 "&amp;5,IF(AND(GG$33&gt;=6,GE$33="元"),"令和"&amp;2&amp;"年"&amp;5,(IF((AND(GG$33&gt;=1,GG$33&lt;=5)),"令和"&amp;GE$33&amp;"年"&amp;5,"令和"&amp;GE$33+1&amp;"年"&amp;5)))))</f>
        <v>令和1年5</v>
      </c>
      <c r="GG85" s="2" t="str">
        <f>IF(AND(GG$33&gt;=1,GG$33&lt;=5,GE$33=31),"令和"&amp;"元"&amp;"年"&amp;5,IF(AND(GG$33=5,GE$33="元"),"令和元年 "&amp;5,IF(AND(GG$33&gt;=6,GE$33="元"),"令和"&amp;2&amp;"年"&amp;5,(IF((AND(GG$33&gt;=1,GG$33&lt;=5)),"令和"&amp;GE$33&amp;"年"&amp;5,"令和"&amp;GE$33+1&amp;"年"&amp;5)))))</f>
        <v>令和1年5</v>
      </c>
      <c r="GL85" s="2" t="str">
        <f>IF(AND(GM$33&gt;=1,GM$33&lt;=5,GK$33=31),"令和"&amp;"元"&amp;"年"&amp;5,IF(AND(GM$33=5,GK$33="元"),"令和元年 "&amp;5,IF(AND(GM$33&gt;=6,GK$33="元"),"令和"&amp;2&amp;"年"&amp;5,(IF((AND(GM$33&gt;=1,GM$33&lt;=5)),"令和"&amp;GK$33&amp;"年"&amp;5,"令和"&amp;GK$33+1&amp;"年"&amp;5)))))</f>
        <v>令和1年5</v>
      </c>
      <c r="GM85" s="2" t="str">
        <f>IF(AND(GM$33&gt;=1,GM$33&lt;=5,GK$33=31),"令和"&amp;"元"&amp;"年"&amp;5,IF(AND(GM$33=5,GK$33="元"),"令和元年 "&amp;5,IF(AND(GM$33&gt;=6,GK$33="元"),"令和"&amp;2&amp;"年"&amp;5,(IF((AND(GM$33&gt;=1,GM$33&lt;=5)),"令和"&amp;GK$33&amp;"年"&amp;5,"令和"&amp;GK$33+1&amp;"年"&amp;5)))))</f>
        <v>令和1年5</v>
      </c>
      <c r="GR85" s="2" t="str">
        <f>IF(AND(GS$33&gt;=1,GS$33&lt;=5,GQ$33=31),"令和"&amp;"元"&amp;"年"&amp;5,IF(AND(GS$33=5,GQ$33="元"),"令和元年 "&amp;5,IF(AND(GS$33&gt;=6,GQ$33="元"),"令和"&amp;2&amp;"年"&amp;5,(IF((AND(GS$33&gt;=1,GS$33&lt;=5)),"令和"&amp;GQ$33&amp;"年"&amp;5,"令和"&amp;GQ$33+1&amp;"年"&amp;5)))))</f>
        <v>令和1年5</v>
      </c>
      <c r="GS85" s="2" t="str">
        <f>IF(AND(GS$33&gt;=1,GS$33&lt;=5,GQ$33=31),"令和"&amp;"元"&amp;"年"&amp;5,IF(AND(GS$33=5,GQ$33="元"),"令和元年 "&amp;5,IF(AND(GS$33&gt;=6,GQ$33="元"),"令和"&amp;2&amp;"年"&amp;5,(IF((AND(GS$33&gt;=1,GS$33&lt;=5)),"令和"&amp;GQ$33&amp;"年"&amp;5,"令和"&amp;GQ$33+1&amp;"年"&amp;5)))))</f>
        <v>令和1年5</v>
      </c>
      <c r="GX85" s="2" t="str">
        <f>IF(AND(GY$33&gt;=1,GY$33&lt;=5,GW$33=31),"令和"&amp;"元"&amp;"年"&amp;5,IF(AND(GY$33=5,GW$33="元"),"令和元年 "&amp;5,IF(AND(GY$33&gt;=6,GW$33="元"),"令和"&amp;2&amp;"年"&amp;5,(IF((AND(GY$33&gt;=1,GY$33&lt;=5)),"令和"&amp;GW$33&amp;"年"&amp;5,"令和"&amp;GW$33+1&amp;"年"&amp;5)))))</f>
        <v>令和1年5</v>
      </c>
      <c r="GY85" s="2" t="str">
        <f>IF(AND(GY$33&gt;=1,GY$33&lt;=5,GW$33=31),"令和"&amp;"元"&amp;"年"&amp;5,IF(AND(GY$33=5,GW$33="元"),"令和元年 "&amp;5,IF(AND(GY$33&gt;=6,GW$33="元"),"令和"&amp;2&amp;"年"&amp;5,(IF((AND(GY$33&gt;=1,GY$33&lt;=5)),"令和"&amp;GW$33&amp;"年"&amp;5,"令和"&amp;GW$33+1&amp;"年"&amp;5)))))</f>
        <v>令和1年5</v>
      </c>
      <c r="HD85" s="2" t="str">
        <f>IF(AND(HE$33&gt;=1,HE$33&lt;=5,HC$33=31),"令和"&amp;"元"&amp;"年"&amp;5,IF(AND(HE$33=5,HC$33="元"),"令和元年 "&amp;5,IF(AND(HE$33&gt;=6,HC$33="元"),"令和"&amp;2&amp;"年"&amp;5,(IF((AND(HE$33&gt;=1,HE$33&lt;=5)),"令和"&amp;HC$33&amp;"年"&amp;5,"令和"&amp;HC$33+1&amp;"年"&amp;5)))))</f>
        <v>令和1年5</v>
      </c>
      <c r="HE85" s="2" t="str">
        <f>IF(AND(HE$33&gt;=1,HE$33&lt;=5,HC$33=31),"令和"&amp;"元"&amp;"年"&amp;5,IF(AND(HE$33=5,HC$33="元"),"令和元年 "&amp;5,IF(AND(HE$33&gt;=6,HC$33="元"),"令和"&amp;2&amp;"年"&amp;5,(IF((AND(HE$33&gt;=1,HE$33&lt;=5)),"令和"&amp;HC$33&amp;"年"&amp;5,"令和"&amp;HC$33+1&amp;"年"&amp;5)))))</f>
        <v>令和1年5</v>
      </c>
      <c r="HJ85" s="2" t="str">
        <f>IF(AND(HK$33&gt;=1,HK$33&lt;=5,HI$33=31),"令和"&amp;"元"&amp;"年"&amp;5,IF(AND(HK$33=5,HI$33="元"),"令和元年 "&amp;5,IF(AND(HK$33&gt;=6,HI$33="元"),"令和"&amp;2&amp;"年"&amp;5,(IF((AND(HK$33&gt;=1,HK$33&lt;=5)),"令和"&amp;HI$33&amp;"年"&amp;5,"令和"&amp;HI$33+1&amp;"年"&amp;5)))))</f>
        <v>令和1年5</v>
      </c>
      <c r="HK85" s="2" t="str">
        <f>IF(AND(HK$33&gt;=1,HK$33&lt;=5,HI$33=31),"令和"&amp;"元"&amp;"年"&amp;5,IF(AND(HK$33=5,HI$33="元"),"令和元年 "&amp;5,IF(AND(HK$33&gt;=6,HI$33="元"),"令和"&amp;2&amp;"年"&amp;5,(IF((AND(HK$33&gt;=1,HK$33&lt;=5)),"令和"&amp;HI$33&amp;"年"&amp;5,"令和"&amp;HI$33+1&amp;"年"&amp;5)))))</f>
        <v>令和1年5</v>
      </c>
      <c r="HP85" s="2" t="str">
        <f>IF(AND(HQ$33&gt;=1,HQ$33&lt;=5,HO$33=31),"令和"&amp;"元"&amp;"年"&amp;5,IF(AND(HQ$33=5,HO$33="元"),"令和元年 "&amp;5,IF(AND(HQ$33&gt;=6,HO$33="元"),"令和"&amp;2&amp;"年"&amp;5,(IF((AND(HQ$33&gt;=1,HQ$33&lt;=5)),"令和"&amp;HO$33&amp;"年"&amp;5,"令和"&amp;HO$33+1&amp;"年"&amp;5)))))</f>
        <v>令和1年5</v>
      </c>
      <c r="HQ85" s="2" t="str">
        <f>IF(AND(HQ$33&gt;=1,HQ$33&lt;=5,HO$33=31),"令和"&amp;"元"&amp;"年"&amp;5,IF(AND(HQ$33=5,HO$33="元"),"令和元年 "&amp;5,IF(AND(HQ$33&gt;=6,HO$33="元"),"令和"&amp;2&amp;"年"&amp;5,(IF((AND(HQ$33&gt;=1,HQ$33&lt;=5)),"令和"&amp;HO$33&amp;"年"&amp;5,"令和"&amp;HO$33+1&amp;"年"&amp;5)))))</f>
        <v>令和1年5</v>
      </c>
      <c r="HV85" s="2" t="str">
        <f>IF(AND(HW$33&gt;=1,HW$33&lt;=5,HU$33=31),"令和"&amp;"元"&amp;"年"&amp;5,IF(AND(HW$33=5,HU$33="元"),"令和元年 "&amp;5,IF(AND(HW$33&gt;=6,HU$33="元"),"令和"&amp;2&amp;"年"&amp;5,(IF((AND(HW$33&gt;=1,HW$33&lt;=5)),"令和"&amp;HU$33&amp;"年"&amp;5,"令和"&amp;HU$33+1&amp;"年"&amp;5)))))</f>
        <v>令和1年5</v>
      </c>
      <c r="HW85" s="2" t="str">
        <f>IF(AND(HW$33&gt;=1,HW$33&lt;=5,HU$33=31),"令和"&amp;"元"&amp;"年"&amp;5,IF(AND(HW$33=5,HU$33="元"),"令和元年 "&amp;5,IF(AND(HW$33&gt;=6,HU$33="元"),"令和"&amp;2&amp;"年"&amp;5,(IF((AND(HW$33&gt;=1,HW$33&lt;=5)),"令和"&amp;HU$33&amp;"年"&amp;5,"令和"&amp;HU$33+1&amp;"年"&amp;5)))))</f>
        <v>令和1年5</v>
      </c>
      <c r="IB85" s="2" t="str">
        <f>IF(AND(IC$33&gt;=1,IC$33&lt;=5,IA$33=31),"令和"&amp;"元"&amp;"年"&amp;5,IF(AND(IC$33=5,IA$33="元"),"令和元年 "&amp;5,IF(AND(IC$33&gt;=6,IA$33="元"),"令和"&amp;2&amp;"年"&amp;5,(IF((AND(IC$33&gt;=1,IC$33&lt;=5)),"令和"&amp;IA$33&amp;"年"&amp;5,"令和"&amp;IA$33+1&amp;"年"&amp;5)))))</f>
        <v>令和1年5</v>
      </c>
      <c r="IC85" s="2" t="str">
        <f>IF(AND(IC$33&gt;=1,IC$33&lt;=5,IA$33=31),"令和"&amp;"元"&amp;"年"&amp;5,IF(AND(IC$33=5,IA$33="元"),"令和元年 "&amp;5,IF(AND(IC$33&gt;=6,IA$33="元"),"令和"&amp;2&amp;"年"&amp;5,(IF((AND(IC$33&gt;=1,IC$33&lt;=5)),"令和"&amp;IA$33&amp;"年"&amp;5,"令和"&amp;IA$33+1&amp;"年"&amp;5)))))</f>
        <v>令和1年5</v>
      </c>
      <c r="IH85" s="2" t="str">
        <f>IF(AND(II$33&gt;=1,II$33&lt;=5,IG$33=31),"令和"&amp;"元"&amp;"年"&amp;5,IF(AND(II$33=5,IG$33="元"),"令和元年 "&amp;5,IF(AND(II$33&gt;=6,IG$33="元"),"令和"&amp;2&amp;"年"&amp;5,(IF((AND(II$33&gt;=1,II$33&lt;=5)),"令和"&amp;IG$33&amp;"年"&amp;5,"令和"&amp;IG$33+1&amp;"年"&amp;5)))))</f>
        <v>令和1年5</v>
      </c>
      <c r="II85" s="2" t="str">
        <f>IF(AND(II$33&gt;=1,II$33&lt;=5,IG$33=31),"令和"&amp;"元"&amp;"年"&amp;5,IF(AND(II$33=5,IG$33="元"),"令和元年 "&amp;5,IF(AND(II$33&gt;=6,IG$33="元"),"令和"&amp;2&amp;"年"&amp;5,(IF((AND(II$33&gt;=1,II$33&lt;=5)),"令和"&amp;IG$33&amp;"年"&amp;5,"令和"&amp;IG$33+1&amp;"年"&amp;5)))))</f>
        <v>令和1年5</v>
      </c>
    </row>
    <row r="86" spans="2:261" ht="15" hidden="1" customHeight="1" outlineLevel="1" x14ac:dyDescent="0.15">
      <c r="B86" s="4" t="str">
        <f>IF(AND(EI18&lt;&gt;"",EI22&lt;&gt;"",EK22&lt;&gt;"",EM22&lt;&gt;""),EI14,"")</f>
        <v/>
      </c>
      <c r="C86" s="81" t="str">
        <f t="shared" ca="1" si="1"/>
        <v>昭</v>
      </c>
      <c r="D86" s="78">
        <f t="shared" ca="1" si="2"/>
        <v>61</v>
      </c>
      <c r="E86" s="78" t="str">
        <f t="shared" ca="1" si="0"/>
        <v>昭61</v>
      </c>
      <c r="H86" s="2" t="str">
        <f>IF(AND(I$33&gt;=1,I$33&lt;=5,G38="",J38="",G$33=31),"令和"&amp;"元"&amp;"年"&amp;6,IF(AND(I$33&gt;=1,I$33&lt;=5,G38="",J38=""),"令和"&amp;G$33&amp;"年"&amp;6,""))</f>
        <v/>
      </c>
      <c r="I86" s="2" t="str">
        <f>IF(AND(I$33&gt;=1,I$33&lt;=5,G38="",J38="",G$33=31),"令和"&amp;"元"&amp;"年"&amp;6,IF(AND(I$33&gt;=1,I$33&lt;=5,G38="",J38=""),"令和"&amp;G$33&amp;"年"&amp;6,""))</f>
        <v/>
      </c>
      <c r="N86" s="2" t="str">
        <f>IF(AND(O$33&gt;=1,O$33&lt;=5,M38="",P38="",M$33=31),"令和"&amp;"元"&amp;"年"&amp;6,IF(AND(O$33&gt;=1,O$33&lt;=5,M38="",P38=""),"令和"&amp;M$33&amp;"年"&amp;6,""))</f>
        <v/>
      </c>
      <c r="O86" s="2" t="str">
        <f>IF(AND(O$33&gt;=1,O$33&lt;=5,M38="",P38="",M$33=31),"令和"&amp;"元"&amp;"年"&amp;6,IF(AND(O$33&gt;=1,O$33&lt;=5,M38="",P38=""),"令和"&amp;M$33&amp;"年"&amp;6,""))</f>
        <v/>
      </c>
      <c r="T86" s="2" t="str">
        <f>IF(AND(U$33&gt;=1,U$33&lt;=5,S38="",V38="",S$33=31),"令和"&amp;"元"&amp;"年"&amp;6,IF(AND(U$33&gt;=1,U$33&lt;=5,S38="",V38=""),"令和"&amp;S$33&amp;"年"&amp;6,""))</f>
        <v/>
      </c>
      <c r="U86" s="2" t="str">
        <f>IF(AND(U$33&gt;=1,U$33&lt;=5,S38="",V38="",S$33=31),"令和"&amp;"元"&amp;"年"&amp;6,IF(AND(U$33&gt;=1,U$33&lt;=5,S38="",V38=""),"令和"&amp;S$33&amp;"年"&amp;6,""))</f>
        <v/>
      </c>
      <c r="Z86" s="2" t="str">
        <f>IF(AND(AA$33&gt;=1,AA$33&lt;=5,Y38="",AB38="",Y$33=31),"令和"&amp;"元"&amp;"年"&amp;6,IF(AND(AA$33&gt;=1,AA$33&lt;=5,Y38="",AB38=""),"令和"&amp;Y$33&amp;"年"&amp;6,""))</f>
        <v/>
      </c>
      <c r="AA86" s="2" t="str">
        <f>IF(AND(AA$33&gt;=1,AA$33&lt;=5,Y38="",AB38="",Y$33=31),"令和"&amp;"元"&amp;"年"&amp;6,IF(AND(AA$33&gt;=1,AA$33&lt;=5,Y38="",AB38=""),"令和"&amp;Y$33&amp;"年"&amp;6,""))</f>
        <v/>
      </c>
      <c r="AF86" s="2" t="str">
        <f>IF(AND(AG$33&gt;=1,AG$33&lt;=5,AE38="",AH38="",AE$33=31),"令和"&amp;"元"&amp;"年"&amp;6,IF(AND(AG$33&gt;=1,AG$33&lt;=5,AE38="",AH38=""),"令和"&amp;AE$33&amp;"年"&amp;6,""))</f>
        <v/>
      </c>
      <c r="AG86" s="2" t="str">
        <f>IF(AND(AG$33&gt;=1,AG$33&lt;=5,AE38="",AH38="",AE$33=31),"令和"&amp;"元"&amp;"年"&amp;6,IF(AND(AG$33&gt;=1,AG$33&lt;=5,AE38="",AH38=""),"令和"&amp;AE$33&amp;"年"&amp;6,""))</f>
        <v/>
      </c>
      <c r="AL86" s="2" t="str">
        <f>IF(AND(AM$33&gt;=1,AM$33&lt;=5,AK38="",AN38="",AK$33=31),"令和"&amp;"元"&amp;"年"&amp;6,IF(AND(AM$33&gt;=1,AM$33&lt;=5,AK38="",AN38=""),"令和"&amp;AK$33&amp;"年"&amp;6,""))</f>
        <v/>
      </c>
      <c r="AM86" s="2" t="str">
        <f>IF(AND(AM$33&gt;=1,AM$33&lt;=5,AK38="",AN38="",AK$33=31),"令和"&amp;"元"&amp;"年"&amp;6,IF(AND(AM$33&gt;=1,AM$33&lt;=5,AK38="",AN38=""),"令和"&amp;AK$33&amp;"年"&amp;6,""))</f>
        <v/>
      </c>
      <c r="AR86" s="2" t="str">
        <f>IF(AND(AS$33&gt;=1,AS$33&lt;=5,AQ38="",AT38="",AQ$33=31),"令和"&amp;"元"&amp;"年"&amp;6,IF(AND(AS$33&gt;=1,AS$33&lt;=5,AQ38="",AT38=""),"令和"&amp;AQ$33&amp;"年"&amp;6,""))</f>
        <v/>
      </c>
      <c r="AS86" s="2" t="str">
        <f>IF(AND(AS$33&gt;=1,AS$33&lt;=5,AQ38="",AT38="",AQ$33=31),"令和"&amp;"元"&amp;"年"&amp;6,IF(AND(AS$33&gt;=1,AS$33&lt;=5,AQ38="",AT38=""),"令和"&amp;AQ$33&amp;"年"&amp;6,""))</f>
        <v/>
      </c>
      <c r="AX86" s="2" t="str">
        <f>IF(AND(AY$33&gt;=1,AY$33&lt;=5,AW38="",AZ38="",AW$33=31),"令和"&amp;"元"&amp;"年"&amp;6,IF(AND(AY$33&gt;=1,AY$33&lt;=5,AW38="",AZ38=""),"令和"&amp;AW$33&amp;"年"&amp;6,""))</f>
        <v/>
      </c>
      <c r="AY86" s="2" t="str">
        <f>IF(AND(AY$33&gt;=1,AY$33&lt;=5,AW38="",AZ38="",AW$33=31),"令和"&amp;"元"&amp;"年"&amp;6,IF(AND(AY$33&gt;=1,AY$33&lt;=5,AW38="",AZ38=""),"令和"&amp;AW$33&amp;"年"&amp;6,""))</f>
        <v/>
      </c>
      <c r="BD86" s="2" t="str">
        <f>IF(AND(BE$33&gt;=1,BE$33&lt;=5,BC38="",BF38="",BC$33=31),"令和"&amp;"元"&amp;"年"&amp;6,IF(AND(BE$33&gt;=1,BE$33&lt;=5,BC38="",BF38=""),"令和"&amp;BC$33&amp;"年"&amp;6,""))</f>
        <v/>
      </c>
      <c r="BE86" s="2" t="str">
        <f>IF(AND(BE$33&gt;=1,BE$33&lt;=5,BC38="",BF38="",BC$33=31),"令和"&amp;"元"&amp;"年"&amp;6,IF(AND(BE$33&gt;=1,BE$33&lt;=5,BC38="",BF38=""),"令和"&amp;BC$33&amp;"年"&amp;6,""))</f>
        <v/>
      </c>
      <c r="BJ86" s="2" t="str">
        <f>IF(AND(BK$33&gt;=1,BK$33&lt;=5,BI38="",BL38="",BI$33=31),"令和"&amp;"元"&amp;"年"&amp;6,IF(AND(BK$33&gt;=1,BK$33&lt;=5,BI38="",BL38=""),"令和"&amp;BI$33&amp;"年"&amp;6,""))</f>
        <v/>
      </c>
      <c r="BK86" s="2" t="str">
        <f>IF(AND(BK$33&gt;=1,BK$33&lt;=5,BI38="",BL38="",BI$33=31),"令和"&amp;"元"&amp;"年"&amp;6,IF(AND(BK$33&gt;=1,BK$33&lt;=5,BI38="",BL38=""),"令和"&amp;BI$33&amp;"年"&amp;6,""))</f>
        <v/>
      </c>
      <c r="BP86" s="2" t="str">
        <f>IF(AND(BQ$33&gt;=1,BQ$33&lt;=5,BO38="",BR38="",BO$33=31),"令和"&amp;"元"&amp;"年"&amp;6,IF(AND(BQ$33&gt;=1,BQ$33&lt;=5,BO38="",BR38=""),"令和"&amp;BO$33&amp;"年"&amp;6,""))</f>
        <v/>
      </c>
      <c r="BQ86" s="2" t="str">
        <f>IF(AND(BQ$33&gt;=1,BQ$33&lt;=5,BO38="",BR38="",BO$33=31),"令和"&amp;"元"&amp;"年"&amp;6,IF(AND(BQ$33&gt;=1,BQ$33&lt;=5,BO38="",BR38=""),"令和"&amp;BO$33&amp;"年"&amp;6,""))</f>
        <v/>
      </c>
      <c r="BV86" s="2" t="str">
        <f>IF(AND(BW$33&gt;=1,BW$33&lt;=5,BU38="",BX38="",BU$33=31),"令和"&amp;"元"&amp;"年"&amp;6,IF(AND(BW$33&gt;=1,BW$33&lt;=5,BU38="",BX38=""),"令和"&amp;BU$33&amp;"年"&amp;6,""))</f>
        <v/>
      </c>
      <c r="BW86" s="2" t="str">
        <f>IF(AND(BW$33&gt;=1,BW$33&lt;=5,BU38="",BX38="",BU$33=31),"令和"&amp;"元"&amp;"年"&amp;6,IF(AND(BW$33&gt;=1,BW$33&lt;=5,BU38="",BX38=""),"令和"&amp;BU$33&amp;"年"&amp;6,""))</f>
        <v/>
      </c>
      <c r="CB86" s="2" t="str">
        <f>IF(AND(CC$33&gt;=1,CC$33&lt;=5,CA38="",CD38="",CA$33=31),"令和"&amp;"元"&amp;"年"&amp;6,IF(AND(CC$33&gt;=1,CC$33&lt;=5,CA38="",CD38=""),"令和"&amp;CA$33&amp;"年"&amp;6,""))</f>
        <v/>
      </c>
      <c r="CC86" s="2" t="str">
        <f>IF(AND(CC$33&gt;=1,CC$33&lt;=5,CA38="",CD38="",CA$33=31),"令和"&amp;"元"&amp;"年"&amp;6,IF(AND(CC$33&gt;=1,CC$33&lt;=5,CA38="",CD38=""),"令和"&amp;CA$33&amp;"年"&amp;6,""))</f>
        <v/>
      </c>
      <c r="CH86" s="2" t="str">
        <f>IF(AND(CI$33&gt;=1,CI$33&lt;=5,CG38="",CJ38="",CG$33=31),"令和"&amp;"元"&amp;"年"&amp;6,IF(AND(CI$33&gt;=1,CI$33&lt;=5,CG38="",CJ38=""),"令和"&amp;CG$33&amp;"年"&amp;6,""))</f>
        <v/>
      </c>
      <c r="CI86" s="2" t="str">
        <f>IF(AND(CI$33&gt;=1,CI$33&lt;=5,CG38="",CJ38="",CG$33=31),"令和"&amp;"元"&amp;"年"&amp;6,IF(AND(CI$33&gt;=1,CI$33&lt;=5,CG38="",CJ38=""),"令和"&amp;CG$33&amp;"年"&amp;6,""))</f>
        <v/>
      </c>
      <c r="CN86" s="2" t="str">
        <f>IF(AND(CO$33&gt;=1,CO$33&lt;=5,CM38="",CP38="",CM$33=31),"令和"&amp;"元"&amp;"年"&amp;6,IF(AND(CO$33&gt;=1,CO$33&lt;=5,CM38="",CP38=""),"令和"&amp;CM$33&amp;"年"&amp;6,""))</f>
        <v/>
      </c>
      <c r="CO86" s="2" t="str">
        <f>IF(AND(CO$33&gt;=1,CO$33&lt;=5,CM38="",CP38="",CM$33=31),"令和"&amp;"元"&amp;"年"&amp;6,IF(AND(CO$33&gt;=1,CO$33&lt;=5,CM38="",CP38=""),"令和"&amp;CM$33&amp;"年"&amp;6,""))</f>
        <v/>
      </c>
      <c r="CT86" s="2" t="str">
        <f>IF(AND(CU$33&gt;=1,CU$33&lt;=5,CS38="",CV38="",CS$33=31),"令和"&amp;"元"&amp;"年"&amp;6,IF(AND(CU$33&gt;=1,CU$33&lt;=5,CS38="",CV38=""),"令和"&amp;CS$33&amp;"年"&amp;6,""))</f>
        <v/>
      </c>
      <c r="CU86" s="2" t="str">
        <f>IF(AND(CU$33&gt;=1,CU$33&lt;=5,CS38="",CV38="",CS$33=31),"令和"&amp;"元"&amp;"年"&amp;6,IF(AND(CU$33&gt;=1,CU$33&lt;=5,CS38="",CV38=""),"令和"&amp;CS$33&amp;"年"&amp;6,""))</f>
        <v/>
      </c>
      <c r="CZ86" s="2" t="str">
        <f>IF(AND(DA$33&gt;=1,DA$33&lt;=5,CY38="",DB38="",CY$33=31),"令和"&amp;"元"&amp;"年"&amp;6,IF(AND(DA$33&gt;=1,DA$33&lt;=5,CY38="",DB38=""),"令和"&amp;CY$33&amp;"年"&amp;6,""))</f>
        <v/>
      </c>
      <c r="DA86" s="2" t="str">
        <f>IF(AND(DA$33&gt;=1,DA$33&lt;=5,CY38="",DB38="",CY$33=31),"令和"&amp;"元"&amp;"年"&amp;6,IF(AND(DA$33&gt;=1,DA$33&lt;=5,CY38="",DB38=""),"令和"&amp;CY$33&amp;"年"&amp;6,""))</f>
        <v/>
      </c>
      <c r="DF86" s="2" t="str">
        <f>IF(AND(DG$33&gt;=1,DG$33&lt;=5,DE38="",DH38="",DE$33=31),"令和"&amp;"元"&amp;"年"&amp;6,IF(AND(DG$33&gt;=1,DG$33&lt;=5,DE38="",DH38=""),"令和"&amp;DE$33&amp;"年"&amp;6,""))</f>
        <v/>
      </c>
      <c r="DG86" s="2" t="str">
        <f>IF(AND(DG$33&gt;=1,DG$33&lt;=5,DE38="",DH38="",DE$33=31),"令和"&amp;"元"&amp;"年"&amp;6,IF(AND(DG$33&gt;=1,DG$33&lt;=5,DE38="",DH38=""),"令和"&amp;DE$33&amp;"年"&amp;6,""))</f>
        <v/>
      </c>
      <c r="DL86" s="2" t="str">
        <f>IF(AND(DM$33&gt;=1,DM$33&lt;=5,DK38="",DN38="",DK$33=31),"令和"&amp;"元"&amp;"年"&amp;6,IF(AND(DM$33&gt;=1,DM$33&lt;=5,DK38="",DN38=""),"令和"&amp;DK$33&amp;"年"&amp;6,""))</f>
        <v/>
      </c>
      <c r="DM86" s="2" t="str">
        <f>IF(AND(DM$33&gt;=1,DM$33&lt;=5,DK38="",DN38="",DK$33=31),"令和"&amp;"元"&amp;"年"&amp;6,IF(AND(DM$33&gt;=1,DM$33&lt;=5,DK38="",DN38=""),"令和"&amp;DK$33&amp;"年"&amp;6,""))</f>
        <v/>
      </c>
      <c r="DR86" s="2" t="str">
        <f>IF(AND(DS$33&gt;=1,DS$33&lt;=5,DQ38="",DT38="",DQ$33=31),"令和"&amp;"元"&amp;"年"&amp;6,IF(AND(DS$33&gt;=1,DS$33&lt;=5,DQ38="",DT38=""),"令和"&amp;DQ$33&amp;"年"&amp;6,""))</f>
        <v/>
      </c>
      <c r="DS86" s="2" t="str">
        <f>IF(AND(DS$33&gt;=1,DS$33&lt;=5,DQ38="",DT38="",DQ$33=31),"令和"&amp;"元"&amp;"年"&amp;6,IF(AND(DS$33&gt;=1,DS$33&lt;=5,DQ38="",DT38=""),"令和"&amp;DQ$33&amp;"年"&amp;6,""))</f>
        <v/>
      </c>
      <c r="DX86" s="2" t="str">
        <f>IF(AND(DY$33&gt;=1,DY$33&lt;=5,DW38="",DZ38="",DW$33=31),"令和"&amp;"元"&amp;"年"&amp;6,IF(AND(DY$33&gt;=1,DY$33&lt;=5,DW38="",DZ38=""),"令和"&amp;DW$33&amp;"年"&amp;6,""))</f>
        <v/>
      </c>
      <c r="DY86" s="2" t="str">
        <f>IF(AND(DY$33&gt;=1,DY$33&lt;=5,DW38="",DZ38="",DW$33=31),"令和"&amp;"元"&amp;"年"&amp;6,IF(AND(DY$33&gt;=1,DY$33&lt;=5,DW38="",DZ38=""),"令和"&amp;DW$33&amp;"年"&amp;6,""))</f>
        <v/>
      </c>
      <c r="ED86" s="2" t="str">
        <f>IF(AND(EE$33&gt;=1,EE$33&lt;=5,EC38="",EF38="",EC$33=31),"令和"&amp;"元"&amp;"年"&amp;6,IF(AND(EE$33&gt;=1,EE$33&lt;=5,EC38="",EF38=""),"令和"&amp;EC$33&amp;"年"&amp;6,""))</f>
        <v/>
      </c>
      <c r="EE86" s="2" t="str">
        <f>IF(AND(EE$33&gt;=1,EE$33&lt;=5,EC38="",EF38="",EC$33=31),"令和"&amp;"元"&amp;"年"&amp;6,IF(AND(EE$33&gt;=1,EE$33&lt;=5,EC38="",EF38=""),"令和"&amp;EC$33&amp;"年"&amp;6,""))</f>
        <v/>
      </c>
      <c r="EJ86" s="2" t="str">
        <f>IF(AND(EK$33&gt;=1,EK$33&lt;=5,EI38="",EL38="",EI$33=31),"令和"&amp;"元"&amp;"年"&amp;6,IF(AND(EK$33&gt;=1,EK$33&lt;=5,EI38="",EL38=""),"令和"&amp;EI$33&amp;"年"&amp;6,""))</f>
        <v/>
      </c>
      <c r="EK86" s="2" t="str">
        <f>IF(AND(EK$33&gt;=1,EK$33&lt;=5,EI38="",EL38="",EI$33=31),"令和"&amp;"元"&amp;"年"&amp;6,IF(AND(EK$33&gt;=1,EK$33&lt;=5,EI38="",EL38=""),"令和"&amp;EI$33&amp;"年"&amp;6,""))</f>
        <v/>
      </c>
      <c r="EP86" s="2" t="str">
        <f>IF(AND(EQ$33&gt;=1,EQ$33&lt;=5,EO38="",ER38="",EO$33=31),"令和"&amp;"元"&amp;"年"&amp;6,IF(AND(EQ$33&gt;=1,EQ$33&lt;=5,EO38="",ER38=""),"令和"&amp;EO$33&amp;"年"&amp;6,""))</f>
        <v/>
      </c>
      <c r="EQ86" s="2" t="str">
        <f>IF(AND(EQ$33&gt;=1,EQ$33&lt;=5,EO38="",ER38="",EO$33=31),"令和"&amp;"元"&amp;"年"&amp;6,IF(AND(EQ$33&gt;=1,EQ$33&lt;=5,EO38="",ER38=""),"令和"&amp;EO$33&amp;"年"&amp;6,""))</f>
        <v/>
      </c>
      <c r="EV86" s="2" t="str">
        <f>IF(AND(EW$33&gt;=1,EW$33&lt;=5,EU38="",EX38="",EU$33=31),"令和"&amp;"元"&amp;"年"&amp;6,IF(AND(EW$33&gt;=1,EW$33&lt;=5,EU38="",EX38=""),"令和"&amp;EU$33&amp;"年"&amp;6,""))</f>
        <v/>
      </c>
      <c r="EW86" s="2" t="str">
        <f>IF(AND(EW$33&gt;=1,EW$33&lt;=5,EU38="",EX38="",EU$33=31),"令和"&amp;"元"&amp;"年"&amp;6,IF(AND(EW$33&gt;=1,EW$33&lt;=5,EU38="",EX38=""),"令和"&amp;EU$33&amp;"年"&amp;6,""))</f>
        <v/>
      </c>
      <c r="FB86" s="2" t="str">
        <f>IF(AND(FC$33&gt;=1,FC$33&lt;=5,FA38="",FD38="",FA$33=31),"令和"&amp;"元"&amp;"年"&amp;6,IF(AND(FC$33&gt;=1,FC$33&lt;=5,FA38="",FD38=""),"令和"&amp;FA$33&amp;"年"&amp;6,""))</f>
        <v/>
      </c>
      <c r="FC86" s="2" t="str">
        <f>IF(AND(FC$33&gt;=1,FC$33&lt;=5,FA38="",FD38="",FA$33=31),"令和"&amp;"元"&amp;"年"&amp;6,IF(AND(FC$33&gt;=1,FC$33&lt;=5,FA38="",FD38=""),"令和"&amp;FA$33&amp;"年"&amp;6,""))</f>
        <v/>
      </c>
      <c r="FH86" s="2" t="str">
        <f>IF(AND(FI$33&gt;=1,FI$33&lt;=5,FG38="",FJ38="",FG$33=31),"令和"&amp;"元"&amp;"年"&amp;6,IF(AND(FI$33&gt;=1,FI$33&lt;=5,FG38="",FJ38=""),"令和"&amp;FG$33&amp;"年"&amp;6,""))</f>
        <v/>
      </c>
      <c r="FI86" s="2" t="str">
        <f>IF(AND(FI$33&gt;=1,FI$33&lt;=5,FG38="",FJ38="",FG$33=31),"令和"&amp;"元"&amp;"年"&amp;6,IF(AND(FI$33&gt;=1,FI$33&lt;=5,FG38="",FJ38=""),"令和"&amp;FG$33&amp;"年"&amp;6,""))</f>
        <v/>
      </c>
      <c r="FN86" s="2" t="str">
        <f>IF(AND(FO$33&gt;=1,FO$33&lt;=5,FM38="",FP38="",FM$33=31),"令和"&amp;"元"&amp;"年"&amp;6,IF(AND(FO$33&gt;=1,FO$33&lt;=5,FM38="",FP38=""),"令和"&amp;FM$33&amp;"年"&amp;6,""))</f>
        <v/>
      </c>
      <c r="FO86" s="2" t="str">
        <f>IF(AND(FO$33&gt;=1,FO$33&lt;=5,FM38="",FP38="",FM$33=31),"令和"&amp;"元"&amp;"年"&amp;6,IF(AND(FO$33&gt;=1,FO$33&lt;=5,FM38="",FP38=""),"令和"&amp;FM$33&amp;"年"&amp;6,""))</f>
        <v/>
      </c>
      <c r="FT86" s="2" t="str">
        <f>IF(AND(FU$33&gt;=1,FU$33&lt;=5,FS38="",FV38="",FS$33=31),"令和"&amp;"元"&amp;"年"&amp;6,IF(AND(FU$33&gt;=1,FU$33&lt;=5,FS38="",FV38=""),"令和"&amp;FS$33&amp;"年"&amp;6,""))</f>
        <v/>
      </c>
      <c r="FU86" s="2" t="str">
        <f>IF(AND(FU$33&gt;=1,FU$33&lt;=5,FS38="",FV38="",FS$33=31),"令和"&amp;"元"&amp;"年"&amp;6,IF(AND(FU$33&gt;=1,FU$33&lt;=5,FS38="",FV38=""),"令和"&amp;FS$33&amp;"年"&amp;6,""))</f>
        <v/>
      </c>
      <c r="FZ86" s="2" t="str">
        <f>IF(AND(GA$33&gt;=1,GA$33&lt;=5,FY38="",GB38="",FY$33=31),"令和"&amp;"元"&amp;"年"&amp;6,IF(AND(GA$33&gt;=1,GA$33&lt;=5,FY38="",GB38=""),"令和"&amp;FY$33&amp;"年"&amp;6,""))</f>
        <v/>
      </c>
      <c r="GA86" s="2" t="str">
        <f>IF(AND(GA$33&gt;=1,GA$33&lt;=5,FY38="",GB38="",FY$33=31),"令和"&amp;"元"&amp;"年"&amp;6,IF(AND(GA$33&gt;=1,GA$33&lt;=5,FY38="",GB38=""),"令和"&amp;FY$33&amp;"年"&amp;6,""))</f>
        <v/>
      </c>
      <c r="GF86" s="2" t="str">
        <f>IF(AND(GG$33&gt;=1,GG$33&lt;=5,GE38="",GH38="",GE$33=31),"令和"&amp;"元"&amp;"年"&amp;6,IF(AND(GG$33&gt;=1,GG$33&lt;=5,GE38="",GH38=""),"令和"&amp;GE$33&amp;"年"&amp;6,""))</f>
        <v/>
      </c>
      <c r="GG86" s="2" t="str">
        <f>IF(AND(GG$33&gt;=1,GG$33&lt;=5,GE38="",GH38="",GE$33=31),"令和"&amp;"元"&amp;"年"&amp;6,IF(AND(GG$33&gt;=1,GG$33&lt;=5,GE38="",GH38=""),"令和"&amp;GE$33&amp;"年"&amp;6,""))</f>
        <v/>
      </c>
      <c r="GL86" s="2" t="str">
        <f>IF(AND(GM$33&gt;=1,GM$33&lt;=5,GK38="",GN38="",GK$33=31),"令和"&amp;"元"&amp;"年"&amp;6,IF(AND(GM$33&gt;=1,GM$33&lt;=5,GK38="",GN38=""),"令和"&amp;GK$33&amp;"年"&amp;6,""))</f>
        <v/>
      </c>
      <c r="GM86" s="2" t="str">
        <f>IF(AND(GM$33&gt;=1,GM$33&lt;=5,GK38="",GN38="",GK$33=31),"令和"&amp;"元"&amp;"年"&amp;6,IF(AND(GM$33&gt;=1,GM$33&lt;=5,GK38="",GN38=""),"令和"&amp;GK$33&amp;"年"&amp;6,""))</f>
        <v/>
      </c>
      <c r="GR86" s="2" t="str">
        <f>IF(AND(GS$33&gt;=1,GS$33&lt;=5,GQ38="",GT38="",GQ$33=31),"令和"&amp;"元"&amp;"年"&amp;6,IF(AND(GS$33&gt;=1,GS$33&lt;=5,GQ38="",GT38=""),"令和"&amp;GQ$33&amp;"年"&amp;6,""))</f>
        <v/>
      </c>
      <c r="GS86" s="2" t="str">
        <f>IF(AND(GS$33&gt;=1,GS$33&lt;=5,GQ38="",GT38="",GQ$33=31),"令和"&amp;"元"&amp;"年"&amp;6,IF(AND(GS$33&gt;=1,GS$33&lt;=5,GQ38="",GT38=""),"令和"&amp;GQ$33&amp;"年"&amp;6,""))</f>
        <v/>
      </c>
      <c r="GX86" s="2" t="str">
        <f>IF(AND(GY$33&gt;=1,GY$33&lt;=5,GW38="",GZ38="",GW$33=31),"令和"&amp;"元"&amp;"年"&amp;6,IF(AND(GY$33&gt;=1,GY$33&lt;=5,GW38="",GZ38=""),"令和"&amp;GW$33&amp;"年"&amp;6,""))</f>
        <v/>
      </c>
      <c r="GY86" s="2" t="str">
        <f>IF(AND(GY$33&gt;=1,GY$33&lt;=5,GW38="",GZ38="",GW$33=31),"令和"&amp;"元"&amp;"年"&amp;6,IF(AND(GY$33&gt;=1,GY$33&lt;=5,GW38="",GZ38=""),"令和"&amp;GW$33&amp;"年"&amp;6,""))</f>
        <v/>
      </c>
      <c r="HD86" s="2" t="str">
        <f>IF(AND(HE$33&gt;=1,HE$33&lt;=5,HC38="",HF38="",HC$33=31),"令和"&amp;"元"&amp;"年"&amp;6,IF(AND(HE$33&gt;=1,HE$33&lt;=5,HC38="",HF38=""),"令和"&amp;HC$33&amp;"年"&amp;6,""))</f>
        <v/>
      </c>
      <c r="HE86" s="2" t="str">
        <f>IF(AND(HE$33&gt;=1,HE$33&lt;=5,HC38="",HF38="",HC$33=31),"令和"&amp;"元"&amp;"年"&amp;6,IF(AND(HE$33&gt;=1,HE$33&lt;=5,HC38="",HF38=""),"令和"&amp;HC$33&amp;"年"&amp;6,""))</f>
        <v/>
      </c>
      <c r="HJ86" s="2" t="str">
        <f>IF(AND(HK$33&gt;=1,HK$33&lt;=5,HI38="",HL38="",HI$33=31),"令和"&amp;"元"&amp;"年"&amp;6,IF(AND(HK$33&gt;=1,HK$33&lt;=5,HI38="",HL38=""),"令和"&amp;HI$33&amp;"年"&amp;6,""))</f>
        <v/>
      </c>
      <c r="HK86" s="2" t="str">
        <f>IF(AND(HK$33&gt;=1,HK$33&lt;=5,HI38="",HL38="",HI$33=31),"令和"&amp;"元"&amp;"年"&amp;6,IF(AND(HK$33&gt;=1,HK$33&lt;=5,HI38="",HL38=""),"令和"&amp;HI$33&amp;"年"&amp;6,""))</f>
        <v/>
      </c>
      <c r="HP86" s="2" t="str">
        <f>IF(AND(HQ$33&gt;=1,HQ$33&lt;=5,HO38="",HR38="",HO$33=31),"令和"&amp;"元"&amp;"年"&amp;6,IF(AND(HQ$33&gt;=1,HQ$33&lt;=5,HO38="",HR38=""),"令和"&amp;HO$33&amp;"年"&amp;6,""))</f>
        <v/>
      </c>
      <c r="HQ86" s="2" t="str">
        <f>IF(AND(HQ$33&gt;=1,HQ$33&lt;=5,HO38="",HR38="",HO$33=31),"令和"&amp;"元"&amp;"年"&amp;6,IF(AND(HQ$33&gt;=1,HQ$33&lt;=5,HO38="",HR38=""),"令和"&amp;HO$33&amp;"年"&amp;6,""))</f>
        <v/>
      </c>
      <c r="HV86" s="2" t="str">
        <f>IF(AND(HW$33&gt;=1,HW$33&lt;=5,HU38="",HX38="",HU$33=31),"令和"&amp;"元"&amp;"年"&amp;6,IF(AND(HW$33&gt;=1,HW$33&lt;=5,HU38="",HX38=""),"令和"&amp;HU$33&amp;"年"&amp;6,""))</f>
        <v/>
      </c>
      <c r="HW86" s="2" t="str">
        <f>IF(AND(HW$33&gt;=1,HW$33&lt;=5,HU38="",HX38="",HU$33=31),"令和"&amp;"元"&amp;"年"&amp;6,IF(AND(HW$33&gt;=1,HW$33&lt;=5,HU38="",HX38=""),"令和"&amp;HU$33&amp;"年"&amp;6,""))</f>
        <v/>
      </c>
      <c r="IB86" s="2" t="str">
        <f>IF(AND(IC$33&gt;=1,IC$33&lt;=5,IA38="",ID38="",IA$33=31),"令和"&amp;"元"&amp;"年"&amp;6,IF(AND(IC$33&gt;=1,IC$33&lt;=5,IA38="",ID38=""),"令和"&amp;IA$33&amp;"年"&amp;6,""))</f>
        <v/>
      </c>
      <c r="IC86" s="2" t="str">
        <f>IF(AND(IC$33&gt;=1,IC$33&lt;=5,IA38="",ID38="",IA$33=31),"令和"&amp;"元"&amp;"年"&amp;6,IF(AND(IC$33&gt;=1,IC$33&lt;=5,IA38="",ID38=""),"令和"&amp;IA$33&amp;"年"&amp;6,""))</f>
        <v/>
      </c>
      <c r="IH86" s="2" t="str">
        <f>IF(AND(II$33&gt;=1,II$33&lt;=5,IG38="",IJ38="",IG$33=31),"令和"&amp;"元"&amp;"年"&amp;6,IF(AND(II$33&gt;=1,II$33&lt;=5,IG38="",IJ38=""),"令和"&amp;IG$33&amp;"年"&amp;6,""))</f>
        <v/>
      </c>
      <c r="II86" s="2" t="str">
        <f>IF(AND(II$33&gt;=1,II$33&lt;=5,IG38="",IJ38="",IG$33=31),"令和"&amp;"元"&amp;"年"&amp;6,IF(AND(II$33&gt;=1,II$33&lt;=5,IG38="",IJ38=""),"令和"&amp;IG$33&amp;"年"&amp;6,""))</f>
        <v/>
      </c>
    </row>
    <row r="87" spans="2:261" ht="15" hidden="1" customHeight="1" outlineLevel="1" x14ac:dyDescent="0.15">
      <c r="B87" s="4" t="str">
        <f>IF(AND(EO18&lt;&gt;"",EO22&lt;&gt;"",EQ22&lt;&gt;"",ES22&lt;&gt;""),EO14,"")</f>
        <v/>
      </c>
      <c r="C87" s="81" t="str">
        <f t="shared" ca="1" si="1"/>
        <v>昭</v>
      </c>
      <c r="D87" s="78">
        <f t="shared" ca="1" si="2"/>
        <v>60</v>
      </c>
      <c r="E87" s="78" t="str">
        <f t="shared" ca="1" si="0"/>
        <v>昭60</v>
      </c>
    </row>
    <row r="88" spans="2:261" ht="15" hidden="1" customHeight="1" outlineLevel="1" x14ac:dyDescent="0.15">
      <c r="B88" s="4" t="str">
        <f>IF(AND(EU18&lt;&gt;"",EU22&lt;&gt;"",EW22&lt;&gt;"",EY22&lt;&gt;""),EU14,"")</f>
        <v/>
      </c>
      <c r="C88" s="81" t="str">
        <f t="shared" ca="1" si="1"/>
        <v>昭</v>
      </c>
      <c r="D88" s="78">
        <f t="shared" ca="1" si="2"/>
        <v>59</v>
      </c>
      <c r="E88" s="78" t="str">
        <f t="shared" ca="1" si="0"/>
        <v>昭59</v>
      </c>
      <c r="G88" s="285" t="s">
        <v>147</v>
      </c>
      <c r="H88" s="285"/>
      <c r="I88" s="285"/>
      <c r="M88" s="280" t="s">
        <v>147</v>
      </c>
      <c r="N88" s="281"/>
      <c r="O88" s="282"/>
      <c r="S88" s="280" t="s">
        <v>147</v>
      </c>
      <c r="T88" s="281"/>
      <c r="U88" s="282"/>
      <c r="Y88" s="280" t="s">
        <v>147</v>
      </c>
      <c r="Z88" s="281"/>
      <c r="AA88" s="282"/>
      <c r="AE88" s="280" t="s">
        <v>147</v>
      </c>
      <c r="AF88" s="281"/>
      <c r="AG88" s="282"/>
      <c r="AK88" s="280" t="s">
        <v>147</v>
      </c>
      <c r="AL88" s="281"/>
      <c r="AM88" s="282"/>
      <c r="AQ88" s="280" t="s">
        <v>147</v>
      </c>
      <c r="AR88" s="281"/>
      <c r="AS88" s="282"/>
      <c r="AW88" s="280" t="s">
        <v>147</v>
      </c>
      <c r="AX88" s="281"/>
      <c r="AY88" s="282"/>
      <c r="BC88" s="280" t="s">
        <v>147</v>
      </c>
      <c r="BD88" s="281"/>
      <c r="BE88" s="282"/>
      <c r="BI88" s="280" t="s">
        <v>147</v>
      </c>
      <c r="BJ88" s="281"/>
      <c r="BK88" s="282"/>
      <c r="BO88" s="280" t="s">
        <v>147</v>
      </c>
      <c r="BP88" s="281"/>
      <c r="BQ88" s="282"/>
      <c r="BU88" s="280" t="s">
        <v>147</v>
      </c>
      <c r="BV88" s="281"/>
      <c r="BW88" s="282"/>
      <c r="CA88" s="280" t="s">
        <v>147</v>
      </c>
      <c r="CB88" s="281"/>
      <c r="CC88" s="282"/>
      <c r="CG88" s="280" t="s">
        <v>147</v>
      </c>
      <c r="CH88" s="281"/>
      <c r="CI88" s="282"/>
      <c r="CM88" s="280" t="s">
        <v>147</v>
      </c>
      <c r="CN88" s="281"/>
      <c r="CO88" s="282"/>
      <c r="CS88" s="280" t="s">
        <v>147</v>
      </c>
      <c r="CT88" s="281"/>
      <c r="CU88" s="282"/>
      <c r="CY88" s="280" t="s">
        <v>147</v>
      </c>
      <c r="CZ88" s="281"/>
      <c r="DA88" s="282"/>
      <c r="DE88" s="280" t="s">
        <v>147</v>
      </c>
      <c r="DF88" s="281"/>
      <c r="DG88" s="282"/>
      <c r="DK88" s="280" t="s">
        <v>147</v>
      </c>
      <c r="DL88" s="281"/>
      <c r="DM88" s="282"/>
      <c r="DQ88" s="280" t="s">
        <v>147</v>
      </c>
      <c r="DR88" s="281"/>
      <c r="DS88" s="282"/>
      <c r="DW88" s="280" t="s">
        <v>147</v>
      </c>
      <c r="DX88" s="281"/>
      <c r="DY88" s="282"/>
      <c r="EC88" s="280" t="s">
        <v>147</v>
      </c>
      <c r="ED88" s="281"/>
      <c r="EE88" s="282"/>
      <c r="EI88" s="280" t="s">
        <v>147</v>
      </c>
      <c r="EJ88" s="281"/>
      <c r="EK88" s="282"/>
      <c r="EO88" s="280" t="s">
        <v>147</v>
      </c>
      <c r="EP88" s="281"/>
      <c r="EQ88" s="282"/>
      <c r="EU88" s="280" t="s">
        <v>147</v>
      </c>
      <c r="EV88" s="281"/>
      <c r="EW88" s="282"/>
      <c r="FA88" s="280" t="s">
        <v>147</v>
      </c>
      <c r="FB88" s="281"/>
      <c r="FC88" s="282"/>
      <c r="FG88" s="280" t="s">
        <v>147</v>
      </c>
      <c r="FH88" s="281"/>
      <c r="FI88" s="282"/>
      <c r="FM88" s="280" t="s">
        <v>147</v>
      </c>
      <c r="FN88" s="281"/>
      <c r="FO88" s="282"/>
      <c r="FS88" s="280" t="s">
        <v>147</v>
      </c>
      <c r="FT88" s="281"/>
      <c r="FU88" s="282"/>
      <c r="FY88" s="280" t="s">
        <v>147</v>
      </c>
      <c r="FZ88" s="281"/>
      <c r="GA88" s="282"/>
      <c r="GE88" s="280" t="s">
        <v>147</v>
      </c>
      <c r="GF88" s="281"/>
      <c r="GG88" s="282"/>
      <c r="GK88" s="280" t="s">
        <v>147</v>
      </c>
      <c r="GL88" s="281"/>
      <c r="GM88" s="282"/>
      <c r="GQ88" s="280" t="s">
        <v>147</v>
      </c>
      <c r="GR88" s="281"/>
      <c r="GS88" s="282"/>
      <c r="GW88" s="280" t="s">
        <v>147</v>
      </c>
      <c r="GX88" s="281"/>
      <c r="GY88" s="282"/>
      <c r="HC88" s="280" t="s">
        <v>147</v>
      </c>
      <c r="HD88" s="281"/>
      <c r="HE88" s="282"/>
      <c r="HI88" s="280" t="s">
        <v>147</v>
      </c>
      <c r="HJ88" s="281"/>
      <c r="HK88" s="282"/>
      <c r="HO88" s="280" t="s">
        <v>147</v>
      </c>
      <c r="HP88" s="281"/>
      <c r="HQ88" s="282"/>
      <c r="HU88" s="280" t="s">
        <v>147</v>
      </c>
      <c r="HV88" s="281"/>
      <c r="HW88" s="282"/>
      <c r="IA88" s="280" t="s">
        <v>147</v>
      </c>
      <c r="IB88" s="281"/>
      <c r="IC88" s="282"/>
      <c r="IG88" s="280" t="s">
        <v>147</v>
      </c>
      <c r="IH88" s="281"/>
      <c r="II88" s="282"/>
    </row>
    <row r="89" spans="2:261" ht="15" hidden="1" customHeight="1" outlineLevel="1" x14ac:dyDescent="0.15">
      <c r="B89" s="4" t="str">
        <f>IF(AND(FA18&lt;&gt;"",FA22&lt;&gt;"",FC22&lt;&gt;"",FE22&lt;&gt;""),FA14,"")</f>
        <v/>
      </c>
      <c r="C89" s="81" t="str">
        <f t="shared" ca="1" si="1"/>
        <v>昭</v>
      </c>
      <c r="D89" s="78">
        <f t="shared" ca="1" si="2"/>
        <v>58</v>
      </c>
      <c r="E89" s="78" t="str">
        <f t="shared" ca="1" si="0"/>
        <v>昭58</v>
      </c>
      <c r="G89" s="283" t="s">
        <v>146</v>
      </c>
      <c r="H89" s="284"/>
      <c r="I89" s="129"/>
      <c r="M89" s="283" t="s">
        <v>146</v>
      </c>
      <c r="N89" s="284"/>
      <c r="O89" s="172"/>
      <c r="S89" s="283" t="s">
        <v>146</v>
      </c>
      <c r="T89" s="284"/>
      <c r="U89" s="172"/>
      <c r="Y89" s="283" t="s">
        <v>146</v>
      </c>
      <c r="Z89" s="284"/>
      <c r="AA89" s="172"/>
      <c r="AE89" s="283" t="s">
        <v>146</v>
      </c>
      <c r="AF89" s="284"/>
      <c r="AG89" s="172"/>
      <c r="AK89" s="283" t="s">
        <v>146</v>
      </c>
      <c r="AL89" s="284"/>
      <c r="AM89" s="172"/>
      <c r="AQ89" s="283" t="s">
        <v>146</v>
      </c>
      <c r="AR89" s="284"/>
      <c r="AS89" s="172"/>
      <c r="AW89" s="283" t="s">
        <v>146</v>
      </c>
      <c r="AX89" s="284"/>
      <c r="AY89" s="172"/>
      <c r="BC89" s="283" t="s">
        <v>146</v>
      </c>
      <c r="BD89" s="284"/>
      <c r="BE89" s="172"/>
      <c r="BI89" s="283" t="s">
        <v>146</v>
      </c>
      <c r="BJ89" s="284"/>
      <c r="BK89" s="172"/>
      <c r="BO89" s="283" t="s">
        <v>146</v>
      </c>
      <c r="BP89" s="284"/>
      <c r="BQ89" s="172"/>
      <c r="BU89" s="283" t="s">
        <v>146</v>
      </c>
      <c r="BV89" s="284"/>
      <c r="BW89" s="172"/>
      <c r="CA89" s="283" t="s">
        <v>146</v>
      </c>
      <c r="CB89" s="284"/>
      <c r="CC89" s="172"/>
      <c r="CG89" s="283" t="s">
        <v>146</v>
      </c>
      <c r="CH89" s="284"/>
      <c r="CI89" s="172"/>
      <c r="CM89" s="283" t="s">
        <v>146</v>
      </c>
      <c r="CN89" s="284"/>
      <c r="CO89" s="172"/>
      <c r="CS89" s="283" t="s">
        <v>146</v>
      </c>
      <c r="CT89" s="284"/>
      <c r="CU89" s="172"/>
      <c r="CY89" s="283" t="s">
        <v>146</v>
      </c>
      <c r="CZ89" s="284"/>
      <c r="DA89" s="172"/>
      <c r="DE89" s="283" t="s">
        <v>146</v>
      </c>
      <c r="DF89" s="284"/>
      <c r="DG89" s="172"/>
      <c r="DK89" s="283" t="s">
        <v>146</v>
      </c>
      <c r="DL89" s="284"/>
      <c r="DM89" s="172"/>
      <c r="DQ89" s="283" t="s">
        <v>146</v>
      </c>
      <c r="DR89" s="284"/>
      <c r="DS89" s="172"/>
      <c r="DW89" s="283" t="s">
        <v>146</v>
      </c>
      <c r="DX89" s="284"/>
      <c r="DY89" s="172"/>
      <c r="EC89" s="283" t="s">
        <v>146</v>
      </c>
      <c r="ED89" s="284"/>
      <c r="EE89" s="172"/>
      <c r="EI89" s="283" t="s">
        <v>146</v>
      </c>
      <c r="EJ89" s="284"/>
      <c r="EK89" s="172"/>
      <c r="EO89" s="283" t="s">
        <v>146</v>
      </c>
      <c r="EP89" s="284"/>
      <c r="EQ89" s="172"/>
      <c r="EU89" s="283" t="s">
        <v>146</v>
      </c>
      <c r="EV89" s="284"/>
      <c r="EW89" s="172"/>
      <c r="FA89" s="283" t="s">
        <v>146</v>
      </c>
      <c r="FB89" s="284"/>
      <c r="FC89" s="172"/>
      <c r="FG89" s="283" t="s">
        <v>146</v>
      </c>
      <c r="FH89" s="284"/>
      <c r="FI89" s="172"/>
      <c r="FM89" s="283" t="s">
        <v>146</v>
      </c>
      <c r="FN89" s="284"/>
      <c r="FO89" s="172"/>
      <c r="FS89" s="283" t="s">
        <v>146</v>
      </c>
      <c r="FT89" s="284"/>
      <c r="FU89" s="172"/>
      <c r="FY89" s="283" t="s">
        <v>146</v>
      </c>
      <c r="FZ89" s="284"/>
      <c r="GA89" s="172"/>
      <c r="GE89" s="283" t="s">
        <v>146</v>
      </c>
      <c r="GF89" s="284"/>
      <c r="GG89" s="172"/>
      <c r="GK89" s="283" t="s">
        <v>146</v>
      </c>
      <c r="GL89" s="284"/>
      <c r="GM89" s="172"/>
      <c r="GQ89" s="283" t="s">
        <v>146</v>
      </c>
      <c r="GR89" s="284"/>
      <c r="GS89" s="172"/>
      <c r="GW89" s="283" t="s">
        <v>146</v>
      </c>
      <c r="GX89" s="284"/>
      <c r="GY89" s="172"/>
      <c r="HC89" s="283" t="s">
        <v>146</v>
      </c>
      <c r="HD89" s="284"/>
      <c r="HE89" s="172"/>
      <c r="HI89" s="283" t="s">
        <v>146</v>
      </c>
      <c r="HJ89" s="284"/>
      <c r="HK89" s="172"/>
      <c r="HO89" s="283" t="s">
        <v>146</v>
      </c>
      <c r="HP89" s="284"/>
      <c r="HQ89" s="172"/>
      <c r="HU89" s="283" t="s">
        <v>146</v>
      </c>
      <c r="HV89" s="284"/>
      <c r="HW89" s="172"/>
      <c r="IA89" s="283" t="s">
        <v>146</v>
      </c>
      <c r="IB89" s="284"/>
      <c r="IC89" s="172"/>
      <c r="IG89" s="283" t="s">
        <v>146</v>
      </c>
      <c r="IH89" s="284"/>
      <c r="II89" s="172"/>
      <c r="IM89" s="174"/>
      <c r="IN89" s="174"/>
      <c r="IO89" s="132"/>
      <c r="IP89" s="174"/>
      <c r="IQ89" s="174"/>
      <c r="IR89" s="174"/>
      <c r="IS89" s="174"/>
      <c r="IT89" s="174"/>
      <c r="IU89" s="132"/>
      <c r="IV89" s="174"/>
      <c r="IW89" s="174"/>
      <c r="IX89" s="174"/>
      <c r="IY89" s="174"/>
      <c r="IZ89" s="174"/>
      <c r="JA89" s="132"/>
    </row>
    <row r="90" spans="2:261" ht="15" hidden="1" customHeight="1" outlineLevel="1" x14ac:dyDescent="0.15">
      <c r="B90" s="4" t="str">
        <f>IF(AND(FG18&lt;&gt;"",FG22&lt;&gt;"",FI22&lt;&gt;"",FK22&lt;&gt;""),FG14,"")</f>
        <v/>
      </c>
      <c r="C90" s="81" t="str">
        <f t="shared" ca="1" si="1"/>
        <v>昭</v>
      </c>
      <c r="D90" s="78">
        <f t="shared" ca="1" si="2"/>
        <v>57</v>
      </c>
      <c r="E90" s="78" t="str">
        <f t="shared" ca="1" si="0"/>
        <v>昭57</v>
      </c>
      <c r="G90" s="283" t="s">
        <v>146</v>
      </c>
      <c r="H90" s="284"/>
      <c r="I90" s="121">
        <v>2</v>
      </c>
      <c r="M90" s="283" t="s">
        <v>146</v>
      </c>
      <c r="N90" s="284"/>
      <c r="O90" s="173">
        <v>2</v>
      </c>
      <c r="S90" s="283" t="s">
        <v>146</v>
      </c>
      <c r="T90" s="284"/>
      <c r="U90" s="173">
        <v>2</v>
      </c>
      <c r="Y90" s="283" t="s">
        <v>146</v>
      </c>
      <c r="Z90" s="284"/>
      <c r="AA90" s="173">
        <v>2</v>
      </c>
      <c r="AE90" s="283" t="s">
        <v>146</v>
      </c>
      <c r="AF90" s="284"/>
      <c r="AG90" s="173">
        <v>2</v>
      </c>
      <c r="AK90" s="283" t="s">
        <v>146</v>
      </c>
      <c r="AL90" s="284"/>
      <c r="AM90" s="173">
        <v>2</v>
      </c>
      <c r="AQ90" s="283" t="s">
        <v>146</v>
      </c>
      <c r="AR90" s="284"/>
      <c r="AS90" s="173">
        <v>2</v>
      </c>
      <c r="AW90" s="283" t="s">
        <v>146</v>
      </c>
      <c r="AX90" s="284"/>
      <c r="AY90" s="173">
        <v>2</v>
      </c>
      <c r="BC90" s="283" t="s">
        <v>146</v>
      </c>
      <c r="BD90" s="284"/>
      <c r="BE90" s="173">
        <v>2</v>
      </c>
      <c r="BI90" s="283" t="s">
        <v>146</v>
      </c>
      <c r="BJ90" s="284"/>
      <c r="BK90" s="173">
        <v>2</v>
      </c>
      <c r="BO90" s="283" t="s">
        <v>146</v>
      </c>
      <c r="BP90" s="284"/>
      <c r="BQ90" s="173">
        <v>2</v>
      </c>
      <c r="BU90" s="283" t="s">
        <v>146</v>
      </c>
      <c r="BV90" s="284"/>
      <c r="BW90" s="173">
        <v>2</v>
      </c>
      <c r="CA90" s="283" t="s">
        <v>146</v>
      </c>
      <c r="CB90" s="284"/>
      <c r="CC90" s="173">
        <v>2</v>
      </c>
      <c r="CG90" s="283" t="s">
        <v>146</v>
      </c>
      <c r="CH90" s="284"/>
      <c r="CI90" s="173">
        <v>2</v>
      </c>
      <c r="CM90" s="283" t="s">
        <v>146</v>
      </c>
      <c r="CN90" s="284"/>
      <c r="CO90" s="173">
        <v>2</v>
      </c>
      <c r="CS90" s="283" t="s">
        <v>146</v>
      </c>
      <c r="CT90" s="284"/>
      <c r="CU90" s="173">
        <v>2</v>
      </c>
      <c r="CY90" s="283" t="s">
        <v>146</v>
      </c>
      <c r="CZ90" s="284"/>
      <c r="DA90" s="173">
        <v>2</v>
      </c>
      <c r="DE90" s="283" t="s">
        <v>146</v>
      </c>
      <c r="DF90" s="284"/>
      <c r="DG90" s="173">
        <v>2</v>
      </c>
      <c r="DK90" s="283" t="s">
        <v>146</v>
      </c>
      <c r="DL90" s="284"/>
      <c r="DM90" s="173">
        <v>2</v>
      </c>
      <c r="DQ90" s="283" t="s">
        <v>146</v>
      </c>
      <c r="DR90" s="284"/>
      <c r="DS90" s="173">
        <v>2</v>
      </c>
      <c r="DW90" s="283" t="s">
        <v>146</v>
      </c>
      <c r="DX90" s="284"/>
      <c r="DY90" s="173">
        <v>2</v>
      </c>
      <c r="EC90" s="283" t="s">
        <v>146</v>
      </c>
      <c r="ED90" s="284"/>
      <c r="EE90" s="173">
        <v>2</v>
      </c>
      <c r="EI90" s="283" t="s">
        <v>146</v>
      </c>
      <c r="EJ90" s="284"/>
      <c r="EK90" s="173">
        <v>2</v>
      </c>
      <c r="EO90" s="283" t="s">
        <v>146</v>
      </c>
      <c r="EP90" s="284"/>
      <c r="EQ90" s="173">
        <v>2</v>
      </c>
      <c r="EU90" s="283" t="s">
        <v>146</v>
      </c>
      <c r="EV90" s="284"/>
      <c r="EW90" s="173">
        <v>2</v>
      </c>
      <c r="FA90" s="283" t="s">
        <v>146</v>
      </c>
      <c r="FB90" s="284"/>
      <c r="FC90" s="173">
        <v>2</v>
      </c>
      <c r="FG90" s="283" t="s">
        <v>146</v>
      </c>
      <c r="FH90" s="284"/>
      <c r="FI90" s="173">
        <v>2</v>
      </c>
      <c r="FM90" s="283" t="s">
        <v>146</v>
      </c>
      <c r="FN90" s="284"/>
      <c r="FO90" s="173">
        <v>2</v>
      </c>
      <c r="FS90" s="283" t="s">
        <v>146</v>
      </c>
      <c r="FT90" s="284"/>
      <c r="FU90" s="173">
        <v>2</v>
      </c>
      <c r="FY90" s="283" t="s">
        <v>146</v>
      </c>
      <c r="FZ90" s="284"/>
      <c r="GA90" s="173">
        <v>2</v>
      </c>
      <c r="GE90" s="283" t="s">
        <v>146</v>
      </c>
      <c r="GF90" s="284"/>
      <c r="GG90" s="173">
        <v>2</v>
      </c>
      <c r="GK90" s="283" t="s">
        <v>146</v>
      </c>
      <c r="GL90" s="284"/>
      <c r="GM90" s="173">
        <v>2</v>
      </c>
      <c r="GQ90" s="283" t="s">
        <v>146</v>
      </c>
      <c r="GR90" s="284"/>
      <c r="GS90" s="173">
        <v>2</v>
      </c>
      <c r="GW90" s="283" t="s">
        <v>146</v>
      </c>
      <c r="GX90" s="284"/>
      <c r="GY90" s="173">
        <v>2</v>
      </c>
      <c r="HC90" s="283" t="s">
        <v>146</v>
      </c>
      <c r="HD90" s="284"/>
      <c r="HE90" s="173">
        <v>2</v>
      </c>
      <c r="HI90" s="283" t="s">
        <v>146</v>
      </c>
      <c r="HJ90" s="284"/>
      <c r="HK90" s="173">
        <v>2</v>
      </c>
      <c r="HO90" s="283" t="s">
        <v>146</v>
      </c>
      <c r="HP90" s="284"/>
      <c r="HQ90" s="173">
        <v>2</v>
      </c>
      <c r="HU90" s="283" t="s">
        <v>146</v>
      </c>
      <c r="HV90" s="284"/>
      <c r="HW90" s="173">
        <v>2</v>
      </c>
      <c r="IA90" s="283" t="s">
        <v>146</v>
      </c>
      <c r="IB90" s="284"/>
      <c r="IC90" s="173">
        <v>2</v>
      </c>
      <c r="IG90" s="283" t="s">
        <v>146</v>
      </c>
      <c r="IH90" s="284"/>
      <c r="II90" s="173">
        <v>2</v>
      </c>
      <c r="IM90" s="174"/>
      <c r="IN90" s="174"/>
      <c r="IO90" s="15"/>
      <c r="IP90" s="174"/>
      <c r="IQ90" s="174"/>
      <c r="IR90" s="174"/>
      <c r="IS90" s="174"/>
      <c r="IT90" s="174"/>
      <c r="IU90" s="15"/>
      <c r="IV90" s="174"/>
      <c r="IW90" s="174"/>
      <c r="IX90" s="174"/>
      <c r="IY90" s="174"/>
      <c r="IZ90" s="174"/>
      <c r="JA90" s="15"/>
    </row>
    <row r="91" spans="2:261" ht="15" hidden="1" customHeight="1" outlineLevel="1" x14ac:dyDescent="0.15">
      <c r="B91" s="4" t="str">
        <f>IF(AND(FM18&lt;&gt;"",FM22&lt;&gt;"",FO22&lt;&gt;"",FQ22&lt;&gt;""),FM14,"")</f>
        <v/>
      </c>
      <c r="C91" s="81" t="str">
        <f t="shared" ca="1" si="1"/>
        <v>昭</v>
      </c>
      <c r="D91" s="78">
        <f t="shared" ca="1" si="2"/>
        <v>56</v>
      </c>
      <c r="E91" s="78" t="str">
        <f t="shared" ca="1" si="0"/>
        <v>昭56</v>
      </c>
      <c r="G91" s="283" t="s">
        <v>146</v>
      </c>
      <c r="H91" s="284"/>
      <c r="I91" s="121">
        <v>3</v>
      </c>
      <c r="M91" s="283" t="s">
        <v>146</v>
      </c>
      <c r="N91" s="284"/>
      <c r="O91" s="173">
        <v>3</v>
      </c>
      <c r="S91" s="283" t="s">
        <v>146</v>
      </c>
      <c r="T91" s="284"/>
      <c r="U91" s="173">
        <v>3</v>
      </c>
      <c r="Y91" s="283" t="s">
        <v>146</v>
      </c>
      <c r="Z91" s="284"/>
      <c r="AA91" s="173">
        <v>3</v>
      </c>
      <c r="AE91" s="283" t="s">
        <v>146</v>
      </c>
      <c r="AF91" s="284"/>
      <c r="AG91" s="173">
        <v>3</v>
      </c>
      <c r="AK91" s="283" t="s">
        <v>146</v>
      </c>
      <c r="AL91" s="284"/>
      <c r="AM91" s="173">
        <v>3</v>
      </c>
      <c r="AQ91" s="283" t="s">
        <v>146</v>
      </c>
      <c r="AR91" s="284"/>
      <c r="AS91" s="173">
        <v>3</v>
      </c>
      <c r="AW91" s="283" t="s">
        <v>146</v>
      </c>
      <c r="AX91" s="284"/>
      <c r="AY91" s="173">
        <v>3</v>
      </c>
      <c r="BC91" s="283" t="s">
        <v>146</v>
      </c>
      <c r="BD91" s="284"/>
      <c r="BE91" s="173">
        <v>3</v>
      </c>
      <c r="BI91" s="283" t="s">
        <v>146</v>
      </c>
      <c r="BJ91" s="284"/>
      <c r="BK91" s="173">
        <v>3</v>
      </c>
      <c r="BO91" s="283" t="s">
        <v>146</v>
      </c>
      <c r="BP91" s="284"/>
      <c r="BQ91" s="173">
        <v>3</v>
      </c>
      <c r="BU91" s="283" t="s">
        <v>146</v>
      </c>
      <c r="BV91" s="284"/>
      <c r="BW91" s="173">
        <v>3</v>
      </c>
      <c r="CA91" s="283" t="s">
        <v>146</v>
      </c>
      <c r="CB91" s="284"/>
      <c r="CC91" s="173">
        <v>3</v>
      </c>
      <c r="CG91" s="283" t="s">
        <v>146</v>
      </c>
      <c r="CH91" s="284"/>
      <c r="CI91" s="173">
        <v>3</v>
      </c>
      <c r="CM91" s="283" t="s">
        <v>146</v>
      </c>
      <c r="CN91" s="284"/>
      <c r="CO91" s="173">
        <v>3</v>
      </c>
      <c r="CS91" s="283" t="s">
        <v>146</v>
      </c>
      <c r="CT91" s="284"/>
      <c r="CU91" s="173">
        <v>3</v>
      </c>
      <c r="CY91" s="283" t="s">
        <v>146</v>
      </c>
      <c r="CZ91" s="284"/>
      <c r="DA91" s="173">
        <v>3</v>
      </c>
      <c r="DE91" s="283" t="s">
        <v>146</v>
      </c>
      <c r="DF91" s="284"/>
      <c r="DG91" s="173">
        <v>3</v>
      </c>
      <c r="DK91" s="283" t="s">
        <v>146</v>
      </c>
      <c r="DL91" s="284"/>
      <c r="DM91" s="173">
        <v>3</v>
      </c>
      <c r="DQ91" s="283" t="s">
        <v>146</v>
      </c>
      <c r="DR91" s="284"/>
      <c r="DS91" s="173">
        <v>3</v>
      </c>
      <c r="DW91" s="283" t="s">
        <v>146</v>
      </c>
      <c r="DX91" s="284"/>
      <c r="DY91" s="173">
        <v>3</v>
      </c>
      <c r="EC91" s="283" t="s">
        <v>146</v>
      </c>
      <c r="ED91" s="284"/>
      <c r="EE91" s="173">
        <v>3</v>
      </c>
      <c r="EI91" s="283" t="s">
        <v>146</v>
      </c>
      <c r="EJ91" s="284"/>
      <c r="EK91" s="173">
        <v>3</v>
      </c>
      <c r="EO91" s="283" t="s">
        <v>146</v>
      </c>
      <c r="EP91" s="284"/>
      <c r="EQ91" s="173">
        <v>3</v>
      </c>
      <c r="EU91" s="283" t="s">
        <v>146</v>
      </c>
      <c r="EV91" s="284"/>
      <c r="EW91" s="173">
        <v>3</v>
      </c>
      <c r="FA91" s="283" t="s">
        <v>146</v>
      </c>
      <c r="FB91" s="284"/>
      <c r="FC91" s="173">
        <v>3</v>
      </c>
      <c r="FG91" s="283" t="s">
        <v>146</v>
      </c>
      <c r="FH91" s="284"/>
      <c r="FI91" s="173">
        <v>3</v>
      </c>
      <c r="FM91" s="283" t="s">
        <v>146</v>
      </c>
      <c r="FN91" s="284"/>
      <c r="FO91" s="173">
        <v>3</v>
      </c>
      <c r="FS91" s="283" t="s">
        <v>146</v>
      </c>
      <c r="FT91" s="284"/>
      <c r="FU91" s="173">
        <v>3</v>
      </c>
      <c r="FY91" s="283" t="s">
        <v>146</v>
      </c>
      <c r="FZ91" s="284"/>
      <c r="GA91" s="173">
        <v>3</v>
      </c>
      <c r="GE91" s="283" t="s">
        <v>146</v>
      </c>
      <c r="GF91" s="284"/>
      <c r="GG91" s="173">
        <v>3</v>
      </c>
      <c r="GK91" s="283" t="s">
        <v>146</v>
      </c>
      <c r="GL91" s="284"/>
      <c r="GM91" s="173">
        <v>3</v>
      </c>
      <c r="GQ91" s="283" t="s">
        <v>146</v>
      </c>
      <c r="GR91" s="284"/>
      <c r="GS91" s="173">
        <v>3</v>
      </c>
      <c r="GW91" s="283" t="s">
        <v>146</v>
      </c>
      <c r="GX91" s="284"/>
      <c r="GY91" s="173">
        <v>3</v>
      </c>
      <c r="HC91" s="283" t="s">
        <v>146</v>
      </c>
      <c r="HD91" s="284"/>
      <c r="HE91" s="173">
        <v>3</v>
      </c>
      <c r="HI91" s="283" t="s">
        <v>146</v>
      </c>
      <c r="HJ91" s="284"/>
      <c r="HK91" s="173">
        <v>3</v>
      </c>
      <c r="HO91" s="283" t="s">
        <v>146</v>
      </c>
      <c r="HP91" s="284"/>
      <c r="HQ91" s="173">
        <v>3</v>
      </c>
      <c r="HU91" s="283" t="s">
        <v>146</v>
      </c>
      <c r="HV91" s="284"/>
      <c r="HW91" s="173">
        <v>3</v>
      </c>
      <c r="IA91" s="283" t="s">
        <v>146</v>
      </c>
      <c r="IB91" s="284"/>
      <c r="IC91" s="173">
        <v>3</v>
      </c>
      <c r="IG91" s="283" t="s">
        <v>146</v>
      </c>
      <c r="IH91" s="284"/>
      <c r="II91" s="173">
        <v>3</v>
      </c>
      <c r="IM91" s="174"/>
      <c r="IN91" s="174"/>
      <c r="IO91" s="15"/>
      <c r="IP91" s="174"/>
      <c r="IQ91" s="174"/>
      <c r="IR91" s="174"/>
      <c r="IS91" s="174"/>
      <c r="IT91" s="174"/>
      <c r="IU91" s="15"/>
      <c r="IV91" s="174"/>
      <c r="IW91" s="174"/>
      <c r="IX91" s="174"/>
      <c r="IY91" s="174"/>
      <c r="IZ91" s="174"/>
      <c r="JA91" s="15"/>
    </row>
    <row r="92" spans="2:261" ht="15" hidden="1" customHeight="1" outlineLevel="1" x14ac:dyDescent="0.15">
      <c r="B92" s="4" t="str">
        <f>IF(AND(FS18&lt;&gt;"",FS22&lt;&gt;"",FU22&lt;&gt;"",FW22&lt;&gt;""),FS14,"")</f>
        <v/>
      </c>
      <c r="C92" s="81" t="str">
        <f t="shared" ca="1" si="1"/>
        <v>昭</v>
      </c>
      <c r="D92" s="78">
        <f t="shared" ca="1" si="2"/>
        <v>55</v>
      </c>
      <c r="E92" s="78" t="str">
        <f t="shared" ca="1" si="0"/>
        <v>昭55</v>
      </c>
    </row>
    <row r="93" spans="2:261" ht="15" hidden="1" customHeight="1" outlineLevel="1" x14ac:dyDescent="0.15">
      <c r="B93" s="4" t="str">
        <f>IF(AND(FY18&lt;&gt;"",FY22&lt;&gt;"",GA22&lt;&gt;"",GC22&lt;&gt;""),FY14,"")</f>
        <v/>
      </c>
      <c r="C93" s="81" t="str">
        <f t="shared" ca="1" si="1"/>
        <v>昭</v>
      </c>
      <c r="D93" s="78">
        <f t="shared" ca="1" si="2"/>
        <v>54</v>
      </c>
      <c r="E93" s="78" t="str">
        <f t="shared" ca="1" si="0"/>
        <v>昭54</v>
      </c>
    </row>
    <row r="94" spans="2:261" ht="15" hidden="1" customHeight="1" outlineLevel="1" x14ac:dyDescent="0.15">
      <c r="B94" s="4" t="str">
        <f>IF(AND(GE18&lt;&gt;"",GE22&lt;&gt;"",GG22&lt;&gt;"",GI22&lt;&gt;""),GE14,"")</f>
        <v/>
      </c>
      <c r="C94" s="81" t="str">
        <f t="shared" ca="1" si="1"/>
        <v>昭</v>
      </c>
      <c r="D94" s="78">
        <f t="shared" ca="1" si="2"/>
        <v>53</v>
      </c>
      <c r="E94" s="78" t="str">
        <f t="shared" ca="1" si="0"/>
        <v>昭53</v>
      </c>
    </row>
    <row r="95" spans="2:261" ht="15" hidden="1" customHeight="1" outlineLevel="1" x14ac:dyDescent="0.15">
      <c r="B95" s="4" t="str">
        <f>IF(AND(GK18&lt;&gt;"",GK22&lt;&gt;"",GM22&lt;&gt;"",GO22&lt;&gt;""),GK14,"")</f>
        <v/>
      </c>
      <c r="C95" s="81" t="str">
        <f t="shared" ca="1" si="1"/>
        <v>昭</v>
      </c>
      <c r="D95" s="78">
        <f t="shared" ca="1" si="2"/>
        <v>52</v>
      </c>
      <c r="E95" s="78" t="str">
        <f t="shared" ca="1" si="0"/>
        <v>昭52</v>
      </c>
    </row>
    <row r="96" spans="2:261" ht="15" hidden="1" customHeight="1" outlineLevel="1" x14ac:dyDescent="0.15">
      <c r="B96" s="4" t="str">
        <f>IF(AND(GQ18&lt;&gt;"",GQ22&lt;&gt;"",GS22&lt;&gt;"",GU22&lt;&gt;""),GQ14,"")</f>
        <v/>
      </c>
      <c r="C96" s="81" t="str">
        <f t="shared" ca="1" si="1"/>
        <v>昭</v>
      </c>
      <c r="D96" s="78">
        <f t="shared" ca="1" si="2"/>
        <v>51</v>
      </c>
      <c r="E96" s="78" t="str">
        <f t="shared" ca="1" si="0"/>
        <v>昭51</v>
      </c>
    </row>
    <row r="97" spans="2:5" ht="15" hidden="1" customHeight="1" outlineLevel="1" x14ac:dyDescent="0.15">
      <c r="B97" s="4" t="str">
        <f>IF(AND(GW18&lt;&gt;"",GW22&lt;&gt;"",GY22&lt;&gt;"",HA22&lt;&gt;""),GW14,"")</f>
        <v/>
      </c>
      <c r="C97" s="81" t="str">
        <f t="shared" ca="1" si="1"/>
        <v>昭</v>
      </c>
      <c r="D97" s="78">
        <f t="shared" ca="1" si="2"/>
        <v>50</v>
      </c>
      <c r="E97" s="78" t="str">
        <f t="shared" ca="1" si="0"/>
        <v>昭50</v>
      </c>
    </row>
    <row r="98" spans="2:5" ht="15" hidden="1" customHeight="1" outlineLevel="1" x14ac:dyDescent="0.15">
      <c r="B98" s="4" t="str">
        <f>IF(AND(HC18&lt;&gt;"",HC22&lt;&gt;"",HE22&lt;&gt;"",HG22&lt;&gt;""),HC14,"")</f>
        <v/>
      </c>
      <c r="C98" s="81" t="str">
        <f t="shared" ca="1" si="1"/>
        <v>昭</v>
      </c>
      <c r="D98" s="78">
        <f t="shared" ca="1" si="2"/>
        <v>49</v>
      </c>
      <c r="E98" s="78" t="str">
        <f t="shared" ca="1" si="0"/>
        <v>昭49</v>
      </c>
    </row>
    <row r="99" spans="2:5" ht="15" hidden="1" customHeight="1" outlineLevel="1" x14ac:dyDescent="0.15">
      <c r="B99" s="4" t="str">
        <f>IF(AND(HI18&lt;&gt;"",HI22&lt;&gt;"",HK22&lt;&gt;"",HM22&lt;&gt;""),HI14,"")</f>
        <v/>
      </c>
      <c r="C99" s="81" t="str">
        <f t="shared" ca="1" si="1"/>
        <v>昭</v>
      </c>
      <c r="D99" s="78">
        <f t="shared" ca="1" si="2"/>
        <v>48</v>
      </c>
      <c r="E99" s="78" t="str">
        <f t="shared" ca="1" si="0"/>
        <v>昭48</v>
      </c>
    </row>
    <row r="100" spans="2:5" ht="15" hidden="1" customHeight="1" outlineLevel="1" x14ac:dyDescent="0.15">
      <c r="B100" s="4" t="str">
        <f>IF(AND(HO18&lt;&gt;"",HO22&lt;&gt;"",HQ22&lt;&gt;"",HS22&lt;&gt;""),HO14,"")</f>
        <v/>
      </c>
      <c r="C100" s="81" t="str">
        <f t="shared" ca="1" si="1"/>
        <v>昭</v>
      </c>
      <c r="D100" s="78">
        <f t="shared" ca="1" si="2"/>
        <v>47</v>
      </c>
      <c r="E100" s="78" t="str">
        <f t="shared" ca="1" si="0"/>
        <v>昭47</v>
      </c>
    </row>
    <row r="101" spans="2:5" ht="15" hidden="1" customHeight="1" outlineLevel="1" x14ac:dyDescent="0.15">
      <c r="B101" s="4" t="str">
        <f>IF(AND(HU18&lt;&gt;"",HU22&lt;&gt;"",HW22&lt;&gt;"",HY22&lt;&gt;""),HU14,"")</f>
        <v/>
      </c>
      <c r="C101" s="81" t="str">
        <f t="shared" ca="1" si="1"/>
        <v>昭</v>
      </c>
      <c r="D101" s="78">
        <f t="shared" ca="1" si="2"/>
        <v>46</v>
      </c>
      <c r="E101" s="78" t="str">
        <f t="shared" ca="1" si="0"/>
        <v>昭46</v>
      </c>
    </row>
    <row r="102" spans="2:5" ht="15" hidden="1" customHeight="1" outlineLevel="1" x14ac:dyDescent="0.15">
      <c r="B102" s="4" t="str">
        <f>IF(AND(IA18&lt;&gt;"",IA22&lt;&gt;"",IC22&lt;&gt;"",IE22&lt;&gt;""),IA14,"")</f>
        <v/>
      </c>
      <c r="C102" s="81" t="str">
        <f t="shared" ca="1" si="1"/>
        <v>昭</v>
      </c>
      <c r="D102" s="78">
        <f t="shared" ca="1" si="2"/>
        <v>45</v>
      </c>
      <c r="E102" s="78" t="str">
        <f t="shared" ca="1" si="0"/>
        <v>昭45</v>
      </c>
    </row>
    <row r="103" spans="2:5" ht="15" hidden="1" customHeight="1" outlineLevel="1" x14ac:dyDescent="0.15">
      <c r="B103" s="4" t="str">
        <f>IF(AND(IG18&lt;&gt;"",IG22&lt;&gt;"",II22&lt;&gt;"",IK22&lt;&gt;""),IG14,"")</f>
        <v/>
      </c>
      <c r="C103" s="81" t="str">
        <f t="shared" ca="1" si="1"/>
        <v>昭</v>
      </c>
      <c r="D103" s="78">
        <f t="shared" ca="1" si="2"/>
        <v>44</v>
      </c>
      <c r="E103" s="78" t="str">
        <f t="shared" ca="1" si="0"/>
        <v>昭44</v>
      </c>
    </row>
    <row r="104" spans="2:5" ht="15" hidden="1" customHeight="1" outlineLevel="1" x14ac:dyDescent="0.15">
      <c r="C104" s="81" t="str">
        <f t="shared" ca="1" si="1"/>
        <v>昭</v>
      </c>
      <c r="D104" s="78">
        <f t="shared" ca="1" si="2"/>
        <v>43</v>
      </c>
      <c r="E104" s="78" t="str">
        <f t="shared" ca="1" si="0"/>
        <v>昭43</v>
      </c>
    </row>
    <row r="105" spans="2:5" ht="15" hidden="1" customHeight="1" outlineLevel="1" x14ac:dyDescent="0.15">
      <c r="C105" s="81" t="str">
        <f t="shared" ca="1" si="1"/>
        <v>昭</v>
      </c>
      <c r="D105" s="78">
        <f t="shared" ca="1" si="2"/>
        <v>42</v>
      </c>
      <c r="E105" s="78" t="str">
        <f t="shared" ca="1" si="0"/>
        <v>昭42</v>
      </c>
    </row>
    <row r="106" spans="2:5" ht="15" hidden="1" customHeight="1" outlineLevel="1" x14ac:dyDescent="0.15">
      <c r="C106" s="81" t="str">
        <f t="shared" ca="1" si="1"/>
        <v>昭</v>
      </c>
      <c r="D106" s="78">
        <f t="shared" ca="1" si="2"/>
        <v>41</v>
      </c>
      <c r="E106" s="78" t="str">
        <f t="shared" ca="1" si="0"/>
        <v>昭41</v>
      </c>
    </row>
    <row r="107" spans="2:5" ht="15" hidden="1" customHeight="1" outlineLevel="1" x14ac:dyDescent="0.15">
      <c r="C107" s="81" t="str">
        <f t="shared" ca="1" si="1"/>
        <v>昭</v>
      </c>
      <c r="D107" s="78">
        <f t="shared" ca="1" si="2"/>
        <v>40</v>
      </c>
      <c r="E107" s="78" t="str">
        <f t="shared" ca="1" si="0"/>
        <v>昭40</v>
      </c>
    </row>
    <row r="108" spans="2:5" ht="15" hidden="1" customHeight="1" outlineLevel="1" x14ac:dyDescent="0.15">
      <c r="C108" s="81" t="str">
        <f t="shared" ca="1" si="1"/>
        <v>昭</v>
      </c>
      <c r="D108" s="78">
        <f t="shared" ca="1" si="2"/>
        <v>39</v>
      </c>
      <c r="E108" s="78" t="str">
        <f t="shared" ca="1" si="0"/>
        <v>昭39</v>
      </c>
    </row>
    <row r="109" spans="2:5" ht="15" hidden="1" customHeight="1" outlineLevel="1" x14ac:dyDescent="0.15">
      <c r="C109" s="81" t="str">
        <f t="shared" ca="1" si="1"/>
        <v>昭</v>
      </c>
      <c r="D109" s="78">
        <f t="shared" ca="1" si="2"/>
        <v>38</v>
      </c>
      <c r="E109" s="78" t="str">
        <f t="shared" ca="1" si="0"/>
        <v>昭38</v>
      </c>
    </row>
    <row r="110" spans="2:5" ht="15" hidden="1" customHeight="1" outlineLevel="1" x14ac:dyDescent="0.15">
      <c r="C110" s="81" t="str">
        <f t="shared" ca="1" si="1"/>
        <v>昭</v>
      </c>
      <c r="D110" s="78">
        <f t="shared" ca="1" si="2"/>
        <v>37</v>
      </c>
      <c r="E110" s="78" t="str">
        <f t="shared" ca="1" si="0"/>
        <v>昭37</v>
      </c>
    </row>
    <row r="111" spans="2:5" ht="15" hidden="1" customHeight="1" outlineLevel="1" x14ac:dyDescent="0.15">
      <c r="C111" s="81" t="str">
        <f t="shared" ca="1" si="1"/>
        <v>昭</v>
      </c>
      <c r="D111" s="78">
        <f t="shared" ca="1" si="2"/>
        <v>36</v>
      </c>
      <c r="E111" s="78" t="str">
        <f t="shared" ca="1" si="0"/>
        <v>昭36</v>
      </c>
    </row>
    <row r="112" spans="2:5" ht="15" hidden="1" customHeight="1" outlineLevel="1" x14ac:dyDescent="0.15">
      <c r="C112" s="81" t="str">
        <f t="shared" ca="1" si="1"/>
        <v>昭</v>
      </c>
      <c r="D112" s="78">
        <f t="shared" ca="1" si="2"/>
        <v>35</v>
      </c>
      <c r="E112" s="78" t="str">
        <f t="shared" ca="1" si="0"/>
        <v>昭35</v>
      </c>
    </row>
    <row r="113" spans="3:5" ht="15" hidden="1" customHeight="1" outlineLevel="1" x14ac:dyDescent="0.15">
      <c r="C113" s="81" t="str">
        <f t="shared" ca="1" si="1"/>
        <v>昭</v>
      </c>
      <c r="D113" s="78">
        <f t="shared" ca="1" si="2"/>
        <v>34</v>
      </c>
      <c r="E113" s="78" t="str">
        <f t="shared" ca="1" si="0"/>
        <v>昭34</v>
      </c>
    </row>
    <row r="114" spans="3:5" ht="15" hidden="1" customHeight="1" outlineLevel="1" x14ac:dyDescent="0.15">
      <c r="C114" s="81" t="str">
        <f t="shared" ca="1" si="1"/>
        <v>昭</v>
      </c>
      <c r="D114" s="78">
        <f t="shared" ca="1" si="2"/>
        <v>33</v>
      </c>
      <c r="E114" s="78" t="str">
        <f t="shared" ca="1" si="0"/>
        <v>昭33</v>
      </c>
    </row>
    <row r="115" spans="3:5" ht="15" hidden="1" customHeight="1" outlineLevel="1" x14ac:dyDescent="0.15">
      <c r="C115" s="81" t="str">
        <f t="shared" ca="1" si="1"/>
        <v>昭</v>
      </c>
      <c r="D115" s="78">
        <f t="shared" ca="1" si="2"/>
        <v>32</v>
      </c>
      <c r="E115" s="78" t="str">
        <f t="shared" ca="1" si="0"/>
        <v>昭32</v>
      </c>
    </row>
    <row r="116" spans="3:5" ht="15" hidden="1" customHeight="1" outlineLevel="1" x14ac:dyDescent="0.15">
      <c r="C116" s="81" t="str">
        <f t="shared" ca="1" si="1"/>
        <v>昭</v>
      </c>
      <c r="D116" s="78">
        <f t="shared" ca="1" si="2"/>
        <v>31</v>
      </c>
      <c r="E116" s="78" t="str">
        <f t="shared" ca="1" si="0"/>
        <v>昭31</v>
      </c>
    </row>
    <row r="117" spans="3:5" ht="15" hidden="1" customHeight="1" outlineLevel="1" x14ac:dyDescent="0.15">
      <c r="C117" s="81" t="str">
        <f t="shared" ca="1" si="1"/>
        <v>昭</v>
      </c>
      <c r="D117" s="78">
        <f t="shared" ca="1" si="2"/>
        <v>30</v>
      </c>
      <c r="E117" s="78" t="str">
        <f t="shared" ca="1" si="0"/>
        <v>昭30</v>
      </c>
    </row>
    <row r="118" spans="3:5" ht="15" hidden="1" customHeight="1" outlineLevel="1" x14ac:dyDescent="0.15">
      <c r="C118" s="81" t="str">
        <f t="shared" ca="1" si="1"/>
        <v>昭</v>
      </c>
      <c r="D118" s="78">
        <f t="shared" ca="1" si="2"/>
        <v>29</v>
      </c>
      <c r="E118" s="78" t="str">
        <f t="shared" ca="1" si="0"/>
        <v>昭29</v>
      </c>
    </row>
    <row r="119" spans="3:5" ht="15" hidden="1" customHeight="1" outlineLevel="1" x14ac:dyDescent="0.15">
      <c r="C119" s="81" t="str">
        <f t="shared" ca="1" si="1"/>
        <v>昭</v>
      </c>
      <c r="D119" s="78">
        <f t="shared" ca="1" si="2"/>
        <v>28</v>
      </c>
      <c r="E119" s="78" t="str">
        <f t="shared" ca="1" si="0"/>
        <v>昭28</v>
      </c>
    </row>
    <row r="120" spans="3:5" ht="15" hidden="1" customHeight="1" outlineLevel="1" x14ac:dyDescent="0.15">
      <c r="C120" s="81" t="str">
        <f t="shared" ca="1" si="1"/>
        <v>昭</v>
      </c>
      <c r="D120" s="78">
        <f t="shared" ca="1" si="2"/>
        <v>27</v>
      </c>
      <c r="E120" s="78" t="str">
        <f t="shared" ca="1" si="0"/>
        <v>昭27</v>
      </c>
    </row>
    <row r="121" spans="3:5" ht="15" hidden="1" customHeight="1" outlineLevel="1" x14ac:dyDescent="0.15">
      <c r="C121" s="81" t="str">
        <f t="shared" ca="1" si="1"/>
        <v>昭</v>
      </c>
      <c r="D121" s="78">
        <f t="shared" ca="1" si="2"/>
        <v>26</v>
      </c>
      <c r="E121" s="78" t="str">
        <f t="shared" ca="1" si="0"/>
        <v>昭26</v>
      </c>
    </row>
    <row r="122" spans="3:5" ht="15" hidden="1" customHeight="1" outlineLevel="1" x14ac:dyDescent="0.15">
      <c r="C122" s="81" t="str">
        <f t="shared" ca="1" si="1"/>
        <v>昭</v>
      </c>
      <c r="D122" s="78">
        <f t="shared" ca="1" si="2"/>
        <v>25</v>
      </c>
      <c r="E122" s="78" t="str">
        <f t="shared" ca="1" si="0"/>
        <v>昭25</v>
      </c>
    </row>
    <row r="123" spans="3:5" ht="15" hidden="1" customHeight="1" outlineLevel="1" x14ac:dyDescent="0.15">
      <c r="C123" s="81" t="str">
        <f t="shared" ca="1" si="1"/>
        <v>昭</v>
      </c>
      <c r="D123" s="78">
        <f t="shared" ca="1" si="2"/>
        <v>24</v>
      </c>
      <c r="E123" s="78" t="str">
        <f t="shared" ca="1" si="0"/>
        <v>昭24</v>
      </c>
    </row>
    <row r="124" spans="3:5" ht="15" hidden="1" customHeight="1" outlineLevel="1" x14ac:dyDescent="0.15">
      <c r="C124" s="81" t="str">
        <f t="shared" ca="1" si="1"/>
        <v>昭</v>
      </c>
      <c r="D124" s="78">
        <f t="shared" ca="1" si="2"/>
        <v>23</v>
      </c>
      <c r="E124" s="78" t="str">
        <f t="shared" ca="1" si="0"/>
        <v>昭23</v>
      </c>
    </row>
    <row r="125" spans="3:5" ht="15" hidden="1" customHeight="1" outlineLevel="1" x14ac:dyDescent="0.15">
      <c r="C125" s="81" t="str">
        <f t="shared" ca="1" si="1"/>
        <v>昭</v>
      </c>
      <c r="D125" s="78">
        <f t="shared" ca="1" si="2"/>
        <v>22</v>
      </c>
      <c r="E125" s="78" t="str">
        <f t="shared" ca="1" si="0"/>
        <v>昭22</v>
      </c>
    </row>
    <row r="126" spans="3:5" ht="15" hidden="1" customHeight="1" outlineLevel="1" x14ac:dyDescent="0.15">
      <c r="C126" s="81" t="str">
        <f t="shared" ca="1" si="1"/>
        <v>昭</v>
      </c>
      <c r="D126" s="78">
        <f t="shared" ca="1" si="2"/>
        <v>21</v>
      </c>
      <c r="E126" s="78" t="str">
        <f t="shared" ca="1" si="0"/>
        <v>昭21</v>
      </c>
    </row>
    <row r="127" spans="3:5" ht="15" hidden="1" customHeight="1" outlineLevel="1" x14ac:dyDescent="0.15">
      <c r="C127" s="81" t="str">
        <f t="shared" ca="1" si="1"/>
        <v>昭</v>
      </c>
      <c r="D127" s="78">
        <f t="shared" ca="1" si="2"/>
        <v>20</v>
      </c>
      <c r="E127" s="78" t="str">
        <f t="shared" ca="1" si="0"/>
        <v>昭20</v>
      </c>
    </row>
    <row r="128" spans="3:5" ht="15" hidden="1" customHeight="1" outlineLevel="1" x14ac:dyDescent="0.15">
      <c r="C128" s="81" t="str">
        <f t="shared" ca="1" si="1"/>
        <v>昭</v>
      </c>
      <c r="D128" s="78">
        <f t="shared" ca="1" si="2"/>
        <v>19</v>
      </c>
      <c r="E128" s="78" t="str">
        <f t="shared" ca="1" si="0"/>
        <v>昭19</v>
      </c>
    </row>
    <row r="129" spans="3:5" ht="15" hidden="1" customHeight="1" outlineLevel="1" x14ac:dyDescent="0.15">
      <c r="C129" s="81" t="str">
        <f t="shared" ca="1" si="1"/>
        <v>昭</v>
      </c>
      <c r="D129" s="78">
        <f t="shared" ca="1" si="2"/>
        <v>18</v>
      </c>
      <c r="E129" s="78" t="str">
        <f t="shared" ca="1" si="0"/>
        <v>昭18</v>
      </c>
    </row>
    <row r="130" spans="3:5" ht="15" hidden="1" customHeight="1" outlineLevel="1" x14ac:dyDescent="0.15">
      <c r="C130" s="81" t="str">
        <f t="shared" ca="1" si="1"/>
        <v>昭</v>
      </c>
      <c r="D130" s="78">
        <f t="shared" ca="1" si="2"/>
        <v>17</v>
      </c>
      <c r="E130" s="78" t="str">
        <f t="shared" ca="1" si="0"/>
        <v>昭17</v>
      </c>
    </row>
    <row r="131" spans="3:5" ht="15" hidden="1" customHeight="1" outlineLevel="1" x14ac:dyDescent="0.15">
      <c r="C131" s="131"/>
      <c r="D131" s="132"/>
      <c r="E131" s="132"/>
    </row>
    <row r="132" spans="3:5" ht="15" hidden="1" customHeight="1" outlineLevel="1" x14ac:dyDescent="0.15">
      <c r="C132" s="285" t="s">
        <v>145</v>
      </c>
      <c r="D132" s="285"/>
      <c r="E132" s="285"/>
    </row>
    <row r="133" spans="3:5" ht="15" hidden="1" customHeight="1" outlineLevel="1" x14ac:dyDescent="0.15">
      <c r="C133" s="481" t="s">
        <v>146</v>
      </c>
      <c r="D133" s="482"/>
      <c r="E133" s="130">
        <v>2</v>
      </c>
    </row>
    <row r="134" spans="3:5" ht="15" hidden="1" customHeight="1" outlineLevel="1" x14ac:dyDescent="0.15">
      <c r="C134" s="483" t="s">
        <v>146</v>
      </c>
      <c r="D134" s="484"/>
      <c r="E134" s="130">
        <v>3</v>
      </c>
    </row>
    <row r="135" spans="3:5" ht="15" hidden="1" customHeight="1" outlineLevel="1" x14ac:dyDescent="0.15">
      <c r="C135" s="267"/>
      <c r="D135" s="267"/>
    </row>
    <row r="136" spans="3:5" ht="15" hidden="1" customHeight="1" x14ac:dyDescent="0.15"/>
    <row r="137" spans="3:5" ht="15" hidden="1" customHeight="1" x14ac:dyDescent="0.15"/>
    <row r="138" spans="3:5" ht="15" hidden="1" customHeight="1" x14ac:dyDescent="0.15"/>
    <row r="139" spans="3:5" ht="15" hidden="1" customHeight="1" x14ac:dyDescent="0.15"/>
    <row r="140" spans="3:5" ht="15" hidden="1" customHeight="1" x14ac:dyDescent="0.15"/>
    <row r="141" spans="3:5" ht="15" hidden="1" customHeight="1" x14ac:dyDescent="0.15"/>
    <row r="142" spans="3:5" ht="15" hidden="1" customHeight="1" x14ac:dyDescent="0.15"/>
    <row r="143" spans="3:5" ht="15" hidden="1" customHeight="1" x14ac:dyDescent="0.15"/>
    <row r="144" spans="3:5" ht="15" hidden="1" customHeight="1" x14ac:dyDescent="0.15"/>
    <row r="145" ht="15" hidden="1"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sheetData>
  <sheetProtection algorithmName="SHA-512" hashValue="VHyZ3U0/iw74n4N84NvwOjAfxZSaDq5SJjOuoFSpDpfG5fFv9T9HbP9zqb26FLyG9/l03s1BB+8ilg19MiE1Wg==" saltValue="lDLL7Och4EDxeYYnez7R8w==" spinCount="100000" sheet="1" selectLockedCells="1"/>
  <mergeCells count="2329">
    <mergeCell ref="IG48:IL48"/>
    <mergeCell ref="M48:R48"/>
    <mergeCell ref="S48:X48"/>
    <mergeCell ref="Y48:AD48"/>
    <mergeCell ref="AE48:AJ48"/>
    <mergeCell ref="AK48:AP48"/>
    <mergeCell ref="AQ48:AV48"/>
    <mergeCell ref="AW48:BB48"/>
    <mergeCell ref="BC48:BH48"/>
    <mergeCell ref="BI48:BN48"/>
    <mergeCell ref="BO48:BT48"/>
    <mergeCell ref="BU48:BZ48"/>
    <mergeCell ref="CA48:CF48"/>
    <mergeCell ref="CG48:CL48"/>
    <mergeCell ref="CM48:CR48"/>
    <mergeCell ref="CS48:CX48"/>
    <mergeCell ref="CY48:DD48"/>
    <mergeCell ref="DE48:DJ48"/>
    <mergeCell ref="DK48:DP48"/>
    <mergeCell ref="DQ48:DV48"/>
    <mergeCell ref="DW48:EB48"/>
    <mergeCell ref="HC23:HH23"/>
    <mergeCell ref="HI23:HN23"/>
    <mergeCell ref="HO23:HT23"/>
    <mergeCell ref="HU23:HZ23"/>
    <mergeCell ref="IA23:IF23"/>
    <mergeCell ref="IG23:IL23"/>
    <mergeCell ref="CM23:CR23"/>
    <mergeCell ref="CS23:CX23"/>
    <mergeCell ref="CY23:DD23"/>
    <mergeCell ref="DE23:DJ23"/>
    <mergeCell ref="DK23:DP23"/>
    <mergeCell ref="DQ23:DV23"/>
    <mergeCell ref="DW23:EB23"/>
    <mergeCell ref="EC23:EH23"/>
    <mergeCell ref="EI23:EN23"/>
    <mergeCell ref="EO23:ET23"/>
    <mergeCell ref="EU23:EZ23"/>
    <mergeCell ref="FA23:FF23"/>
    <mergeCell ref="FG23:FL23"/>
    <mergeCell ref="FM23:FR23"/>
    <mergeCell ref="FS23:FX23"/>
    <mergeCell ref="FY23:GD23"/>
    <mergeCell ref="GE23:GJ23"/>
    <mergeCell ref="C132:E132"/>
    <mergeCell ref="C133:D133"/>
    <mergeCell ref="C134:D134"/>
    <mergeCell ref="GK23:GP23"/>
    <mergeCell ref="GQ23:GV23"/>
    <mergeCell ref="BC23:BH23"/>
    <mergeCell ref="FG48:FL48"/>
    <mergeCell ref="FM48:FR48"/>
    <mergeCell ref="FS48:FX48"/>
    <mergeCell ref="FY48:GD48"/>
    <mergeCell ref="GE48:GJ48"/>
    <mergeCell ref="GK48:GP48"/>
    <mergeCell ref="GQ48:GV48"/>
    <mergeCell ref="EO17:ET17"/>
    <mergeCell ref="EO18:ET18"/>
    <mergeCell ref="CY20:DD20"/>
    <mergeCell ref="FY24:GA24"/>
    <mergeCell ref="GB24:GD24"/>
    <mergeCell ref="GE24:GG24"/>
    <mergeCell ref="GH24:GJ24"/>
    <mergeCell ref="CY24:DA24"/>
    <mergeCell ref="DB24:DD24"/>
    <mergeCell ref="DE24:DG24"/>
    <mergeCell ref="DH24:DJ24"/>
    <mergeCell ref="DK24:DM24"/>
    <mergeCell ref="DN24:DP24"/>
    <mergeCell ref="ER24:ET24"/>
    <mergeCell ref="GK24:GM24"/>
    <mergeCell ref="GN24:GP24"/>
    <mergeCell ref="GQ24:GS24"/>
    <mergeCell ref="GT24:GV24"/>
    <mergeCell ref="BI23:BN23"/>
    <mergeCell ref="DW16:EB16"/>
    <mergeCell ref="DW17:EB17"/>
    <mergeCell ref="DW18:EB18"/>
    <mergeCell ref="DW19:EB19"/>
    <mergeCell ref="EI16:EN16"/>
    <mergeCell ref="EI17:EN17"/>
    <mergeCell ref="EI18:EN18"/>
    <mergeCell ref="EO16:ET16"/>
    <mergeCell ref="DE16:DJ16"/>
    <mergeCell ref="DE17:DJ17"/>
    <mergeCell ref="FS20:FX20"/>
    <mergeCell ref="EO19:ET19"/>
    <mergeCell ref="EO20:ET20"/>
    <mergeCell ref="EI19:EN19"/>
    <mergeCell ref="EI20:EN20"/>
    <mergeCell ref="EC20:EH20"/>
    <mergeCell ref="GW23:HB23"/>
    <mergeCell ref="GQ16:GV16"/>
    <mergeCell ref="GQ17:GV17"/>
    <mergeCell ref="GQ18:GV18"/>
    <mergeCell ref="GQ19:GV19"/>
    <mergeCell ref="FY16:GD16"/>
    <mergeCell ref="FY17:GD17"/>
    <mergeCell ref="FY18:GD18"/>
    <mergeCell ref="FY19:GD19"/>
    <mergeCell ref="GK16:GP16"/>
    <mergeCell ref="GK17:GP17"/>
    <mergeCell ref="GK18:GP18"/>
    <mergeCell ref="GK19:GP19"/>
    <mergeCell ref="GE16:GJ16"/>
    <mergeCell ref="GE17:GJ17"/>
    <mergeCell ref="GE18:GJ18"/>
    <mergeCell ref="BO23:BT23"/>
    <mergeCell ref="CA23:CF23"/>
    <mergeCell ref="CG23:CL23"/>
    <mergeCell ref="CA20:CF20"/>
    <mergeCell ref="CG16:CL16"/>
    <mergeCell ref="CG17:CL17"/>
    <mergeCell ref="CG18:CL18"/>
    <mergeCell ref="CG19:CL19"/>
    <mergeCell ref="CG20:CL20"/>
    <mergeCell ref="CA16:CF16"/>
    <mergeCell ref="CA17:CF17"/>
    <mergeCell ref="CA18:CF18"/>
    <mergeCell ref="CA19:CF19"/>
    <mergeCell ref="FS18:FX18"/>
    <mergeCell ref="FS19:FX19"/>
    <mergeCell ref="DW20:EB20"/>
    <mergeCell ref="EC16:EH16"/>
    <mergeCell ref="EC17:EH17"/>
    <mergeCell ref="EC18:EH18"/>
    <mergeCell ref="EC19:EH19"/>
    <mergeCell ref="FS16:FX16"/>
    <mergeCell ref="FS17:FX17"/>
    <mergeCell ref="CY16:DD16"/>
    <mergeCell ref="CY17:DD17"/>
    <mergeCell ref="CY18:DD18"/>
    <mergeCell ref="CY19:DD19"/>
    <mergeCell ref="DK20:DP20"/>
    <mergeCell ref="DQ16:DV16"/>
    <mergeCell ref="DQ17:DV17"/>
    <mergeCell ref="DQ18:DV18"/>
    <mergeCell ref="DQ19:DV19"/>
    <mergeCell ref="DQ20:DV20"/>
    <mergeCell ref="AK19:AP19"/>
    <mergeCell ref="AK20:AP20"/>
    <mergeCell ref="BO18:BT18"/>
    <mergeCell ref="BO19:BT19"/>
    <mergeCell ref="AQ17:AV17"/>
    <mergeCell ref="AK23:AP23"/>
    <mergeCell ref="AQ23:AV23"/>
    <mergeCell ref="AW23:BB23"/>
    <mergeCell ref="DQ32:DV32"/>
    <mergeCell ref="DQ34:DV34"/>
    <mergeCell ref="DW41:EA41"/>
    <mergeCell ref="DW44:EA44"/>
    <mergeCell ref="DW45:DX45"/>
    <mergeCell ref="DW52:EB52"/>
    <mergeCell ref="DW51:EB51"/>
    <mergeCell ref="DW50:DX50"/>
    <mergeCell ref="DW42:EB42"/>
    <mergeCell ref="DQ40:DU40"/>
    <mergeCell ref="DQ41:DU41"/>
    <mergeCell ref="DQ42:DV42"/>
    <mergeCell ref="BR24:BT24"/>
    <mergeCell ref="BU24:BW24"/>
    <mergeCell ref="BX24:BZ24"/>
    <mergeCell ref="CA24:CC24"/>
    <mergeCell ref="CD24:CF24"/>
    <mergeCell ref="CG24:CI24"/>
    <mergeCell ref="CJ24:CL24"/>
    <mergeCell ref="CM24:CO24"/>
    <mergeCell ref="CP24:CR24"/>
    <mergeCell ref="CS24:CU24"/>
    <mergeCell ref="CV24:CX24"/>
    <mergeCell ref="BU23:BZ23"/>
    <mergeCell ref="HC24:HE24"/>
    <mergeCell ref="HF24:HH24"/>
    <mergeCell ref="IG24:II24"/>
    <mergeCell ref="IJ24:IL24"/>
    <mergeCell ref="HO24:HQ24"/>
    <mergeCell ref="HR24:HT24"/>
    <mergeCell ref="HU24:HW24"/>
    <mergeCell ref="HX24:HZ24"/>
    <mergeCell ref="IA24:IC24"/>
    <mergeCell ref="ID24:IF24"/>
    <mergeCell ref="HI24:HK24"/>
    <mergeCell ref="HL24:HN24"/>
    <mergeCell ref="DW24:DY24"/>
    <mergeCell ref="DZ24:EB24"/>
    <mergeCell ref="EC24:EE24"/>
    <mergeCell ref="EF24:EH24"/>
    <mergeCell ref="EI24:EK24"/>
    <mergeCell ref="EL24:EN24"/>
    <mergeCell ref="EO24:EQ24"/>
    <mergeCell ref="FS24:FU24"/>
    <mergeCell ref="FV24:FX24"/>
    <mergeCell ref="GW24:GY24"/>
    <mergeCell ref="EU24:EW24"/>
    <mergeCell ref="EX24:EZ24"/>
    <mergeCell ref="FA24:FC24"/>
    <mergeCell ref="FG24:FI24"/>
    <mergeCell ref="FJ24:FL24"/>
    <mergeCell ref="FM24:FO24"/>
    <mergeCell ref="FP24:FR24"/>
    <mergeCell ref="GZ24:HB24"/>
    <mergeCell ref="G68:K68"/>
    <mergeCell ref="M68:Q68"/>
    <mergeCell ref="S68:W68"/>
    <mergeCell ref="Y68:AC68"/>
    <mergeCell ref="BC68:BG68"/>
    <mergeCell ref="BI68:BM68"/>
    <mergeCell ref="S47:X47"/>
    <mergeCell ref="G63:K63"/>
    <mergeCell ref="S50:T50"/>
    <mergeCell ref="Y59:AD59"/>
    <mergeCell ref="Y60:AC60"/>
    <mergeCell ref="AC58:AD58"/>
    <mergeCell ref="AE63:AI63"/>
    <mergeCell ref="G57:L57"/>
    <mergeCell ref="IA68:IE68"/>
    <mergeCell ref="IG68:IK68"/>
    <mergeCell ref="EU68:EY68"/>
    <mergeCell ref="FA68:FE68"/>
    <mergeCell ref="FG68:FK68"/>
    <mergeCell ref="FM68:FQ68"/>
    <mergeCell ref="FS68:FW68"/>
    <mergeCell ref="FY68:GC68"/>
    <mergeCell ref="GE68:GI68"/>
    <mergeCell ref="GK68:GO68"/>
    <mergeCell ref="GQ68:GU68"/>
    <mergeCell ref="GW68:HA68"/>
    <mergeCell ref="HC68:HG68"/>
    <mergeCell ref="HI68:HM68"/>
    <mergeCell ref="HO68:HS68"/>
    <mergeCell ref="HU68:HY68"/>
    <mergeCell ref="EI68:EM68"/>
    <mergeCell ref="EO68:ES68"/>
    <mergeCell ref="M24:O24"/>
    <mergeCell ref="P24:R24"/>
    <mergeCell ref="S24:U24"/>
    <mergeCell ref="V24:X24"/>
    <mergeCell ref="Y24:AA24"/>
    <mergeCell ref="AH24:AJ24"/>
    <mergeCell ref="AK24:AM24"/>
    <mergeCell ref="AN24:AP24"/>
    <mergeCell ref="AQ24:AS24"/>
    <mergeCell ref="AT24:AV24"/>
    <mergeCell ref="AW24:AY24"/>
    <mergeCell ref="AZ24:BB24"/>
    <mergeCell ref="BC24:BE24"/>
    <mergeCell ref="BF24:BH24"/>
    <mergeCell ref="BI24:BK24"/>
    <mergeCell ref="AQ68:AU68"/>
    <mergeCell ref="AW68:BA68"/>
    <mergeCell ref="M61:N61"/>
    <mergeCell ref="S54:X54"/>
    <mergeCell ref="Q58:R58"/>
    <mergeCell ref="V50:X50"/>
    <mergeCell ref="S26:X26"/>
    <mergeCell ref="M25:R25"/>
    <mergeCell ref="Y57:AD57"/>
    <mergeCell ref="AA45:AD45"/>
    <mergeCell ref="Y41:AC41"/>
    <mergeCell ref="Y39:AC39"/>
    <mergeCell ref="Y47:AD47"/>
    <mergeCell ref="AE34:AJ34"/>
    <mergeCell ref="Y42:AD42"/>
    <mergeCell ref="Y43:AD43"/>
    <mergeCell ref="Y58:Z58"/>
    <mergeCell ref="BO68:BS68"/>
    <mergeCell ref="BU68:BY68"/>
    <mergeCell ref="CA68:CE68"/>
    <mergeCell ref="CG68:CK68"/>
    <mergeCell ref="CM68:CQ68"/>
    <mergeCell ref="CS68:CW68"/>
    <mergeCell ref="CY68:DC68"/>
    <mergeCell ref="DE68:DI68"/>
    <mergeCell ref="DK68:DO68"/>
    <mergeCell ref="DQ68:DU68"/>
    <mergeCell ref="DW68:EA68"/>
    <mergeCell ref="EC68:EG68"/>
    <mergeCell ref="O61:R61"/>
    <mergeCell ref="M59:R59"/>
    <mergeCell ref="M60:Q60"/>
    <mergeCell ref="S57:X57"/>
    <mergeCell ref="S53:X53"/>
    <mergeCell ref="S56:X56"/>
    <mergeCell ref="AE68:AI68"/>
    <mergeCell ref="S61:T61"/>
    <mergeCell ref="M63:Q63"/>
    <mergeCell ref="S63:W63"/>
    <mergeCell ref="U61:X61"/>
    <mergeCell ref="S55:X55"/>
    <mergeCell ref="AK68:AO68"/>
    <mergeCell ref="S58:T58"/>
    <mergeCell ref="S60:W60"/>
    <mergeCell ref="Y63:AC63"/>
    <mergeCell ref="Y61:Z61"/>
    <mergeCell ref="AA61:AD61"/>
    <mergeCell ref="Y55:AD55"/>
    <mergeCell ref="Y56:AD56"/>
    <mergeCell ref="IG17:IL17"/>
    <mergeCell ref="IG18:IL18"/>
    <mergeCell ref="IG19:IL19"/>
    <mergeCell ref="IA16:IF16"/>
    <mergeCell ref="IA17:IF17"/>
    <mergeCell ref="IA18:IF18"/>
    <mergeCell ref="IA19:IF19"/>
    <mergeCell ref="IG20:IL20"/>
    <mergeCell ref="GK20:GP20"/>
    <mergeCell ref="IA20:IF20"/>
    <mergeCell ref="HO20:HT20"/>
    <mergeCell ref="HU20:HZ20"/>
    <mergeCell ref="HC20:HH20"/>
    <mergeCell ref="HI20:HN20"/>
    <mergeCell ref="GQ20:GV20"/>
    <mergeCell ref="S40:W40"/>
    <mergeCell ref="S41:W41"/>
    <mergeCell ref="GW20:HB20"/>
    <mergeCell ref="GE20:GJ20"/>
    <mergeCell ref="FY20:GD20"/>
    <mergeCell ref="FM20:FR20"/>
    <mergeCell ref="FA20:FF20"/>
    <mergeCell ref="S35:X35"/>
    <mergeCell ref="S36:W36"/>
    <mergeCell ref="S37:W37"/>
    <mergeCell ref="T38:U38"/>
    <mergeCell ref="W38:X38"/>
    <mergeCell ref="S39:W39"/>
    <mergeCell ref="BL24:BN24"/>
    <mergeCell ref="BO24:BQ24"/>
    <mergeCell ref="DQ24:DS24"/>
    <mergeCell ref="DT24:DV24"/>
    <mergeCell ref="HI16:HN16"/>
    <mergeCell ref="HI17:HN17"/>
    <mergeCell ref="HI18:HN18"/>
    <mergeCell ref="HI19:HN19"/>
    <mergeCell ref="HC16:HH16"/>
    <mergeCell ref="HC17:HH17"/>
    <mergeCell ref="HC18:HH18"/>
    <mergeCell ref="HC19:HH19"/>
    <mergeCell ref="HU16:HZ16"/>
    <mergeCell ref="HU17:HZ17"/>
    <mergeCell ref="HU18:HZ18"/>
    <mergeCell ref="HU19:HZ19"/>
    <mergeCell ref="HO16:HT16"/>
    <mergeCell ref="HO17:HT17"/>
    <mergeCell ref="HO18:HT18"/>
    <mergeCell ref="HO19:HT19"/>
    <mergeCell ref="GW17:HB17"/>
    <mergeCell ref="GW18:HB18"/>
    <mergeCell ref="GW19:HB19"/>
    <mergeCell ref="GE19:GJ19"/>
    <mergeCell ref="EU20:EZ20"/>
    <mergeCell ref="FA16:FF16"/>
    <mergeCell ref="FA17:FF17"/>
    <mergeCell ref="FA18:FF18"/>
    <mergeCell ref="FA19:FF19"/>
    <mergeCell ref="EU16:EZ16"/>
    <mergeCell ref="EU17:EZ17"/>
    <mergeCell ref="EU18:EZ18"/>
    <mergeCell ref="EU19:EZ19"/>
    <mergeCell ref="FG20:FL20"/>
    <mergeCell ref="FM16:FR16"/>
    <mergeCell ref="FM17:FR17"/>
    <mergeCell ref="FM18:FR18"/>
    <mergeCell ref="FM19:FR19"/>
    <mergeCell ref="FG16:FL16"/>
    <mergeCell ref="FG17:FL17"/>
    <mergeCell ref="FG18:FL18"/>
    <mergeCell ref="FG19:FL19"/>
    <mergeCell ref="DK16:DP16"/>
    <mergeCell ref="DK17:DP17"/>
    <mergeCell ref="DK18:DP18"/>
    <mergeCell ref="DK19:DP19"/>
    <mergeCell ref="CS16:CX16"/>
    <mergeCell ref="CS17:CX17"/>
    <mergeCell ref="CS18:CX18"/>
    <mergeCell ref="CS19:CX19"/>
    <mergeCell ref="CS20:CX20"/>
    <mergeCell ref="DE18:DJ18"/>
    <mergeCell ref="DE19:DJ19"/>
    <mergeCell ref="DE20:DJ20"/>
    <mergeCell ref="CM16:CR16"/>
    <mergeCell ref="CM17:CR17"/>
    <mergeCell ref="CM18:CR18"/>
    <mergeCell ref="CM19:CR19"/>
    <mergeCell ref="AQ19:AV19"/>
    <mergeCell ref="BC20:BH20"/>
    <mergeCell ref="BI16:BN16"/>
    <mergeCell ref="BI17:BN17"/>
    <mergeCell ref="BI18:BN18"/>
    <mergeCell ref="BI19:BN19"/>
    <mergeCell ref="BI20:BN20"/>
    <mergeCell ref="BC16:BH16"/>
    <mergeCell ref="BC17:BH17"/>
    <mergeCell ref="BC18:BH18"/>
    <mergeCell ref="BC19:BH19"/>
    <mergeCell ref="BO20:BT20"/>
    <mergeCell ref="BU16:BZ16"/>
    <mergeCell ref="BU17:BZ17"/>
    <mergeCell ref="BU18:BZ18"/>
    <mergeCell ref="BU19:BZ19"/>
    <mergeCell ref="BU20:BZ20"/>
    <mergeCell ref="BO16:BT16"/>
    <mergeCell ref="BO17:BT17"/>
    <mergeCell ref="CS14:CX14"/>
    <mergeCell ref="EI14:EN14"/>
    <mergeCell ref="EO14:ET14"/>
    <mergeCell ref="CY14:DD14"/>
    <mergeCell ref="DE14:DJ14"/>
    <mergeCell ref="DK14:DP14"/>
    <mergeCell ref="M27:R27"/>
    <mergeCell ref="M28:R28"/>
    <mergeCell ref="EU14:EZ14"/>
    <mergeCell ref="S29:X29"/>
    <mergeCell ref="S30:X30"/>
    <mergeCell ref="S31:X31"/>
    <mergeCell ref="AE20:AJ20"/>
    <mergeCell ref="AK16:AP16"/>
    <mergeCell ref="AK17:AP17"/>
    <mergeCell ref="AK18:AP18"/>
    <mergeCell ref="M30:R30"/>
    <mergeCell ref="M31:R31"/>
    <mergeCell ref="M29:R29"/>
    <mergeCell ref="AE18:AJ18"/>
    <mergeCell ref="AQ20:AV20"/>
    <mergeCell ref="AW16:BB16"/>
    <mergeCell ref="AW17:BB17"/>
    <mergeCell ref="AW18:BB18"/>
    <mergeCell ref="AW19:BB19"/>
    <mergeCell ref="AW20:BB20"/>
    <mergeCell ref="AQ16:AV16"/>
    <mergeCell ref="AK31:AP31"/>
    <mergeCell ref="AE28:AJ28"/>
    <mergeCell ref="CA14:CF14"/>
    <mergeCell ref="AE14:AJ14"/>
    <mergeCell ref="CM20:CR20"/>
    <mergeCell ref="IG14:IL14"/>
    <mergeCell ref="FS14:FX14"/>
    <mergeCell ref="FY14:GD14"/>
    <mergeCell ref="GE14:GJ14"/>
    <mergeCell ref="GK14:GP14"/>
    <mergeCell ref="GQ14:GV14"/>
    <mergeCell ref="GW14:HB14"/>
    <mergeCell ref="HO14:HT14"/>
    <mergeCell ref="HU14:HZ14"/>
    <mergeCell ref="IA14:IF14"/>
    <mergeCell ref="HI14:HN14"/>
    <mergeCell ref="CG14:CL14"/>
    <mergeCell ref="M17:R17"/>
    <mergeCell ref="M18:R18"/>
    <mergeCell ref="AW14:BB14"/>
    <mergeCell ref="FG14:FL14"/>
    <mergeCell ref="FM14:FR14"/>
    <mergeCell ref="EC14:EH14"/>
    <mergeCell ref="S14:X14"/>
    <mergeCell ref="Y14:AD14"/>
    <mergeCell ref="DQ14:DV14"/>
    <mergeCell ref="DW14:EB14"/>
    <mergeCell ref="HC14:HH14"/>
    <mergeCell ref="BC14:BH14"/>
    <mergeCell ref="AQ14:AV14"/>
    <mergeCell ref="M16:R16"/>
    <mergeCell ref="AK14:AP14"/>
    <mergeCell ref="AQ18:AV18"/>
    <mergeCell ref="GW16:HB16"/>
    <mergeCell ref="IG16:IL16"/>
    <mergeCell ref="FA14:FF14"/>
    <mergeCell ref="CM14:CR14"/>
    <mergeCell ref="BI14:BN14"/>
    <mergeCell ref="Y12:Z12"/>
    <mergeCell ref="BU14:BZ14"/>
    <mergeCell ref="BO14:BT14"/>
    <mergeCell ref="G18:L18"/>
    <mergeCell ref="G17:L17"/>
    <mergeCell ref="M12:R12"/>
    <mergeCell ref="A5:F5"/>
    <mergeCell ref="A6:A12"/>
    <mergeCell ref="B6:B12"/>
    <mergeCell ref="C6:F6"/>
    <mergeCell ref="C8:F8"/>
    <mergeCell ref="M14:R14"/>
    <mergeCell ref="G13:L13"/>
    <mergeCell ref="G8:AB8"/>
    <mergeCell ref="C9:F9"/>
    <mergeCell ref="G9:AB9"/>
    <mergeCell ref="C11:F12"/>
    <mergeCell ref="G11:L11"/>
    <mergeCell ref="M11:R11"/>
    <mergeCell ref="S11:Z11"/>
    <mergeCell ref="AA11:AB11"/>
    <mergeCell ref="G12:L12"/>
    <mergeCell ref="Y17:AD17"/>
    <mergeCell ref="Y18:AD18"/>
    <mergeCell ref="C10:F10"/>
    <mergeCell ref="T10:AB10"/>
    <mergeCell ref="AA12:AB12"/>
    <mergeCell ref="S12:T12"/>
    <mergeCell ref="V12:W12"/>
    <mergeCell ref="B16:F16"/>
    <mergeCell ref="AE19:AJ19"/>
    <mergeCell ref="AE16:AJ16"/>
    <mergeCell ref="AE17:AJ17"/>
    <mergeCell ref="S16:X16"/>
    <mergeCell ref="B17:F17"/>
    <mergeCell ref="Y16:AD16"/>
    <mergeCell ref="M19:R19"/>
    <mergeCell ref="G16:L16"/>
    <mergeCell ref="G14:L14"/>
    <mergeCell ref="M20:R20"/>
    <mergeCell ref="M26:R26"/>
    <mergeCell ref="S25:X25"/>
    <mergeCell ref="M37:Q37"/>
    <mergeCell ref="M32:R32"/>
    <mergeCell ref="M34:R34"/>
    <mergeCell ref="M35:R35"/>
    <mergeCell ref="M36:Q36"/>
    <mergeCell ref="B23:F23"/>
    <mergeCell ref="G23:L23"/>
    <mergeCell ref="M23:R23"/>
    <mergeCell ref="S23:X23"/>
    <mergeCell ref="Y23:AD23"/>
    <mergeCell ref="AE23:AJ23"/>
    <mergeCell ref="S17:X17"/>
    <mergeCell ref="S18:X18"/>
    <mergeCell ref="S19:X19"/>
    <mergeCell ref="S20:X20"/>
    <mergeCell ref="Y19:AD19"/>
    <mergeCell ref="B34:F34"/>
    <mergeCell ref="G36:K36"/>
    <mergeCell ref="C19:F19"/>
    <mergeCell ref="Y20:AD20"/>
    <mergeCell ref="S52:X52"/>
    <mergeCell ref="H38:I38"/>
    <mergeCell ref="E52:F52"/>
    <mergeCell ref="B42:F42"/>
    <mergeCell ref="B37:B39"/>
    <mergeCell ref="C46:C61"/>
    <mergeCell ref="C28:C32"/>
    <mergeCell ref="D28:F28"/>
    <mergeCell ref="C38:F38"/>
    <mergeCell ref="B40:F40"/>
    <mergeCell ref="K58:L58"/>
    <mergeCell ref="G35:L35"/>
    <mergeCell ref="D31:F31"/>
    <mergeCell ref="G44:K44"/>
    <mergeCell ref="G31:L31"/>
    <mergeCell ref="D32:F32"/>
    <mergeCell ref="G32:L32"/>
    <mergeCell ref="D60:D61"/>
    <mergeCell ref="E60:F60"/>
    <mergeCell ref="E61:F61"/>
    <mergeCell ref="G61:H61"/>
    <mergeCell ref="I61:L61"/>
    <mergeCell ref="G34:L34"/>
    <mergeCell ref="G58:H58"/>
    <mergeCell ref="G52:L52"/>
    <mergeCell ref="C35:F35"/>
    <mergeCell ref="M43:R43"/>
    <mergeCell ref="M45:N45"/>
    <mergeCell ref="O45:R45"/>
    <mergeCell ref="S43:X43"/>
    <mergeCell ref="B33:F33"/>
    <mergeCell ref="B36:F36"/>
    <mergeCell ref="B24:B32"/>
    <mergeCell ref="D50:D55"/>
    <mergeCell ref="E50:F50"/>
    <mergeCell ref="D56:D59"/>
    <mergeCell ref="E56:F56"/>
    <mergeCell ref="G56:L56"/>
    <mergeCell ref="G51:L51"/>
    <mergeCell ref="G59:L59"/>
    <mergeCell ref="E59:F59"/>
    <mergeCell ref="E53:F53"/>
    <mergeCell ref="E57:F57"/>
    <mergeCell ref="E51:F51"/>
    <mergeCell ref="S42:X42"/>
    <mergeCell ref="S44:W44"/>
    <mergeCell ref="U58:V58"/>
    <mergeCell ref="W58:X58"/>
    <mergeCell ref="S59:X59"/>
    <mergeCell ref="M53:R53"/>
    <mergeCell ref="M54:R54"/>
    <mergeCell ref="M57:R57"/>
    <mergeCell ref="M58:N58"/>
    <mergeCell ref="C37:F37"/>
    <mergeCell ref="G37:K37"/>
    <mergeCell ref="B44:B61"/>
    <mergeCell ref="M52:R52"/>
    <mergeCell ref="M51:R51"/>
    <mergeCell ref="M47:R47"/>
    <mergeCell ref="M50:N50"/>
    <mergeCell ref="J24:L24"/>
    <mergeCell ref="P50:R50"/>
    <mergeCell ref="G42:L42"/>
    <mergeCell ref="K38:L38"/>
    <mergeCell ref="M44:Q44"/>
    <mergeCell ref="M42:R42"/>
    <mergeCell ref="G60:K60"/>
    <mergeCell ref="G45:H45"/>
    <mergeCell ref="I45:L45"/>
    <mergeCell ref="E58:F58"/>
    <mergeCell ref="C39:F39"/>
    <mergeCell ref="G55:L55"/>
    <mergeCell ref="J50:L50"/>
    <mergeCell ref="E54:F54"/>
    <mergeCell ref="G54:L54"/>
    <mergeCell ref="M55:R55"/>
    <mergeCell ref="G40:K40"/>
    <mergeCell ref="G39:K39"/>
    <mergeCell ref="D44:F44"/>
    <mergeCell ref="D45:F45"/>
    <mergeCell ref="G53:L53"/>
    <mergeCell ref="I58:J58"/>
    <mergeCell ref="D48:F48"/>
    <mergeCell ref="G48:L48"/>
    <mergeCell ref="A1:K1"/>
    <mergeCell ref="B15:F15"/>
    <mergeCell ref="G25:L25"/>
    <mergeCell ref="G19:L19"/>
    <mergeCell ref="D25:F25"/>
    <mergeCell ref="C20:F20"/>
    <mergeCell ref="G20:L20"/>
    <mergeCell ref="D24:F24"/>
    <mergeCell ref="B41:F41"/>
    <mergeCell ref="M40:Q40"/>
    <mergeCell ref="M41:Q41"/>
    <mergeCell ref="G47:L47"/>
    <mergeCell ref="C43:F43"/>
    <mergeCell ref="C24:C27"/>
    <mergeCell ref="G28:L28"/>
    <mergeCell ref="D29:F29"/>
    <mergeCell ref="G29:L29"/>
    <mergeCell ref="D30:F30"/>
    <mergeCell ref="D26:F26"/>
    <mergeCell ref="G27:L27"/>
    <mergeCell ref="D27:F27"/>
    <mergeCell ref="G26:L26"/>
    <mergeCell ref="A14:A61"/>
    <mergeCell ref="B14:F14"/>
    <mergeCell ref="B18:F18"/>
    <mergeCell ref="G30:L30"/>
    <mergeCell ref="G50:H50"/>
    <mergeCell ref="E55:F55"/>
    <mergeCell ref="C44:C45"/>
    <mergeCell ref="M56:R56"/>
    <mergeCell ref="O58:P58"/>
    <mergeCell ref="D46:F46"/>
    <mergeCell ref="G24:I24"/>
    <mergeCell ref="AB24:AD24"/>
    <mergeCell ref="AE24:AG24"/>
    <mergeCell ref="Y54:AD54"/>
    <mergeCell ref="Y52:AD52"/>
    <mergeCell ref="Y51:AD51"/>
    <mergeCell ref="Y25:AD25"/>
    <mergeCell ref="Y26:AD26"/>
    <mergeCell ref="G43:L43"/>
    <mergeCell ref="S32:X32"/>
    <mergeCell ref="Y27:AD27"/>
    <mergeCell ref="Y28:AD28"/>
    <mergeCell ref="Y29:AD29"/>
    <mergeCell ref="Y30:AD30"/>
    <mergeCell ref="Y34:AD34"/>
    <mergeCell ref="S27:X27"/>
    <mergeCell ref="S28:X28"/>
    <mergeCell ref="S34:X34"/>
    <mergeCell ref="S45:T45"/>
    <mergeCell ref="U45:X45"/>
    <mergeCell ref="Y31:AD31"/>
    <mergeCell ref="Y32:AD32"/>
    <mergeCell ref="Q38:R38"/>
    <mergeCell ref="M39:Q39"/>
    <mergeCell ref="N38:O38"/>
    <mergeCell ref="G41:K41"/>
    <mergeCell ref="AC38:AD38"/>
    <mergeCell ref="AE29:AJ29"/>
    <mergeCell ref="AE25:AJ25"/>
    <mergeCell ref="S51:X51"/>
    <mergeCell ref="Y44:AC44"/>
    <mergeCell ref="Y45:Z45"/>
    <mergeCell ref="AA58:AB58"/>
    <mergeCell ref="Y50:Z50"/>
    <mergeCell ref="AB50:AD50"/>
    <mergeCell ref="AE50:AF50"/>
    <mergeCell ref="Y53:AD53"/>
    <mergeCell ref="AE43:AJ43"/>
    <mergeCell ref="AG45:AJ45"/>
    <mergeCell ref="Y35:AD35"/>
    <mergeCell ref="Y40:AC40"/>
    <mergeCell ref="AI58:AJ58"/>
    <mergeCell ref="AE35:AJ35"/>
    <mergeCell ref="AE36:AI36"/>
    <mergeCell ref="AE44:AI44"/>
    <mergeCell ref="Y36:AC36"/>
    <mergeCell ref="Y37:AC37"/>
    <mergeCell ref="Z38:AA38"/>
    <mergeCell ref="AE61:AF61"/>
    <mergeCell ref="AE45:AF45"/>
    <mergeCell ref="AE39:AI39"/>
    <mergeCell ref="AI38:AJ38"/>
    <mergeCell ref="AE42:AJ42"/>
    <mergeCell ref="AE40:AI40"/>
    <mergeCell ref="AE37:AI37"/>
    <mergeCell ref="AF38:AG38"/>
    <mergeCell ref="AE30:AJ30"/>
    <mergeCell ref="AE32:AJ32"/>
    <mergeCell ref="AE47:AJ47"/>
    <mergeCell ref="AK52:AP52"/>
    <mergeCell ref="AE60:AI60"/>
    <mergeCell ref="AE52:AJ52"/>
    <mergeCell ref="AE56:AJ56"/>
    <mergeCell ref="AE58:AF58"/>
    <mergeCell ref="AE59:AJ59"/>
    <mergeCell ref="AE57:AJ57"/>
    <mergeCell ref="AE54:AJ54"/>
    <mergeCell ref="AK53:AP53"/>
    <mergeCell ref="AE55:AJ55"/>
    <mergeCell ref="AG61:AJ61"/>
    <mergeCell ref="AE53:AJ53"/>
    <mergeCell ref="AG58:AH58"/>
    <mergeCell ref="AE31:AJ31"/>
    <mergeCell ref="AE26:AJ26"/>
    <mergeCell ref="AE27:AJ27"/>
    <mergeCell ref="AK58:AL58"/>
    <mergeCell ref="AK60:AO60"/>
    <mergeCell ref="AK59:AP59"/>
    <mergeCell ref="AK47:AP47"/>
    <mergeCell ref="AN50:AP50"/>
    <mergeCell ref="AK50:AL50"/>
    <mergeCell ref="AK51:AP51"/>
    <mergeCell ref="AO38:AP38"/>
    <mergeCell ref="AK42:AP42"/>
    <mergeCell ref="AM45:AP45"/>
    <mergeCell ref="AK44:AO44"/>
    <mergeCell ref="AK45:AL45"/>
    <mergeCell ref="AK28:AP28"/>
    <mergeCell ref="AK25:AP25"/>
    <mergeCell ref="AK26:AP26"/>
    <mergeCell ref="AK27:AP27"/>
    <mergeCell ref="AK41:AO41"/>
    <mergeCell ref="AK36:AO36"/>
    <mergeCell ref="AK39:AO39"/>
    <mergeCell ref="AK29:AP29"/>
    <mergeCell ref="AK35:AP35"/>
    <mergeCell ref="AK43:AP43"/>
    <mergeCell ref="AK37:AO37"/>
    <mergeCell ref="AL38:AM38"/>
    <mergeCell ref="AK30:AP30"/>
    <mergeCell ref="AK32:AP32"/>
    <mergeCell ref="AK34:AP34"/>
    <mergeCell ref="AH50:AJ50"/>
    <mergeCell ref="AE51:AJ51"/>
    <mergeCell ref="AE41:AI41"/>
    <mergeCell ref="AQ63:AU63"/>
    <mergeCell ref="AQ58:AR58"/>
    <mergeCell ref="AQ61:AR61"/>
    <mergeCell ref="AS61:AV61"/>
    <mergeCell ref="AS58:AT58"/>
    <mergeCell ref="AQ52:AV52"/>
    <mergeCell ref="AK63:AO63"/>
    <mergeCell ref="AQ25:AV25"/>
    <mergeCell ref="AM61:AP61"/>
    <mergeCell ref="AM58:AN58"/>
    <mergeCell ref="AO58:AP58"/>
    <mergeCell ref="AK56:AP56"/>
    <mergeCell ref="AK57:AP57"/>
    <mergeCell ref="AK61:AL61"/>
    <mergeCell ref="AS45:AV45"/>
    <mergeCell ref="AK55:AP55"/>
    <mergeCell ref="AQ37:AU37"/>
    <mergeCell ref="AK40:AO40"/>
    <mergeCell ref="AU38:AV38"/>
    <mergeCell ref="AQ39:AU39"/>
    <mergeCell ref="AK54:AP54"/>
    <mergeCell ref="AQ26:AV26"/>
    <mergeCell ref="AQ42:AV42"/>
    <mergeCell ref="AQ43:AV43"/>
    <mergeCell ref="AQ47:AV47"/>
    <mergeCell ref="AQ51:AV51"/>
    <mergeCell ref="AQ50:AR50"/>
    <mergeCell ref="AT50:AV50"/>
    <mergeCell ref="AQ28:AV28"/>
    <mergeCell ref="AQ41:AU41"/>
    <mergeCell ref="AQ27:AV27"/>
    <mergeCell ref="AQ35:AV35"/>
    <mergeCell ref="AW29:BB29"/>
    <mergeCell ref="AW25:BB25"/>
    <mergeCell ref="AW27:BB27"/>
    <mergeCell ref="AW28:BB28"/>
    <mergeCell ref="AW26:BB26"/>
    <mergeCell ref="AW40:BA40"/>
    <mergeCell ref="AQ44:AU44"/>
    <mergeCell ref="AQ40:AU40"/>
    <mergeCell ref="AW41:BA41"/>
    <mergeCell ref="AW32:BB32"/>
    <mergeCell ref="AW63:BA63"/>
    <mergeCell ref="AW56:BB56"/>
    <mergeCell ref="AW57:BB57"/>
    <mergeCell ref="AW58:AX58"/>
    <mergeCell ref="AW59:BB59"/>
    <mergeCell ref="AW60:BA60"/>
    <mergeCell ref="AW61:AX61"/>
    <mergeCell ref="AY61:BB61"/>
    <mergeCell ref="AY58:AZ58"/>
    <mergeCell ref="AQ29:AV29"/>
    <mergeCell ref="AQ30:AV30"/>
    <mergeCell ref="AQ31:AV31"/>
    <mergeCell ref="AQ32:AV32"/>
    <mergeCell ref="AU58:AV58"/>
    <mergeCell ref="AQ34:AV34"/>
    <mergeCell ref="AQ59:AV59"/>
    <mergeCell ref="AQ60:AU60"/>
    <mergeCell ref="AQ53:AV53"/>
    <mergeCell ref="AQ54:AV54"/>
    <mergeCell ref="AQ55:AV55"/>
    <mergeCell ref="AQ57:AV57"/>
    <mergeCell ref="AQ56:AV56"/>
    <mergeCell ref="AQ36:AU36"/>
    <mergeCell ref="AR38:AS38"/>
    <mergeCell ref="BA38:BB38"/>
    <mergeCell ref="AW39:BA39"/>
    <mergeCell ref="AX38:AY38"/>
    <mergeCell ref="AW35:BB35"/>
    <mergeCell ref="AW43:BB43"/>
    <mergeCell ref="AQ45:AR45"/>
    <mergeCell ref="BA58:BB58"/>
    <mergeCell ref="AY45:BB45"/>
    <mergeCell ref="AW55:BB55"/>
    <mergeCell ref="AW53:BB53"/>
    <mergeCell ref="AW54:BB54"/>
    <mergeCell ref="AW52:BB52"/>
    <mergeCell ref="AW50:AX50"/>
    <mergeCell ref="AW51:BB51"/>
    <mergeCell ref="AW44:BA44"/>
    <mergeCell ref="AW45:AX45"/>
    <mergeCell ref="AZ50:BB50"/>
    <mergeCell ref="AW47:BB47"/>
    <mergeCell ref="AW36:BA36"/>
    <mergeCell ref="AW37:BA37"/>
    <mergeCell ref="AW34:BB34"/>
    <mergeCell ref="AW42:BB42"/>
    <mergeCell ref="BC50:BD50"/>
    <mergeCell ref="BC53:BH53"/>
    <mergeCell ref="BC36:BG36"/>
    <mergeCell ref="BC29:BH29"/>
    <mergeCell ref="BC35:BH35"/>
    <mergeCell ref="BE45:BH45"/>
    <mergeCell ref="AW30:BB30"/>
    <mergeCell ref="AW31:BB31"/>
    <mergeCell ref="BI25:BN25"/>
    <mergeCell ref="BI26:BN26"/>
    <mergeCell ref="BI27:BN27"/>
    <mergeCell ref="BI28:BN28"/>
    <mergeCell ref="BI36:BM36"/>
    <mergeCell ref="BI29:BN29"/>
    <mergeCell ref="BI35:BN35"/>
    <mergeCell ref="BM38:BN38"/>
    <mergeCell ref="BL50:BN50"/>
    <mergeCell ref="BI31:BN31"/>
    <mergeCell ref="BI32:BN32"/>
    <mergeCell ref="BC25:BH25"/>
    <mergeCell ref="BC30:BH30"/>
    <mergeCell ref="BC31:BH31"/>
    <mergeCell ref="BC32:BH32"/>
    <mergeCell ref="BC26:BH26"/>
    <mergeCell ref="BC28:BH28"/>
    <mergeCell ref="BJ38:BK38"/>
    <mergeCell ref="BI50:BJ50"/>
    <mergeCell ref="BC27:BH27"/>
    <mergeCell ref="BC34:BH34"/>
    <mergeCell ref="BC37:BG37"/>
    <mergeCell ref="BC40:BG40"/>
    <mergeCell ref="BC41:BG41"/>
    <mergeCell ref="BC44:BG44"/>
    <mergeCell ref="BC45:BD45"/>
    <mergeCell ref="BP38:BQ38"/>
    <mergeCell ref="BO57:BT57"/>
    <mergeCell ref="BI59:BN59"/>
    <mergeCell ref="BI45:BJ45"/>
    <mergeCell ref="BI41:BM41"/>
    <mergeCell ref="BD38:BE38"/>
    <mergeCell ref="BG38:BH38"/>
    <mergeCell ref="BC39:BG39"/>
    <mergeCell ref="BC42:BH42"/>
    <mergeCell ref="BC43:BH43"/>
    <mergeCell ref="BI39:BM39"/>
    <mergeCell ref="BO53:BT53"/>
    <mergeCell ref="BO50:BP50"/>
    <mergeCell ref="BR50:BT50"/>
    <mergeCell ref="BO43:BT43"/>
    <mergeCell ref="BC52:BH52"/>
    <mergeCell ref="BU60:BY60"/>
    <mergeCell ref="BU61:BV61"/>
    <mergeCell ref="BW61:BZ61"/>
    <mergeCell ref="BC63:BG63"/>
    <mergeCell ref="BI47:BN47"/>
    <mergeCell ref="BI55:BN55"/>
    <mergeCell ref="BI44:BM44"/>
    <mergeCell ref="BF50:BH50"/>
    <mergeCell ref="BC47:BH47"/>
    <mergeCell ref="BC58:BD58"/>
    <mergeCell ref="BE58:BF58"/>
    <mergeCell ref="BG58:BH58"/>
    <mergeCell ref="BC51:BH51"/>
    <mergeCell ref="BI53:BN53"/>
    <mergeCell ref="BI63:BM63"/>
    <mergeCell ref="BI56:BN56"/>
    <mergeCell ref="BI57:BN57"/>
    <mergeCell ref="BC61:BD61"/>
    <mergeCell ref="BE61:BH61"/>
    <mergeCell ref="BC60:BG60"/>
    <mergeCell ref="BO47:BT47"/>
    <mergeCell ref="BC54:BH54"/>
    <mergeCell ref="BC55:BH55"/>
    <mergeCell ref="BC56:BH56"/>
    <mergeCell ref="BC57:BH57"/>
    <mergeCell ref="BC59:BH59"/>
    <mergeCell ref="BU47:BZ47"/>
    <mergeCell ref="BI34:BN34"/>
    <mergeCell ref="BI42:BN42"/>
    <mergeCell ref="BI52:BN52"/>
    <mergeCell ref="BK45:BN45"/>
    <mergeCell ref="BI51:BN51"/>
    <mergeCell ref="BI30:BN30"/>
    <mergeCell ref="BO44:BS44"/>
    <mergeCell ref="BO54:BT54"/>
    <mergeCell ref="BO63:BS63"/>
    <mergeCell ref="BO34:BT34"/>
    <mergeCell ref="BQ45:BT45"/>
    <mergeCell ref="BI58:BJ58"/>
    <mergeCell ref="BI40:BM40"/>
    <mergeCell ref="BI43:BN43"/>
    <mergeCell ref="BI37:BM37"/>
    <mergeCell ref="BO61:BP61"/>
    <mergeCell ref="BQ61:BT61"/>
    <mergeCell ref="BQ58:BR58"/>
    <mergeCell ref="BS58:BT58"/>
    <mergeCell ref="BO59:BT59"/>
    <mergeCell ref="BO60:BS60"/>
    <mergeCell ref="BO58:BP58"/>
    <mergeCell ref="BI54:BN54"/>
    <mergeCell ref="BI61:BJ61"/>
    <mergeCell ref="BK61:BN61"/>
    <mergeCell ref="BK58:BL58"/>
    <mergeCell ref="BM58:BN58"/>
    <mergeCell ref="BI60:BM60"/>
    <mergeCell ref="BO55:BT55"/>
    <mergeCell ref="BO56:BT56"/>
    <mergeCell ref="BO25:BT25"/>
    <mergeCell ref="BO26:BT26"/>
    <mergeCell ref="BO27:BT27"/>
    <mergeCell ref="BO51:BT51"/>
    <mergeCell ref="BO52:BT52"/>
    <mergeCell ref="BO40:BS40"/>
    <mergeCell ref="BO41:BS41"/>
    <mergeCell ref="BO42:BT42"/>
    <mergeCell ref="BU56:BZ56"/>
    <mergeCell ref="BO28:BT28"/>
    <mergeCell ref="BO29:BT29"/>
    <mergeCell ref="BO37:BS37"/>
    <mergeCell ref="BO45:BP45"/>
    <mergeCell ref="BS38:BT38"/>
    <mergeCell ref="BO35:BT35"/>
    <mergeCell ref="BO36:BS36"/>
    <mergeCell ref="BO39:BS39"/>
    <mergeCell ref="BU30:BZ30"/>
    <mergeCell ref="BU31:BZ31"/>
    <mergeCell ref="BU32:BZ32"/>
    <mergeCell ref="BU34:BZ34"/>
    <mergeCell ref="BU55:BZ55"/>
    <mergeCell ref="BU39:BY39"/>
    <mergeCell ref="BU40:BY40"/>
    <mergeCell ref="BU51:BZ51"/>
    <mergeCell ref="BO32:BT32"/>
    <mergeCell ref="BU44:BY44"/>
    <mergeCell ref="BU45:BV45"/>
    <mergeCell ref="BO30:BT30"/>
    <mergeCell ref="BO31:BT31"/>
    <mergeCell ref="BU52:BZ52"/>
    <mergeCell ref="BU50:BV50"/>
    <mergeCell ref="CA25:CF25"/>
    <mergeCell ref="CA30:CF30"/>
    <mergeCell ref="CA31:CF31"/>
    <mergeCell ref="BU54:BZ54"/>
    <mergeCell ref="CA53:CF53"/>
    <mergeCell ref="CA54:CF54"/>
    <mergeCell ref="CA60:CE60"/>
    <mergeCell ref="CD50:CF50"/>
    <mergeCell ref="BW45:BZ45"/>
    <mergeCell ref="CA42:CF42"/>
    <mergeCell ref="CA43:CF43"/>
    <mergeCell ref="CA26:CF26"/>
    <mergeCell ref="CA27:CF27"/>
    <mergeCell ref="CA28:CF28"/>
    <mergeCell ref="CA41:CE41"/>
    <mergeCell ref="CA32:CF32"/>
    <mergeCell ref="BU25:BZ25"/>
    <mergeCell ref="BU26:BZ26"/>
    <mergeCell ref="BU36:BY36"/>
    <mergeCell ref="BU27:BZ27"/>
    <mergeCell ref="BU28:BZ28"/>
    <mergeCell ref="BV38:BW38"/>
    <mergeCell ref="BY38:BZ38"/>
    <mergeCell ref="BU29:BZ29"/>
    <mergeCell ref="BU35:BZ35"/>
    <mergeCell ref="BU37:BY37"/>
    <mergeCell ref="CA34:CF34"/>
    <mergeCell ref="BW58:BX58"/>
    <mergeCell ref="BU57:BZ57"/>
    <mergeCell ref="BY58:BZ58"/>
    <mergeCell ref="BU41:BY41"/>
    <mergeCell ref="BU42:BZ42"/>
    <mergeCell ref="CA36:CE36"/>
    <mergeCell ref="CA29:CF29"/>
    <mergeCell ref="CA35:CF35"/>
    <mergeCell ref="CA44:CE44"/>
    <mergeCell ref="CA45:CB45"/>
    <mergeCell ref="BU43:BZ43"/>
    <mergeCell ref="BU53:BZ53"/>
    <mergeCell ref="BX50:BZ50"/>
    <mergeCell ref="CA63:CE63"/>
    <mergeCell ref="CG40:CK40"/>
    <mergeCell ref="CG43:CL43"/>
    <mergeCell ref="CG44:CK44"/>
    <mergeCell ref="CG41:CK41"/>
    <mergeCell ref="CG52:CL52"/>
    <mergeCell ref="CG53:CL53"/>
    <mergeCell ref="CC45:CF45"/>
    <mergeCell ref="CA40:CE40"/>
    <mergeCell ref="CG37:CK37"/>
    <mergeCell ref="CH38:CI38"/>
    <mergeCell ref="CB38:CC38"/>
    <mergeCell ref="CE38:CF38"/>
    <mergeCell ref="CA39:CE39"/>
    <mergeCell ref="CG56:CL56"/>
    <mergeCell ref="CG57:CL57"/>
    <mergeCell ref="CA58:CB58"/>
    <mergeCell ref="BU63:BY63"/>
    <mergeCell ref="CA61:CB61"/>
    <mergeCell ref="CC61:CF61"/>
    <mergeCell ref="CA59:CF59"/>
    <mergeCell ref="BU58:BV58"/>
    <mergeCell ref="BU59:BZ59"/>
    <mergeCell ref="CA37:CE37"/>
    <mergeCell ref="CG63:CK63"/>
    <mergeCell ref="CG55:CL55"/>
    <mergeCell ref="CG59:CL59"/>
    <mergeCell ref="CG61:CH61"/>
    <mergeCell ref="CI61:CL61"/>
    <mergeCell ref="CK38:CL38"/>
    <mergeCell ref="CC58:CD58"/>
    <mergeCell ref="CE58:CF58"/>
    <mergeCell ref="CA55:CF55"/>
    <mergeCell ref="CA56:CF56"/>
    <mergeCell ref="CA57:CF57"/>
    <mergeCell ref="CG42:CL42"/>
    <mergeCell ref="CJ50:CL50"/>
    <mergeCell ref="CG60:CK60"/>
    <mergeCell ref="CG54:CL54"/>
    <mergeCell ref="CI58:CJ58"/>
    <mergeCell ref="CK58:CL58"/>
    <mergeCell ref="CG58:CH58"/>
    <mergeCell ref="CG51:CL51"/>
    <mergeCell ref="CG45:CH45"/>
    <mergeCell ref="CA51:CF51"/>
    <mergeCell ref="CA47:CF47"/>
    <mergeCell ref="CA52:CF52"/>
    <mergeCell ref="CA50:CB50"/>
    <mergeCell ref="CG25:CL25"/>
    <mergeCell ref="CG26:CL26"/>
    <mergeCell ref="CG28:CL28"/>
    <mergeCell ref="CG36:CK36"/>
    <mergeCell ref="CG27:CL27"/>
    <mergeCell ref="CG29:CL29"/>
    <mergeCell ref="CG35:CL35"/>
    <mergeCell ref="CM53:CR53"/>
    <mergeCell ref="CM34:CR34"/>
    <mergeCell ref="CO45:CR45"/>
    <mergeCell ref="CM40:CQ40"/>
    <mergeCell ref="CM35:CR35"/>
    <mergeCell ref="CM36:CQ36"/>
    <mergeCell ref="CM41:CQ41"/>
    <mergeCell ref="CM42:CR42"/>
    <mergeCell ref="CQ38:CR38"/>
    <mergeCell ref="CM39:CQ39"/>
    <mergeCell ref="CM43:CR43"/>
    <mergeCell ref="CM37:CQ37"/>
    <mergeCell ref="CN38:CO38"/>
    <mergeCell ref="CM44:CQ44"/>
    <mergeCell ref="CM25:CR25"/>
    <mergeCell ref="CM26:CR26"/>
    <mergeCell ref="CM27:CR27"/>
    <mergeCell ref="CM31:CR31"/>
    <mergeCell ref="CI45:CL45"/>
    <mergeCell ref="CG50:CH50"/>
    <mergeCell ref="CM47:CR47"/>
    <mergeCell ref="CM51:CR51"/>
    <mergeCell ref="CG47:CL47"/>
    <mergeCell ref="CM50:CN50"/>
    <mergeCell ref="CM56:CR56"/>
    <mergeCell ref="CM45:CN45"/>
    <mergeCell ref="CM52:CR52"/>
    <mergeCell ref="CM28:CR28"/>
    <mergeCell ref="CM29:CR29"/>
    <mergeCell ref="CM30:CR30"/>
    <mergeCell ref="CM32:CR32"/>
    <mergeCell ref="CM61:CN61"/>
    <mergeCell ref="CO61:CR61"/>
    <mergeCell ref="CO58:CP58"/>
    <mergeCell ref="CQ58:CR58"/>
    <mergeCell ref="CM59:CR59"/>
    <mergeCell ref="CG30:CL30"/>
    <mergeCell ref="CG31:CL31"/>
    <mergeCell ref="CG32:CL32"/>
    <mergeCell ref="CG34:CL34"/>
    <mergeCell ref="CG39:CK39"/>
    <mergeCell ref="CS54:CX54"/>
    <mergeCell ref="CM60:CQ60"/>
    <mergeCell ref="CM58:CN58"/>
    <mergeCell ref="CM54:CR54"/>
    <mergeCell ref="CM55:CR55"/>
    <mergeCell ref="CS55:CX55"/>
    <mergeCell ref="CS50:CT50"/>
    <mergeCell ref="CM57:CR57"/>
    <mergeCell ref="CM63:CQ63"/>
    <mergeCell ref="CS52:CX52"/>
    <mergeCell ref="CS25:CX25"/>
    <mergeCell ref="CS26:CX26"/>
    <mergeCell ref="CS39:CW39"/>
    <mergeCell ref="CS43:CX43"/>
    <mergeCell ref="CS61:CT61"/>
    <mergeCell ref="CU61:CX61"/>
    <mergeCell ref="CU58:CV58"/>
    <mergeCell ref="CW58:CX58"/>
    <mergeCell ref="CU45:CX45"/>
    <mergeCell ref="CS63:CW63"/>
    <mergeCell ref="CS56:CX56"/>
    <mergeCell ref="CS57:CX57"/>
    <mergeCell ref="CS58:CT58"/>
    <mergeCell ref="CS59:CX59"/>
    <mergeCell ref="CS60:CW60"/>
    <mergeCell ref="CS44:CW44"/>
    <mergeCell ref="CS45:CT45"/>
    <mergeCell ref="CV50:CX50"/>
    <mergeCell ref="CS47:CX47"/>
    <mergeCell ref="CS51:CX51"/>
    <mergeCell ref="CS29:CX29"/>
    <mergeCell ref="CP50:CR50"/>
    <mergeCell ref="CS40:CW40"/>
    <mergeCell ref="CS41:CW41"/>
    <mergeCell ref="CS42:CX42"/>
    <mergeCell ref="CW38:CX38"/>
    <mergeCell ref="DE25:DJ25"/>
    <mergeCell ref="DE26:DJ26"/>
    <mergeCell ref="DE27:DJ27"/>
    <mergeCell ref="DE28:DJ28"/>
    <mergeCell ref="CY53:DD53"/>
    <mergeCell ref="DE51:DJ51"/>
    <mergeCell ref="CY51:DD51"/>
    <mergeCell ref="DE53:DJ53"/>
    <mergeCell ref="CY47:DD47"/>
    <mergeCell ref="CY25:DD25"/>
    <mergeCell ref="CS35:CX35"/>
    <mergeCell ref="CS27:CX27"/>
    <mergeCell ref="CS28:CX28"/>
    <mergeCell ref="CT38:CU38"/>
    <mergeCell ref="CS30:CX30"/>
    <mergeCell ref="CS31:CX31"/>
    <mergeCell ref="CS32:CX32"/>
    <mergeCell ref="CS34:CX34"/>
    <mergeCell ref="CY31:DD31"/>
    <mergeCell ref="CY32:DD32"/>
    <mergeCell ref="CY26:DD26"/>
    <mergeCell ref="CY28:DD28"/>
    <mergeCell ref="CY27:DD27"/>
    <mergeCell ref="CY34:DD34"/>
    <mergeCell ref="CY37:DC37"/>
    <mergeCell ref="CS36:CW36"/>
    <mergeCell ref="CS37:CW37"/>
    <mergeCell ref="CS53:CX53"/>
    <mergeCell ref="CY59:DD59"/>
    <mergeCell ref="CY60:DC60"/>
    <mergeCell ref="CY58:CZ58"/>
    <mergeCell ref="DA58:DB58"/>
    <mergeCell ref="DC58:DD58"/>
    <mergeCell ref="CY54:DD54"/>
    <mergeCell ref="CY55:DD55"/>
    <mergeCell ref="CY56:DD56"/>
    <mergeCell ref="DA45:DD45"/>
    <mergeCell ref="CY36:DC36"/>
    <mergeCell ref="CY42:DD42"/>
    <mergeCell ref="CY43:DD43"/>
    <mergeCell ref="CZ38:DA38"/>
    <mergeCell ref="DC38:DD38"/>
    <mergeCell ref="CY39:DC39"/>
    <mergeCell ref="CY29:DD29"/>
    <mergeCell ref="CY35:DD35"/>
    <mergeCell ref="CY40:DC40"/>
    <mergeCell ref="CY41:DC41"/>
    <mergeCell ref="CY44:DC44"/>
    <mergeCell ref="CY45:CZ45"/>
    <mergeCell ref="CY63:DC63"/>
    <mergeCell ref="DE34:DJ34"/>
    <mergeCell ref="DE39:DI39"/>
    <mergeCell ref="DE52:DJ52"/>
    <mergeCell ref="CY57:DD57"/>
    <mergeCell ref="DE45:DF45"/>
    <mergeCell ref="DB50:DD50"/>
    <mergeCell ref="DE63:DI63"/>
    <mergeCell ref="CY50:CZ50"/>
    <mergeCell ref="CY52:DD52"/>
    <mergeCell ref="DE30:DJ30"/>
    <mergeCell ref="DE31:DJ31"/>
    <mergeCell ref="DE32:DJ32"/>
    <mergeCell ref="DE29:DJ29"/>
    <mergeCell ref="CY61:CZ61"/>
    <mergeCell ref="DA61:DD61"/>
    <mergeCell ref="DK63:DO63"/>
    <mergeCell ref="DK56:DP56"/>
    <mergeCell ref="DK47:DP47"/>
    <mergeCell ref="DE61:DF61"/>
    <mergeCell ref="DG61:DJ61"/>
    <mergeCell ref="DG58:DH58"/>
    <mergeCell ref="DE60:DI60"/>
    <mergeCell ref="DE54:DJ54"/>
    <mergeCell ref="DF38:DG38"/>
    <mergeCell ref="DI38:DJ38"/>
    <mergeCell ref="DE40:DI40"/>
    <mergeCell ref="DE43:DJ43"/>
    <mergeCell ref="DE55:DJ55"/>
    <mergeCell ref="DE41:DI41"/>
    <mergeCell ref="DE42:DJ42"/>
    <mergeCell ref="CY30:DD30"/>
    <mergeCell ref="DK37:DO37"/>
    <mergeCell ref="DE36:DI36"/>
    <mergeCell ref="DE37:DI37"/>
    <mergeCell ref="DG45:DJ45"/>
    <mergeCell ref="DE47:DJ47"/>
    <mergeCell ref="DE44:DI44"/>
    <mergeCell ref="DH50:DJ50"/>
    <mergeCell ref="DK26:DP26"/>
    <mergeCell ref="DK27:DP27"/>
    <mergeCell ref="DK51:DP51"/>
    <mergeCell ref="DK52:DP52"/>
    <mergeCell ref="DK30:DP30"/>
    <mergeCell ref="DK31:DP31"/>
    <mergeCell ref="DK32:DP32"/>
    <mergeCell ref="DK28:DP28"/>
    <mergeCell ref="DK34:DP34"/>
    <mergeCell ref="DK44:DO44"/>
    <mergeCell ref="DK45:DL45"/>
    <mergeCell ref="DM45:DP45"/>
    <mergeCell ref="DI58:DJ58"/>
    <mergeCell ref="DE58:DF58"/>
    <mergeCell ref="DE50:DF50"/>
    <mergeCell ref="DE59:DJ59"/>
    <mergeCell ref="DE56:DJ56"/>
    <mergeCell ref="DE57:DJ57"/>
    <mergeCell ref="DM61:DP61"/>
    <mergeCell ref="DM58:DN58"/>
    <mergeCell ref="DO58:DP58"/>
    <mergeCell ref="DQ25:DV25"/>
    <mergeCell ref="DQ26:DV26"/>
    <mergeCell ref="DK35:DP35"/>
    <mergeCell ref="DK36:DO36"/>
    <mergeCell ref="DQ43:DV43"/>
    <mergeCell ref="DK40:DO40"/>
    <mergeCell ref="DK41:DO41"/>
    <mergeCell ref="DK42:DP42"/>
    <mergeCell ref="DK43:DP43"/>
    <mergeCell ref="DQ27:DV27"/>
    <mergeCell ref="DQ28:DV28"/>
    <mergeCell ref="DR38:DS38"/>
    <mergeCell ref="DU38:DV38"/>
    <mergeCell ref="DQ29:DV29"/>
    <mergeCell ref="DQ35:DV35"/>
    <mergeCell ref="DQ36:DU36"/>
    <mergeCell ref="DQ37:DU37"/>
    <mergeCell ref="DL38:DM38"/>
    <mergeCell ref="DO38:DP38"/>
    <mergeCell ref="DK39:DO39"/>
    <mergeCell ref="DE35:DJ35"/>
    <mergeCell ref="DQ30:DV30"/>
    <mergeCell ref="DQ31:DV31"/>
    <mergeCell ref="DK25:DP25"/>
    <mergeCell ref="DQ63:DU63"/>
    <mergeCell ref="DQ56:DV56"/>
    <mergeCell ref="DQ57:DV57"/>
    <mergeCell ref="DQ58:DR58"/>
    <mergeCell ref="DQ59:DV59"/>
    <mergeCell ref="DQ60:DU60"/>
    <mergeCell ref="DK54:DP54"/>
    <mergeCell ref="DK55:DP55"/>
    <mergeCell ref="DQ51:DV51"/>
    <mergeCell ref="DQ52:DV52"/>
    <mergeCell ref="DQ50:DR50"/>
    <mergeCell ref="DK59:DP59"/>
    <mergeCell ref="DK60:DO60"/>
    <mergeCell ref="DK58:DL58"/>
    <mergeCell ref="DK57:DP57"/>
    <mergeCell ref="DK50:DL50"/>
    <mergeCell ref="DN50:DP50"/>
    <mergeCell ref="DK53:DP53"/>
    <mergeCell ref="DQ61:DR61"/>
    <mergeCell ref="DS61:DV61"/>
    <mergeCell ref="DS58:DT58"/>
    <mergeCell ref="DU58:DV58"/>
    <mergeCell ref="DQ55:DV55"/>
    <mergeCell ref="DQ53:DV53"/>
    <mergeCell ref="DQ54:DV54"/>
    <mergeCell ref="DQ47:DV47"/>
    <mergeCell ref="DT50:DV50"/>
    <mergeCell ref="DK61:DL61"/>
    <mergeCell ref="DK29:DP29"/>
    <mergeCell ref="DQ39:DU39"/>
    <mergeCell ref="DS45:DV45"/>
    <mergeCell ref="DQ44:DU44"/>
    <mergeCell ref="DQ45:DR45"/>
    <mergeCell ref="DZ50:EB50"/>
    <mergeCell ref="DY45:EB45"/>
    <mergeCell ref="DW43:EB43"/>
    <mergeCell ref="DW39:EA39"/>
    <mergeCell ref="EA58:EB58"/>
    <mergeCell ref="EC58:ED58"/>
    <mergeCell ref="DW63:EA63"/>
    <mergeCell ref="EC40:EG40"/>
    <mergeCell ref="EC43:EH43"/>
    <mergeCell ref="EC44:EG44"/>
    <mergeCell ref="EC41:EG41"/>
    <mergeCell ref="EC52:EH52"/>
    <mergeCell ref="EC53:EH53"/>
    <mergeCell ref="EC63:EG63"/>
    <mergeCell ref="DW54:EB54"/>
    <mergeCell ref="DW55:EB55"/>
    <mergeCell ref="DW56:EB56"/>
    <mergeCell ref="DW61:DX61"/>
    <mergeCell ref="DY61:EB61"/>
    <mergeCell ref="DW59:EB59"/>
    <mergeCell ref="DW60:EA60"/>
    <mergeCell ref="DW57:EB57"/>
    <mergeCell ref="DW58:DX58"/>
    <mergeCell ref="DY58:DZ58"/>
    <mergeCell ref="DW53:EB53"/>
    <mergeCell ref="EC61:ED61"/>
    <mergeCell ref="EE61:EH61"/>
    <mergeCell ref="EC57:EH57"/>
    <mergeCell ref="EC56:EH56"/>
    <mergeCell ref="EC60:EG60"/>
    <mergeCell ref="EC54:EH54"/>
    <mergeCell ref="EE45:EH45"/>
    <mergeCell ref="EC50:ED50"/>
    <mergeCell ref="EC59:EH59"/>
    <mergeCell ref="DW47:EB47"/>
    <mergeCell ref="DW40:EA40"/>
    <mergeCell ref="DW25:EB25"/>
    <mergeCell ref="DX38:DY38"/>
    <mergeCell ref="EC30:EH30"/>
    <mergeCell ref="EC31:EH31"/>
    <mergeCell ref="EC32:EH32"/>
    <mergeCell ref="EC34:EH34"/>
    <mergeCell ref="EC39:EG39"/>
    <mergeCell ref="EC25:EH25"/>
    <mergeCell ref="EC26:EH26"/>
    <mergeCell ref="EC37:EG37"/>
    <mergeCell ref="DW31:EB31"/>
    <mergeCell ref="DW32:EB32"/>
    <mergeCell ref="ED38:EE38"/>
    <mergeCell ref="EG38:EH38"/>
    <mergeCell ref="DW29:EB29"/>
    <mergeCell ref="DW35:EB35"/>
    <mergeCell ref="EA38:EB38"/>
    <mergeCell ref="DW30:EB30"/>
    <mergeCell ref="DW26:EB26"/>
    <mergeCell ref="DW27:EB27"/>
    <mergeCell ref="DW28:EB28"/>
    <mergeCell ref="DW36:EA36"/>
    <mergeCell ref="DW34:EB34"/>
    <mergeCell ref="DW37:EA37"/>
    <mergeCell ref="EC27:EH27"/>
    <mergeCell ref="EC28:EH28"/>
    <mergeCell ref="EC36:EG36"/>
    <mergeCell ref="EC29:EH29"/>
    <mergeCell ref="EC35:EH35"/>
    <mergeCell ref="EI52:EN52"/>
    <mergeCell ref="EO43:ET43"/>
    <mergeCell ref="EI43:EN43"/>
    <mergeCell ref="EI37:EM37"/>
    <mergeCell ref="EI30:EN30"/>
    <mergeCell ref="EJ38:EK38"/>
    <mergeCell ref="EI32:EN32"/>
    <mergeCell ref="EI34:EN34"/>
    <mergeCell ref="EI28:EN28"/>
    <mergeCell ref="EI29:EN29"/>
    <mergeCell ref="EI31:EN31"/>
    <mergeCell ref="EI39:EM39"/>
    <mergeCell ref="EI40:EM40"/>
    <mergeCell ref="EI42:EN42"/>
    <mergeCell ref="EO29:ET29"/>
    <mergeCell ref="EO35:ET35"/>
    <mergeCell ref="EO42:ET42"/>
    <mergeCell ref="EP38:EQ38"/>
    <mergeCell ref="ES38:ET38"/>
    <mergeCell ref="EC48:EH48"/>
    <mergeCell ref="EI48:EN48"/>
    <mergeCell ref="EO48:ET48"/>
    <mergeCell ref="EI25:EN25"/>
    <mergeCell ref="EI26:EN26"/>
    <mergeCell ref="EI27:EN27"/>
    <mergeCell ref="EO44:ES44"/>
    <mergeCell ref="EO45:EP45"/>
    <mergeCell ref="EE58:EF58"/>
    <mergeCell ref="EG58:EH58"/>
    <mergeCell ref="EI53:EN53"/>
    <mergeCell ref="EC42:EH42"/>
    <mergeCell ref="EF50:EH50"/>
    <mergeCell ref="EC51:EH51"/>
    <mergeCell ref="EC45:ED45"/>
    <mergeCell ref="EI44:EM44"/>
    <mergeCell ref="EC47:EH47"/>
    <mergeCell ref="EK45:EN45"/>
    <mergeCell ref="EC55:EH55"/>
    <mergeCell ref="EO28:ET28"/>
    <mergeCell ref="EO52:ET52"/>
    <mergeCell ref="EO50:EP50"/>
    <mergeCell ref="EI45:EJ45"/>
    <mergeCell ref="EL50:EN50"/>
    <mergeCell ref="EO53:ET53"/>
    <mergeCell ref="EO54:ET54"/>
    <mergeCell ref="EO51:ET51"/>
    <mergeCell ref="EI54:EN54"/>
    <mergeCell ref="EO25:ET25"/>
    <mergeCell ref="EO26:ET26"/>
    <mergeCell ref="EI36:EM36"/>
    <mergeCell ref="EI50:EJ50"/>
    <mergeCell ref="EI41:EM41"/>
    <mergeCell ref="EI55:EN55"/>
    <mergeCell ref="EI51:EN51"/>
    <mergeCell ref="EO63:ES63"/>
    <mergeCell ref="EO56:ET56"/>
    <mergeCell ref="EO57:ET57"/>
    <mergeCell ref="EO58:EP58"/>
    <mergeCell ref="EO59:ET59"/>
    <mergeCell ref="EO60:ES60"/>
    <mergeCell ref="EI61:EJ61"/>
    <mergeCell ref="EK61:EN61"/>
    <mergeCell ref="EK58:EL58"/>
    <mergeCell ref="EM58:EN58"/>
    <mergeCell ref="EI59:EN59"/>
    <mergeCell ref="EI60:EM60"/>
    <mergeCell ref="EI58:EJ58"/>
    <mergeCell ref="EI57:EN57"/>
    <mergeCell ref="EI63:EM63"/>
    <mergeCell ref="EO30:ET30"/>
    <mergeCell ref="EO31:ET31"/>
    <mergeCell ref="EO32:ET32"/>
    <mergeCell ref="EO34:ET34"/>
    <mergeCell ref="EM38:EN38"/>
    <mergeCell ref="EO36:ES36"/>
    <mergeCell ref="EI56:EN56"/>
    <mergeCell ref="EO37:ES37"/>
    <mergeCell ref="EO40:ES40"/>
    <mergeCell ref="EO41:ES41"/>
    <mergeCell ref="EI47:EN47"/>
    <mergeCell ref="EO39:ES39"/>
    <mergeCell ref="EQ58:ER58"/>
    <mergeCell ref="ES58:ET58"/>
    <mergeCell ref="EQ45:ET45"/>
    <mergeCell ref="EO55:ET55"/>
    <mergeCell ref="EI35:EN35"/>
    <mergeCell ref="EO61:EP61"/>
    <mergeCell ref="EQ61:ET61"/>
    <mergeCell ref="FD24:FF24"/>
    <mergeCell ref="FA53:FF53"/>
    <mergeCell ref="FA30:FF30"/>
    <mergeCell ref="FA31:FF31"/>
    <mergeCell ref="FA32:FF32"/>
    <mergeCell ref="FA36:FE36"/>
    <mergeCell ref="FA37:FE37"/>
    <mergeCell ref="EU54:EZ54"/>
    <mergeCell ref="EU55:EZ55"/>
    <mergeCell ref="EU56:EZ56"/>
    <mergeCell ref="EU53:EZ53"/>
    <mergeCell ref="FA51:FF51"/>
    <mergeCell ref="EV38:EW38"/>
    <mergeCell ref="ER50:ET50"/>
    <mergeCell ref="EO47:ET47"/>
    <mergeCell ref="EO27:ET27"/>
    <mergeCell ref="EY38:EZ38"/>
    <mergeCell ref="EU39:EY39"/>
    <mergeCell ref="EU47:EZ47"/>
    <mergeCell ref="EU40:EY40"/>
    <mergeCell ref="EU41:EY41"/>
    <mergeCell ref="EU44:EY44"/>
    <mergeCell ref="EU45:EV45"/>
    <mergeCell ref="EU25:EZ25"/>
    <mergeCell ref="EU30:EZ30"/>
    <mergeCell ref="FA25:FF25"/>
    <mergeCell ref="EU27:EZ27"/>
    <mergeCell ref="EU29:EZ29"/>
    <mergeCell ref="EU35:EZ35"/>
    <mergeCell ref="EU36:EY36"/>
    <mergeCell ref="EU63:EY63"/>
    <mergeCell ref="FA34:FF34"/>
    <mergeCell ref="FA39:FE39"/>
    <mergeCell ref="FA52:FF52"/>
    <mergeCell ref="EU57:EZ57"/>
    <mergeCell ref="FA45:FB45"/>
    <mergeCell ref="EX50:EZ50"/>
    <mergeCell ref="FA63:FE63"/>
    <mergeCell ref="EU50:EV50"/>
    <mergeCell ref="EU52:EZ52"/>
    <mergeCell ref="FA29:FF29"/>
    <mergeCell ref="FG61:FH61"/>
    <mergeCell ref="FI61:FL61"/>
    <mergeCell ref="FG59:FL59"/>
    <mergeCell ref="FG60:FK60"/>
    <mergeCell ref="FG58:FH58"/>
    <mergeCell ref="FG57:FL57"/>
    <mergeCell ref="FA55:FF55"/>
    <mergeCell ref="FI58:FJ58"/>
    <mergeCell ref="FK58:FL58"/>
    <mergeCell ref="FA61:FB61"/>
    <mergeCell ref="FC61:FF61"/>
    <mergeCell ref="FC58:FD58"/>
    <mergeCell ref="FE58:FF58"/>
    <mergeCell ref="FA58:FB58"/>
    <mergeCell ref="FA60:FE60"/>
    <mergeCell ref="FA54:FF54"/>
    <mergeCell ref="FC45:FF45"/>
    <mergeCell ref="FG54:FL54"/>
    <mergeCell ref="FG55:FL55"/>
    <mergeCell ref="FG53:FL53"/>
    <mergeCell ref="EU61:EV61"/>
    <mergeCell ref="EW61:EZ61"/>
    <mergeCell ref="EU59:EZ59"/>
    <mergeCell ref="EU60:EY60"/>
    <mergeCell ref="EU31:EZ31"/>
    <mergeCell ref="EU32:EZ32"/>
    <mergeCell ref="EU26:EZ26"/>
    <mergeCell ref="EU28:EZ28"/>
    <mergeCell ref="EU34:EZ34"/>
    <mergeCell ref="EU37:EY37"/>
    <mergeCell ref="FA59:FF59"/>
    <mergeCell ref="FA56:FF56"/>
    <mergeCell ref="FA57:FF57"/>
    <mergeCell ref="EU51:EZ51"/>
    <mergeCell ref="EW45:EZ45"/>
    <mergeCell ref="EU42:EZ42"/>
    <mergeCell ref="EU43:EZ43"/>
    <mergeCell ref="EU58:EV58"/>
    <mergeCell ref="EW58:EX58"/>
    <mergeCell ref="EY58:EZ58"/>
    <mergeCell ref="FA35:FF35"/>
    <mergeCell ref="EU48:EZ48"/>
    <mergeCell ref="FA48:FF48"/>
    <mergeCell ref="FG37:FK37"/>
    <mergeCell ref="FB38:FC38"/>
    <mergeCell ref="FE38:FF38"/>
    <mergeCell ref="FA47:FF47"/>
    <mergeCell ref="FA44:FE44"/>
    <mergeCell ref="FM53:FR53"/>
    <mergeCell ref="FM54:FR54"/>
    <mergeCell ref="FM47:FR47"/>
    <mergeCell ref="FP50:FR50"/>
    <mergeCell ref="FM36:FQ36"/>
    <mergeCell ref="FG32:FL32"/>
    <mergeCell ref="FM50:FN50"/>
    <mergeCell ref="FO45:FR45"/>
    <mergeCell ref="FA26:FF26"/>
    <mergeCell ref="FA27:FF27"/>
    <mergeCell ref="FA28:FF28"/>
    <mergeCell ref="FM32:FR32"/>
    <mergeCell ref="FG47:FL47"/>
    <mergeCell ref="FA40:FE40"/>
    <mergeCell ref="FA43:FF43"/>
    <mergeCell ref="FM37:FQ37"/>
    <mergeCell ref="FM40:FQ40"/>
    <mergeCell ref="FM41:FQ41"/>
    <mergeCell ref="FM42:FR42"/>
    <mergeCell ref="FM51:FR51"/>
    <mergeCell ref="FM52:FR52"/>
    <mergeCell ref="FM44:FQ44"/>
    <mergeCell ref="FM45:FN45"/>
    <mergeCell ref="FG52:FL52"/>
    <mergeCell ref="FD50:FF50"/>
    <mergeCell ref="FG43:FL43"/>
    <mergeCell ref="FG50:FH50"/>
    <mergeCell ref="FJ50:FL50"/>
    <mergeCell ref="FG51:FL51"/>
    <mergeCell ref="FI45:FL45"/>
    <mergeCell ref="FA41:FE41"/>
    <mergeCell ref="FA42:FF42"/>
    <mergeCell ref="FA50:FB50"/>
    <mergeCell ref="FM25:FR25"/>
    <mergeCell ref="FM26:FR26"/>
    <mergeCell ref="FG35:FL35"/>
    <mergeCell ref="FG36:FK36"/>
    <mergeCell ref="FM43:FR43"/>
    <mergeCell ref="FG40:FK40"/>
    <mergeCell ref="FG41:FK41"/>
    <mergeCell ref="FG42:FL42"/>
    <mergeCell ref="FG44:FK44"/>
    <mergeCell ref="FG45:FH45"/>
    <mergeCell ref="FM27:FR27"/>
    <mergeCell ref="FM28:FR28"/>
    <mergeCell ref="FN38:FO38"/>
    <mergeCell ref="FQ38:FR38"/>
    <mergeCell ref="FM29:FR29"/>
    <mergeCell ref="FM35:FR35"/>
    <mergeCell ref="FG25:FL25"/>
    <mergeCell ref="FG26:FL26"/>
    <mergeCell ref="FG27:FL27"/>
    <mergeCell ref="FH38:FI38"/>
    <mergeCell ref="FK38:FL38"/>
    <mergeCell ref="FG39:FK39"/>
    <mergeCell ref="FG28:FL28"/>
    <mergeCell ref="FG29:FL29"/>
    <mergeCell ref="FG30:FL30"/>
    <mergeCell ref="FG31:FL31"/>
    <mergeCell ref="FM39:FQ39"/>
    <mergeCell ref="FM30:FR30"/>
    <mergeCell ref="FM31:FR31"/>
    <mergeCell ref="FM34:FR34"/>
    <mergeCell ref="FG34:FL34"/>
    <mergeCell ref="FM63:FQ63"/>
    <mergeCell ref="FM56:FR56"/>
    <mergeCell ref="FM57:FR57"/>
    <mergeCell ref="FM58:FN58"/>
    <mergeCell ref="FM59:FR59"/>
    <mergeCell ref="FM60:FQ60"/>
    <mergeCell ref="FG56:FL56"/>
    <mergeCell ref="FG63:FK63"/>
    <mergeCell ref="FY58:FZ58"/>
    <mergeCell ref="GC58:GD58"/>
    <mergeCell ref="FS54:FX54"/>
    <mergeCell ref="FS55:FX55"/>
    <mergeCell ref="FS56:FX56"/>
    <mergeCell ref="FS63:FW63"/>
    <mergeCell ref="FY63:GC63"/>
    <mergeCell ref="FY55:GD55"/>
    <mergeCell ref="FY59:GD59"/>
    <mergeCell ref="FY61:FZ61"/>
    <mergeCell ref="FS61:FT61"/>
    <mergeCell ref="FU61:FX61"/>
    <mergeCell ref="FS59:FX59"/>
    <mergeCell ref="FS60:FW60"/>
    <mergeCell ref="FS57:FX57"/>
    <mergeCell ref="FS58:FT58"/>
    <mergeCell ref="FU58:FV58"/>
    <mergeCell ref="FW58:FX58"/>
    <mergeCell ref="FY57:GD57"/>
    <mergeCell ref="FM61:FN61"/>
    <mergeCell ref="FO61:FR61"/>
    <mergeCell ref="FO58:FP58"/>
    <mergeCell ref="FQ58:FR58"/>
    <mergeCell ref="FM55:FR55"/>
    <mergeCell ref="FS40:FW40"/>
    <mergeCell ref="FS41:FW41"/>
    <mergeCell ref="FT38:FU38"/>
    <mergeCell ref="FW38:FX38"/>
    <mergeCell ref="FS37:FW37"/>
    <mergeCell ref="FY36:GC36"/>
    <mergeCell ref="FY35:GD35"/>
    <mergeCell ref="FY44:GC44"/>
    <mergeCell ref="FY41:GC41"/>
    <mergeCell ref="FY52:GD52"/>
    <mergeCell ref="FY53:GD53"/>
    <mergeCell ref="FY47:GD47"/>
    <mergeCell ref="FY45:FZ45"/>
    <mergeCell ref="GB50:GD50"/>
    <mergeCell ref="FY51:GD51"/>
    <mergeCell ref="FY50:FZ50"/>
    <mergeCell ref="FS44:FW44"/>
    <mergeCell ref="FS45:FT45"/>
    <mergeCell ref="FY42:GD42"/>
    <mergeCell ref="FV50:FX50"/>
    <mergeCell ref="FU45:FX45"/>
    <mergeCell ref="FS47:FX47"/>
    <mergeCell ref="FS43:FX43"/>
    <mergeCell ref="FS39:FW39"/>
    <mergeCell ref="FS42:FX42"/>
    <mergeCell ref="FS52:FX52"/>
    <mergeCell ref="FS51:FX51"/>
    <mergeCell ref="FS50:FT50"/>
    <mergeCell ref="FS53:FX53"/>
    <mergeCell ref="FS27:FX27"/>
    <mergeCell ref="FS28:FX28"/>
    <mergeCell ref="FY29:GD29"/>
    <mergeCell ref="FS29:FX29"/>
    <mergeCell ref="FY28:GD28"/>
    <mergeCell ref="FY31:GD31"/>
    <mergeCell ref="FS25:FX25"/>
    <mergeCell ref="FS36:FW36"/>
    <mergeCell ref="FS34:FX34"/>
    <mergeCell ref="FS31:FX31"/>
    <mergeCell ref="FS32:FX32"/>
    <mergeCell ref="FY25:GD25"/>
    <mergeCell ref="FY26:GD26"/>
    <mergeCell ref="FY27:GD27"/>
    <mergeCell ref="FS30:FX30"/>
    <mergeCell ref="FS26:FX26"/>
    <mergeCell ref="FS35:FX35"/>
    <mergeCell ref="FY30:GD30"/>
    <mergeCell ref="FY34:GD34"/>
    <mergeCell ref="FY32:GD32"/>
    <mergeCell ref="GA61:GD61"/>
    <mergeCell ref="GA58:GB58"/>
    <mergeCell ref="FY56:GD56"/>
    <mergeCell ref="FY60:GC60"/>
    <mergeCell ref="FY54:GD54"/>
    <mergeCell ref="GA45:GD45"/>
    <mergeCell ref="FY39:GC39"/>
    <mergeCell ref="FZ38:GA38"/>
    <mergeCell ref="GC38:GD38"/>
    <mergeCell ref="FY40:GC40"/>
    <mergeCell ref="FY37:GC37"/>
    <mergeCell ref="GE40:GI40"/>
    <mergeCell ref="GE61:GF61"/>
    <mergeCell ref="GG61:GJ61"/>
    <mergeCell ref="GG58:GH58"/>
    <mergeCell ref="GI58:GJ58"/>
    <mergeCell ref="GE59:GJ59"/>
    <mergeCell ref="FY43:GD43"/>
    <mergeCell ref="GE60:GI60"/>
    <mergeCell ref="GK25:GP25"/>
    <mergeCell ref="GK26:GP26"/>
    <mergeCell ref="GE35:GJ35"/>
    <mergeCell ref="GE42:GJ42"/>
    <mergeCell ref="GE43:GJ43"/>
    <mergeCell ref="GK42:GP42"/>
    <mergeCell ref="GE47:GJ47"/>
    <mergeCell ref="GG45:GJ45"/>
    <mergeCell ref="GE25:GJ25"/>
    <mergeCell ref="GE26:GJ26"/>
    <mergeCell ref="GE27:GJ27"/>
    <mergeCell ref="GE34:GJ34"/>
    <mergeCell ref="GE36:GI36"/>
    <mergeCell ref="GE28:GJ28"/>
    <mergeCell ref="GE29:GJ29"/>
    <mergeCell ref="GE30:GJ30"/>
    <mergeCell ref="GE31:GJ31"/>
    <mergeCell ref="GE41:GI41"/>
    <mergeCell ref="GK27:GP27"/>
    <mergeCell ref="GK28:GP28"/>
    <mergeCell ref="GK30:GP30"/>
    <mergeCell ref="GK31:GP31"/>
    <mergeCell ref="GK32:GP32"/>
    <mergeCell ref="GK34:GP34"/>
    <mergeCell ref="GE37:GI37"/>
    <mergeCell ref="GE45:GF45"/>
    <mergeCell ref="GE32:GJ32"/>
    <mergeCell ref="GK63:GO63"/>
    <mergeCell ref="GK56:GP56"/>
    <mergeCell ref="GK57:GP57"/>
    <mergeCell ref="GK58:GL58"/>
    <mergeCell ref="GK59:GP59"/>
    <mergeCell ref="GK54:GP54"/>
    <mergeCell ref="GK60:GO60"/>
    <mergeCell ref="GK37:GO37"/>
    <mergeCell ref="GK44:GO44"/>
    <mergeCell ref="GK51:GP51"/>
    <mergeCell ref="GK39:GO39"/>
    <mergeCell ref="GK43:GP43"/>
    <mergeCell ref="GL38:GM38"/>
    <mergeCell ref="GK40:GO40"/>
    <mergeCell ref="GK41:GO41"/>
    <mergeCell ref="GO38:GP38"/>
    <mergeCell ref="GE54:GJ54"/>
    <mergeCell ref="GE55:GJ55"/>
    <mergeCell ref="GF38:GG38"/>
    <mergeCell ref="GE44:GI44"/>
    <mergeCell ref="GI38:GJ38"/>
    <mergeCell ref="GE39:GI39"/>
    <mergeCell ref="GE53:GJ53"/>
    <mergeCell ref="GE51:GJ51"/>
    <mergeCell ref="GE52:GJ52"/>
    <mergeCell ref="GE50:GF50"/>
    <mergeCell ref="GE57:GJ57"/>
    <mergeCell ref="GH50:GJ50"/>
    <mergeCell ref="GE63:GI63"/>
    <mergeCell ref="GE58:GF58"/>
    <mergeCell ref="GE56:GJ56"/>
    <mergeCell ref="GK52:GP52"/>
    <mergeCell ref="GQ27:GV27"/>
    <mergeCell ref="GQ30:GV30"/>
    <mergeCell ref="GQ31:GV31"/>
    <mergeCell ref="GQ29:GV29"/>
    <mergeCell ref="GQ35:GV35"/>
    <mergeCell ref="GQ37:GU37"/>
    <mergeCell ref="GQ45:GR45"/>
    <mergeCell ref="GW54:HB54"/>
    <mergeCell ref="GQ54:GV54"/>
    <mergeCell ref="GW30:HB30"/>
    <mergeCell ref="GK61:GL61"/>
    <mergeCell ref="GM61:GP61"/>
    <mergeCell ref="GM58:GN58"/>
    <mergeCell ref="GO58:GP58"/>
    <mergeCell ref="GM45:GP45"/>
    <mergeCell ref="GK55:GP55"/>
    <mergeCell ref="GK53:GP53"/>
    <mergeCell ref="GN50:GP50"/>
    <mergeCell ref="GK47:GP47"/>
    <mergeCell ref="GK45:GL45"/>
    <mergeCell ref="GK29:GP29"/>
    <mergeCell ref="GK35:GP35"/>
    <mergeCell ref="GK36:GO36"/>
    <mergeCell ref="GK50:GL50"/>
    <mergeCell ref="GW31:HB31"/>
    <mergeCell ref="GW40:HA40"/>
    <mergeCell ref="GQ51:GV51"/>
    <mergeCell ref="GQ56:GV56"/>
    <mergeCell ref="GQ57:GV57"/>
    <mergeCell ref="GW58:GX58"/>
    <mergeCell ref="GW60:HA60"/>
    <mergeCell ref="GQ50:GR50"/>
    <mergeCell ref="GW42:HB42"/>
    <mergeCell ref="GW55:HB55"/>
    <mergeCell ref="GW56:HB56"/>
    <mergeCell ref="GW57:HB57"/>
    <mergeCell ref="GQ32:GV32"/>
    <mergeCell ref="GQ47:GV47"/>
    <mergeCell ref="GW41:HA41"/>
    <mergeCell ref="GW34:HB34"/>
    <mergeCell ref="GW39:HA39"/>
    <mergeCell ref="GW32:HB32"/>
    <mergeCell ref="GQ44:GU44"/>
    <mergeCell ref="GQ36:GU36"/>
    <mergeCell ref="GQ42:GV42"/>
    <mergeCell ref="GQ43:GV43"/>
    <mergeCell ref="GS45:GV45"/>
    <mergeCell ref="GQ39:GU39"/>
    <mergeCell ref="GR38:GS38"/>
    <mergeCell ref="GU38:GV38"/>
    <mergeCell ref="GW48:HB48"/>
    <mergeCell ref="GW61:GX61"/>
    <mergeCell ref="GY61:HB61"/>
    <mergeCell ref="GY58:GZ58"/>
    <mergeCell ref="GX38:GY38"/>
    <mergeCell ref="HA38:HB38"/>
    <mergeCell ref="HA58:HB58"/>
    <mergeCell ref="GQ25:GV25"/>
    <mergeCell ref="GQ52:GV52"/>
    <mergeCell ref="GQ53:GV53"/>
    <mergeCell ref="GT50:GV50"/>
    <mergeCell ref="GW50:GX50"/>
    <mergeCell ref="GW47:HB47"/>
    <mergeCell ref="GZ50:HB50"/>
    <mergeCell ref="GQ61:GR61"/>
    <mergeCell ref="GS61:GV61"/>
    <mergeCell ref="GW28:HB28"/>
    <mergeCell ref="GQ26:GV26"/>
    <mergeCell ref="GQ28:GV28"/>
    <mergeCell ref="GQ34:GV34"/>
    <mergeCell ref="GW52:HB52"/>
    <mergeCell ref="GW53:HB53"/>
    <mergeCell ref="GW59:HB59"/>
    <mergeCell ref="GW51:HB51"/>
    <mergeCell ref="GW25:HB25"/>
    <mergeCell ref="GW26:HB26"/>
    <mergeCell ref="GW27:HB27"/>
    <mergeCell ref="GQ55:GV55"/>
    <mergeCell ref="GQ59:GV59"/>
    <mergeCell ref="GQ60:GU60"/>
    <mergeCell ref="GU58:GV58"/>
    <mergeCell ref="GQ40:GU40"/>
    <mergeCell ref="GQ41:GU41"/>
    <mergeCell ref="HC35:HH35"/>
    <mergeCell ref="HC30:HH30"/>
    <mergeCell ref="HC31:HH31"/>
    <mergeCell ref="HC32:HH32"/>
    <mergeCell ref="HC34:HH34"/>
    <mergeCell ref="HI35:HN35"/>
    <mergeCell ref="HC40:HG40"/>
    <mergeCell ref="HG38:HH38"/>
    <mergeCell ref="GW63:HA63"/>
    <mergeCell ref="GW36:HA36"/>
    <mergeCell ref="GW37:HA37"/>
    <mergeCell ref="GW29:HB29"/>
    <mergeCell ref="GW35:HB35"/>
    <mergeCell ref="HC41:HG41"/>
    <mergeCell ref="HC29:HH29"/>
    <mergeCell ref="HC37:HG37"/>
    <mergeCell ref="GW44:HA44"/>
    <mergeCell ref="GW43:HB43"/>
    <mergeCell ref="GW45:GX45"/>
    <mergeCell ref="GY45:HB45"/>
    <mergeCell ref="HC63:HG63"/>
    <mergeCell ref="HC50:HD50"/>
    <mergeCell ref="HF50:HH50"/>
    <mergeCell ref="HC47:HH47"/>
    <mergeCell ref="HC61:HD61"/>
    <mergeCell ref="HM58:HN58"/>
    <mergeCell ref="HK45:HN45"/>
    <mergeCell ref="HI45:HJ45"/>
    <mergeCell ref="HC51:HH51"/>
    <mergeCell ref="HC42:HH42"/>
    <mergeCell ref="HC45:HD45"/>
    <mergeCell ref="HC52:HH52"/>
    <mergeCell ref="HO25:HT25"/>
    <mergeCell ref="HO30:HT30"/>
    <mergeCell ref="HO31:HT31"/>
    <mergeCell ref="HO32:HT32"/>
    <mergeCell ref="HO26:HT26"/>
    <mergeCell ref="HO27:HT27"/>
    <mergeCell ref="HO37:HS37"/>
    <mergeCell ref="HO40:HS40"/>
    <mergeCell ref="HI28:HN28"/>
    <mergeCell ref="HI36:HM36"/>
    <mergeCell ref="HI34:HN34"/>
    <mergeCell ref="HI54:HN54"/>
    <mergeCell ref="HO29:HT29"/>
    <mergeCell ref="HO35:HT35"/>
    <mergeCell ref="HI30:HN30"/>
    <mergeCell ref="HI25:HN25"/>
    <mergeCell ref="HC36:HG36"/>
    <mergeCell ref="HC54:HH54"/>
    <mergeCell ref="HO28:HT28"/>
    <mergeCell ref="HI29:HN29"/>
    <mergeCell ref="HI37:HM37"/>
    <mergeCell ref="HI31:HN31"/>
    <mergeCell ref="HI32:HN32"/>
    <mergeCell ref="HC39:HG39"/>
    <mergeCell ref="HC28:HH28"/>
    <mergeCell ref="HI26:HN26"/>
    <mergeCell ref="HI27:HN27"/>
    <mergeCell ref="HC25:HH25"/>
    <mergeCell ref="HC26:HH26"/>
    <mergeCell ref="HC27:HH27"/>
    <mergeCell ref="HC43:HH43"/>
    <mergeCell ref="HE45:HH45"/>
    <mergeCell ref="HI40:HM40"/>
    <mergeCell ref="HI43:HN43"/>
    <mergeCell ref="HI41:HM41"/>
    <mergeCell ref="HJ38:HK38"/>
    <mergeCell ref="HC55:HH55"/>
    <mergeCell ref="HC44:HG44"/>
    <mergeCell ref="HI53:HN53"/>
    <mergeCell ref="HI52:HN52"/>
    <mergeCell ref="HC57:HH57"/>
    <mergeCell ref="HU39:HY39"/>
    <mergeCell ref="HU41:HY41"/>
    <mergeCell ref="HU42:HZ42"/>
    <mergeCell ref="HO41:HS41"/>
    <mergeCell ref="HO44:HS44"/>
    <mergeCell ref="HO42:HT42"/>
    <mergeCell ref="HI44:HM44"/>
    <mergeCell ref="HC59:HH59"/>
    <mergeCell ref="HD38:HE38"/>
    <mergeCell ref="HI39:HM39"/>
    <mergeCell ref="HM38:HN38"/>
    <mergeCell ref="HI42:HN42"/>
    <mergeCell ref="HC58:HD58"/>
    <mergeCell ref="HC48:HH48"/>
    <mergeCell ref="HI48:HN48"/>
    <mergeCell ref="HO48:HT48"/>
    <mergeCell ref="HU48:HZ48"/>
    <mergeCell ref="HC60:HG60"/>
    <mergeCell ref="HO63:HS63"/>
    <mergeCell ref="HO51:HT51"/>
    <mergeCell ref="HO47:HT47"/>
    <mergeCell ref="HO55:HT55"/>
    <mergeCell ref="HO56:HT56"/>
    <mergeCell ref="HO61:HP61"/>
    <mergeCell ref="HQ61:HT61"/>
    <mergeCell ref="HQ58:HR58"/>
    <mergeCell ref="HS58:HT58"/>
    <mergeCell ref="HO59:HT59"/>
    <mergeCell ref="HO60:HS60"/>
    <mergeCell ref="HO58:HP58"/>
    <mergeCell ref="HI63:HM63"/>
    <mergeCell ref="HI56:HN56"/>
    <mergeCell ref="HI57:HN57"/>
    <mergeCell ref="HI58:HJ58"/>
    <mergeCell ref="HI59:HN59"/>
    <mergeCell ref="HI61:HJ61"/>
    <mergeCell ref="HK61:HN61"/>
    <mergeCell ref="HK58:HL58"/>
    <mergeCell ref="HI60:HM60"/>
    <mergeCell ref="HI55:HN55"/>
    <mergeCell ref="HE61:HH61"/>
    <mergeCell ref="HU31:HZ31"/>
    <mergeCell ref="HU26:HZ26"/>
    <mergeCell ref="HU27:HZ27"/>
    <mergeCell ref="HU28:HZ28"/>
    <mergeCell ref="HU36:HY36"/>
    <mergeCell ref="HU37:HY37"/>
    <mergeCell ref="HU34:HZ34"/>
    <mergeCell ref="IA39:IE39"/>
    <mergeCell ref="IA35:IF35"/>
    <mergeCell ref="IA36:IE36"/>
    <mergeCell ref="HO54:HT54"/>
    <mergeCell ref="HO52:HT52"/>
    <mergeCell ref="HO50:HP50"/>
    <mergeCell ref="HR50:HT50"/>
    <mergeCell ref="HO43:HT43"/>
    <mergeCell ref="HP38:HQ38"/>
    <mergeCell ref="HS38:HT38"/>
    <mergeCell ref="HO39:HS39"/>
    <mergeCell ref="HO45:HP45"/>
    <mergeCell ref="HO36:HS36"/>
    <mergeCell ref="HO34:HT34"/>
    <mergeCell ref="HU29:HZ29"/>
    <mergeCell ref="HU35:HZ35"/>
    <mergeCell ref="HU54:HZ54"/>
    <mergeCell ref="HV38:HW38"/>
    <mergeCell ref="HY38:HZ38"/>
    <mergeCell ref="HW45:HZ45"/>
    <mergeCell ref="HU40:HY40"/>
    <mergeCell ref="HX50:HZ50"/>
    <mergeCell ref="IA37:IE37"/>
    <mergeCell ref="IA48:IF48"/>
    <mergeCell ref="IG28:IL28"/>
    <mergeCell ref="HU60:HY60"/>
    <mergeCell ref="HU44:HY44"/>
    <mergeCell ref="HU45:HV45"/>
    <mergeCell ref="HU47:HZ47"/>
    <mergeCell ref="HU30:HZ30"/>
    <mergeCell ref="HU43:HZ43"/>
    <mergeCell ref="HU32:HZ32"/>
    <mergeCell ref="ID50:IF50"/>
    <mergeCell ref="IA55:IF55"/>
    <mergeCell ref="IA25:IF25"/>
    <mergeCell ref="IA26:IF26"/>
    <mergeCell ref="HU55:HZ55"/>
    <mergeCell ref="IA28:IF28"/>
    <mergeCell ref="IA43:IF43"/>
    <mergeCell ref="IA42:IF42"/>
    <mergeCell ref="IB38:IC38"/>
    <mergeCell ref="IE38:IF38"/>
    <mergeCell ref="HU51:HZ51"/>
    <mergeCell ref="HU52:HZ52"/>
    <mergeCell ref="HW58:HX58"/>
    <mergeCell ref="HY58:HZ58"/>
    <mergeCell ref="IA30:IF30"/>
    <mergeCell ref="IA31:IF31"/>
    <mergeCell ref="IA32:IF32"/>
    <mergeCell ref="IA29:IF29"/>
    <mergeCell ref="HU50:HV50"/>
    <mergeCell ref="HU25:HZ25"/>
    <mergeCell ref="IG25:IL25"/>
    <mergeCell ref="IG26:IL26"/>
    <mergeCell ref="IG27:IL27"/>
    <mergeCell ref="IA27:IF27"/>
    <mergeCell ref="IG40:IK40"/>
    <mergeCell ref="IG35:IL35"/>
    <mergeCell ref="IG39:IK39"/>
    <mergeCell ref="IG36:IK36"/>
    <mergeCell ref="IG37:IK37"/>
    <mergeCell ref="IG30:IL30"/>
    <mergeCell ref="IG31:IL31"/>
    <mergeCell ref="IG32:IL32"/>
    <mergeCell ref="IG34:IL34"/>
    <mergeCell ref="IA47:IF47"/>
    <mergeCell ref="IG41:IK41"/>
    <mergeCell ref="IG42:IL42"/>
    <mergeCell ref="IK38:IL38"/>
    <mergeCell ref="IG43:IL43"/>
    <mergeCell ref="IG47:IL47"/>
    <mergeCell ref="II45:IL45"/>
    <mergeCell ref="IG45:IH45"/>
    <mergeCell ref="IA41:IE41"/>
    <mergeCell ref="IH38:II38"/>
    <mergeCell ref="IG29:IL29"/>
    <mergeCell ref="IC45:IF45"/>
    <mergeCell ref="IA34:IF34"/>
    <mergeCell ref="IA40:IE40"/>
    <mergeCell ref="IA44:IE44"/>
    <mergeCell ref="IA45:IB45"/>
    <mergeCell ref="C65:C66"/>
    <mergeCell ref="E65:E66"/>
    <mergeCell ref="IG54:IL54"/>
    <mergeCell ref="IG63:IK63"/>
    <mergeCell ref="II58:IJ58"/>
    <mergeCell ref="II61:IL61"/>
    <mergeCell ref="IA58:IB58"/>
    <mergeCell ref="IG55:IL55"/>
    <mergeCell ref="IG56:IL56"/>
    <mergeCell ref="IC58:ID58"/>
    <mergeCell ref="IG61:IH61"/>
    <mergeCell ref="IK58:IL58"/>
    <mergeCell ref="IG59:IL59"/>
    <mergeCell ref="IG60:IK60"/>
    <mergeCell ref="IG58:IH58"/>
    <mergeCell ref="C64:E64"/>
    <mergeCell ref="IE58:IF58"/>
    <mergeCell ref="IA59:IF59"/>
    <mergeCell ref="IA60:IE60"/>
    <mergeCell ref="IA57:IF57"/>
    <mergeCell ref="IA54:IF54"/>
    <mergeCell ref="HU56:HZ56"/>
    <mergeCell ref="HU57:HZ57"/>
    <mergeCell ref="HU58:HV58"/>
    <mergeCell ref="HU59:HZ59"/>
    <mergeCell ref="IG57:IL57"/>
    <mergeCell ref="IA56:IF56"/>
    <mergeCell ref="HU63:HY63"/>
    <mergeCell ref="HC56:HH56"/>
    <mergeCell ref="GQ63:GU63"/>
    <mergeCell ref="GQ58:GR58"/>
    <mergeCell ref="GS58:GT58"/>
    <mergeCell ref="IA63:IE63"/>
    <mergeCell ref="IA61:IB61"/>
    <mergeCell ref="IC61:IF61"/>
    <mergeCell ref="IG51:IL51"/>
    <mergeCell ref="IG50:IH50"/>
    <mergeCell ref="IG44:IK44"/>
    <mergeCell ref="IJ50:IL50"/>
    <mergeCell ref="IG53:IL53"/>
    <mergeCell ref="IA51:IF51"/>
    <mergeCell ref="IA52:IF52"/>
    <mergeCell ref="IA53:IF53"/>
    <mergeCell ref="IG52:IL52"/>
    <mergeCell ref="HC53:HH53"/>
    <mergeCell ref="HU53:HZ53"/>
    <mergeCell ref="IA50:IB50"/>
    <mergeCell ref="HU61:HV61"/>
    <mergeCell ref="HW61:HZ61"/>
    <mergeCell ref="HO57:HT57"/>
    <mergeCell ref="HQ45:HT45"/>
    <mergeCell ref="HO53:HT53"/>
    <mergeCell ref="HI47:HN47"/>
    <mergeCell ref="HL50:HN50"/>
    <mergeCell ref="HI51:HN51"/>
    <mergeCell ref="HI50:HJ50"/>
    <mergeCell ref="HE58:HF58"/>
    <mergeCell ref="HG58:HH58"/>
    <mergeCell ref="G88:I88"/>
    <mergeCell ref="G89:H89"/>
    <mergeCell ref="G90:H90"/>
    <mergeCell ref="G91:H91"/>
    <mergeCell ref="M88:O88"/>
    <mergeCell ref="M89:N89"/>
    <mergeCell ref="M90:N90"/>
    <mergeCell ref="M91:N91"/>
    <mergeCell ref="S88:U88"/>
    <mergeCell ref="S89:T89"/>
    <mergeCell ref="S90:T90"/>
    <mergeCell ref="S91:T91"/>
    <mergeCell ref="Y88:AA88"/>
    <mergeCell ref="Y89:Z89"/>
    <mergeCell ref="Y90:Z90"/>
    <mergeCell ref="Y91:Z91"/>
    <mergeCell ref="AE88:AG88"/>
    <mergeCell ref="AE89:AF89"/>
    <mergeCell ref="AE90:AF90"/>
    <mergeCell ref="AE91:AF91"/>
    <mergeCell ref="AK88:AM88"/>
    <mergeCell ref="AK89:AL89"/>
    <mergeCell ref="AK90:AL90"/>
    <mergeCell ref="AK91:AL91"/>
    <mergeCell ref="AQ88:AS88"/>
    <mergeCell ref="AQ89:AR89"/>
    <mergeCell ref="AQ90:AR90"/>
    <mergeCell ref="AQ91:AR91"/>
    <mergeCell ref="AW88:AY88"/>
    <mergeCell ref="AW89:AX89"/>
    <mergeCell ref="AW90:AX90"/>
    <mergeCell ref="AW91:AX91"/>
    <mergeCell ref="BC88:BE88"/>
    <mergeCell ref="BC89:BD89"/>
    <mergeCell ref="BC90:BD90"/>
    <mergeCell ref="BC91:BD91"/>
    <mergeCell ref="BI88:BK88"/>
    <mergeCell ref="BI89:BJ89"/>
    <mergeCell ref="BI90:BJ90"/>
    <mergeCell ref="BI91:BJ91"/>
    <mergeCell ref="BO88:BQ88"/>
    <mergeCell ref="BO89:BP89"/>
    <mergeCell ref="BO90:BP90"/>
    <mergeCell ref="BO91:BP91"/>
    <mergeCell ref="BU88:BW88"/>
    <mergeCell ref="BU89:BV89"/>
    <mergeCell ref="BU90:BV90"/>
    <mergeCell ref="BU91:BV91"/>
    <mergeCell ref="CA88:CC88"/>
    <mergeCell ref="CA89:CB89"/>
    <mergeCell ref="CA90:CB90"/>
    <mergeCell ref="CA91:CB91"/>
    <mergeCell ref="CG88:CI88"/>
    <mergeCell ref="CG89:CH89"/>
    <mergeCell ref="CG90:CH90"/>
    <mergeCell ref="CG91:CH91"/>
    <mergeCell ref="CM88:CO88"/>
    <mergeCell ref="CM89:CN89"/>
    <mergeCell ref="CM90:CN90"/>
    <mergeCell ref="CM91:CN91"/>
    <mergeCell ref="CS88:CU88"/>
    <mergeCell ref="CS89:CT89"/>
    <mergeCell ref="CS90:CT90"/>
    <mergeCell ref="CS91:CT91"/>
    <mergeCell ref="CY88:DA88"/>
    <mergeCell ref="CY89:CZ89"/>
    <mergeCell ref="CY90:CZ90"/>
    <mergeCell ref="CY91:CZ91"/>
    <mergeCell ref="DE88:DG88"/>
    <mergeCell ref="DE89:DF89"/>
    <mergeCell ref="DE90:DF90"/>
    <mergeCell ref="DE91:DF91"/>
    <mergeCell ref="DK88:DM88"/>
    <mergeCell ref="DK89:DL89"/>
    <mergeCell ref="DK90:DL90"/>
    <mergeCell ref="DK91:DL91"/>
    <mergeCell ref="DQ88:DS88"/>
    <mergeCell ref="DQ89:DR89"/>
    <mergeCell ref="DQ90:DR90"/>
    <mergeCell ref="DQ91:DR91"/>
    <mergeCell ref="DW88:DY88"/>
    <mergeCell ref="DW89:DX89"/>
    <mergeCell ref="DW90:DX90"/>
    <mergeCell ref="DW91:DX91"/>
    <mergeCell ref="EC88:EE88"/>
    <mergeCell ref="EC89:ED89"/>
    <mergeCell ref="EC90:ED90"/>
    <mergeCell ref="EC91:ED91"/>
    <mergeCell ref="EI88:EK88"/>
    <mergeCell ref="EI89:EJ89"/>
    <mergeCell ref="EI90:EJ90"/>
    <mergeCell ref="EI91:EJ91"/>
    <mergeCell ref="EO88:EQ88"/>
    <mergeCell ref="EO89:EP89"/>
    <mergeCell ref="EO90:EP90"/>
    <mergeCell ref="EO91:EP91"/>
    <mergeCell ref="EU88:EW88"/>
    <mergeCell ref="EU89:EV89"/>
    <mergeCell ref="EU90:EV90"/>
    <mergeCell ref="EU91:EV91"/>
    <mergeCell ref="FS88:FU88"/>
    <mergeCell ref="FS89:FT89"/>
    <mergeCell ref="FS90:FT90"/>
    <mergeCell ref="IG88:II88"/>
    <mergeCell ref="IG89:IH89"/>
    <mergeCell ref="IG90:IH90"/>
    <mergeCell ref="IG91:IH91"/>
    <mergeCell ref="GE88:GG88"/>
    <mergeCell ref="GE89:GF89"/>
    <mergeCell ref="GE90:GF90"/>
    <mergeCell ref="GE91:GF91"/>
    <mergeCell ref="GK88:GM88"/>
    <mergeCell ref="GK89:GL89"/>
    <mergeCell ref="GK90:GL90"/>
    <mergeCell ref="GK91:GL91"/>
    <mergeCell ref="GQ88:GS88"/>
    <mergeCell ref="GQ89:GR89"/>
    <mergeCell ref="GQ90:GR90"/>
    <mergeCell ref="GQ91:GR91"/>
    <mergeCell ref="GW88:GY88"/>
    <mergeCell ref="GW89:GX89"/>
    <mergeCell ref="GW90:GX90"/>
    <mergeCell ref="GW91:GX91"/>
    <mergeCell ref="HC88:HE88"/>
    <mergeCell ref="HC89:HD89"/>
    <mergeCell ref="HC90:HD90"/>
    <mergeCell ref="HC91:HD91"/>
    <mergeCell ref="FS91:FT91"/>
    <mergeCell ref="FY88:GA88"/>
    <mergeCell ref="FY89:FZ89"/>
    <mergeCell ref="FY90:FZ90"/>
    <mergeCell ref="FY91:FZ91"/>
    <mergeCell ref="C7:F7"/>
    <mergeCell ref="G49:L49"/>
    <mergeCell ref="D49:F49"/>
    <mergeCell ref="C135:D135"/>
    <mergeCell ref="HI88:HK88"/>
    <mergeCell ref="HI89:HJ89"/>
    <mergeCell ref="HI90:HJ90"/>
    <mergeCell ref="HI91:HJ91"/>
    <mergeCell ref="HO88:HQ88"/>
    <mergeCell ref="HO89:HP89"/>
    <mergeCell ref="HO90:HP90"/>
    <mergeCell ref="HO91:HP91"/>
    <mergeCell ref="HU88:HW88"/>
    <mergeCell ref="HU89:HV89"/>
    <mergeCell ref="HU90:HV90"/>
    <mergeCell ref="HU91:HV91"/>
    <mergeCell ref="IA88:IC88"/>
    <mergeCell ref="IA89:IB89"/>
    <mergeCell ref="IA90:IB90"/>
    <mergeCell ref="IA91:IB91"/>
    <mergeCell ref="FA88:FC88"/>
    <mergeCell ref="FA89:FB89"/>
    <mergeCell ref="FA90:FB90"/>
    <mergeCell ref="FA91:FB91"/>
    <mergeCell ref="FG88:FI88"/>
    <mergeCell ref="FG89:FH89"/>
    <mergeCell ref="FG90:FH90"/>
    <mergeCell ref="FG91:FH91"/>
    <mergeCell ref="FM88:FO88"/>
    <mergeCell ref="FM89:FN89"/>
    <mergeCell ref="FM90:FN90"/>
    <mergeCell ref="FM91:FN91"/>
    <mergeCell ref="B21:E22"/>
    <mergeCell ref="G21:L21"/>
    <mergeCell ref="M21:R21"/>
    <mergeCell ref="S21:X21"/>
    <mergeCell ref="Y21:AD21"/>
    <mergeCell ref="AE21:AJ21"/>
    <mergeCell ref="AK21:AP21"/>
    <mergeCell ref="AQ21:AV21"/>
    <mergeCell ref="AW21:BB21"/>
    <mergeCell ref="BC21:BH21"/>
    <mergeCell ref="BI21:BN21"/>
    <mergeCell ref="BO21:BT21"/>
    <mergeCell ref="BU21:BZ21"/>
    <mergeCell ref="CA21:CF21"/>
    <mergeCell ref="CG21:CL21"/>
    <mergeCell ref="CM21:CR21"/>
    <mergeCell ref="CS21:CX21"/>
    <mergeCell ref="GW21:HB21"/>
    <mergeCell ref="HC21:HH21"/>
    <mergeCell ref="HI21:HN21"/>
    <mergeCell ref="HO21:HT21"/>
    <mergeCell ref="HU21:HZ21"/>
    <mergeCell ref="IA21:IF21"/>
    <mergeCell ref="IG21:IL21"/>
    <mergeCell ref="CY21:DD21"/>
    <mergeCell ref="DE21:DJ21"/>
    <mergeCell ref="DK21:DP21"/>
    <mergeCell ref="DQ21:DV21"/>
    <mergeCell ref="DW21:EB21"/>
    <mergeCell ref="EC21:EH21"/>
    <mergeCell ref="EI21:EN21"/>
    <mergeCell ref="EO21:ET21"/>
    <mergeCell ref="EU21:EZ21"/>
    <mergeCell ref="FA21:FF21"/>
    <mergeCell ref="FG21:FL21"/>
    <mergeCell ref="FM21:FR21"/>
    <mergeCell ref="FS21:FX21"/>
    <mergeCell ref="FY21:GD21"/>
    <mergeCell ref="GE21:GJ21"/>
    <mergeCell ref="GK21:GP21"/>
    <mergeCell ref="GQ21:GV21"/>
  </mergeCells>
  <phoneticPr fontId="2"/>
  <conditionalFormatting sqref="G43:L43">
    <cfRule type="cellIs" dxfId="294" priority="8662" stopIfTrue="1" operator="notEqual">
      <formula>""</formula>
    </cfRule>
    <cfRule type="expression" dxfId="293" priority="8663" stopIfTrue="1">
      <formula>G42="普通徴収(本人が納付)"</formula>
    </cfRule>
  </conditionalFormatting>
  <conditionalFormatting sqref="G44:K44">
    <cfRule type="cellIs" dxfId="292" priority="8654" stopIfTrue="1" operator="notEqual">
      <formula>""</formula>
    </cfRule>
    <cfRule type="expression" dxfId="291" priority="8655" stopIfTrue="1">
      <formula>OR(G42="一括徴収",G42="一括徴収(本人希望)")</formula>
    </cfRule>
  </conditionalFormatting>
  <conditionalFormatting sqref="G45:H45">
    <cfRule type="cellIs" dxfId="290" priority="8652" stopIfTrue="1" operator="notEqual">
      <formula>""</formula>
    </cfRule>
    <cfRule type="expression" dxfId="289" priority="8653" stopIfTrue="1">
      <formula>OR(G42="一括徴収",G42="一括徴収(本人希望)")</formula>
    </cfRule>
  </conditionalFormatting>
  <conditionalFormatting sqref="H46">
    <cfRule type="cellIs" dxfId="288" priority="8640" stopIfTrue="1" operator="notEqual">
      <formula>""</formula>
    </cfRule>
    <cfRule type="expression" dxfId="287" priority="8641" stopIfTrue="1">
      <formula>G42="特別徴収継続(転勤・転籍)"</formula>
    </cfRule>
  </conditionalFormatting>
  <conditionalFormatting sqref="I46">
    <cfRule type="cellIs" dxfId="286" priority="8638" stopIfTrue="1" operator="notEqual">
      <formula>""</formula>
    </cfRule>
    <cfRule type="expression" dxfId="285" priority="8639" stopIfTrue="1">
      <formula>G42="特別徴収継続(転勤・転籍)"</formula>
    </cfRule>
  </conditionalFormatting>
  <conditionalFormatting sqref="J46">
    <cfRule type="cellIs" dxfId="284" priority="8636" stopIfTrue="1" operator="notEqual">
      <formula>""</formula>
    </cfRule>
    <cfRule type="expression" dxfId="283" priority="8637" stopIfTrue="1">
      <formula>G42="特別徴収継続(転勤・転籍)"</formula>
    </cfRule>
  </conditionalFormatting>
  <conditionalFormatting sqref="K46">
    <cfRule type="cellIs" dxfId="282" priority="8634" stopIfTrue="1" operator="notEqual">
      <formula>""</formula>
    </cfRule>
    <cfRule type="expression" dxfId="281" priority="8635" stopIfTrue="1">
      <formula>G42="特別徴収継続(転勤・転籍)"</formula>
    </cfRule>
  </conditionalFormatting>
  <conditionalFormatting sqref="L46">
    <cfRule type="cellIs" dxfId="280" priority="8632" stopIfTrue="1" operator="notEqual">
      <formula>""</formula>
    </cfRule>
    <cfRule type="expression" dxfId="279" priority="8633" stopIfTrue="1">
      <formula>G42="特別徴収継続(転勤・転籍)"</formula>
    </cfRule>
  </conditionalFormatting>
  <conditionalFormatting sqref="G50:H50 S50:T50 Y50:Z50 AE50:AF50 AK50:AL50 AQ50:AR50 AW50:AX50 BC50:BD50 BI50:BJ50 BO50:BP50 BU50:BV50 CA50:CB50 CG50:CH50 CM50:CN50 CS50:CT50 CY50:CZ50 DE50:DF50 DK50:DL50 DQ50:DR50 DW50:DX50 EC50:ED50 EI50:EJ50 EO50:EP50 EU50:EV50 FA50:FB50 FG50:FH50 FM50:FN50 FS50:FT50 FY50:FZ50 GE50:GF50 GK50:GL50 GQ50:GR50 GW50:GX50 HC50:HD50 HI50:HJ50 HO50:HP50 HU50:HV50 IA50:IB50 IG50:IH50">
    <cfRule type="cellIs" dxfId="278" priority="8628" stopIfTrue="1" operator="notEqual">
      <formula>""</formula>
    </cfRule>
    <cfRule type="expression" dxfId="277" priority="8629" stopIfTrue="1">
      <formula>G42="特別徴収継続(転勤・転籍)"</formula>
    </cfRule>
  </conditionalFormatting>
  <conditionalFormatting sqref="J50:L50 V50:X50 AB50:AD50 AH50:AJ50 AN50:AP50 AT50:AV50 AZ50:BB50 BF50:BH50 BL50:BN50 BR50:BT50 BX50:BZ50 CD50:CF50 CJ50:CL50 CP50:CR50 CV50:CX50 DB50:DD50 DH50:DJ50 DN50:DP50 DT50:DV50 DZ50:EB50 EF50:EH50 EL50:EN50 ER50:ET50 EX50:EZ50 FD50:FF50 FJ50:FL50 FP50:FR50 FV50:FX50 GB50:GD50 GH50:GJ50 GN50:GP50 GT50:GV50 GZ50:HB50 HF50:HH50 HL50:HN50 HR50:HT50 HX50:HZ50 ID50:IF50 IJ50:IL50">
    <cfRule type="cellIs" dxfId="276" priority="8626" stopIfTrue="1" operator="notEqual">
      <formula>""</formula>
    </cfRule>
    <cfRule type="expression" dxfId="275" priority="8627" stopIfTrue="1">
      <formula>G42="特別徴収継続(転勤・転籍)"</formula>
    </cfRule>
  </conditionalFormatting>
  <conditionalFormatting sqref="G51:L51">
    <cfRule type="cellIs" dxfId="274" priority="8624" stopIfTrue="1" operator="notEqual">
      <formula>""</formula>
    </cfRule>
    <cfRule type="expression" dxfId="273" priority="8625" stopIfTrue="1">
      <formula>G42="特別徴収継続(転勤・転籍)"</formula>
    </cfRule>
  </conditionalFormatting>
  <conditionalFormatting sqref="G52:L52">
    <cfRule type="cellIs" dxfId="272" priority="8622" stopIfTrue="1" operator="notEqual">
      <formula>""</formula>
    </cfRule>
    <cfRule type="expression" dxfId="271" priority="8623" stopIfTrue="1">
      <formula>G42="特別徴収継続(転勤・転籍)"</formula>
    </cfRule>
  </conditionalFormatting>
  <conditionalFormatting sqref="G53:L53">
    <cfRule type="cellIs" dxfId="270" priority="8620" stopIfTrue="1" operator="notEqual">
      <formula>""</formula>
    </cfRule>
    <cfRule type="expression" dxfId="269" priority="8621" stopIfTrue="1">
      <formula>G42="特別徴収継続(転勤・転籍)"</formula>
    </cfRule>
  </conditionalFormatting>
  <conditionalFormatting sqref="G54:L54">
    <cfRule type="cellIs" dxfId="268" priority="8618" stopIfTrue="1" operator="notEqual">
      <formula>""</formula>
    </cfRule>
    <cfRule type="expression" dxfId="267" priority="8619" stopIfTrue="1">
      <formula>G42="特別徴収継続(転勤・転籍)"</formula>
    </cfRule>
  </conditionalFormatting>
  <conditionalFormatting sqref="G55:L55">
    <cfRule type="cellIs" dxfId="266" priority="8616" stopIfTrue="1" operator="notEqual">
      <formula>""</formula>
    </cfRule>
    <cfRule type="expression" dxfId="265" priority="8617" stopIfTrue="1">
      <formula>G42="特別徴収継続(転勤・転籍)"</formula>
    </cfRule>
  </conditionalFormatting>
  <conditionalFormatting sqref="G56:L56">
    <cfRule type="cellIs" dxfId="264" priority="8614" stopIfTrue="1" operator="notEqual">
      <formula>""</formula>
    </cfRule>
    <cfRule type="expression" dxfId="263" priority="8615" stopIfTrue="1">
      <formula>G42="特別徴収継続(転勤・転籍)"</formula>
    </cfRule>
  </conditionalFormatting>
  <conditionalFormatting sqref="G57:L57">
    <cfRule type="cellIs" dxfId="262" priority="8612" stopIfTrue="1" operator="notEqual">
      <formula>""</formula>
    </cfRule>
    <cfRule type="expression" dxfId="261" priority="8613" stopIfTrue="1">
      <formula>G42="特別徴収継続(転勤・転籍)"</formula>
    </cfRule>
  </conditionalFormatting>
  <conditionalFormatting sqref="G58:H58 S58:T58 Y58:Z58 AE58:AF58 AK58:AL58 AQ58:AR58 AW58:AX58 BC58:BD58 BI58:BJ58 BO58:BP58 BU58:BV58 CA58:CB58 CG58:CH58 CM58:CN58 CS58:CT58 CY58:CZ58 DE58:DF58 DK58:DL58 DQ58:DR58 DW58:DX58 EC58:ED58 EI58:EJ58 EO58:EP58 EU58:EV58 FA58:FB58 FG58:FH58 FM58:FN58 FS58:FT58 FY58:FZ58 GE58:GF58 GK58:GL58 GQ58:GR58 GW58:GX58 HC58:HD58 HI58:HJ58 HO58:HP58 HU58:HV58 IA58:IB58 IG58:IH58">
    <cfRule type="cellIs" dxfId="260" priority="8610" stopIfTrue="1" operator="notEqual">
      <formula>""</formula>
    </cfRule>
    <cfRule type="expression" dxfId="259" priority="8611" stopIfTrue="1">
      <formula>G42="特別徴収継続(転勤・転籍)"</formula>
    </cfRule>
  </conditionalFormatting>
  <conditionalFormatting sqref="I58:J58 U58:V58 AA58:AB58 AG58:AH58 AM58:AN58 AS58:AT58 AY58:AZ58 BE58:BF58 BK58:BL58 BQ58:BR58 BW58:BX58 CC58:CD58 CI58:CJ58 CO58:CP58 CU58:CV58 DA58:DB58 DG58:DH58 DM58:DN58 DS58:DT58 DY58:DZ58 EE58:EF58 EK58:EL58 EQ58:ER58 EW58:EX58 FC58:FD58 FI58:FJ58 FO58:FP58 FU58:FV58 GA58:GB58 GG58:GH58 GM58:GN58 GS58:GT58 GY58:GZ58 HE58:HF58 HK58:HL58 HQ58:HR58 HW58:HX58 IC58:ID58 II58:IJ58">
    <cfRule type="cellIs" dxfId="258" priority="8608" stopIfTrue="1" operator="notEqual">
      <formula>""</formula>
    </cfRule>
    <cfRule type="expression" dxfId="257" priority="8609" stopIfTrue="1">
      <formula>G42="特別徴収継続(転勤・転籍)"</formula>
    </cfRule>
  </conditionalFormatting>
  <conditionalFormatting sqref="K58:L58 W58:X58 AC58:AD58 AI58:AJ58 AO58:AP58 AU58:AV58 BA58:BB58 BG58:BH58 BM58:BN58 BS58:BT58 BY58:BZ58 CE58:CF58 CK58:CL58 CQ58:CR58 CW58:CX58 DC58:DD58 DI58:DJ58 DO58:DP58 DU58:DV58 EA58:EB58 EG58:EH58 EM58:EN58 ES58:ET58 EY58:EZ58 FE58:FF58 FK58:FL58 FQ58:FR58 FW58:FX58 GC58:GD58 GI58:GJ58 GO58:GP58 GU58:GV58 HA58:HB58 HG58:HH58 HM58:HN58 HS58:HT58 HY58:HZ58 IE58:IF58 IK58:IL58">
    <cfRule type="cellIs" dxfId="256" priority="8606" stopIfTrue="1" operator="notEqual">
      <formula>""</formula>
    </cfRule>
    <cfRule type="expression" dxfId="255" priority="8607" stopIfTrue="1">
      <formula>G42="特別徴収継続(転勤・転籍)"</formula>
    </cfRule>
  </conditionalFormatting>
  <conditionalFormatting sqref="G59:L59">
    <cfRule type="cellIs" dxfId="254" priority="8604" stopIfTrue="1" operator="notEqual">
      <formula>""</formula>
    </cfRule>
    <cfRule type="expression" dxfId="253" priority="8605" stopIfTrue="1">
      <formula>G42="特別徴収継続(転勤・転籍)"</formula>
    </cfRule>
  </conditionalFormatting>
  <conditionalFormatting sqref="G60:K60 S60:W60 Y60:AC60 AE60:AI60 AK60:AO60 AQ60:AU60 AW60:BA60 BC60:BG60 BI60:BM60 BO60:BS60 BU60:BY60 CA60:CE60 CG60:CK60 CM60:CQ60 CS60:CW60 CY60:DC60 DE60:DI60 DK60:DO60 DQ60:DU60 DW60:EA60 EC60:EG60 EI60:EM60 EO60:ES60 EU60:EY60 FA60:FE60 FG60:FK60 FM60:FQ60 FS60:FW60 FY60:GC60 GE60:GI60 GK60:GO60 GQ60:GU60 GW60:HA60 HC60:HG60 HI60:HM60 HO60:HS60 HU60:HY60 IA60:IE60 IG60:IK60">
    <cfRule type="cellIs" dxfId="252" priority="8602" stopIfTrue="1" operator="notEqual">
      <formula>""</formula>
    </cfRule>
    <cfRule type="expression" dxfId="251" priority="8603" stopIfTrue="1">
      <formula>G42="特別徴収継続(転勤・転籍)"</formula>
    </cfRule>
  </conditionalFormatting>
  <conditionalFormatting sqref="G61:H61 S61:T61 Y61:Z61 AE61:AF61 AK61:AL61 AQ61:AR61 AW61:AX61 BC61:BD61 BI61:BJ61 BO61:BP61 BU61:BV61 CA61:CB61 CG61:CH61 CM61:CN61 CS61:CT61 CY61:CZ61 DE61:DF61 DK61:DL61 DQ61:DR61 DW61:DX61 EC61:ED61 EI61:EJ61 EO61:EP61 EU61:EV61 FA61:FB61 FG61:FH61 FM61:FN61 FS61:FT61 FY61:FZ61 GE61:GF61 GK61:GL61 GQ61:GR61 GW61:GX61 HC61:HD61 HI61:HJ61 HO61:HP61 HU61:HV61 IA61:IB61 IG61:IH61">
    <cfRule type="cellIs" dxfId="250" priority="8600" stopIfTrue="1" operator="notEqual">
      <formula>""</formula>
    </cfRule>
    <cfRule type="expression" dxfId="249" priority="8601" stopIfTrue="1">
      <formula>G42="特別徴収継続(転勤・転籍)"</formula>
    </cfRule>
  </conditionalFormatting>
  <conditionalFormatting sqref="M43:R43">
    <cfRule type="cellIs" dxfId="248" priority="4352" stopIfTrue="1" operator="notEqual">
      <formula>""</formula>
    </cfRule>
    <cfRule type="expression" dxfId="247" priority="4353" stopIfTrue="1">
      <formula>M42="普通徴収(本人が納付)"</formula>
    </cfRule>
  </conditionalFormatting>
  <conditionalFormatting sqref="M45:N45">
    <cfRule type="cellIs" dxfId="246" priority="4346" stopIfTrue="1" operator="notEqual">
      <formula>""</formula>
    </cfRule>
    <cfRule type="expression" dxfId="245" priority="4347" stopIfTrue="1">
      <formula>OR(M42="一括徴収",M42="一括徴収(本人希望)")</formula>
    </cfRule>
  </conditionalFormatting>
  <conditionalFormatting sqref="S43:X43">
    <cfRule type="cellIs" dxfId="244" priority="4288" stopIfTrue="1" operator="notEqual">
      <formula>""</formula>
    </cfRule>
    <cfRule type="expression" dxfId="243" priority="4289" stopIfTrue="1">
      <formula>S42="普通徴収(本人が納付)"</formula>
    </cfRule>
  </conditionalFormatting>
  <conditionalFormatting sqref="S45:T45">
    <cfRule type="cellIs" dxfId="242" priority="4282" stopIfTrue="1" operator="notEqual">
      <formula>""</formula>
    </cfRule>
    <cfRule type="expression" dxfId="241" priority="4283" stopIfTrue="1">
      <formula>OR(S42="一括徴収",S42="一括徴収(本人希望)")</formula>
    </cfRule>
  </conditionalFormatting>
  <conditionalFormatting sqref="Y43:AD43">
    <cfRule type="cellIs" dxfId="240" priority="4224" stopIfTrue="1" operator="notEqual">
      <formula>""</formula>
    </cfRule>
    <cfRule type="expression" dxfId="239" priority="4225" stopIfTrue="1">
      <formula>Y42="普通徴収(本人が納付)"</formula>
    </cfRule>
  </conditionalFormatting>
  <conditionalFormatting sqref="Y45:Z45">
    <cfRule type="cellIs" dxfId="238" priority="4218" stopIfTrue="1" operator="notEqual">
      <formula>""</formula>
    </cfRule>
    <cfRule type="expression" dxfId="237" priority="4219" stopIfTrue="1">
      <formula>OR(Y42="一括徴収",Y42="一括徴収(本人希望)")</formula>
    </cfRule>
  </conditionalFormatting>
  <conditionalFormatting sqref="AE43:IL43">
    <cfRule type="cellIs" dxfId="236" priority="4160" stopIfTrue="1" operator="notEqual">
      <formula>""</formula>
    </cfRule>
    <cfRule type="expression" dxfId="235" priority="4161" stopIfTrue="1">
      <formula>AE42="普通徴収(本人が納付)"</formula>
    </cfRule>
  </conditionalFormatting>
  <conditionalFormatting sqref="AE45:AF45">
    <cfRule type="cellIs" dxfId="234" priority="4154" stopIfTrue="1" operator="notEqual">
      <formula>""</formula>
    </cfRule>
    <cfRule type="expression" dxfId="233" priority="4155" stopIfTrue="1">
      <formula>OR(AE42="一括徴収",AE42="一括徴収(本人希望)")</formula>
    </cfRule>
  </conditionalFormatting>
  <conditionalFormatting sqref="AK45:AL45">
    <cfRule type="cellIs" dxfId="232" priority="4090" stopIfTrue="1" operator="notEqual">
      <formula>""</formula>
    </cfRule>
    <cfRule type="expression" dxfId="231" priority="4091" stopIfTrue="1">
      <formula>OR(AK42="一括徴収",AK42="一括徴収(本人希望)")</formula>
    </cfRule>
  </conditionalFormatting>
  <conditionalFormatting sqref="AQ45:AR45">
    <cfRule type="cellIs" dxfId="230" priority="4026" stopIfTrue="1" operator="notEqual">
      <formula>""</formula>
    </cfRule>
    <cfRule type="expression" dxfId="229" priority="4027" stopIfTrue="1">
      <formula>OR(AQ42="一括徴収",AQ42="一括徴収(本人希望)")</formula>
    </cfRule>
  </conditionalFormatting>
  <conditionalFormatting sqref="AW45:AX45">
    <cfRule type="cellIs" dxfId="228" priority="3962" stopIfTrue="1" operator="notEqual">
      <formula>""</formula>
    </cfRule>
    <cfRule type="expression" dxfId="227" priority="3963" stopIfTrue="1">
      <formula>OR(AW42="一括徴収",AW42="一括徴収(本人希望)")</formula>
    </cfRule>
  </conditionalFormatting>
  <conditionalFormatting sqref="BC45:BD45">
    <cfRule type="cellIs" dxfId="226" priority="3898" stopIfTrue="1" operator="notEqual">
      <formula>""</formula>
    </cfRule>
    <cfRule type="expression" dxfId="225" priority="3899" stopIfTrue="1">
      <formula>OR(BC42="一括徴収",BC42="一括徴収(本人希望)")</formula>
    </cfRule>
  </conditionalFormatting>
  <conditionalFormatting sqref="BI45:BJ45">
    <cfRule type="cellIs" dxfId="224" priority="3834" stopIfTrue="1" operator="notEqual">
      <formula>""</formula>
    </cfRule>
    <cfRule type="expression" dxfId="223" priority="3835" stopIfTrue="1">
      <formula>OR(BI42="一括徴収",BI42="一括徴収(本人希望)")</formula>
    </cfRule>
  </conditionalFormatting>
  <conditionalFormatting sqref="BO45:BP45">
    <cfRule type="cellIs" dxfId="222" priority="3770" stopIfTrue="1" operator="notEqual">
      <formula>""</formula>
    </cfRule>
    <cfRule type="expression" dxfId="221" priority="3771" stopIfTrue="1">
      <formula>OR(BO42="一括徴収",BO42="一括徴収(本人希望)")</formula>
    </cfRule>
  </conditionalFormatting>
  <conditionalFormatting sqref="BU45:BV45">
    <cfRule type="cellIs" dxfId="220" priority="3706" stopIfTrue="1" operator="notEqual">
      <formula>""</formula>
    </cfRule>
    <cfRule type="expression" dxfId="219" priority="3707" stopIfTrue="1">
      <formula>OR(BU42="一括徴収",BU42="一括徴収(本人希望)")</formula>
    </cfRule>
  </conditionalFormatting>
  <conditionalFormatting sqref="CA45:CB45">
    <cfRule type="cellIs" dxfId="218" priority="3642" stopIfTrue="1" operator="notEqual">
      <formula>""</formula>
    </cfRule>
    <cfRule type="expression" dxfId="217" priority="3643" stopIfTrue="1">
      <formula>OR(CA42="一括徴収",CA42="一括徴収(本人希望)")</formula>
    </cfRule>
  </conditionalFormatting>
  <conditionalFormatting sqref="CG45:CH45">
    <cfRule type="cellIs" dxfId="216" priority="3578" stopIfTrue="1" operator="notEqual">
      <formula>""</formula>
    </cfRule>
    <cfRule type="expression" dxfId="215" priority="3579" stopIfTrue="1">
      <formula>OR(CG42="一括徴収",CG42="一括徴収(本人希望)")</formula>
    </cfRule>
  </conditionalFormatting>
  <conditionalFormatting sqref="CM45:CN45">
    <cfRule type="cellIs" dxfId="214" priority="3514" stopIfTrue="1" operator="notEqual">
      <formula>""</formula>
    </cfRule>
    <cfRule type="expression" dxfId="213" priority="3515" stopIfTrue="1">
      <formula>OR(CM42="一括徴収",CM42="一括徴収(本人希望)")</formula>
    </cfRule>
  </conditionalFormatting>
  <conditionalFormatting sqref="CS45:CT45">
    <cfRule type="cellIs" dxfId="212" priority="3450" stopIfTrue="1" operator="notEqual">
      <formula>""</formula>
    </cfRule>
    <cfRule type="expression" dxfId="211" priority="3451" stopIfTrue="1">
      <formula>OR(CS42="一括徴収",CS42="一括徴収(本人希望)")</formula>
    </cfRule>
  </conditionalFormatting>
  <conditionalFormatting sqref="CY45:CZ45">
    <cfRule type="cellIs" dxfId="210" priority="3386" stopIfTrue="1" operator="notEqual">
      <formula>""</formula>
    </cfRule>
    <cfRule type="expression" dxfId="209" priority="3387" stopIfTrue="1">
      <formula>OR(CY42="一括徴収",CY42="一括徴収(本人希望)")</formula>
    </cfRule>
  </conditionalFormatting>
  <conditionalFormatting sqref="DE45:DF45">
    <cfRule type="cellIs" dxfId="208" priority="3322" stopIfTrue="1" operator="notEqual">
      <formula>""</formula>
    </cfRule>
    <cfRule type="expression" dxfId="207" priority="3323" stopIfTrue="1">
      <formula>OR(DE42="一括徴収",DE42="一括徴収(本人希望)")</formula>
    </cfRule>
  </conditionalFormatting>
  <conditionalFormatting sqref="DK45:DL45">
    <cfRule type="cellIs" dxfId="206" priority="3258" stopIfTrue="1" operator="notEqual">
      <formula>""</formula>
    </cfRule>
    <cfRule type="expression" dxfId="205" priority="3259" stopIfTrue="1">
      <formula>OR(DK42="一括徴収",DK42="一括徴収(本人希望)")</formula>
    </cfRule>
  </conditionalFormatting>
  <conditionalFormatting sqref="DQ45:DR45">
    <cfRule type="cellIs" dxfId="204" priority="3194" stopIfTrue="1" operator="notEqual">
      <formula>""</formula>
    </cfRule>
    <cfRule type="expression" dxfId="203" priority="3195" stopIfTrue="1">
      <formula>OR(DQ42="一括徴収",DQ42="一括徴収(本人希望)")</formula>
    </cfRule>
  </conditionalFormatting>
  <conditionalFormatting sqref="DW45:DX45">
    <cfRule type="cellIs" dxfId="202" priority="3130" stopIfTrue="1" operator="notEqual">
      <formula>""</formula>
    </cfRule>
    <cfRule type="expression" dxfId="201" priority="3131" stopIfTrue="1">
      <formula>OR(DW42="一括徴収",DW42="一括徴収(本人希望)")</formula>
    </cfRule>
  </conditionalFormatting>
  <conditionalFormatting sqref="EC45:ED45">
    <cfRule type="cellIs" dxfId="200" priority="3066" stopIfTrue="1" operator="notEqual">
      <formula>""</formula>
    </cfRule>
    <cfRule type="expression" dxfId="199" priority="3067" stopIfTrue="1">
      <formula>OR(EC42="一括徴収",EC42="一括徴収(本人希望)")</formula>
    </cfRule>
  </conditionalFormatting>
  <conditionalFormatting sqref="EI45:EJ45">
    <cfRule type="cellIs" dxfId="198" priority="3002" stopIfTrue="1" operator="notEqual">
      <formula>""</formula>
    </cfRule>
    <cfRule type="expression" dxfId="197" priority="3003" stopIfTrue="1">
      <formula>OR(EI42="一括徴収",EI42="一括徴収(本人希望)")</formula>
    </cfRule>
  </conditionalFormatting>
  <conditionalFormatting sqref="EO45:EP45">
    <cfRule type="cellIs" dxfId="196" priority="2938" stopIfTrue="1" operator="notEqual">
      <formula>""</formula>
    </cfRule>
    <cfRule type="expression" dxfId="195" priority="2939" stopIfTrue="1">
      <formula>OR(EO42="一括徴収",EO42="一括徴収(本人希望)")</formula>
    </cfRule>
  </conditionalFormatting>
  <conditionalFormatting sqref="EU45:EV45">
    <cfRule type="cellIs" dxfId="194" priority="2874" stopIfTrue="1" operator="notEqual">
      <formula>""</formula>
    </cfRule>
    <cfRule type="expression" dxfId="193" priority="2875" stopIfTrue="1">
      <formula>OR(EU42="一括徴収",EU42="一括徴収(本人希望)")</formula>
    </cfRule>
  </conditionalFormatting>
  <conditionalFormatting sqref="FA45:FB45">
    <cfRule type="cellIs" dxfId="192" priority="2810" stopIfTrue="1" operator="notEqual">
      <formula>""</formula>
    </cfRule>
    <cfRule type="expression" dxfId="191" priority="2811" stopIfTrue="1">
      <formula>OR(FA42="一括徴収",FA42="一括徴収(本人希望)")</formula>
    </cfRule>
  </conditionalFormatting>
  <conditionalFormatting sqref="FG45:FH45">
    <cfRule type="cellIs" dxfId="190" priority="2746" stopIfTrue="1" operator="notEqual">
      <formula>""</formula>
    </cfRule>
    <cfRule type="expression" dxfId="189" priority="2747" stopIfTrue="1">
      <formula>OR(FG42="一括徴収",FG42="一括徴収(本人希望)")</formula>
    </cfRule>
  </conditionalFormatting>
  <conditionalFormatting sqref="FM45:FN45">
    <cfRule type="cellIs" dxfId="188" priority="2682" stopIfTrue="1" operator="notEqual">
      <formula>""</formula>
    </cfRule>
    <cfRule type="expression" dxfId="187" priority="2683" stopIfTrue="1">
      <formula>OR(FM42="一括徴収",FM42="一括徴収(本人希望)")</formula>
    </cfRule>
  </conditionalFormatting>
  <conditionalFormatting sqref="FS45:FT45">
    <cfRule type="cellIs" dxfId="186" priority="2618" stopIfTrue="1" operator="notEqual">
      <formula>""</formula>
    </cfRule>
    <cfRule type="expression" dxfId="185" priority="2619" stopIfTrue="1">
      <formula>OR(FS42="一括徴収",FS42="一括徴収(本人希望)")</formula>
    </cfRule>
  </conditionalFormatting>
  <conditionalFormatting sqref="FY45:FZ45">
    <cfRule type="cellIs" dxfId="184" priority="2554" stopIfTrue="1" operator="notEqual">
      <formula>""</formula>
    </cfRule>
    <cfRule type="expression" dxfId="183" priority="2555" stopIfTrue="1">
      <formula>OR(FY42="一括徴収",FY42="一括徴収(本人希望)")</formula>
    </cfRule>
  </conditionalFormatting>
  <conditionalFormatting sqref="GE45:GF45">
    <cfRule type="cellIs" dxfId="182" priority="2490" stopIfTrue="1" operator="notEqual">
      <formula>""</formula>
    </cfRule>
    <cfRule type="expression" dxfId="181" priority="2491" stopIfTrue="1">
      <formula>OR(GE42="一括徴収",GE42="一括徴収(本人希望)")</formula>
    </cfRule>
  </conditionalFormatting>
  <conditionalFormatting sqref="GK45:GL45">
    <cfRule type="cellIs" dxfId="180" priority="2426" stopIfTrue="1" operator="notEqual">
      <formula>""</formula>
    </cfRule>
    <cfRule type="expression" dxfId="179" priority="2427" stopIfTrue="1">
      <formula>OR(GK42="一括徴収",GK42="一括徴収(本人希望)")</formula>
    </cfRule>
  </conditionalFormatting>
  <conditionalFormatting sqref="GQ45:GR45">
    <cfRule type="cellIs" dxfId="178" priority="2298" stopIfTrue="1" operator="notEqual">
      <formula>""</formula>
    </cfRule>
    <cfRule type="expression" dxfId="177" priority="2299" stopIfTrue="1">
      <formula>OR(GQ42="一括徴収",GQ42="一括徴収(本人希望)")</formula>
    </cfRule>
  </conditionalFormatting>
  <conditionalFormatting sqref="GW45:GX45">
    <cfRule type="cellIs" dxfId="176" priority="2234" stopIfTrue="1" operator="notEqual">
      <formula>""</formula>
    </cfRule>
    <cfRule type="expression" dxfId="175" priority="2235" stopIfTrue="1">
      <formula>OR(GW42="一括徴収",GW42="一括徴収(本人希望)")</formula>
    </cfRule>
  </conditionalFormatting>
  <conditionalFormatting sqref="HC45:HD45">
    <cfRule type="cellIs" dxfId="174" priority="2170" stopIfTrue="1" operator="notEqual">
      <formula>""</formula>
    </cfRule>
    <cfRule type="expression" dxfId="173" priority="2171" stopIfTrue="1">
      <formula>OR(HC42="一括徴収",HC42="一括徴収(本人希望)")</formula>
    </cfRule>
  </conditionalFormatting>
  <conditionalFormatting sqref="HI45:HJ45">
    <cfRule type="cellIs" dxfId="172" priority="2106" stopIfTrue="1" operator="notEqual">
      <formula>""</formula>
    </cfRule>
    <cfRule type="expression" dxfId="171" priority="2107" stopIfTrue="1">
      <formula>OR(HI42="一括徴収",HI42="一括徴収(本人希望)")</formula>
    </cfRule>
  </conditionalFormatting>
  <conditionalFormatting sqref="HO45:HP45">
    <cfRule type="cellIs" dxfId="170" priority="2042" stopIfTrue="1" operator="notEqual">
      <formula>""</formula>
    </cfRule>
    <cfRule type="expression" dxfId="169" priority="2043" stopIfTrue="1">
      <formula>OR(HO42="一括徴収",HO42="一括徴収(本人希望)")</formula>
    </cfRule>
  </conditionalFormatting>
  <conditionalFormatting sqref="HU45:HV45">
    <cfRule type="cellIs" dxfId="168" priority="1978" stopIfTrue="1" operator="notEqual">
      <formula>""</formula>
    </cfRule>
    <cfRule type="expression" dxfId="167" priority="1979" stopIfTrue="1">
      <formula>OR(HU42="一括徴収",HU42="一括徴収(本人希望)")</formula>
    </cfRule>
  </conditionalFormatting>
  <conditionalFormatting sqref="IA45:IB45">
    <cfRule type="cellIs" dxfId="166" priority="1914" stopIfTrue="1" operator="notEqual">
      <formula>""</formula>
    </cfRule>
    <cfRule type="expression" dxfId="165" priority="1915" stopIfTrue="1">
      <formula>OR(IA42="一括徴収",IA42="一括徴収(本人希望)")</formula>
    </cfRule>
  </conditionalFormatting>
  <conditionalFormatting sqref="IG45:IH45">
    <cfRule type="cellIs" dxfId="164" priority="1850" stopIfTrue="1" operator="notEqual">
      <formula>""</formula>
    </cfRule>
    <cfRule type="expression" dxfId="163" priority="1851" stopIfTrue="1">
      <formula>OR(IG42="一括徴収",IG42="一括徴収(本人希望)")</formula>
    </cfRule>
  </conditionalFormatting>
  <conditionalFormatting sqref="M44:Q44 S44:W44 Y44:AC44 AE44:AI44 AK44:AO44 AQ44:AU44 AW44:BA44 BC44:BG44 BI44:BM44 BO44:BS44 BU44:BY44 CA44:CE44 CG44:CK44 CM44:CQ44 CS44:CW44 CY44:DC44 DE44:DI44 DK44:DO44 DQ44:DU44 DW44:EA44 EC44:EG44 EI44:EM44 EO44:ES44 EU44:EY44 FA44:FE44 FG44:FK44 FM44:FQ44 FS44:FW44 FY44:GC44 GE44:GI44 GK44:GO44 GQ44:GU44 GW44:HA44 HC44:HG44 HI44:HM44 HO44:HS44 HU44:HY44 IA44:IE44 IG44:IK44">
    <cfRule type="cellIs" dxfId="162" priority="1798" stopIfTrue="1" operator="notEqual">
      <formula>""</formula>
    </cfRule>
    <cfRule type="expression" dxfId="161" priority="1799" stopIfTrue="1">
      <formula>OR(M42="一括徴収",M42="一括徴収(本人希望)")</formula>
    </cfRule>
  </conditionalFormatting>
  <conditionalFormatting sqref="G47:L47">
    <cfRule type="cellIs" dxfId="160" priority="8630" stopIfTrue="1" operator="notEqual">
      <formula>""</formula>
    </cfRule>
    <cfRule type="expression" dxfId="159" priority="8631" stopIfTrue="1">
      <formula>G42="特別徴収継続(転勤・転籍)"</formula>
    </cfRule>
  </conditionalFormatting>
  <conditionalFormatting sqref="G48:L48 G49">
    <cfRule type="cellIs" dxfId="158" priority="80" stopIfTrue="1" operator="notEqual">
      <formula>""</formula>
    </cfRule>
    <cfRule type="expression" dxfId="157" priority="81" stopIfTrue="1">
      <formula>G42="特別徴収継続(転勤・転籍)"</formula>
    </cfRule>
  </conditionalFormatting>
  <conditionalFormatting sqref="G46">
    <cfRule type="cellIs" dxfId="156" priority="74" stopIfTrue="1" operator="notEqual">
      <formula>""</formula>
    </cfRule>
    <cfRule type="expression" dxfId="155" priority="75" stopIfTrue="1">
      <formula>G42="特別徴収継続(転勤・転籍)"</formula>
    </cfRule>
  </conditionalFormatting>
  <conditionalFormatting sqref="N46 T46 Z46 AF46 AL46 AR46 AX46 BD46 BJ46 BP46 BV46 CB46 CH46 CN46 CT46 CZ46 DF46 DL46 DR46 DX46 ED46 EJ46 EP46 EV46 FB46 FH46 FN46 FT46 FZ46 GF46 GL46 GR46 GX46 HD46 HJ46 HP46 HV46 IB46 IH46">
    <cfRule type="cellIs" dxfId="154" priority="48" stopIfTrue="1" operator="notEqual">
      <formula>""</formula>
    </cfRule>
    <cfRule type="expression" dxfId="153" priority="49" stopIfTrue="1">
      <formula>M42="特別徴収継続(転勤・転籍)"</formula>
    </cfRule>
  </conditionalFormatting>
  <conditionalFormatting sqref="O46 U46 AA46 AG46 AM46 AS46 AY46 BE46 BK46 BQ46 BW46 CC46 CI46 CO46 CU46 DA46 DG46 DM46 DS46 DY46 EE46 EK46 EQ46 EW46 FC46 FI46 FO46 FU46 GA46 GG46 GM46 GS46 GY46 HE46 HK46 HQ46 HW46 IC46 II46">
    <cfRule type="cellIs" dxfId="152" priority="46" stopIfTrue="1" operator="notEqual">
      <formula>""</formula>
    </cfRule>
    <cfRule type="expression" dxfId="151" priority="47" stopIfTrue="1">
      <formula>M42="特別徴収継続(転勤・転籍)"</formula>
    </cfRule>
  </conditionalFormatting>
  <conditionalFormatting sqref="P46 V46 AB46 AH46 AN46 AT46 AZ46 BF46 BL46 BR46 BX46 CD46 CJ46 CP46 CV46 DB46 DH46 DN46 DT46 DZ46 EF46 EL46 ER46 EX46 FD46 FJ46 FP46 FV46 GB46 GH46 GN46 GT46 GZ46 HF46 HL46 HR46 HX46 ID46 IJ46">
    <cfRule type="cellIs" dxfId="150" priority="44" stopIfTrue="1" operator="notEqual">
      <formula>""</formula>
    </cfRule>
    <cfRule type="expression" dxfId="149" priority="45" stopIfTrue="1">
      <formula>M42="特別徴収継続(転勤・転籍)"</formula>
    </cfRule>
  </conditionalFormatting>
  <conditionalFormatting sqref="Q46 W46 AC46 AI46 AO46 AU46 BA46 BG46 BM46 BS46 BY46 CE46 CK46 CQ46 CW46 DC46 DI46 DO46 DU46 EA46 EG46 EM46 ES46 EY46 FE46 FK46 FQ46 FW46 GC46 GI46 GO46 GU46 HA46 HG46 HM46 HS46 HY46 IE46 IK46">
    <cfRule type="cellIs" dxfId="148" priority="42" stopIfTrue="1" operator="notEqual">
      <formula>""</formula>
    </cfRule>
    <cfRule type="expression" dxfId="147" priority="43" stopIfTrue="1">
      <formula>M42="特別徴収継続(転勤・転籍)"</formula>
    </cfRule>
  </conditionalFormatting>
  <conditionalFormatting sqref="R46 X46 AD46 AJ46 AP46 AV46 BB46 BH46 BN46 BT46 BZ46 CF46 CL46 CR46 CX46 DD46 DJ46 DP46 DV46 EB46 EH46 EN46 ET46 EZ46 FF46 FL46 FR46 FX46 GD46 GJ46 GP46 GV46 HB46 HH46 HN46 HT46 HZ46 IF46 IL46">
    <cfRule type="cellIs" dxfId="146" priority="40" stopIfTrue="1" operator="notEqual">
      <formula>""</formula>
    </cfRule>
    <cfRule type="expression" dxfId="145" priority="41" stopIfTrue="1">
      <formula>M42="特別徴収継続(転勤・転籍)"</formula>
    </cfRule>
  </conditionalFormatting>
  <conditionalFormatting sqref="M46 S46 Y46 AE46 AK46 AQ46 AW46 BC46 BI46 BO46 BU46 CA46 CG46 CM46 CS46 CY46 DE46 DK46 DQ46 DW46 EC46 EI46 EO46 EU46 FA46 FG46 FM46 FS46 FY46 GE46 GK46 GQ46 GW46 HC46 HI46 HO46 HU46 IA46 IG46">
    <cfRule type="cellIs" dxfId="144" priority="38" stopIfTrue="1" operator="notEqual">
      <formula>""</formula>
    </cfRule>
    <cfRule type="expression" dxfId="143" priority="39" stopIfTrue="1">
      <formula>M42="特別徴収継続(転勤・転籍)"</formula>
    </cfRule>
  </conditionalFormatting>
  <conditionalFormatting sqref="M48:IL49">
    <cfRule type="cellIs" dxfId="142" priority="34" stopIfTrue="1" operator="notEqual">
      <formula>""</formula>
    </cfRule>
    <cfRule type="expression" dxfId="141" priority="35" stopIfTrue="1">
      <formula>M42="特別徴収継続(転勤・転籍)"</formula>
    </cfRule>
  </conditionalFormatting>
  <conditionalFormatting sqref="M50:N50">
    <cfRule type="cellIs" dxfId="140" priority="32" stopIfTrue="1" operator="notEqual">
      <formula>""</formula>
    </cfRule>
    <cfRule type="expression" dxfId="139" priority="33" stopIfTrue="1">
      <formula>M42="特別徴収継続(転勤・転籍)"</formula>
    </cfRule>
  </conditionalFormatting>
  <conditionalFormatting sqref="P50:R50">
    <cfRule type="cellIs" dxfId="138" priority="30" stopIfTrue="1" operator="notEqual">
      <formula>""</formula>
    </cfRule>
    <cfRule type="expression" dxfId="137" priority="31" stopIfTrue="1">
      <formula>M42="特別徴収継続(転勤・転籍)"</formula>
    </cfRule>
  </conditionalFormatting>
  <conditionalFormatting sqref="M51:IL51">
    <cfRule type="cellIs" dxfId="136" priority="28" stopIfTrue="1" operator="notEqual">
      <formula>""</formula>
    </cfRule>
    <cfRule type="expression" dxfId="135" priority="29" stopIfTrue="1">
      <formula>M42="特別徴収継続(転勤・転籍)"</formula>
    </cfRule>
  </conditionalFormatting>
  <conditionalFormatting sqref="M52:IL52">
    <cfRule type="cellIs" dxfId="134" priority="26" stopIfTrue="1" operator="notEqual">
      <formula>""</formula>
    </cfRule>
    <cfRule type="expression" dxfId="133" priority="27" stopIfTrue="1">
      <formula>M42="特別徴収継続(転勤・転籍)"</formula>
    </cfRule>
  </conditionalFormatting>
  <conditionalFormatting sqref="M53:IL53">
    <cfRule type="cellIs" dxfId="132" priority="24" stopIfTrue="1" operator="notEqual">
      <formula>""</formula>
    </cfRule>
    <cfRule type="expression" dxfId="131" priority="25" stopIfTrue="1">
      <formula>M42="特別徴収継続(転勤・転籍)"</formula>
    </cfRule>
  </conditionalFormatting>
  <conditionalFormatting sqref="M54:IL54">
    <cfRule type="cellIs" dxfId="130" priority="22" stopIfTrue="1" operator="notEqual">
      <formula>""</formula>
    </cfRule>
    <cfRule type="expression" dxfId="129" priority="23" stopIfTrue="1">
      <formula>M42="特別徴収継続(転勤・転籍)"</formula>
    </cfRule>
  </conditionalFormatting>
  <conditionalFormatting sqref="M55:IL55">
    <cfRule type="cellIs" dxfId="128" priority="20" stopIfTrue="1" operator="notEqual">
      <formula>""</formula>
    </cfRule>
    <cfRule type="expression" dxfId="127" priority="21" stopIfTrue="1">
      <formula>M42="特別徴収継続(転勤・転籍)"</formula>
    </cfRule>
  </conditionalFormatting>
  <conditionalFormatting sqref="M56:IL56">
    <cfRule type="cellIs" dxfId="126" priority="18" stopIfTrue="1" operator="notEqual">
      <formula>""</formula>
    </cfRule>
    <cfRule type="expression" dxfId="125" priority="19" stopIfTrue="1">
      <formula>M42="特別徴収継続(転勤・転籍)"</formula>
    </cfRule>
  </conditionalFormatting>
  <conditionalFormatting sqref="M57:IL57">
    <cfRule type="cellIs" dxfId="124" priority="16" stopIfTrue="1" operator="notEqual">
      <formula>""</formula>
    </cfRule>
    <cfRule type="expression" dxfId="123" priority="17" stopIfTrue="1">
      <formula>M42="特別徴収継続(転勤・転籍)"</formula>
    </cfRule>
  </conditionalFormatting>
  <conditionalFormatting sqref="M58:N58">
    <cfRule type="cellIs" dxfId="122" priority="14" stopIfTrue="1" operator="notEqual">
      <formula>""</formula>
    </cfRule>
    <cfRule type="expression" dxfId="121" priority="15" stopIfTrue="1">
      <formula>M42="特別徴収継続(転勤・転籍)"</formula>
    </cfRule>
  </conditionalFormatting>
  <conditionalFormatting sqref="O58:P58">
    <cfRule type="cellIs" dxfId="120" priority="12" stopIfTrue="1" operator="notEqual">
      <formula>""</formula>
    </cfRule>
    <cfRule type="expression" dxfId="119" priority="13" stopIfTrue="1">
      <formula>M42="特別徴収継続(転勤・転籍)"</formula>
    </cfRule>
  </conditionalFormatting>
  <conditionalFormatting sqref="Q58:R58">
    <cfRule type="cellIs" dxfId="118" priority="10" stopIfTrue="1" operator="notEqual">
      <formula>""</formula>
    </cfRule>
    <cfRule type="expression" dxfId="117" priority="11" stopIfTrue="1">
      <formula>M42="特別徴収継続(転勤・転籍)"</formula>
    </cfRule>
  </conditionalFormatting>
  <conditionalFormatting sqref="M59:IL59">
    <cfRule type="cellIs" dxfId="116" priority="8" stopIfTrue="1" operator="notEqual">
      <formula>""</formula>
    </cfRule>
    <cfRule type="expression" dxfId="115" priority="9" stopIfTrue="1">
      <formula>M42="特別徴収継続(転勤・転籍)"</formula>
    </cfRule>
  </conditionalFormatting>
  <conditionalFormatting sqref="M60:Q60">
    <cfRule type="cellIs" dxfId="114" priority="6" stopIfTrue="1" operator="notEqual">
      <formula>""</formula>
    </cfRule>
    <cfRule type="expression" dxfId="113" priority="7" stopIfTrue="1">
      <formula>M42="特別徴収継続(転勤・転籍)"</formula>
    </cfRule>
  </conditionalFormatting>
  <conditionalFormatting sqref="M61:N61">
    <cfRule type="cellIs" dxfId="112" priority="4" stopIfTrue="1" operator="notEqual">
      <formula>""</formula>
    </cfRule>
    <cfRule type="expression" dxfId="111" priority="5" stopIfTrue="1">
      <formula>M42="特別徴収継続(転勤・転籍)"</formula>
    </cfRule>
  </conditionalFormatting>
  <conditionalFormatting sqref="M47:IL47">
    <cfRule type="cellIs" dxfId="110" priority="2" stopIfTrue="1" operator="notEqual">
      <formula>""</formula>
    </cfRule>
    <cfRule type="expression" dxfId="109" priority="3" stopIfTrue="1">
      <formula>M42="特別徴収継続(転勤・転籍)"</formula>
    </cfRule>
  </conditionalFormatting>
  <conditionalFormatting sqref="G35:IL35">
    <cfRule type="expression" dxfId="108" priority="1">
      <formula>G34="8　その他"</formula>
    </cfRule>
  </conditionalFormatting>
  <dataValidations xWindow="1170" yWindow="632" count="194">
    <dataValidation type="list" allowBlank="1" showInputMessage="1" showErrorMessage="1" sqref="G62:H62">
      <formula1>開始月1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42:L42">
      <formula1>徴収方法1</formula1>
    </dataValidation>
    <dataValidation type="list" allowBlank="1" showInputMessage="1" showErrorMessage="1" promptTitle="リストから選択してください。" prompt="納入月を選択してください。" sqref="G45:H45">
      <formula1>納入月1</formula1>
    </dataValidation>
    <dataValidation type="list" allowBlank="1" showInputMessage="1" showErrorMessage="1" promptTitle="リストから選択してください。" prompt="新しい給与支払者において徴収を開始する月分を選択してください。" sqref="G61:H61 M61:N61 S61:T61 Y61:Z61 AE61:AF61 AK61:AL61 AQ61:AR61 AW61:AX61 BC61:BD61 BI61:BJ61 BO61:BP61 BU61:BV61 CA61:CB61 CG61:CH61 CM61:CN61 CS61:CT61 CY61:CZ61 DE61:DF61 DK61:DL61 DQ61:DR61 DW61:DX61 EC61:ED61 EI61:EJ61 EO61:EP61 EU61:EV61 FA61:FB61 FG61:FH61 FM61:FN61 FS61:FT61 FY61:FZ61 GE61:GF61 GK61:GL61 GQ61:GR61 GW61:GX61 HC61:HD61 HI61:HJ61 HO61:HP61 HU61:HV61 IA61:IB61 IG61:IH61">
      <formula1>開始月1</formula1>
    </dataValidation>
    <dataValidation type="whole" imeMode="disabled" allowBlank="1" showInputMessage="1" showErrorMessage="1" sqref="EA22 EY22 K22 GI33 EM22 AI22 FK22 GO33 ES22 HG33 FQ22 GU33 EG22 W22 FW22 HA33 FE22 K33 BS22 AU22 CQ22 AC22 CE22 HM33 DC22 BA22 CK22 HS33 DI22 Q22 BY22 HY33 DO22 GC22 CW22 IE33 DU22 IK33 BG22 AO22 BM22 Q33 W33 AC33 AI33 AO33 AU33 BA33 BG33 BM33 BS33 BY33 CE33 CK33 CQ33 CW33 DC33 DI33 DO33 DU33 EA33 EG33 EM33 ES33 EY33 FE33 FK33 FQ33 FW33 GC33 GI22 HG22 GU22 HS22 HA22 HY22 GO22 IE22 HM22 IK22">
      <formula1>1</formula1>
      <formula2>31</formula2>
    </dataValidation>
    <dataValidation imeMode="disabled" allowBlank="1" showInputMessage="1" showErrorMessage="1" sqref="P50:T50 V50:Z50 V12:W12 J50:N50 G50:H50 K5 AB50:AF50 AH50:AL50 AN50:AR50 AT50:AX50 AZ50:BD50 BF50:BJ50 BL50:BP50 BR50:BV50 BX50:CB50 Y12:AB12 CD50:CH50 S12:T12 G60:K60 IJ50:IL50 CJ50:CN50 CP50:CT50 CV50:CZ50 DB50:DF50 DH50:DL50 DN50:DR50 DT50:DX50 DZ50:ED50 EF50:EJ50 EL50:EP50 ER50:EV50 EX50:FB50 FD50:FH50 FJ50:FN50 FP50:FT50 FV50:FZ50 GB50:GF50 GH50:GL50 GN50:GR50 GT50:GX50 GZ50:HD50 HF50:HJ50 HL50:HP50 HR50:HV50 HX50:IB50 ID50:IH50 G58:IL59 M60:Q60 S60:W60 Y60:AC60 AE60:AI60 AK60:AO60 AQ60:AU60 AW60:BA60 BC60:BG60 BI60:BM60 BO60:BS60 BU60:BY60 CA60:CE60 CG60:CK60 CM60:CQ60 CS60:CW60 CY60:DC60 DE60:DI60 DK60:DO60 DQ60:DU60 DW60:EA60 EC60:EG60 EI60:EM60 EO60:ES60 EU60:EY60 FA60:FE60 FG60:FK60 FM60:FQ60 FS60:FW60 FY60:GC60 GE60:GI60 GK60:GO60 GQ60:GU60 GW60:HA60 HC60:HG60 HI60:HM60 HO60:HS60 HU60:HY60 IA60:IE60 IG60:IK60 J7"/>
    <dataValidation imeMode="hiragana" allowBlank="1" showInputMessage="1" showErrorMessage="1" sqref="G8:S9 G12:R12 U8:AB9 G25:IL27 G29:IL32 T8:T10 IG48:IG49 G51:IL57 M48:M49 S48:S49 Y48:Y49 AE48:AE49 AK48:AK49 AQ48:AQ49 AW48:AW49 BC48:BC49 BI48:BI49 BO48:BO49 BU48:BU49 CA48:CA49 CG48:CG49 CM48:CM49 CS48:CS49 CY48:CY49 DE48:DE49 DK48:DK49 DQ48:DQ49 DW48:DW49 EC48:EC49 EI48:EI49 EO48:EO49 EU48:EU49 FA48:FA49 FG48:FG49 FM48:FM49 FS48:FS49 FY48:FY49 GE48:GE49 GK48:GK49 GQ48:GQ49 GW48:GW49 HC48:HC49 HI48:HI49 HO48:HO49 HU48:HU49 IA48:IA49 G48"/>
    <dataValidation type="whole" imeMode="disabled" allowBlank="1" showInputMessage="1" showErrorMessage="1" sqref="G46:IL46 G6:I7 K6:L7 J6">
      <formula1>0</formula1>
      <formula2>9</formula2>
    </dataValidation>
    <dataValidation type="list" allowBlank="1" showInputMessage="1" showErrorMessage="1" promptTitle="リストから選択してください。" prompt="普通徴収の理由を選択してください。" sqref="G43:L43">
      <formula1>普徴理由1</formula1>
    </dataValidation>
    <dataValidation type="list" allowBlank="1" showInputMessage="1" showErrorMessage="1" promptTitle="リストから選択してください。" prompt="徴収済みの月分を選択してください。" sqref="G38 IA38 HU38 HO38 HI38 HC38 GW38 GQ38 GK38 GE38 FY38 FS38 FM38 FG38 FA38 EU38 EO38 EI38 EC38 DW38 DQ38 DK38 DE38 CY38 CS38 CG38 CA38 BU38 BO38 BI38 BC38 AQ38 AK38 Y38 AE38 S38 M38 AW38 CM38 IG38">
      <formula1>"6,7,8,9,10,11,12,1,2,3,4"</formula1>
    </dataValidation>
    <dataValidation type="list" allowBlank="1" showInputMessage="1" showErrorMessage="1" promptTitle="リストから選択してください。" prompt="徴収済みの月分を選択してください。" sqref="J38">
      <formula1>済月1</formula1>
    </dataValidation>
    <dataValidation type="whole" imeMode="disabled" allowBlank="1" showInputMessage="1" showErrorMessage="1" sqref="FC22 CU22 DG22 FO22 AM22 EW22 GA22 DY22 CO22 FI22 AY22 EK22 AG22 FU22 BK22 EE22 I22 EQ22 AS22 DS22 U22 BQ22 BE22 DA22 CC22 DM22 O22 BW22 AA22 CI22 HK22 HW22 HE22 II22 GG22 HQ22 GS22 IC22 GM22 GY22">
      <formula1>1</formula1>
      <formula2>12</formula2>
    </dataValidation>
    <dataValidation imeMode="fullKatakana" allowBlank="1" showInputMessage="1" showErrorMessage="1" promptTitle="新姓：フリガナ" prompt="上記の姓と現在の姓が異なる場合に入力してください。" sqref="G19:IL19"/>
    <dataValidation imeMode="disabled" allowBlank="1" showInputMessage="1" showErrorMessage="1" promptTitle="宛名番号" prompt="特別徴収税額決定(変更)通知書に記載の宛名番号を入力してください。" sqref="G16:IL16"/>
    <dataValidation imeMode="fullKatakana" allowBlank="1" showInputMessage="1" showErrorMessage="1" promptTitle="フリガナ" prompt="特別徴収税額決定(変更)通知書に記載の氏名(フリガナ)を入力してください。" sqref="G17:IL17"/>
    <dataValidation imeMode="hiragana" allowBlank="1" showInputMessage="1" showErrorMessage="1" promptTitle="氏名" prompt="特別徴収税額決定(変更)通知書に記載の氏名を入力してください。" sqref="G18:IL18"/>
    <dataValidation imeMode="hiragana" allowBlank="1" showInputMessage="1" showErrorMessage="1" promptTitle="新姓" prompt="上記の姓と現在の姓が異なる場合に入力してください。" sqref="G20:IL20"/>
    <dataValidation imeMode="hiragana" allowBlank="1" showInputMessage="1" showErrorMessage="1" promptTitle="従業員等の現住所" prompt="上記の1月1日現在の住所と現在の住所が異なる場合に入力してください。" sqref="G28:IL28"/>
    <dataValidation imeMode="disabled" allowBlank="1" showInputMessage="1" showErrorMessage="1" promptTitle="特別徴収税額（年税額）" prompt="特別徴収税額決定(変更)通知書に記載の年税額を入力してください。" sqref="G36:K36 IA36:IE36 HU36:HY36 HO36:HS36 HI36:HM36 HC36:HG36 GW36:HA36 GQ36:GU36 GK36:GO36 GE36:GI36 FY36:GC36 FS36:FW36 FM36:FQ36 FG36:FK36 FA36:FE36 EU36:EY36 EO36:ES36 EI36:EM36 EC36:EG36 DW36:EA36 DQ36:DU36 DK36:DO36 DE36:DI36 CY36:DC36 CS36:CW36 CG36:CK36 CA36:CE36 BU36:BY36 BO36:BS36 BI36:BM36 BC36:BG36 AQ36:AU36 AK36:AO36 Y36:AC36 AE36:AI36 S36:W36 M36:Q36 AW36:BA36 CM36:CQ36 IG36:IK36"/>
    <dataValidation imeMode="disabled" allowBlank="1" showInputMessage="1" showErrorMessage="1" promptTitle="徴収済みの税額" prompt="すでに給与等から差し引いて徴収した税額(月割額)の合計と、その月分を入力してください。" sqref="G37:K37 IA37:IE37 HU37:HY37 HO37:HS37 HI37:HM37 HC37:HG37 GW37:HA37 GQ37:GU37 GK37:GO37 GE37:GI37 FY37:GC37 FS37:FW37 FM37:FQ37 FG37:FK37 FA37:FE37 EU37:EY37 EO37:ES37 EI37:EM37 EC37:EG37 DW37:EA37 DQ37:DU37 DK37:DO37 DE37:DI37 CY37:DC37 CS37:CW37 CG37:CK37 CA37:CE37 BU37:BY37 BO37:BS37 BI37:BM37 BC37:BG37 AQ37:AU37 AK37:AO37 Y37:AC37 AE37:AI37 S37:W37 M37:Q37 AW37:BA37 CM37:CQ37 IG37:IK37"/>
    <dataValidation imeMode="disabled" allowBlank="1" showInputMessage="1" showErrorMessage="1" promptTitle="1月1日以降退職時までの給与支払額" prompt="異動した年の1月1日から異動日までに支払った給与等の合計額(退職手当等を除く)を入力してください。_x000a__x000a_注：下記の「今後支払予定の給与支払額」欄に入力する給与支払額（退職手当等を除く）を含めて入力してください。" sqref="G40:K40 IA40:IE40 HU40:HY40 HO40:HS40 HI40:HM40 HC40:HG40 GW40:HA40 GQ40:GU40 GK40:GO40 GE40:GI40 FY40:GC40 FS40:FW40 FM40:FQ40 FG40:FK40 FA40:FE40 EU40:EY40 EO40:ES40 EI40:EM40 EC40:EG40 DW40:EA40 DQ40:DU40 DK40:DO40 DE40:DI40 CY40:DC40 CS40:CW40 CG40:CK40 CA40:CE40 BU40:BY40 BO40:BS40 BI40:BM40 BC40:BG40 AQ40:AU40 AK40:AO40 Y40:AC40 AE40:AI40 S40:W40 M40:Q40 AW40:BA40 CM40:CQ40 IG40:IK40"/>
    <dataValidation imeMode="disabled" allowBlank="1" showInputMessage="1" showErrorMessage="1" promptTitle="1月1日以降退職時までの社会保険料額" prompt="異動した年の1月1日から異動日までに支払った給与等から差し引いた社会保険料の合計額を入力してください。" sqref="CM41:CQ41 G41:K41 AW41:BA41 M41:Q41 S41:W41 AE41:AI41 Y41:AC41 AK41:AO41 AQ41:AU41 BC41:BG41 BI41:BM41 BO41:BS41 BU41:BY41 CA41:CE41 CG41:CK41 CS41:CW41 CY41:DC41 DE41:DI41 DK41:DO41 DQ41:DU41 DW41:EA41 EC41:EG41 EI41:EM41 EO41:ES41 EU41:EY41 FA41:FE41 FG41:FK41 FM41:FQ41 FS41:FW41 FY41:GC41 GE41:GI41 GK41:GO41 GQ41:GU41 GW41:HA41 HC41:HG41 HI41:HM41 HO41:HS41 HU41:HY41 IA41:IE41 IG41:IK41"/>
    <dataValidation allowBlank="1" showInputMessage="1" showErrorMessage="1" promptTitle="従業員等の住所(1月1日現在)" prompt="次のとおり、従業員等の住所を入力してください。_x000a_○6月～12月の退職･･･_x000a_　　退職年の1月1日現在住所_x000a_○1月～ 5月の退職･･･_x000a_　　退職年の前年の1月1日現在住所" sqref="G24 IA24 CM24 AW24 M24 S24 AE24 Y24 AK24 AQ24 BC24 BI24 BO24 BU24 CA24 CG24 CS24 CY24 DE24 DK24 DQ24 DW24 EC24 EI24 EO24 EU24 FA24 FG24 FM24 FS24 FY24 GE24 GK24 GQ24 GW24 HC24 HI24 HO24 HU24 IG24"/>
    <dataValidation type="list" allowBlank="1" showInputMessage="1" promptTitle="従業員等の住所(1月1日現在)" prompt="次のとおり、従業員等の住所を入力してください。_x000a_○6月～12月の退職･･･_x000a_　　退職年の1月1日現在住所_x000a_○1月～ 5月の退職･･･_x000a_　　退職年の前年の1月1日現在住所" sqref="CP24:CR24 ID24:IF24 IJ24:IL24 P24:R24 AZ24:BB24 V24:X24 AH24:AJ24 AB24:AD24 AN24:AP24 AT24:AV24 BF24:BH24 BL24:BN24 BR24:BT24 BX24:BZ24 CD24:CF24 CJ24:CL24 CV24:CX24 DB24:DD24 DH24:DJ24 DN24:DP24 DT24:DV24 DZ24:EB24 EF24:EH24 EL24:EN24 ER24:ET24 EX24:EZ24 FD24:FF24 FJ24:FL24 FP24:FR24 FV24:FX24 GB24:GD24 GH24:GJ24 GN24:GP24 GT24:GV24 GZ24:HB24 HF24:HH24 HL24:HN24 HR24:HT24 HX24:HZ24 J24:L24">
      <formula1>"北区,都島区,福島区,此花区,中央区,西区,港区,大正区,天王寺区,浪速区,西淀川区,淀川区,東淀川区,東成区,生野区,旭区,城東区,鶴見区,阿倍野区,住之江区,住吉区,東住吉区,平野区,西成区"</formula1>
    </dataValidation>
    <dataValidation type="textLength" imeMode="halfAlpha" allowBlank="1" showInputMessage="1" showErrorMessage="1" sqref="G10">
      <formula1>1</formula1>
      <formula2>1</formula2>
    </dataValidation>
    <dataValidation type="textLength" imeMode="disabled" allowBlank="1" showInputMessage="1" showErrorMessage="1" errorTitle="値が不正です！" error="12桁で入力してください。" sqref="G23:IL23">
      <formula1>12</formula1>
      <formula2>12</formula2>
    </dataValidation>
    <dataValidation type="whole" imeMode="disabled" allowBlank="1" showInputMessage="1" showErrorMessage="1" errorTitle="値が不正です！" error="0～9を入力してください。" sqref="H10:S10">
      <formula1>0</formula1>
      <formula2>9</formula2>
    </dataValidation>
    <dataValidation imeMode="disabled" allowBlank="1" showInputMessage="1" showErrorMessage="1" promptTitle="異動年月日" prompt="異動年月日を和暦の年月日で入力してください。_x000a_(例)平成29年3月31日_x000a_　　　→29年3月31日" sqref="A14:A61"/>
    <dataValidation type="list" allowBlank="1" showInputMessage="1" showErrorMessage="1" promptTitle="リストから選択してください。" prompt="徴収済みの月分を選択してください。" sqref="P38">
      <formula1>済月2</formula1>
    </dataValidation>
    <dataValidation type="list" allowBlank="1" showInputMessage="1" showErrorMessage="1" promptTitle="リストから選択してください。" prompt="徴収済みの月分を選択してください。" sqref="V38">
      <formula1>済月3</formula1>
    </dataValidation>
    <dataValidation type="list" allowBlank="1" showInputMessage="1" showErrorMessage="1" promptTitle="リストから選択してください。" prompt="徴収済みの月分を選択してください。" sqref="AB38">
      <formula1>済月4</formula1>
    </dataValidation>
    <dataValidation type="list" allowBlank="1" showInputMessage="1" showErrorMessage="1" promptTitle="リストから選択してください。" prompt="徴収済みの月分を選択してください。" sqref="AH38">
      <formula1>済月5</formula1>
    </dataValidation>
    <dataValidation type="list" allowBlank="1" showInputMessage="1" showErrorMessage="1" promptTitle="リストから選択してください。" prompt="徴収済みの月分を選択してください。" sqref="AN38">
      <formula1>済月6</formula1>
    </dataValidation>
    <dataValidation type="list" allowBlank="1" showInputMessage="1" showErrorMessage="1" promptTitle="リストから選択してください。" prompt="徴収済みの月分を選択してください。" sqref="AT38">
      <formula1>済月7</formula1>
    </dataValidation>
    <dataValidation type="list" allowBlank="1" showInputMessage="1" showErrorMessage="1" promptTitle="リストから選択してください。" prompt="徴収済みの月分を選択してください。" sqref="AZ38">
      <formula1>済月8</formula1>
    </dataValidation>
    <dataValidation type="list" allowBlank="1" showInputMessage="1" showErrorMessage="1" promptTitle="リストから選択してください。" prompt="徴収済みの月分を選択してください。" sqref="BF38">
      <formula1>済月9</formula1>
    </dataValidation>
    <dataValidation type="list" allowBlank="1" showInputMessage="1" showErrorMessage="1" promptTitle="リストから選択してください。" prompt="徴収済みの月分を選択してください。" sqref="BL38">
      <formula1>済月10</formula1>
    </dataValidation>
    <dataValidation type="list" allowBlank="1" showInputMessage="1" showErrorMessage="1" promptTitle="リストから選択してください。" prompt="徴収済みの月分を選択してください。" sqref="BR38">
      <formula1>済月11</formula1>
    </dataValidation>
    <dataValidation type="list" allowBlank="1" showInputMessage="1" showErrorMessage="1" promptTitle="リストから選択してください。" prompt="徴収済みの月分を選択してください。" sqref="BX38">
      <formula1>済月12</formula1>
    </dataValidation>
    <dataValidation type="list" allowBlank="1" showInputMessage="1" showErrorMessage="1" promptTitle="リストから選択してください。" prompt="徴収済みの月分を選択してください。" sqref="CD38">
      <formula1>済月13</formula1>
    </dataValidation>
    <dataValidation type="list" allowBlank="1" showInputMessage="1" showErrorMessage="1" promptTitle="リストから選択してください。" prompt="徴収済みの月分を選択してください。" sqref="CJ38">
      <formula1>済月14</formula1>
    </dataValidation>
    <dataValidation type="list" allowBlank="1" showInputMessage="1" showErrorMessage="1" promptTitle="リストから選択してください。" prompt="徴収済みの月分を選択してください。" sqref="CP38">
      <formula1>済月15</formula1>
    </dataValidation>
    <dataValidation type="list" allowBlank="1" showInputMessage="1" showErrorMessage="1" promptTitle="リストから選択してください。" prompt="徴収済みの月分を選択してください。" sqref="CV38">
      <formula1>済月16</formula1>
    </dataValidation>
    <dataValidation type="list" allowBlank="1" showInputMessage="1" showErrorMessage="1" promptTitle="リストから選択してください。" prompt="徴収済みの月分を選択してください。" sqref="DB38">
      <formula1>済月17</formula1>
    </dataValidation>
    <dataValidation type="list" allowBlank="1" showInputMessage="1" showErrorMessage="1" promptTitle="リストから選択してください。" prompt="徴収済みの月分を選択してください。" sqref="DH38">
      <formula1>済月18</formula1>
    </dataValidation>
    <dataValidation type="list" allowBlank="1" showInputMessage="1" showErrorMessage="1" promptTitle="リストから選択してください。" prompt="徴収済みの月分を選択してください。" sqref="DN38">
      <formula1>済月19</formula1>
    </dataValidation>
    <dataValidation type="list" allowBlank="1" showInputMessage="1" showErrorMessage="1" promptTitle="リストから選択してください。" prompt="徴収済みの月分を選択してください。" sqref="DT38">
      <formula1>済月20</formula1>
    </dataValidation>
    <dataValidation type="list" allowBlank="1" showInputMessage="1" showErrorMessage="1" promptTitle="リストから選択してください。" prompt="徴収済みの月分を選択してください。" sqref="DZ38">
      <formula1>済月21</formula1>
    </dataValidation>
    <dataValidation type="list" allowBlank="1" showInputMessage="1" showErrorMessage="1" promptTitle="リストから選択してください。" prompt="徴収済みの月分を選択してください。" sqref="EF38">
      <formula1>済月22</formula1>
    </dataValidation>
    <dataValidation type="list" allowBlank="1" showInputMessage="1" showErrorMessage="1" promptTitle="リストから選択してください。" prompt="徴収済みの月分を選択してください。" sqref="EL38">
      <formula1>済月23</formula1>
    </dataValidation>
    <dataValidation type="list" allowBlank="1" showInputMessage="1" showErrorMessage="1" promptTitle="リストから選択してください。" prompt="徴収済みの月分を選択してください。" sqref="ER38">
      <formula1>済月24</formula1>
    </dataValidation>
    <dataValidation type="list" allowBlank="1" showInputMessage="1" showErrorMessage="1" promptTitle="リストから選択してください。" prompt="徴収済みの月分を選択してください。" sqref="EX38">
      <formula1>済月25</formula1>
    </dataValidation>
    <dataValidation type="list" allowBlank="1" showInputMessage="1" showErrorMessage="1" promptTitle="リストから選択してください。" prompt="徴収済みの月分を選択してください。" sqref="FD38">
      <formula1>済月26</formula1>
    </dataValidation>
    <dataValidation type="list" allowBlank="1" showInputMessage="1" showErrorMessage="1" promptTitle="リストから選択してください。" prompt="徴収済みの月分を選択してください。" sqref="FJ38">
      <formula1>済月27</formula1>
    </dataValidation>
    <dataValidation type="list" allowBlank="1" showInputMessage="1" showErrorMessage="1" promptTitle="リストから選択してください。" prompt="徴収済みの月分を選択してください。" sqref="FP38">
      <formula1>済月28</formula1>
    </dataValidation>
    <dataValidation type="list" allowBlank="1" showInputMessage="1" showErrorMessage="1" promptTitle="リストから選択してください。" prompt="徴収済みの月分を選択してください。" sqref="FV38">
      <formula1>済月29</formula1>
    </dataValidation>
    <dataValidation type="list" allowBlank="1" showInputMessage="1" showErrorMessage="1" promptTitle="リストから選択してください。" prompt="徴収済みの月分を選択してください。" sqref="GB38">
      <formula1>済月30</formula1>
    </dataValidation>
    <dataValidation type="list" allowBlank="1" showInputMessage="1" showErrorMessage="1" promptTitle="リストから選択してください。" prompt="徴収済みの月分を選択してください。" sqref="GH38">
      <formula1>済月31</formula1>
    </dataValidation>
    <dataValidation type="list" allowBlank="1" showInputMessage="1" showErrorMessage="1" promptTitle="リストから選択してください。" prompt="徴収済みの月分を選択してください。" sqref="GN38">
      <formula1>済月32</formula1>
    </dataValidation>
    <dataValidation type="list" allowBlank="1" showInputMessage="1" showErrorMessage="1" promptTitle="リストから選択してください。" prompt="徴収済みの月分を選択してください。" sqref="GT38">
      <formula1>済月33</formula1>
    </dataValidation>
    <dataValidation type="list" allowBlank="1" showInputMessage="1" showErrorMessage="1" promptTitle="リストから選択してください。" prompt="徴収済みの月分を選択してください。" sqref="GZ38">
      <formula1>済月34</formula1>
    </dataValidation>
    <dataValidation type="list" allowBlank="1" showInputMessage="1" showErrorMessage="1" promptTitle="リストから選択してください。" prompt="徴収済みの月分を選択してください。" sqref="HF38">
      <formula1>済月35</formula1>
    </dataValidation>
    <dataValidation type="list" allowBlank="1" showInputMessage="1" showErrorMessage="1" promptTitle="リストから選択してください。" prompt="徴収済みの月分を選択してください。" sqref="HL38">
      <formula1>済月36</formula1>
    </dataValidation>
    <dataValidation type="list" allowBlank="1" showInputMessage="1" showErrorMessage="1" promptTitle="リストから選択してください。" prompt="徴収済みの月分を選択してください。" sqref="HR38">
      <formula1>済月37</formula1>
    </dataValidation>
    <dataValidation type="list" allowBlank="1" showInputMessage="1" showErrorMessage="1" promptTitle="リストから選択してください。" prompt="徴収済みの月分を選択してください。" sqref="HX38">
      <formula1>済月38</formula1>
    </dataValidation>
    <dataValidation type="list" allowBlank="1" showInputMessage="1" showErrorMessage="1" promptTitle="リストから選択してください。" prompt="徴収済みの月分を選択してください。" sqref="ID38">
      <formula1>済月39</formula1>
    </dataValidation>
    <dataValidation type="list" allowBlank="1" showInputMessage="1" showErrorMessage="1" promptTitle="リストから選択してください。" prompt="徴収済みの月分を選択してください。" sqref="IJ38">
      <formula1>済月40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M42:R42">
      <formula1>徴収方法2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S42:X42">
      <formula1>徴収方法3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Y42:AD42">
      <formula1>徴収方法4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E42:AJ42">
      <formula1>徴収方法5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K42:AP42">
      <formula1>徴収方法6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Q42:AV42">
      <formula1>徴収方法7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W42:BB42">
      <formula1>徴収方法8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C42:BH42">
      <formula1>徴収方法9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I42:BN42">
      <formula1>徴収方法10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O42:BT42">
      <formula1>徴収方法11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U42:BZ42">
      <formula1>徴収方法12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A42:CF42">
      <formula1>徴収方法13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G42:CL42">
      <formula1>徴収方法14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M42:CR42">
      <formula1>徴収方法15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S42:CX42">
      <formula1>徴収方法16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Y42:DD42">
      <formula1>徴収方法17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E42:DJ42">
      <formula1>徴収方法18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K42:DP42">
      <formula1>徴収方法19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Q42:DV42">
      <formula1>徴収方法20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W42:EB42">
      <formula1>徴収方法21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C42:EH42">
      <formula1>徴収方法22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I42:EN42">
      <formula1>徴収方法23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O42:ET42">
      <formula1>徴収方法24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U42:EZ42">
      <formula1>徴収方法25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A42:FF42">
      <formula1>徴収方法26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G42:FL42">
      <formula1>徴収方法27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M42:FR42">
      <formula1>徴収方法28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S42:FX42">
      <formula1>徴収方法29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Y42:GD42">
      <formula1>徴収方法30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E42:GJ42">
      <formula1>徴収方法31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K42:GP42">
      <formula1>徴収方法32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Q42:GV42">
      <formula1>徴収方法33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W42:HB42">
      <formula1>徴収方法34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C42:HH42">
      <formula1>徴収方法35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I42:HN42">
      <formula1>徴収方法36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O42:HT42">
      <formula1>徴収方法37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U42:HZ42">
      <formula1>徴収方法38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IA42:IF42">
      <formula1>徴収方法39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IG42:IL42">
      <formula1>徴収方法40</formula1>
    </dataValidation>
    <dataValidation type="list" allowBlank="1" showInputMessage="1" showErrorMessage="1" promptTitle="リストから選択してください。" prompt="普通徴収の理由を選択してください。" sqref="M43:R43">
      <formula1>普徴理由2</formula1>
    </dataValidation>
    <dataValidation type="list" allowBlank="1" showInputMessage="1" showErrorMessage="1" promptTitle="リストから選択してください。" prompt="普通徴収の理由を選択してください。" sqref="S43:X43">
      <formula1>普徴理由3</formula1>
    </dataValidation>
    <dataValidation type="list" allowBlank="1" showInputMessage="1" showErrorMessage="1" promptTitle="リストから選択してください。" prompt="普通徴収の理由を選択してください。" sqref="Y43:AD43">
      <formula1>普徴理由4</formula1>
    </dataValidation>
    <dataValidation type="list" allowBlank="1" showInputMessage="1" showErrorMessage="1" promptTitle="リストから選択してください。" prompt="普通徴収の理由を選択してください。" sqref="IG43:IL43">
      <formula1>普徴理由40</formula1>
    </dataValidation>
    <dataValidation type="list" allowBlank="1" showInputMessage="1" showErrorMessage="1" promptTitle="リストから選択してください。" prompt="普通徴収の理由を選択してください。" sqref="AE43:AJ43">
      <formula1>普徴理由5</formula1>
    </dataValidation>
    <dataValidation type="list" allowBlank="1" showInputMessage="1" showErrorMessage="1" promptTitle="リストから選択してください。" prompt="普通徴収の理由を選択してください。" sqref="AK43:AP43">
      <formula1>普徴理由6</formula1>
    </dataValidation>
    <dataValidation type="list" allowBlank="1" showInputMessage="1" showErrorMessage="1" promptTitle="リストから選択してください。" prompt="普通徴収の理由を選択してください。" sqref="AQ43:AV43">
      <formula1>普徴理由7</formula1>
    </dataValidation>
    <dataValidation type="list" allowBlank="1" showInputMessage="1" showErrorMessage="1" promptTitle="リストから選択してください。" prompt="普通徴収の理由を選択してください。" sqref="AW43:BB43">
      <formula1>普徴理由8</formula1>
    </dataValidation>
    <dataValidation type="list" allowBlank="1" showInputMessage="1" showErrorMessage="1" promptTitle="リストから選択してください。" prompt="普通徴収の理由を選択してください。" sqref="BC43:BH43">
      <formula1>普徴理由9</formula1>
    </dataValidation>
    <dataValidation type="list" allowBlank="1" showInputMessage="1" showErrorMessage="1" promptTitle="リストから選択してください。" prompt="普通徴収の理由を選択してください。" sqref="BI43:BN43">
      <formula1>普徴理由10</formula1>
    </dataValidation>
    <dataValidation type="list" allowBlank="1" showInputMessage="1" showErrorMessage="1" promptTitle="リストから選択してください。" prompt="普通徴収の理由を選択してください。" sqref="BO43:BT43">
      <formula1>普徴理由11</formula1>
    </dataValidation>
    <dataValidation type="list" allowBlank="1" showInputMessage="1" showErrorMessage="1" promptTitle="リストから選択してください。" prompt="普通徴収の理由を選択してください。" sqref="BU43:BZ43">
      <formula1>普徴理由12</formula1>
    </dataValidation>
    <dataValidation type="list" allowBlank="1" showInputMessage="1" showErrorMessage="1" promptTitle="リストから選択してください。" prompt="普通徴収の理由を選択してください。" sqref="CA43:CF43">
      <formula1>普徴理由13</formula1>
    </dataValidation>
    <dataValidation type="list" allowBlank="1" showInputMessage="1" showErrorMessage="1" promptTitle="リストから選択してください。" prompt="普通徴収の理由を選択してください。" sqref="CG43:CL43">
      <formula1>普徴理由14</formula1>
    </dataValidation>
    <dataValidation type="list" allowBlank="1" showInputMessage="1" showErrorMessage="1" promptTitle="リストから選択してください。" prompt="普通徴収の理由を選択してください。" sqref="CM43:CR43">
      <formula1>普徴理由15</formula1>
    </dataValidation>
    <dataValidation type="list" allowBlank="1" showInputMessage="1" showErrorMessage="1" promptTitle="リストから選択してください。" prompt="普通徴収の理由を選択してください。" sqref="CS43:CX43">
      <formula1>普徴理由16</formula1>
    </dataValidation>
    <dataValidation type="list" allowBlank="1" showInputMessage="1" showErrorMessage="1" promptTitle="リストから選択してください。" prompt="普通徴収の理由を選択してください。" sqref="CY43:DD43">
      <formula1>普徴理由17</formula1>
    </dataValidation>
    <dataValidation type="list" allowBlank="1" showInputMessage="1" showErrorMessage="1" promptTitle="リストから選択してください。" prompt="普通徴収の理由を選択してください。" sqref="DE43:DJ43">
      <formula1>普徴理由18</formula1>
    </dataValidation>
    <dataValidation type="list" allowBlank="1" showInputMessage="1" showErrorMessage="1" promptTitle="リストから選択してください。" prompt="普通徴収の理由を選択してください。" sqref="DK43:DP43">
      <formula1>普徴理由19</formula1>
    </dataValidation>
    <dataValidation type="list" allowBlank="1" showInputMessage="1" showErrorMessage="1" promptTitle="リストから選択してください。" prompt="普通徴収の理由を選択してください。" sqref="DQ43:DV43">
      <formula1>普徴理由20</formula1>
    </dataValidation>
    <dataValidation type="list" allowBlank="1" showInputMessage="1" showErrorMessage="1" promptTitle="リストから選択してください。" prompt="普通徴収の理由を選択してください。" sqref="DW43:EB43">
      <formula1>普徴理由21</formula1>
    </dataValidation>
    <dataValidation type="list" allowBlank="1" showInputMessage="1" showErrorMessage="1" promptTitle="リストから選択してください。" prompt="普通徴収の理由を選択してください。" sqref="EC43:EH43">
      <formula1>普徴理由22</formula1>
    </dataValidation>
    <dataValidation type="list" allowBlank="1" showInputMessage="1" showErrorMessage="1" promptTitle="リストから選択してください。" prompt="普通徴収の理由を選択してください。" sqref="EI43:EN43">
      <formula1>普徴理由23</formula1>
    </dataValidation>
    <dataValidation type="list" allowBlank="1" showInputMessage="1" showErrorMessage="1" promptTitle="リストから選択してください。" prompt="普通徴収の理由を選択してください。" sqref="EO43:ET43">
      <formula1>普徴理由24</formula1>
    </dataValidation>
    <dataValidation type="list" allowBlank="1" showInputMessage="1" showErrorMessage="1" promptTitle="リストから選択してください。" prompt="普通徴収の理由を選択してください。" sqref="EU43:EZ43">
      <formula1>普徴理由25</formula1>
    </dataValidation>
    <dataValidation type="list" allowBlank="1" showInputMessage="1" showErrorMessage="1" promptTitle="リストから選択してください。" prompt="普通徴収の理由を選択してください。" sqref="FA43:FF43">
      <formula1>普徴理由26</formula1>
    </dataValidation>
    <dataValidation type="list" allowBlank="1" showInputMessage="1" showErrorMessage="1" promptTitle="リストから選択してください。" prompt="普通徴収の理由を選択してください。" sqref="FG43:FL43">
      <formula1>普徴理由27</formula1>
    </dataValidation>
    <dataValidation type="list" allowBlank="1" showInputMessage="1" showErrorMessage="1" promptTitle="リストから選択してください。" prompt="普通徴収の理由を選択してください。" sqref="FM43:FR43">
      <formula1>普徴理由28</formula1>
    </dataValidation>
    <dataValidation type="list" allowBlank="1" showInputMessage="1" showErrorMessage="1" promptTitle="リストから選択してください。" prompt="普通徴収の理由を選択してください。" sqref="FS43:FX43">
      <formula1>普徴理由29</formula1>
    </dataValidation>
    <dataValidation type="list" allowBlank="1" showInputMessage="1" showErrorMessage="1" promptTitle="リストから選択してください。" prompt="普通徴収の理由を選択してください。" sqref="FY43:GD43">
      <formula1>普徴理由30</formula1>
    </dataValidation>
    <dataValidation type="list" allowBlank="1" showInputMessage="1" showErrorMessage="1" promptTitle="リストから選択してください。" prompt="普通徴収の理由を選択してください。" sqref="GE43:GJ43">
      <formula1>普徴理由31</formula1>
    </dataValidation>
    <dataValidation type="list" allowBlank="1" showInputMessage="1" showErrorMessage="1" promptTitle="リストから選択してください。" prompt="普通徴収の理由を選択してください。" sqref="GK43:GP43">
      <formula1>普徴理由32</formula1>
    </dataValidation>
    <dataValidation type="list" allowBlank="1" showInputMessage="1" showErrorMessage="1" promptTitle="リストから選択してください。" prompt="普通徴収の理由を選択してください。" sqref="GQ43:GV43">
      <formula1>普徴理由33</formula1>
    </dataValidation>
    <dataValidation type="list" allowBlank="1" showInputMessage="1" showErrorMessage="1" promptTitle="リストから選択してください。" prompt="普通徴収の理由を選択してください。" sqref="GW43:HB43">
      <formula1>普徴理由34</formula1>
    </dataValidation>
    <dataValidation type="list" allowBlank="1" showInputMessage="1" showErrorMessage="1" promptTitle="リストから選択してください。" prompt="普通徴収の理由を選択してください。" sqref="HC43:HH43">
      <formula1>普徴理由35</formula1>
    </dataValidation>
    <dataValidation type="list" allowBlank="1" showInputMessage="1" showErrorMessage="1" promptTitle="リストから選択してください。" prompt="普通徴収の理由を選択してください。" sqref="HI43:HN43">
      <formula1>普徴理由36</formula1>
    </dataValidation>
    <dataValidation type="list" allowBlank="1" showInputMessage="1" showErrorMessage="1" promptTitle="リストから選択してください。" prompt="普通徴収の理由を選択してください。" sqref="HO43:HT43">
      <formula1>普徴理由37</formula1>
    </dataValidation>
    <dataValidation type="list" allowBlank="1" showInputMessage="1" showErrorMessage="1" promptTitle="リストから選択してください。" prompt="普通徴収の理由を選択してください。" sqref="HU43:HZ43">
      <formula1>普徴理由38</formula1>
    </dataValidation>
    <dataValidation type="list" allowBlank="1" showInputMessage="1" showErrorMessage="1" promptTitle="リストから選択してください。" prompt="普通徴収の理由を選択してください。" sqref="IA43:IF43">
      <formula1>普徴理由39</formula1>
    </dataValidation>
    <dataValidation type="list" allowBlank="1" showInputMessage="1" showErrorMessage="1" promptTitle="リストから選択してください。" prompt="納入月を選択してください。" sqref="M45:N45">
      <formula1>納入月2</formula1>
    </dataValidation>
    <dataValidation type="list" allowBlank="1" showInputMessage="1" showErrorMessage="1" promptTitle="リストから選択してください。" prompt="納入月を選択してください。" sqref="S45:T45">
      <formula1>納入月3</formula1>
    </dataValidation>
    <dataValidation type="list" allowBlank="1" showInputMessage="1" showErrorMessage="1" promptTitle="リストから選択してください。" prompt="納入月を選択してください。" sqref="Y45:Z45">
      <formula1>納入月4</formula1>
    </dataValidation>
    <dataValidation type="list" allowBlank="1" showInputMessage="1" showErrorMessage="1" promptTitle="リストから選択してください。" prompt="納入月を選択してください。" sqref="AE45:AF45">
      <formula1>納入月5</formula1>
    </dataValidation>
    <dataValidation type="list" allowBlank="1" showInputMessage="1" showErrorMessage="1" promptTitle="リストから選択してください。" prompt="納入月を選択してください。" sqref="AK45:AL45">
      <formula1>納入月6</formula1>
    </dataValidation>
    <dataValidation type="list" allowBlank="1" showInputMessage="1" showErrorMessage="1" promptTitle="リストから選択してください。" prompt="納入月を選択してください。" sqref="AQ45:AR45">
      <formula1>納入月7</formula1>
    </dataValidation>
    <dataValidation type="list" allowBlank="1" showInputMessage="1" showErrorMessage="1" promptTitle="リストから選択してください。" prompt="納入月を選択してください。" sqref="AW45:AX45">
      <formula1>納入月8</formula1>
    </dataValidation>
    <dataValidation type="list" allowBlank="1" showInputMessage="1" showErrorMessage="1" promptTitle="リストから選択してください。" prompt="納入月を選択してください。" sqref="BC45:BD45">
      <formula1>納入月9</formula1>
    </dataValidation>
    <dataValidation type="list" allowBlank="1" showInputMessage="1" showErrorMessage="1" promptTitle="リストから選択してください。" prompt="納入月を選択してください。" sqref="BI45:BJ45">
      <formula1>納入月10</formula1>
    </dataValidation>
    <dataValidation type="list" allowBlank="1" showInputMessage="1" showErrorMessage="1" promptTitle="リストから選択してください。" prompt="納入月を選択してください。" sqref="BO45:BP45">
      <formula1>納入月11</formula1>
    </dataValidation>
    <dataValidation type="list" allowBlank="1" showInputMessage="1" showErrorMessage="1" promptTitle="リストから選択してください。" prompt="納入月を選択してください。" sqref="BU45:BV45">
      <formula1>納入月12</formula1>
    </dataValidation>
    <dataValidation type="list" allowBlank="1" showInputMessage="1" showErrorMessage="1" promptTitle="リストから選択してください。" prompt="納入月を選択してください。" sqref="CA45:CB45">
      <formula1>納入月13</formula1>
    </dataValidation>
    <dataValidation type="list" allowBlank="1" showInputMessage="1" showErrorMessage="1" promptTitle="リストから選択してください。" prompt="納入月を選択してください。" sqref="CG45:CH45">
      <formula1>納入月14</formula1>
    </dataValidation>
    <dataValidation type="list" allowBlank="1" showInputMessage="1" showErrorMessage="1" promptTitle="リストから選択してください。" prompt="納入月を選択してください。" sqref="CM45:CN45">
      <formula1>納入月15</formula1>
    </dataValidation>
    <dataValidation type="list" allowBlank="1" showInputMessage="1" showErrorMessage="1" promptTitle="リストから選択してください。" prompt="納入月を選択してください。" sqref="CS45:CT45">
      <formula1>納入月16</formula1>
    </dataValidation>
    <dataValidation type="list" allowBlank="1" showInputMessage="1" showErrorMessage="1" promptTitle="リストから選択してください。" prompt="納入月を選択してください。" sqref="CY45:CZ45">
      <formula1>納入月17</formula1>
    </dataValidation>
    <dataValidation type="list" allowBlank="1" showInputMessage="1" showErrorMessage="1" promptTitle="リストから選択してください。" prompt="納入月を選択してください。" sqref="DE45:DF45">
      <formula1>納入月18</formula1>
    </dataValidation>
    <dataValidation type="list" allowBlank="1" showInputMessage="1" showErrorMessage="1" promptTitle="リストから選択してください。" prompt="納入月を選択してください。" sqref="DK45:DL45">
      <formula1>納入月19</formula1>
    </dataValidation>
    <dataValidation type="list" allowBlank="1" showInputMessage="1" showErrorMessage="1" promptTitle="リストから選択してください。" prompt="納入月を選択してください。" sqref="DQ45:DR45">
      <formula1>納入月20</formula1>
    </dataValidation>
    <dataValidation type="list" allowBlank="1" showInputMessage="1" showErrorMessage="1" promptTitle="リストから選択してください。" prompt="納入月を選択してください。" sqref="DW45:DX45">
      <formula1>納入月21</formula1>
    </dataValidation>
    <dataValidation type="list" allowBlank="1" showInputMessage="1" showErrorMessage="1" promptTitle="リストから選択してください。" prompt="納入月を選択してください。" sqref="EC45:ED45">
      <formula1>納入月22</formula1>
    </dataValidation>
    <dataValidation type="list" allowBlank="1" showInputMessage="1" showErrorMessage="1" promptTitle="リストから選択してください。" prompt="納入月を選択してください。" sqref="EI45:EJ45">
      <formula1>納入月23</formula1>
    </dataValidation>
    <dataValidation type="list" allowBlank="1" showInputMessage="1" showErrorMessage="1" promptTitle="リストから選択してください。" prompt="納入月を選択してください。" sqref="EO45:EP45">
      <formula1>納入月24</formula1>
    </dataValidation>
    <dataValidation type="list" allowBlank="1" showInputMessage="1" showErrorMessage="1" promptTitle="リストから選択してください。" prompt="納入月を選択してください。" sqref="EU45:EV45">
      <formula1>納入月25</formula1>
    </dataValidation>
    <dataValidation type="list" allowBlank="1" showInputMessage="1" showErrorMessage="1" promptTitle="リストから選択してください。" prompt="納入月を選択してください。" sqref="FA45:FB45">
      <formula1>納入月26</formula1>
    </dataValidation>
    <dataValidation type="list" allowBlank="1" showInputMessage="1" showErrorMessage="1" promptTitle="リストから選択してください。" prompt="納入月を選択してください。" sqref="FG45:FH45">
      <formula1>納入月27</formula1>
    </dataValidation>
    <dataValidation type="list" allowBlank="1" showInputMessage="1" showErrorMessage="1" promptTitle="リストから選択してください。" prompt="納入月を選択してください。" sqref="FM45:FN45">
      <formula1>納入月28</formula1>
    </dataValidation>
    <dataValidation type="list" allowBlank="1" showInputMessage="1" showErrorMessage="1" promptTitle="リストから選択してください。" prompt="納入月を選択してください。" sqref="FS45:FT45">
      <formula1>納入月29</formula1>
    </dataValidation>
    <dataValidation type="list" allowBlank="1" showInputMessage="1" showErrorMessage="1" promptTitle="リストから選択してください。" prompt="納入月を選択してください。" sqref="FY45:FZ45">
      <formula1>納入月30</formula1>
    </dataValidation>
    <dataValidation type="list" allowBlank="1" showInputMessage="1" showErrorMessage="1" promptTitle="リストから選択してください。" prompt="納入月を選択してください。" sqref="GE45:GF45">
      <formula1>納入月31</formula1>
    </dataValidation>
    <dataValidation type="list" allowBlank="1" showInputMessage="1" showErrorMessage="1" promptTitle="リストから選択してください。" prompt="納入月を選択してください。" sqref="GK45:GL45">
      <formula1>納入月32</formula1>
    </dataValidation>
    <dataValidation type="list" allowBlank="1" showInputMessage="1" showErrorMessage="1" promptTitle="リストから選択してください。" prompt="納入月を選択してください。" sqref="GQ45:GR45">
      <formula1>納入月33</formula1>
    </dataValidation>
    <dataValidation type="list" allowBlank="1" showInputMessage="1" showErrorMessage="1" promptTitle="リストから選択してください。" prompt="納入月を選択してください。" sqref="GW45:GX45">
      <formula1>納入月34</formula1>
    </dataValidation>
    <dataValidation type="list" allowBlank="1" showInputMessage="1" showErrorMessage="1" promptTitle="リストから選択してください。" prompt="納入月を選択してください。" sqref="HC45:HD45">
      <formula1>納入月35</formula1>
    </dataValidation>
    <dataValidation type="list" allowBlank="1" showInputMessage="1" showErrorMessage="1" promptTitle="リストから選択してください。" prompt="納入月を選択してください。" sqref="HI45:HJ45">
      <formula1>納入月36</formula1>
    </dataValidation>
    <dataValidation type="list" allowBlank="1" showInputMessage="1" showErrorMessage="1" promptTitle="リストから選択してください。" prompt="納入月を選択してください。" sqref="HO45:HP45">
      <formula1>納入月37</formula1>
    </dataValidation>
    <dataValidation type="list" allowBlank="1" showInputMessage="1" showErrorMessage="1" promptTitle="リストから選択してください。" prompt="納入月を選択してください。" sqref="HU45:HV45">
      <formula1>納入月38</formula1>
    </dataValidation>
    <dataValidation type="list" allowBlank="1" showInputMessage="1" showErrorMessage="1" promptTitle="リストから選択してください。" prompt="納入月を選択してください。" sqref="IA45:IB45">
      <formula1>納入月39</formula1>
    </dataValidation>
    <dataValidation type="list" allowBlank="1" showInputMessage="1" showErrorMessage="1" promptTitle="リストから選択してください。" prompt="納入月を選択してください。" sqref="IG45:IH45">
      <formula1>納入月40</formula1>
    </dataValidation>
    <dataValidation type="list" allowBlank="1" showInputMessage="1" showErrorMessage="1" sqref="G5">
      <formula1>$E$133:$E$134</formula1>
    </dataValidation>
    <dataValidation type="custom" imeMode="disabled" allowBlank="1" showInputMessage="1" showErrorMessage="1" errorTitle="元号年誤り" error="元号年に誤りがありますので、修正のうえ再度入力してください。_x000a_" sqref="I33 O33 U33 AA33 AG33 AM33 AS33 AY33 BE33 BK33 BQ33 BW33 CC33 CI33 CO33 CU33 DA33 DG33 DM33 DS33 DY33 EE33 EK33 EQ33 EW33 FC33 FI33 FO33 FU33 GA33 GG33 GM33 GS33 GY33 HE33 HK33 HQ33 HW33 IC33 II33">
      <formula1>IF(AND(G33="元",5&lt;=I33,I33&lt;=12),TRUE,IF(AND(G33=31,1&lt;=I33,I33&lt;=4),TRUE,IF(AND(G33&lt;&gt;"元",G33&lt;&gt;31,1&lt;=I33,I33&lt;=12),TRUE,FALSE)))</formula1>
    </dataValidation>
    <dataValidation type="custom" imeMode="disabled" allowBlank="1" showInputMessage="1" showErrorMessage="1" errorTitle="元号年誤り" error="元号年に誤りがありますので、修正のうえ再度入力してください。_x000a_" sqref="I5">
      <formula1>IF(AND(G5="元",5&lt;=I5,I5&lt;=12),TRUE,IF(AND(G5&lt;&gt;"元",1&lt;=I5,I5&lt;=12),TRUE,FALSE))</formula1>
    </dataValidation>
    <dataValidation imeMode="halfKatakana" allowBlank="1" showInputMessage="1" showErrorMessage="1" sqref="G47:IL47"/>
    <dataValidation type="list" allowBlank="1" showInputMessage="1" showErrorMessage="1" promptTitle="リストから選択してください。" prompt="異動の事由を選択してください。" sqref="G34:IL34">
      <formula1>$F$64:$F$71</formula1>
    </dataValidation>
    <dataValidation allowBlank="1" showInputMessage="1" showErrorMessage="1" promptTitle="「８その他」の内容" prompt="上記異動の事由が「８その他」の場合に、その内容を具体的に入力してください。" sqref="G35:IL35"/>
    <dataValidation type="textLength" imeMode="hiragana" operator="equal" allowBlank="1" showInputMessage="1" showErrorMessage="1" sqref="G49:L49">
      <formula1>13</formula1>
    </dataValidation>
    <dataValidation type="whole" allowBlank="1" showInputMessage="1" showErrorMessage="1" sqref="G22 M22 S22 Y22 AE22 AK22 AQ22 AW22 BC22 BI22 BO22 BU22 CA22 CG22 CM22 CS22 CY22 DE22 DK22 DQ22 DW22 EC22 EI22 EO22 EU22 FA22 FG22 FM22 FS22 FY22 GE22 GK22 GQ22 GW22 HC22 HI22 HO22 HU22 IA22 IG22">
      <formula1>1</formula1>
      <formula2>64</formula2>
    </dataValidation>
    <dataValidation type="list" imeMode="hiragana" allowBlank="1" showInputMessage="1" showErrorMessage="1" sqref="G21:IL21">
      <formula1>"平成,昭和,大正,明治"</formula1>
    </dataValidation>
    <dataValidation type="list" allowBlank="1" showInputMessage="1" showErrorMessage="1" promptTitle="異動年月日" prompt="異動年月日を和暦の年月日で入力してください。_x000a_(例)令和２年12月31日_x000a_　　　→２年12月31日" sqref="G33 M33 S33 Y33 AE33 AK33 AQ33 AW33 BC33 BI33 BO33 BU33 CA33 CG33 CM33 CS33 CY33 DE33 DK33 DQ33 DW33 EC33 EI33 EO33 EU33 FA33 FG33 FM33 FS33 FY33 GE33 GK33 GQ33 GW33 HC33 HI33 HO33 HU33 IA33 IG33">
      <formula1>I$89:I$91</formula1>
    </dataValidation>
  </dataValidations>
  <pageMargins left="0.59055118110236227" right="0.59055118110236227" top="0.39370078740157483" bottom="0.39370078740157483" header="0.31496062992125984" footer="0.31496062992125984"/>
  <pageSetup paperSize="9" scale="36" fitToWidth="0" orientation="landscape" cellComments="asDisplayed" r:id="rId1"/>
  <rowBreaks count="1" manualBreakCount="1">
    <brk id="62" max="16383" man="1"/>
  </rowBreaks>
  <colBreaks count="3" manualBreakCount="3">
    <brk id="66" max="1048575" man="1"/>
    <brk id="126" max="1048575" man="1"/>
    <brk id="18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92"/>
  <sheetViews>
    <sheetView showGridLines="0" showRowColHeaders="0" view="pageBreakPreview" zoomScaleNormal="85" zoomScaleSheetLayoutView="100" workbookViewId="0">
      <selection activeCell="N4" sqref="N4:Q4"/>
    </sheetView>
  </sheetViews>
  <sheetFormatPr defaultRowHeight="13.5" outlineLevelCol="1" x14ac:dyDescent="0.15"/>
  <cols>
    <col min="1" max="1" width="1.25" style="47" customWidth="1"/>
    <col min="2" max="4" width="1.375" style="47" customWidth="1"/>
    <col min="5" max="121" width="1.25" style="47" customWidth="1"/>
    <col min="122" max="125" width="1.375" style="47" customWidth="1" outlineLevel="1"/>
    <col min="126" max="130" width="1.25" style="47" customWidth="1"/>
    <col min="131" max="131" width="4.75" style="47" hidden="1" customWidth="1"/>
    <col min="132" max="138" width="8.875" style="47" hidden="1" customWidth="1"/>
    <col min="139" max="146" width="8.875" style="47" customWidth="1"/>
    <col min="147" max="16384" width="9" style="47"/>
  </cols>
  <sheetData>
    <row r="1" spans="1:130" ht="18" customHeight="1" x14ac:dyDescent="0.15">
      <c r="A1" s="73" t="s">
        <v>136</v>
      </c>
    </row>
    <row r="2" spans="1:130" ht="18" customHeight="1" x14ac:dyDescent="0.15">
      <c r="C2" s="140" t="s">
        <v>197</v>
      </c>
    </row>
    <row r="3" spans="1:130" s="70" customFormat="1" ht="18" customHeight="1" thickBot="1" x14ac:dyDescent="0.2">
      <c r="C3" s="72" t="s">
        <v>301</v>
      </c>
      <c r="AW3" s="71"/>
    </row>
    <row r="4" spans="1:130" s="70" customFormat="1" ht="30" customHeight="1" thickBot="1" x14ac:dyDescent="0.2">
      <c r="C4" s="1184" t="s">
        <v>98</v>
      </c>
      <c r="D4" s="1185"/>
      <c r="E4" s="1185"/>
      <c r="F4" s="1185"/>
      <c r="G4" s="1185"/>
      <c r="H4" s="1185"/>
      <c r="I4" s="1185"/>
      <c r="J4" s="1185"/>
      <c r="K4" s="1185"/>
      <c r="L4" s="1185"/>
      <c r="M4" s="1186"/>
      <c r="N4" s="1187">
        <v>1</v>
      </c>
      <c r="O4" s="1188"/>
      <c r="P4" s="1188"/>
      <c r="Q4" s="1189"/>
      <c r="R4" s="1184" t="s">
        <v>104</v>
      </c>
      <c r="S4" s="1185"/>
      <c r="T4" s="1185"/>
      <c r="U4" s="1185"/>
      <c r="V4" s="1185"/>
      <c r="W4" s="1185"/>
      <c r="X4" s="1185"/>
      <c r="Y4" s="1185"/>
      <c r="Z4" s="1186"/>
      <c r="AA4" s="1190">
        <f>+IF(N4&lt;&gt;"",HLOOKUP($N$4,入力シート!$G$14:$IL$64,5,FALSE),"")</f>
        <v>0</v>
      </c>
      <c r="AB4" s="1190"/>
      <c r="AC4" s="1190"/>
      <c r="AD4" s="1190"/>
      <c r="AE4" s="1190"/>
      <c r="AF4" s="1190"/>
      <c r="AG4" s="1190"/>
      <c r="AH4" s="1190"/>
      <c r="AI4" s="1190"/>
      <c r="AJ4" s="1190"/>
      <c r="AK4" s="1190"/>
      <c r="AL4" s="1190"/>
      <c r="AM4" s="1190"/>
      <c r="AN4" s="1190"/>
      <c r="AO4" s="1190"/>
      <c r="AP4" s="1190"/>
      <c r="AQ4" s="1190"/>
      <c r="AR4" s="1190"/>
      <c r="AS4" s="1190"/>
      <c r="AT4" s="1191"/>
      <c r="AU4" s="1205" t="str">
        <f>IF(O59=1,"※本人の印が必要です。","")</f>
        <v/>
      </c>
      <c r="AV4" s="1206"/>
      <c r="AW4" s="1206"/>
      <c r="AX4" s="1206"/>
      <c r="AY4" s="1206"/>
      <c r="AZ4" s="1206"/>
      <c r="BA4" s="1206"/>
      <c r="BB4" s="1206"/>
      <c r="BC4" s="1206"/>
      <c r="BD4" s="1206"/>
      <c r="BE4" s="1206"/>
      <c r="BF4" s="1206"/>
      <c r="BG4" s="1206"/>
      <c r="BH4" s="1206"/>
      <c r="BI4" s="1206"/>
      <c r="BJ4" s="1206"/>
      <c r="BK4" s="1206"/>
      <c r="BL4" s="1206"/>
      <c r="BM4" s="1206"/>
      <c r="BN4" s="1206"/>
      <c r="BO4" s="1206"/>
      <c r="BP4" s="1206"/>
      <c r="BQ4" s="1206"/>
      <c r="BR4" s="1206"/>
      <c r="BS4" s="1206"/>
      <c r="BT4" s="1206"/>
      <c r="BU4" s="1206"/>
      <c r="BV4" s="1206"/>
      <c r="BW4" s="1206"/>
      <c r="BX4" s="1206"/>
      <c r="BY4" s="1206"/>
      <c r="BZ4" s="1206"/>
      <c r="CA4" s="1206"/>
      <c r="CB4" s="1206"/>
      <c r="CC4" s="1206"/>
      <c r="CD4" s="1206"/>
      <c r="CE4" s="1206"/>
      <c r="CF4" s="1206"/>
      <c r="CG4" s="1206"/>
      <c r="CH4" s="1206"/>
      <c r="CI4" s="1206"/>
      <c r="CJ4" s="1206"/>
      <c r="CK4" s="1206"/>
      <c r="CL4" s="1206"/>
      <c r="CM4" s="1206"/>
      <c r="CN4" s="1206"/>
      <c r="CO4" s="1206"/>
      <c r="CP4" s="1206"/>
      <c r="CQ4" s="1206"/>
      <c r="CR4" s="1206"/>
      <c r="CS4" s="1206"/>
      <c r="CT4" s="1206"/>
      <c r="CU4" s="1206"/>
      <c r="CV4" s="1206"/>
      <c r="CW4" s="1206"/>
      <c r="CX4" s="1206"/>
      <c r="CY4" s="1206"/>
      <c r="CZ4" s="1206"/>
      <c r="DA4" s="1206"/>
      <c r="DB4" s="1206"/>
      <c r="DC4" s="1206"/>
      <c r="DD4" s="1206"/>
      <c r="DE4" s="1206"/>
      <c r="DF4" s="1206"/>
      <c r="DG4" s="1206"/>
      <c r="DH4" s="1206"/>
      <c r="DI4" s="1206"/>
      <c r="DJ4" s="1206"/>
      <c r="DK4" s="1206"/>
      <c r="DL4" s="1206"/>
      <c r="DM4" s="1206"/>
      <c r="DR4" s="77"/>
    </row>
    <row r="5" spans="1:130" ht="7.5" customHeight="1" x14ac:dyDescent="0.15">
      <c r="L5" s="113"/>
      <c r="M5" s="113"/>
      <c r="O5" s="65"/>
      <c r="P5" s="65"/>
      <c r="Q5" s="65"/>
      <c r="R5" s="65"/>
      <c r="S5" s="65"/>
      <c r="T5" s="65"/>
      <c r="U5" s="65"/>
      <c r="V5" s="65"/>
      <c r="W5" s="65"/>
      <c r="X5" s="65"/>
      <c r="Y5" s="65"/>
      <c r="Z5" s="1146" t="s">
        <v>158</v>
      </c>
      <c r="AA5" s="1146"/>
      <c r="AB5" s="1146"/>
      <c r="AC5" s="1146"/>
      <c r="AD5" s="1146"/>
      <c r="AE5" s="1146"/>
      <c r="AF5" s="1146"/>
      <c r="AG5" s="1146"/>
      <c r="AH5" s="1146"/>
      <c r="AI5" s="1146"/>
      <c r="AJ5" s="1146"/>
      <c r="AK5" s="1146"/>
      <c r="AL5" s="1146"/>
      <c r="AM5" s="1146"/>
      <c r="AN5" s="1147" t="s">
        <v>94</v>
      </c>
      <c r="AO5" s="1147"/>
      <c r="AP5" s="1147"/>
      <c r="AQ5" s="1147"/>
      <c r="AR5" s="1147"/>
      <c r="AS5" s="1147"/>
      <c r="AT5" s="1147"/>
      <c r="AU5" s="1147"/>
      <c r="AV5" s="1147"/>
      <c r="AW5" s="1147"/>
      <c r="AX5" s="1147"/>
      <c r="AY5" s="1147"/>
      <c r="AZ5" s="1147"/>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5"/>
      <c r="CN5" s="65"/>
      <c r="CO5" s="65"/>
      <c r="CP5" s="65"/>
      <c r="CQ5" s="65"/>
      <c r="DT5" s="1148" t="s">
        <v>97</v>
      </c>
      <c r="DU5" s="1149"/>
      <c r="DV5" s="1149"/>
    </row>
    <row r="6" spans="1:130" ht="7.5" customHeight="1" x14ac:dyDescent="0.15">
      <c r="L6" s="113"/>
      <c r="M6" s="113"/>
      <c r="O6" s="65"/>
      <c r="P6" s="65"/>
      <c r="Q6" s="65"/>
      <c r="R6" s="65"/>
      <c r="S6" s="65"/>
      <c r="T6" s="65"/>
      <c r="U6" s="65"/>
      <c r="V6" s="65"/>
      <c r="W6" s="65"/>
      <c r="X6" s="65"/>
      <c r="Y6" s="65"/>
      <c r="Z6" s="1146"/>
      <c r="AA6" s="1146"/>
      <c r="AB6" s="1146"/>
      <c r="AC6" s="1146"/>
      <c r="AD6" s="1146"/>
      <c r="AE6" s="1146"/>
      <c r="AF6" s="1146"/>
      <c r="AG6" s="1146"/>
      <c r="AH6" s="1146"/>
      <c r="AI6" s="1146"/>
      <c r="AJ6" s="1146"/>
      <c r="AK6" s="1146"/>
      <c r="AL6" s="1146"/>
      <c r="AM6" s="1146"/>
      <c r="AN6" s="1147"/>
      <c r="AO6" s="1147"/>
      <c r="AP6" s="1147"/>
      <c r="AQ6" s="1147"/>
      <c r="AR6" s="1147"/>
      <c r="AS6" s="1147"/>
      <c r="AT6" s="1147"/>
      <c r="AU6" s="1147"/>
      <c r="AV6" s="1147"/>
      <c r="AW6" s="1147"/>
      <c r="AX6" s="1147"/>
      <c r="AY6" s="1147"/>
      <c r="AZ6" s="1147"/>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5"/>
      <c r="CN6" s="65"/>
      <c r="CO6" s="65"/>
      <c r="CP6" s="65"/>
      <c r="CQ6" s="65"/>
      <c r="DT6" s="1148"/>
      <c r="DU6" s="1149"/>
      <c r="DV6" s="1149"/>
    </row>
    <row r="7" spans="1:130" ht="7.5" customHeight="1" x14ac:dyDescent="0.15">
      <c r="B7" s="1150" t="s">
        <v>216</v>
      </c>
      <c r="C7" s="1151"/>
      <c r="D7" s="1151"/>
      <c r="E7" s="1151"/>
      <c r="F7" s="1151"/>
      <c r="G7" s="1151"/>
      <c r="H7" s="1151"/>
      <c r="I7" s="1151"/>
      <c r="J7" s="1151"/>
      <c r="K7" s="1151"/>
      <c r="L7" s="1151"/>
      <c r="M7" s="1152"/>
      <c r="O7" s="65"/>
      <c r="P7" s="65"/>
      <c r="Q7" s="65"/>
      <c r="R7" s="65"/>
      <c r="S7" s="65"/>
      <c r="T7" s="65"/>
      <c r="U7" s="65"/>
      <c r="V7" s="65"/>
      <c r="W7" s="65"/>
      <c r="X7" s="65"/>
      <c r="Y7" s="65"/>
      <c r="Z7" s="1146"/>
      <c r="AA7" s="1146"/>
      <c r="AB7" s="1146"/>
      <c r="AC7" s="1146"/>
      <c r="AD7" s="1146"/>
      <c r="AE7" s="1146"/>
      <c r="AF7" s="1146"/>
      <c r="AG7" s="1146"/>
      <c r="AH7" s="1146"/>
      <c r="AI7" s="1146"/>
      <c r="AJ7" s="1146"/>
      <c r="AK7" s="1146"/>
      <c r="AL7" s="1146"/>
      <c r="AM7" s="1146"/>
      <c r="AN7" s="1147"/>
      <c r="AO7" s="1147"/>
      <c r="AP7" s="1147"/>
      <c r="AQ7" s="1147"/>
      <c r="AR7" s="1147"/>
      <c r="AS7" s="1147"/>
      <c r="AT7" s="1147"/>
      <c r="AU7" s="1147"/>
      <c r="AV7" s="1147"/>
      <c r="AW7" s="1147"/>
      <c r="AX7" s="1147"/>
      <c r="AY7" s="1147"/>
      <c r="AZ7" s="1147"/>
      <c r="BA7" s="63"/>
      <c r="BB7" s="1156" t="s">
        <v>93</v>
      </c>
      <c r="BC7" s="1156"/>
      <c r="BD7" s="1156"/>
      <c r="BE7" s="1156"/>
      <c r="BF7" s="1156"/>
      <c r="BG7" s="1156"/>
      <c r="BH7" s="1156"/>
      <c r="BI7" s="1156"/>
      <c r="BJ7" s="1156"/>
      <c r="BK7" s="1156"/>
      <c r="BL7" s="1156"/>
      <c r="BM7" s="1156"/>
      <c r="BN7" s="1156"/>
      <c r="BO7" s="1156"/>
      <c r="BP7" s="1156"/>
      <c r="BQ7" s="1156"/>
      <c r="BR7" s="1156"/>
      <c r="BS7" s="1156"/>
      <c r="BT7" s="1156"/>
      <c r="BU7" s="1156"/>
      <c r="BV7" s="1156"/>
      <c r="BW7" s="1156"/>
      <c r="BX7" s="1156"/>
      <c r="BY7" s="1156"/>
      <c r="BZ7" s="1156"/>
      <c r="CA7" s="1156"/>
      <c r="CB7" s="1156"/>
      <c r="CC7" s="1156"/>
      <c r="CD7" s="1156"/>
      <c r="CE7" s="1156"/>
      <c r="CF7" s="1156"/>
      <c r="CG7" s="1156"/>
      <c r="CH7" s="1156"/>
      <c r="CI7" s="1156"/>
      <c r="CJ7" s="1156"/>
      <c r="CK7" s="1156"/>
      <c r="CL7" s="1156"/>
      <c r="CM7" s="61"/>
      <c r="CN7" s="61"/>
      <c r="CO7" s="61"/>
      <c r="CP7" s="61"/>
      <c r="CQ7" s="61"/>
      <c r="DT7" s="1149"/>
      <c r="DU7" s="1149"/>
      <c r="DV7" s="1149"/>
    </row>
    <row r="8" spans="1:130" ht="7.5" customHeight="1" x14ac:dyDescent="0.15">
      <c r="B8" s="1153"/>
      <c r="C8" s="1154"/>
      <c r="D8" s="1154"/>
      <c r="E8" s="1154"/>
      <c r="F8" s="1154"/>
      <c r="G8" s="1154"/>
      <c r="H8" s="1154"/>
      <c r="I8" s="1154"/>
      <c r="J8" s="1154"/>
      <c r="K8" s="1154"/>
      <c r="L8" s="1154"/>
      <c r="M8" s="1155"/>
      <c r="O8" s="64"/>
      <c r="P8" s="64"/>
      <c r="Q8" s="64"/>
      <c r="R8" s="64"/>
      <c r="S8" s="64"/>
      <c r="T8" s="64"/>
      <c r="U8" s="64"/>
      <c r="V8" s="64"/>
      <c r="W8" s="64"/>
      <c r="X8" s="64"/>
      <c r="Y8" s="64"/>
      <c r="Z8" s="1146" t="s">
        <v>159</v>
      </c>
      <c r="AA8" s="1146"/>
      <c r="AB8" s="1146"/>
      <c r="AC8" s="1146"/>
      <c r="AD8" s="1146"/>
      <c r="AE8" s="1146"/>
      <c r="AF8" s="1146"/>
      <c r="AG8" s="1146"/>
      <c r="AH8" s="1146"/>
      <c r="AI8" s="1146"/>
      <c r="AJ8" s="1146"/>
      <c r="AK8" s="1146"/>
      <c r="AL8" s="1146"/>
      <c r="AM8" s="1146"/>
      <c r="AN8" s="1158" t="s">
        <v>92</v>
      </c>
      <c r="AO8" s="1158"/>
      <c r="AP8" s="1158"/>
      <c r="AQ8" s="1158"/>
      <c r="AR8" s="1158"/>
      <c r="AS8" s="1158"/>
      <c r="AT8" s="1158"/>
      <c r="AU8" s="1158"/>
      <c r="AV8" s="1158"/>
      <c r="AW8" s="1158"/>
      <c r="AX8" s="1158"/>
      <c r="AY8" s="1158"/>
      <c r="AZ8" s="1158"/>
      <c r="BA8" s="63"/>
      <c r="BB8" s="1156"/>
      <c r="BC8" s="1156"/>
      <c r="BD8" s="1156"/>
      <c r="BE8" s="1156"/>
      <c r="BF8" s="1156"/>
      <c r="BG8" s="1156"/>
      <c r="BH8" s="1156"/>
      <c r="BI8" s="1156"/>
      <c r="BJ8" s="1156"/>
      <c r="BK8" s="1156"/>
      <c r="BL8" s="1156"/>
      <c r="BM8" s="1156"/>
      <c r="BN8" s="1156"/>
      <c r="BO8" s="1156"/>
      <c r="BP8" s="1156"/>
      <c r="BQ8" s="1156"/>
      <c r="BR8" s="1156"/>
      <c r="BS8" s="1156"/>
      <c r="BT8" s="1156"/>
      <c r="BU8" s="1156"/>
      <c r="BV8" s="1156"/>
      <c r="BW8" s="1156"/>
      <c r="BX8" s="1156"/>
      <c r="BY8" s="1156"/>
      <c r="BZ8" s="1156"/>
      <c r="CA8" s="1156"/>
      <c r="CB8" s="1156"/>
      <c r="CC8" s="1156"/>
      <c r="CD8" s="1156"/>
      <c r="CE8" s="1156"/>
      <c r="CF8" s="1156"/>
      <c r="CG8" s="1156"/>
      <c r="CH8" s="1156"/>
      <c r="CI8" s="1156"/>
      <c r="CJ8" s="1156"/>
      <c r="CK8" s="1156"/>
      <c r="CL8" s="1156"/>
      <c r="CM8" s="61"/>
      <c r="CN8" s="61"/>
      <c r="CO8" s="61"/>
      <c r="CP8" s="61"/>
      <c r="CQ8" s="61"/>
      <c r="CR8" s="1160" t="s">
        <v>91</v>
      </c>
      <c r="CS8" s="1160"/>
      <c r="CT8" s="1160"/>
      <c r="CU8" s="1160"/>
      <c r="CV8" s="1160"/>
      <c r="CW8" s="1160"/>
      <c r="CX8" s="1160"/>
      <c r="CY8" s="1160"/>
      <c r="CZ8" s="1160"/>
      <c r="DA8" s="1160"/>
      <c r="DB8" s="1160"/>
      <c r="DC8" s="1162"/>
      <c r="DD8" s="1162"/>
      <c r="DE8" s="1162"/>
      <c r="DF8" s="1162"/>
      <c r="DG8" s="1162"/>
      <c r="DH8" s="1162"/>
      <c r="DI8" s="1162"/>
      <c r="DJ8" s="1162"/>
      <c r="DK8" s="1162"/>
      <c r="DL8" s="1162"/>
      <c r="DM8" s="1162"/>
      <c r="DN8" s="1162"/>
      <c r="DO8" s="1162"/>
      <c r="DP8" s="1162"/>
      <c r="DQ8" s="1162"/>
      <c r="DR8" s="1162"/>
      <c r="DS8" s="1162"/>
      <c r="DT8" s="1162"/>
      <c r="DU8" s="1162"/>
      <c r="DV8" s="116"/>
      <c r="DW8" s="116"/>
    </row>
    <row r="9" spans="1:130" ht="7.5" customHeight="1" x14ac:dyDescent="0.15">
      <c r="A9" s="1193" t="s">
        <v>297</v>
      </c>
      <c r="B9" s="1193"/>
      <c r="C9" s="1192" t="s">
        <v>300</v>
      </c>
      <c r="D9" s="1192"/>
      <c r="E9" s="1192"/>
      <c r="F9" s="1192"/>
      <c r="G9" s="1192" t="s">
        <v>299</v>
      </c>
      <c r="H9" s="1192"/>
      <c r="I9" s="1192"/>
      <c r="J9" s="1192" t="s">
        <v>298</v>
      </c>
      <c r="K9" s="1192"/>
      <c r="L9" s="1192"/>
      <c r="M9" s="1192"/>
      <c r="O9" s="64"/>
      <c r="P9" s="64"/>
      <c r="Q9" s="64"/>
      <c r="R9" s="64"/>
      <c r="S9" s="64"/>
      <c r="T9" s="64"/>
      <c r="U9" s="64"/>
      <c r="V9" s="64"/>
      <c r="W9" s="64"/>
      <c r="X9" s="64"/>
      <c r="Y9" s="64"/>
      <c r="Z9" s="1146"/>
      <c r="AA9" s="1146"/>
      <c r="AB9" s="1146"/>
      <c r="AC9" s="1146"/>
      <c r="AD9" s="1146"/>
      <c r="AE9" s="1146"/>
      <c r="AF9" s="1146"/>
      <c r="AG9" s="1146"/>
      <c r="AH9" s="1146"/>
      <c r="AI9" s="1146"/>
      <c r="AJ9" s="1146"/>
      <c r="AK9" s="1146"/>
      <c r="AL9" s="1146"/>
      <c r="AM9" s="1146"/>
      <c r="AN9" s="1158"/>
      <c r="AO9" s="1158"/>
      <c r="AP9" s="1158"/>
      <c r="AQ9" s="1158"/>
      <c r="AR9" s="1158"/>
      <c r="AS9" s="1158"/>
      <c r="AT9" s="1158"/>
      <c r="AU9" s="1158"/>
      <c r="AV9" s="1158"/>
      <c r="AW9" s="1158"/>
      <c r="AX9" s="1158"/>
      <c r="AY9" s="1158"/>
      <c r="AZ9" s="1158"/>
      <c r="BA9" s="63"/>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1"/>
      <c r="CN9" s="61"/>
      <c r="CO9" s="61"/>
      <c r="CP9" s="61"/>
      <c r="CQ9" s="61"/>
      <c r="CR9" s="1161"/>
      <c r="CS9" s="1161"/>
      <c r="CT9" s="1161"/>
      <c r="CU9" s="1161"/>
      <c r="CV9" s="1161"/>
      <c r="CW9" s="1161"/>
      <c r="CX9" s="1161"/>
      <c r="CY9" s="1161"/>
      <c r="CZ9" s="1161"/>
      <c r="DA9" s="1161"/>
      <c r="DB9" s="1161"/>
      <c r="DC9" s="1163"/>
      <c r="DD9" s="1163"/>
      <c r="DE9" s="1163"/>
      <c r="DF9" s="1163"/>
      <c r="DG9" s="1163"/>
      <c r="DH9" s="1163"/>
      <c r="DI9" s="1163"/>
      <c r="DJ9" s="1163"/>
      <c r="DK9" s="1163"/>
      <c r="DL9" s="1163"/>
      <c r="DM9" s="1163"/>
      <c r="DN9" s="1163"/>
      <c r="DO9" s="1163"/>
      <c r="DP9" s="1163"/>
      <c r="DQ9" s="1163"/>
      <c r="DR9" s="1163"/>
      <c r="DS9" s="1163"/>
      <c r="DT9" s="1163"/>
      <c r="DU9" s="1163"/>
      <c r="DV9" s="116"/>
      <c r="DW9" s="116"/>
    </row>
    <row r="10" spans="1:130" ht="7.5" customHeight="1" thickBot="1" x14ac:dyDescent="0.2">
      <c r="A10" s="1193"/>
      <c r="B10" s="1193"/>
      <c r="C10" s="1193"/>
      <c r="D10" s="1193"/>
      <c r="E10" s="1193"/>
      <c r="F10" s="1193"/>
      <c r="G10" s="1193"/>
      <c r="H10" s="1193"/>
      <c r="I10" s="1193"/>
      <c r="J10" s="1193"/>
      <c r="K10" s="1193"/>
      <c r="L10" s="1193"/>
      <c r="M10" s="1193"/>
      <c r="O10" s="49"/>
      <c r="P10" s="49"/>
      <c r="Q10" s="49"/>
      <c r="R10" s="49"/>
      <c r="S10" s="49"/>
      <c r="T10" s="49"/>
      <c r="U10" s="49"/>
      <c r="V10" s="49"/>
      <c r="W10" s="49"/>
      <c r="X10" s="49"/>
      <c r="Y10" s="49"/>
      <c r="Z10" s="1157"/>
      <c r="AA10" s="1157"/>
      <c r="AB10" s="1157"/>
      <c r="AC10" s="1157"/>
      <c r="AD10" s="1157"/>
      <c r="AE10" s="1157"/>
      <c r="AF10" s="1157"/>
      <c r="AG10" s="1157"/>
      <c r="AH10" s="1157"/>
      <c r="AI10" s="1157"/>
      <c r="AJ10" s="1157"/>
      <c r="AK10" s="1157"/>
      <c r="AL10" s="1157"/>
      <c r="AM10" s="1157"/>
      <c r="AN10" s="1159"/>
      <c r="AO10" s="1159"/>
      <c r="AP10" s="1159"/>
      <c r="AQ10" s="1159"/>
      <c r="AR10" s="1159"/>
      <c r="AS10" s="1158"/>
      <c r="AT10" s="1158"/>
      <c r="AU10" s="1158"/>
      <c r="AV10" s="1158"/>
      <c r="AW10" s="1158"/>
      <c r="AX10" s="1158"/>
      <c r="AY10" s="1158"/>
      <c r="AZ10" s="1158"/>
      <c r="BA10" s="60"/>
      <c r="BB10" s="60"/>
      <c r="BC10" s="60"/>
      <c r="BD10" s="60"/>
      <c r="BE10" s="60"/>
      <c r="BF10" s="60"/>
      <c r="BG10" s="60"/>
      <c r="BH10" s="60"/>
      <c r="BI10" s="59"/>
      <c r="BJ10" s="59"/>
      <c r="BK10" s="59"/>
      <c r="BL10" s="59"/>
      <c r="BM10" s="59"/>
      <c r="BN10" s="59"/>
      <c r="BO10" s="59"/>
      <c r="BP10" s="59"/>
      <c r="BQ10" s="59"/>
      <c r="BR10" s="59"/>
      <c r="BS10" s="59"/>
      <c r="BT10" s="59"/>
      <c r="BU10" s="59"/>
      <c r="BV10" s="59"/>
      <c r="BW10" s="59"/>
      <c r="BX10" s="59"/>
      <c r="BY10" s="59"/>
      <c r="BZ10" s="59"/>
      <c r="CA10" s="59"/>
      <c r="CB10" s="59"/>
      <c r="CC10" s="203"/>
      <c r="CD10" s="203"/>
      <c r="CE10" s="203"/>
      <c r="CF10" s="203"/>
      <c r="CG10" s="203"/>
      <c r="CH10" s="203"/>
      <c r="CI10" s="203"/>
      <c r="CJ10" s="203"/>
      <c r="CK10" s="203"/>
      <c r="CL10" s="203"/>
      <c r="CM10" s="204"/>
      <c r="CN10" s="204"/>
      <c r="CO10" s="204"/>
      <c r="CP10" s="204"/>
      <c r="CQ10" s="205"/>
      <c r="CR10" s="1161"/>
      <c r="CS10" s="1161"/>
      <c r="CT10" s="1161"/>
      <c r="CU10" s="1161"/>
      <c r="CV10" s="1161"/>
      <c r="CW10" s="1161"/>
      <c r="CX10" s="1161"/>
      <c r="CY10" s="1161"/>
      <c r="CZ10" s="1161"/>
      <c r="DA10" s="1161"/>
      <c r="DB10" s="1161"/>
      <c r="DC10" s="1163"/>
      <c r="DD10" s="1163"/>
      <c r="DE10" s="1163"/>
      <c r="DF10" s="1163"/>
      <c r="DG10" s="1163"/>
      <c r="DH10" s="1163"/>
      <c r="DI10" s="1163"/>
      <c r="DJ10" s="1163"/>
      <c r="DK10" s="1163"/>
      <c r="DL10" s="1163"/>
      <c r="DM10" s="1163"/>
      <c r="DN10" s="1163"/>
      <c r="DO10" s="1163"/>
      <c r="DP10" s="1163"/>
      <c r="DQ10" s="1163"/>
      <c r="DR10" s="1163"/>
      <c r="DS10" s="1163"/>
      <c r="DT10" s="1163"/>
      <c r="DU10" s="1163"/>
      <c r="DV10" s="116"/>
      <c r="DW10" s="116"/>
    </row>
    <row r="11" spans="1:130" ht="7.5" customHeight="1" thickBot="1" x14ac:dyDescent="0.2">
      <c r="A11" s="1193"/>
      <c r="B11" s="1193"/>
      <c r="C11" s="1193"/>
      <c r="D11" s="1193"/>
      <c r="E11" s="1193"/>
      <c r="F11" s="1193"/>
      <c r="G11" s="1193"/>
      <c r="H11" s="1193"/>
      <c r="I11" s="1193"/>
      <c r="J11" s="1193"/>
      <c r="K11" s="1193"/>
      <c r="L11" s="1193"/>
      <c r="M11" s="1193"/>
      <c r="O11" s="52"/>
      <c r="P11" s="58"/>
      <c r="Q11" s="58"/>
      <c r="R11" s="58"/>
      <c r="S11" s="58"/>
      <c r="T11" s="58"/>
      <c r="U11" s="58"/>
      <c r="V11" s="58"/>
      <c r="W11" s="58"/>
      <c r="X11" s="58"/>
      <c r="Y11" s="58"/>
      <c r="Z11" s="112"/>
      <c r="AA11" s="112"/>
      <c r="AB11" s="112"/>
      <c r="AC11" s="112"/>
      <c r="AD11" s="112"/>
      <c r="AE11" s="112"/>
      <c r="AF11" s="112"/>
      <c r="AG11" s="112"/>
      <c r="AH11" s="112"/>
      <c r="AI11" s="112"/>
      <c r="AJ11" s="112"/>
      <c r="AK11" s="112"/>
      <c r="AL11" s="212"/>
      <c r="AM11" s="1111" t="s">
        <v>247</v>
      </c>
      <c r="AN11" s="1112"/>
      <c r="AO11" s="1112"/>
      <c r="AP11" s="1113"/>
      <c r="AQ11" s="1053" t="s">
        <v>27</v>
      </c>
      <c r="AR11" s="1054"/>
      <c r="AS11" s="190"/>
      <c r="AT11" s="191"/>
      <c r="AU11" s="192"/>
      <c r="AV11" s="179"/>
      <c r="AW11" s="179"/>
      <c r="AX11" s="179"/>
      <c r="AY11" s="179"/>
      <c r="AZ11" s="179"/>
      <c r="BA11" s="179"/>
      <c r="BB11" s="179"/>
      <c r="BC11" s="179"/>
      <c r="BD11" s="179"/>
      <c r="BE11" s="179"/>
      <c r="BF11" s="179"/>
      <c r="BG11" s="179"/>
      <c r="BH11" s="179"/>
      <c r="BI11" s="1119"/>
      <c r="BJ11" s="1119"/>
      <c r="BK11" s="1119"/>
      <c r="BL11" s="1119"/>
      <c r="BM11" s="1119"/>
      <c r="BN11" s="1119"/>
      <c r="BO11" s="1119"/>
      <c r="BP11" s="1119"/>
      <c r="BQ11" s="1119"/>
      <c r="BR11" s="1119"/>
      <c r="BS11" s="1119"/>
      <c r="BT11" s="1119"/>
      <c r="BU11" s="1119"/>
      <c r="BV11" s="1119"/>
      <c r="BW11" s="1119"/>
      <c r="BX11" s="1119"/>
      <c r="BY11" s="1119"/>
      <c r="BZ11" s="1119"/>
      <c r="CA11" s="1119"/>
      <c r="CB11" s="1120"/>
      <c r="CC11" s="1121"/>
      <c r="CD11" s="1122"/>
      <c r="CE11" s="1122"/>
      <c r="CF11" s="1122"/>
      <c r="CG11" s="1122"/>
      <c r="CH11" s="1122"/>
      <c r="CI11" s="1122"/>
      <c r="CJ11" s="1122"/>
      <c r="CK11" s="1122"/>
      <c r="CL11" s="1122"/>
      <c r="CM11" s="1123"/>
      <c r="CN11" s="1127" t="s">
        <v>250</v>
      </c>
      <c r="CO11" s="1128"/>
      <c r="CP11" s="1133" t="s">
        <v>251</v>
      </c>
      <c r="CQ11" s="1134"/>
      <c r="CR11" s="1137" t="str">
        <f>IF(入力シート!G12&lt;&gt;"",入力シート!G12,"")</f>
        <v/>
      </c>
      <c r="CS11" s="1138"/>
      <c r="CT11" s="1138"/>
      <c r="CU11" s="1138"/>
      <c r="CV11" s="1138"/>
      <c r="CW11" s="1138"/>
      <c r="CX11" s="1138"/>
      <c r="CY11" s="1138"/>
      <c r="CZ11" s="1138"/>
      <c r="DA11" s="1138"/>
      <c r="DB11" s="1138"/>
      <c r="DC11" s="1138"/>
      <c r="DD11" s="1139"/>
      <c r="DE11" s="992" t="str">
        <f>IF(DE20&lt;&gt;"",DE20-1,"")</f>
        <v/>
      </c>
      <c r="DF11" s="993"/>
      <c r="DG11" s="951" t="s">
        <v>90</v>
      </c>
      <c r="DH11" s="996"/>
      <c r="DI11" s="997"/>
      <c r="DJ11" s="998" t="str">
        <f>IF(OR(入力シート!G6&lt;&gt;"",入力シート!H6&lt;&gt;"",入力シート!I6&lt;&gt;"",入力シート!J6&lt;&gt;"",入力シート!K6&lt;&gt;"",入力シート!L6&lt;&gt;""),IF(AND(CH35&gt;=1,CH35&lt;=5),入力シート!G6&amp;入力シート!H6&amp;入力シート!I6&amp;入力シート!J6&amp;入力シート!K6&amp;入力シート!L6,""),"")</f>
        <v/>
      </c>
      <c r="DK11" s="999"/>
      <c r="DL11" s="999"/>
      <c r="DM11" s="999"/>
      <c r="DN11" s="999"/>
      <c r="DO11" s="999"/>
      <c r="DP11" s="999"/>
      <c r="DQ11" s="999"/>
      <c r="DR11" s="999"/>
      <c r="DS11" s="999"/>
      <c r="DT11" s="999"/>
      <c r="DU11" s="1000"/>
      <c r="DV11" s="1024" t="s">
        <v>206</v>
      </c>
      <c r="DW11" s="1024"/>
      <c r="DX11" s="182"/>
      <c r="DZ11" s="180"/>
    </row>
    <row r="12" spans="1:130" ht="7.5" customHeight="1" x14ac:dyDescent="0.15">
      <c r="A12" s="1193"/>
      <c r="B12" s="1193"/>
      <c r="C12" s="1193"/>
      <c r="D12" s="1193"/>
      <c r="E12" s="1193"/>
      <c r="F12" s="1193"/>
      <c r="G12" s="1193"/>
      <c r="H12" s="1193"/>
      <c r="I12" s="1193"/>
      <c r="J12" s="1193"/>
      <c r="K12" s="1193"/>
      <c r="L12" s="1193"/>
      <c r="M12" s="1193"/>
      <c r="O12" s="55"/>
      <c r="P12" s="51"/>
      <c r="Q12" s="51"/>
      <c r="R12" s="51"/>
      <c r="S12" s="51"/>
      <c r="T12" s="51"/>
      <c r="U12" s="51"/>
      <c r="V12" s="51"/>
      <c r="W12" s="51"/>
      <c r="X12" s="51"/>
      <c r="Y12" s="51"/>
      <c r="Z12" s="51"/>
      <c r="AA12" s="51"/>
      <c r="AB12" s="51"/>
      <c r="AC12" s="51"/>
      <c r="AD12" s="51"/>
      <c r="AE12" s="51"/>
      <c r="AF12" s="51"/>
      <c r="AG12" s="51"/>
      <c r="AH12" s="51"/>
      <c r="AI12" s="51"/>
      <c r="AJ12" s="51"/>
      <c r="AK12" s="51"/>
      <c r="AL12" s="213"/>
      <c r="AM12" s="1114"/>
      <c r="AN12" s="1115"/>
      <c r="AO12" s="1115"/>
      <c r="AP12" s="1116"/>
      <c r="AQ12" s="1053"/>
      <c r="AR12" s="1054"/>
      <c r="AS12" s="723" t="s">
        <v>76</v>
      </c>
      <c r="AT12" s="724"/>
      <c r="AU12" s="1025" t="str">
        <f>IF(入力シート!G7&lt;&gt;"",入力シート!G7&amp;入力シート!H7&amp;入力シート!I7,"")</f>
        <v/>
      </c>
      <c r="AV12" s="1026"/>
      <c r="AW12" s="1026"/>
      <c r="AX12" s="1026"/>
      <c r="AY12" s="1026"/>
      <c r="AZ12" s="729" t="s">
        <v>74</v>
      </c>
      <c r="BA12" s="1026" t="str">
        <f>IF(入力シート!K7&lt;&gt;"",入力シート!K7&amp;入力シート!L7&amp;入力シート!M7&amp;入力シート!N7,"")</f>
        <v/>
      </c>
      <c r="BB12" s="1026"/>
      <c r="BC12" s="1026"/>
      <c r="BD12" s="1026"/>
      <c r="BE12" s="1026"/>
      <c r="BF12" s="1026"/>
      <c r="BG12" s="1026"/>
      <c r="BH12" s="1029"/>
      <c r="BI12" s="1061"/>
      <c r="BJ12" s="1061"/>
      <c r="BK12" s="1061"/>
      <c r="BL12" s="1061"/>
      <c r="BM12" s="1061"/>
      <c r="BN12" s="1061"/>
      <c r="BO12" s="1061"/>
      <c r="BP12" s="1061"/>
      <c r="BQ12" s="1061"/>
      <c r="BR12" s="1061"/>
      <c r="BS12" s="1061"/>
      <c r="BT12" s="1061"/>
      <c r="BU12" s="1061"/>
      <c r="BV12" s="1061"/>
      <c r="BW12" s="1061"/>
      <c r="BX12" s="1061"/>
      <c r="BY12" s="1061"/>
      <c r="BZ12" s="1061"/>
      <c r="CA12" s="1061"/>
      <c r="CB12" s="1062"/>
      <c r="CC12" s="1124"/>
      <c r="CD12" s="1125"/>
      <c r="CE12" s="1125"/>
      <c r="CF12" s="1125"/>
      <c r="CG12" s="1125"/>
      <c r="CH12" s="1125"/>
      <c r="CI12" s="1125"/>
      <c r="CJ12" s="1125"/>
      <c r="CK12" s="1125"/>
      <c r="CL12" s="1125"/>
      <c r="CM12" s="1126"/>
      <c r="CN12" s="1129"/>
      <c r="CO12" s="1130"/>
      <c r="CP12" s="1135"/>
      <c r="CQ12" s="1136"/>
      <c r="CR12" s="1140"/>
      <c r="CS12" s="1141"/>
      <c r="CT12" s="1141"/>
      <c r="CU12" s="1141"/>
      <c r="CV12" s="1141"/>
      <c r="CW12" s="1141"/>
      <c r="CX12" s="1141"/>
      <c r="CY12" s="1141"/>
      <c r="CZ12" s="1141"/>
      <c r="DA12" s="1141"/>
      <c r="DB12" s="1141"/>
      <c r="DC12" s="1141"/>
      <c r="DD12" s="1142"/>
      <c r="DE12" s="994"/>
      <c r="DF12" s="995"/>
      <c r="DG12" s="1020"/>
      <c r="DH12" s="984"/>
      <c r="DI12" s="990"/>
      <c r="DJ12" s="944"/>
      <c r="DK12" s="945"/>
      <c r="DL12" s="945"/>
      <c r="DM12" s="945"/>
      <c r="DN12" s="945"/>
      <c r="DO12" s="945"/>
      <c r="DP12" s="945"/>
      <c r="DQ12" s="945"/>
      <c r="DR12" s="945"/>
      <c r="DS12" s="945"/>
      <c r="DT12" s="945"/>
      <c r="DU12" s="946"/>
      <c r="DV12" s="1024"/>
      <c r="DW12" s="1024"/>
      <c r="DX12" s="182"/>
      <c r="DZ12" s="180"/>
    </row>
    <row r="13" spans="1:130" ht="7.5" customHeight="1" thickBot="1" x14ac:dyDescent="0.2">
      <c r="A13" s="1193"/>
      <c r="B13" s="1193"/>
      <c r="C13" s="1193"/>
      <c r="D13" s="1193"/>
      <c r="E13" s="1193"/>
      <c r="F13" s="1193"/>
      <c r="G13" s="1193"/>
      <c r="H13" s="1193"/>
      <c r="I13" s="1193"/>
      <c r="J13" s="1193"/>
      <c r="K13" s="1193"/>
      <c r="L13" s="1193"/>
      <c r="M13" s="1193"/>
      <c r="O13" s="55"/>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213"/>
      <c r="AM13" s="1114"/>
      <c r="AN13" s="1115"/>
      <c r="AO13" s="1115"/>
      <c r="AP13" s="1116"/>
      <c r="AQ13" s="1053"/>
      <c r="AR13" s="1054"/>
      <c r="AS13" s="723"/>
      <c r="AT13" s="724"/>
      <c r="AU13" s="1027"/>
      <c r="AV13" s="1028"/>
      <c r="AW13" s="1028"/>
      <c r="AX13" s="1028"/>
      <c r="AY13" s="1028"/>
      <c r="AZ13" s="730"/>
      <c r="BA13" s="1028"/>
      <c r="BB13" s="1028"/>
      <c r="BC13" s="1028"/>
      <c r="BD13" s="1028"/>
      <c r="BE13" s="1028"/>
      <c r="BF13" s="1028"/>
      <c r="BG13" s="1028"/>
      <c r="BH13" s="1030"/>
      <c r="BI13" s="1061"/>
      <c r="BJ13" s="1061"/>
      <c r="BK13" s="1061"/>
      <c r="BL13" s="1061"/>
      <c r="BM13" s="1061"/>
      <c r="BN13" s="1061"/>
      <c r="BO13" s="1061"/>
      <c r="BP13" s="1061"/>
      <c r="BQ13" s="1061"/>
      <c r="BR13" s="1061"/>
      <c r="BS13" s="1061"/>
      <c r="BT13" s="1061"/>
      <c r="BU13" s="1061"/>
      <c r="BV13" s="1061"/>
      <c r="BW13" s="1061"/>
      <c r="BX13" s="1061"/>
      <c r="BY13" s="1061"/>
      <c r="BZ13" s="1061"/>
      <c r="CA13" s="1061"/>
      <c r="CB13" s="1062"/>
      <c r="CC13" s="1124"/>
      <c r="CD13" s="1125"/>
      <c r="CE13" s="1125"/>
      <c r="CF13" s="1125"/>
      <c r="CG13" s="1125"/>
      <c r="CH13" s="1125"/>
      <c r="CI13" s="1125"/>
      <c r="CJ13" s="1125"/>
      <c r="CK13" s="1125"/>
      <c r="CL13" s="1125"/>
      <c r="CM13" s="1126"/>
      <c r="CN13" s="1129"/>
      <c r="CO13" s="1130"/>
      <c r="CP13" s="1135"/>
      <c r="CQ13" s="1136"/>
      <c r="CR13" s="1140"/>
      <c r="CS13" s="1141"/>
      <c r="CT13" s="1141"/>
      <c r="CU13" s="1141"/>
      <c r="CV13" s="1141"/>
      <c r="CW13" s="1141"/>
      <c r="CX13" s="1141"/>
      <c r="CY13" s="1141"/>
      <c r="CZ13" s="1141"/>
      <c r="DA13" s="1141"/>
      <c r="DB13" s="1141"/>
      <c r="DC13" s="1141"/>
      <c r="DD13" s="1142"/>
      <c r="DE13" s="994"/>
      <c r="DF13" s="995"/>
      <c r="DG13" s="1020"/>
      <c r="DH13" s="984"/>
      <c r="DI13" s="990"/>
      <c r="DJ13" s="944"/>
      <c r="DK13" s="945"/>
      <c r="DL13" s="945"/>
      <c r="DM13" s="945"/>
      <c r="DN13" s="945"/>
      <c r="DO13" s="945"/>
      <c r="DP13" s="945"/>
      <c r="DQ13" s="945"/>
      <c r="DR13" s="945"/>
      <c r="DS13" s="945"/>
      <c r="DT13" s="945"/>
      <c r="DU13" s="946"/>
      <c r="DV13" s="1024"/>
      <c r="DW13" s="1024"/>
      <c r="DX13" s="182"/>
      <c r="DZ13" s="180"/>
    </row>
    <row r="14" spans="1:130" ht="7.5" customHeight="1" thickBot="1" x14ac:dyDescent="0.2">
      <c r="A14" s="1193"/>
      <c r="B14" s="1193"/>
      <c r="C14" s="1193"/>
      <c r="D14" s="1193"/>
      <c r="E14" s="1193"/>
      <c r="F14" s="1193"/>
      <c r="G14" s="1193"/>
      <c r="H14" s="1193"/>
      <c r="I14" s="1193"/>
      <c r="J14" s="1193"/>
      <c r="K14" s="1193"/>
      <c r="L14" s="1193"/>
      <c r="M14" s="1193"/>
      <c r="O14" s="55"/>
      <c r="P14" s="112"/>
      <c r="Q14" s="112"/>
      <c r="R14" s="112"/>
      <c r="S14" s="112"/>
      <c r="T14" s="112"/>
      <c r="U14" s="112"/>
      <c r="V14" s="112"/>
      <c r="W14" s="112"/>
      <c r="X14" s="112"/>
      <c r="Y14" s="112"/>
      <c r="Z14" s="112"/>
      <c r="AA14" s="971" t="str">
        <f>IF($N$4&lt;&gt;"",HLOOKUP(TEXT($N$4&amp;1,"#,##0")*1,入力シート!$B$15:$IL$64,10,FALSE),"")&amp;"長"</f>
        <v>大阪市長</v>
      </c>
      <c r="AB14" s="739"/>
      <c r="AC14" s="739"/>
      <c r="AD14" s="739"/>
      <c r="AE14" s="739"/>
      <c r="AF14" s="739"/>
      <c r="AG14" s="739"/>
      <c r="AH14" s="739"/>
      <c r="AI14" s="739"/>
      <c r="AJ14" s="739"/>
      <c r="AK14" s="740"/>
      <c r="AL14" s="214"/>
      <c r="AM14" s="1114"/>
      <c r="AN14" s="1115"/>
      <c r="AO14" s="1115"/>
      <c r="AP14" s="1116"/>
      <c r="AQ14" s="1053"/>
      <c r="AR14" s="1054"/>
      <c r="AS14" s="218"/>
      <c r="AT14" s="219"/>
      <c r="AU14" s="219"/>
      <c r="AV14" s="220"/>
      <c r="AW14" s="204"/>
      <c r="AX14" s="204"/>
      <c r="AY14" s="204"/>
      <c r="AZ14" s="204"/>
      <c r="BA14" s="204"/>
      <c r="BB14" s="204"/>
      <c r="BC14" s="204"/>
      <c r="BD14" s="204"/>
      <c r="BE14" s="204"/>
      <c r="BF14" s="204"/>
      <c r="BG14" s="204"/>
      <c r="BH14" s="204"/>
      <c r="BI14" s="1063"/>
      <c r="BJ14" s="1063"/>
      <c r="BK14" s="1063"/>
      <c r="BL14" s="1063"/>
      <c r="BM14" s="1063"/>
      <c r="BN14" s="1063"/>
      <c r="BO14" s="1063"/>
      <c r="BP14" s="1063"/>
      <c r="BQ14" s="1063"/>
      <c r="BR14" s="1063"/>
      <c r="BS14" s="1063"/>
      <c r="BT14" s="1063"/>
      <c r="BU14" s="1063"/>
      <c r="BV14" s="1063"/>
      <c r="BW14" s="1063"/>
      <c r="BX14" s="1063"/>
      <c r="BY14" s="1063"/>
      <c r="BZ14" s="1063"/>
      <c r="CA14" s="1063"/>
      <c r="CB14" s="1064"/>
      <c r="CC14" s="1124"/>
      <c r="CD14" s="1125"/>
      <c r="CE14" s="1125"/>
      <c r="CF14" s="1125"/>
      <c r="CG14" s="1125"/>
      <c r="CH14" s="1125"/>
      <c r="CI14" s="1125"/>
      <c r="CJ14" s="1125"/>
      <c r="CK14" s="1125"/>
      <c r="CL14" s="1125"/>
      <c r="CM14" s="1126"/>
      <c r="CN14" s="1129"/>
      <c r="CO14" s="1130"/>
      <c r="CP14" s="1135"/>
      <c r="CQ14" s="1136"/>
      <c r="CR14" s="1140"/>
      <c r="CS14" s="1141"/>
      <c r="CT14" s="1141"/>
      <c r="CU14" s="1141"/>
      <c r="CV14" s="1141"/>
      <c r="CW14" s="1141"/>
      <c r="CX14" s="1141"/>
      <c r="CY14" s="1141"/>
      <c r="CZ14" s="1141"/>
      <c r="DA14" s="1141"/>
      <c r="DB14" s="1141"/>
      <c r="DC14" s="1141"/>
      <c r="DD14" s="1142"/>
      <c r="DE14" s="994"/>
      <c r="DF14" s="995"/>
      <c r="DG14" s="1020"/>
      <c r="DH14" s="984"/>
      <c r="DI14" s="990"/>
      <c r="DJ14" s="944"/>
      <c r="DK14" s="945"/>
      <c r="DL14" s="945"/>
      <c r="DM14" s="945"/>
      <c r="DN14" s="945"/>
      <c r="DO14" s="945"/>
      <c r="DP14" s="945"/>
      <c r="DQ14" s="945"/>
      <c r="DR14" s="945"/>
      <c r="DS14" s="945"/>
      <c r="DT14" s="945"/>
      <c r="DU14" s="946"/>
      <c r="DV14" s="1024"/>
      <c r="DW14" s="1024"/>
      <c r="DX14" s="182"/>
      <c r="DZ14" s="180"/>
    </row>
    <row r="15" spans="1:130" ht="7.5" customHeight="1" x14ac:dyDescent="0.15">
      <c r="A15" s="1193"/>
      <c r="B15" s="1193"/>
      <c r="C15" s="1193"/>
      <c r="D15" s="1193"/>
      <c r="E15" s="1193"/>
      <c r="F15" s="1193"/>
      <c r="G15" s="1193"/>
      <c r="H15" s="1193"/>
      <c r="I15" s="1193"/>
      <c r="J15" s="1193"/>
      <c r="K15" s="1193"/>
      <c r="L15" s="1193"/>
      <c r="M15" s="1193"/>
      <c r="O15" s="55"/>
      <c r="P15" s="112"/>
      <c r="Q15" s="112"/>
      <c r="R15" s="112"/>
      <c r="S15" s="112"/>
      <c r="T15" s="112"/>
      <c r="U15" s="112"/>
      <c r="V15" s="112"/>
      <c r="W15" s="112"/>
      <c r="X15" s="112"/>
      <c r="Y15" s="112"/>
      <c r="Z15" s="112"/>
      <c r="AA15" s="972"/>
      <c r="AB15" s="741"/>
      <c r="AC15" s="741"/>
      <c r="AD15" s="741"/>
      <c r="AE15" s="741"/>
      <c r="AF15" s="741"/>
      <c r="AG15" s="741"/>
      <c r="AH15" s="741"/>
      <c r="AI15" s="741"/>
      <c r="AJ15" s="741"/>
      <c r="AK15" s="742"/>
      <c r="AL15" s="214"/>
      <c r="AM15" s="1114"/>
      <c r="AN15" s="1115"/>
      <c r="AO15" s="1115"/>
      <c r="AP15" s="1116"/>
      <c r="AQ15" s="1053"/>
      <c r="AR15" s="1054"/>
      <c r="AS15" s="1173" t="str">
        <f>IF(入力シート!G9&lt;&gt;"",入力シート!G9,"")</f>
        <v/>
      </c>
      <c r="AT15" s="1174"/>
      <c r="AU15" s="1174"/>
      <c r="AV15" s="1174"/>
      <c r="AW15" s="1174"/>
      <c r="AX15" s="1174"/>
      <c r="AY15" s="1174"/>
      <c r="AZ15" s="1174"/>
      <c r="BA15" s="1174"/>
      <c r="BB15" s="1174"/>
      <c r="BC15" s="1174"/>
      <c r="BD15" s="1174"/>
      <c r="BE15" s="1174"/>
      <c r="BF15" s="1174"/>
      <c r="BG15" s="1174"/>
      <c r="BH15" s="1174"/>
      <c r="BI15" s="1174"/>
      <c r="BJ15" s="1174"/>
      <c r="BK15" s="1174"/>
      <c r="BL15" s="1174"/>
      <c r="BM15" s="1174"/>
      <c r="BN15" s="1174"/>
      <c r="BO15" s="1174"/>
      <c r="BP15" s="1174"/>
      <c r="BQ15" s="1174"/>
      <c r="BR15" s="1174"/>
      <c r="BS15" s="1174"/>
      <c r="BT15" s="1174"/>
      <c r="BU15" s="1174"/>
      <c r="BV15" s="1174"/>
      <c r="BW15" s="1174"/>
      <c r="BX15" s="1174"/>
      <c r="BY15" s="1174"/>
      <c r="BZ15" s="1174"/>
      <c r="CA15" s="1174"/>
      <c r="CB15" s="1175"/>
      <c r="CC15" s="1124"/>
      <c r="CD15" s="1125"/>
      <c r="CE15" s="1125"/>
      <c r="CF15" s="1125"/>
      <c r="CG15" s="1125"/>
      <c r="CH15" s="1125"/>
      <c r="CI15" s="1125"/>
      <c r="CJ15" s="1125"/>
      <c r="CK15" s="1125"/>
      <c r="CL15" s="1125"/>
      <c r="CM15" s="1126"/>
      <c r="CN15" s="1129"/>
      <c r="CO15" s="1130"/>
      <c r="CP15" s="975" t="s">
        <v>252</v>
      </c>
      <c r="CQ15" s="976"/>
      <c r="CR15" s="1137" t="str">
        <f>IF(入力シート!M12&lt;&gt;"",入力シート!M12,"")</f>
        <v/>
      </c>
      <c r="CS15" s="1138"/>
      <c r="CT15" s="1138"/>
      <c r="CU15" s="1138"/>
      <c r="CV15" s="1138"/>
      <c r="CW15" s="1138"/>
      <c r="CX15" s="1138"/>
      <c r="CY15" s="1138"/>
      <c r="CZ15" s="1138"/>
      <c r="DA15" s="1138"/>
      <c r="DB15" s="1138"/>
      <c r="DC15" s="1138"/>
      <c r="DD15" s="1139"/>
      <c r="DE15" s="1006" t="s">
        <v>89</v>
      </c>
      <c r="DF15" s="1007"/>
      <c r="DG15" s="1020"/>
      <c r="DH15" s="984"/>
      <c r="DI15" s="990"/>
      <c r="DJ15" s="944"/>
      <c r="DK15" s="945"/>
      <c r="DL15" s="945"/>
      <c r="DM15" s="945"/>
      <c r="DN15" s="945"/>
      <c r="DO15" s="945"/>
      <c r="DP15" s="945"/>
      <c r="DQ15" s="945"/>
      <c r="DR15" s="945"/>
      <c r="DS15" s="945"/>
      <c r="DT15" s="945"/>
      <c r="DU15" s="946"/>
      <c r="DV15" s="1024"/>
      <c r="DW15" s="1024"/>
      <c r="DX15" s="182"/>
      <c r="DZ15" s="180"/>
    </row>
    <row r="16" spans="1:130" ht="7.5" customHeight="1" thickBot="1" x14ac:dyDescent="0.2">
      <c r="A16" s="1193"/>
      <c r="B16" s="1193"/>
      <c r="C16" s="1193"/>
      <c r="D16" s="1193"/>
      <c r="E16" s="1193"/>
      <c r="F16" s="1193"/>
      <c r="G16" s="1193"/>
      <c r="H16" s="1193"/>
      <c r="I16" s="1193"/>
      <c r="J16" s="1193"/>
      <c r="K16" s="1193"/>
      <c r="L16" s="1193"/>
      <c r="M16" s="1193"/>
      <c r="O16" s="55"/>
      <c r="P16" s="51"/>
      <c r="Q16" s="51"/>
      <c r="R16" s="51"/>
      <c r="S16" s="51"/>
      <c r="T16" s="51"/>
      <c r="U16" s="51"/>
      <c r="V16" s="48"/>
      <c r="W16" s="56"/>
      <c r="X16" s="56"/>
      <c r="Y16" s="56"/>
      <c r="Z16" s="56"/>
      <c r="AA16" s="972"/>
      <c r="AB16" s="741"/>
      <c r="AC16" s="741"/>
      <c r="AD16" s="741"/>
      <c r="AE16" s="741"/>
      <c r="AF16" s="741"/>
      <c r="AG16" s="741"/>
      <c r="AH16" s="741"/>
      <c r="AI16" s="741"/>
      <c r="AJ16" s="741"/>
      <c r="AK16" s="742"/>
      <c r="AL16" s="215"/>
      <c r="AM16" s="1114"/>
      <c r="AN16" s="1115"/>
      <c r="AO16" s="1115"/>
      <c r="AP16" s="1116"/>
      <c r="AQ16" s="1053"/>
      <c r="AR16" s="1054"/>
      <c r="AS16" s="1173"/>
      <c r="AT16" s="1174"/>
      <c r="AU16" s="1174"/>
      <c r="AV16" s="1174"/>
      <c r="AW16" s="1174"/>
      <c r="AX16" s="1174"/>
      <c r="AY16" s="1174"/>
      <c r="AZ16" s="1174"/>
      <c r="BA16" s="1174"/>
      <c r="BB16" s="1174"/>
      <c r="BC16" s="1174"/>
      <c r="BD16" s="1174"/>
      <c r="BE16" s="1174"/>
      <c r="BF16" s="1174"/>
      <c r="BG16" s="1174"/>
      <c r="BH16" s="1174"/>
      <c r="BI16" s="1174"/>
      <c r="BJ16" s="1174"/>
      <c r="BK16" s="1174"/>
      <c r="BL16" s="1174"/>
      <c r="BM16" s="1174"/>
      <c r="BN16" s="1174"/>
      <c r="BO16" s="1174"/>
      <c r="BP16" s="1174"/>
      <c r="BQ16" s="1174"/>
      <c r="BR16" s="1174"/>
      <c r="BS16" s="1174"/>
      <c r="BT16" s="1174"/>
      <c r="BU16" s="1174"/>
      <c r="BV16" s="1174"/>
      <c r="BW16" s="1174"/>
      <c r="BX16" s="1174"/>
      <c r="BY16" s="1174"/>
      <c r="BZ16" s="1174"/>
      <c r="CA16" s="1174"/>
      <c r="CB16" s="1175"/>
      <c r="CC16" s="1124"/>
      <c r="CD16" s="1125"/>
      <c r="CE16" s="1125"/>
      <c r="CF16" s="1125"/>
      <c r="CG16" s="1125"/>
      <c r="CH16" s="1125"/>
      <c r="CI16" s="1125"/>
      <c r="CJ16" s="1125"/>
      <c r="CK16" s="1125"/>
      <c r="CL16" s="1125"/>
      <c r="CM16" s="1126"/>
      <c r="CN16" s="1129"/>
      <c r="CO16" s="1130"/>
      <c r="CP16" s="977"/>
      <c r="CQ16" s="978"/>
      <c r="CR16" s="1140"/>
      <c r="CS16" s="1141"/>
      <c r="CT16" s="1141"/>
      <c r="CU16" s="1141"/>
      <c r="CV16" s="1141"/>
      <c r="CW16" s="1141"/>
      <c r="CX16" s="1141"/>
      <c r="CY16" s="1141"/>
      <c r="CZ16" s="1141"/>
      <c r="DA16" s="1141"/>
      <c r="DB16" s="1141"/>
      <c r="DC16" s="1141"/>
      <c r="DD16" s="1142"/>
      <c r="DE16" s="1006"/>
      <c r="DF16" s="1007"/>
      <c r="DG16" s="1021"/>
      <c r="DH16" s="1022"/>
      <c r="DI16" s="1023"/>
      <c r="DJ16" s="947"/>
      <c r="DK16" s="948"/>
      <c r="DL16" s="948"/>
      <c r="DM16" s="948"/>
      <c r="DN16" s="948"/>
      <c r="DO16" s="948"/>
      <c r="DP16" s="948"/>
      <c r="DQ16" s="948"/>
      <c r="DR16" s="948"/>
      <c r="DS16" s="948"/>
      <c r="DT16" s="948"/>
      <c r="DU16" s="949"/>
      <c r="DV16" s="1024"/>
      <c r="DW16" s="1024"/>
      <c r="DX16" s="182"/>
      <c r="DZ16" s="180"/>
    </row>
    <row r="17" spans="1:158" ht="7.5" customHeight="1" thickBot="1" x14ac:dyDescent="0.2">
      <c r="A17" s="1193"/>
      <c r="B17" s="1193"/>
      <c r="C17" s="1193"/>
      <c r="D17" s="1193"/>
      <c r="E17" s="1193"/>
      <c r="F17" s="1193"/>
      <c r="G17" s="1193"/>
      <c r="H17" s="1193"/>
      <c r="I17" s="1193"/>
      <c r="J17" s="1193"/>
      <c r="K17" s="1193"/>
      <c r="L17" s="1193"/>
      <c r="M17" s="1193"/>
      <c r="O17" s="55"/>
      <c r="P17" s="51"/>
      <c r="Q17" s="51"/>
      <c r="R17" s="51"/>
      <c r="S17" s="51"/>
      <c r="T17" s="51"/>
      <c r="U17" s="51"/>
      <c r="V17" s="56"/>
      <c r="W17" s="56"/>
      <c r="X17" s="56"/>
      <c r="Y17" s="56"/>
      <c r="Z17" s="56"/>
      <c r="AA17" s="973"/>
      <c r="AB17" s="743"/>
      <c r="AC17" s="743"/>
      <c r="AD17" s="743"/>
      <c r="AE17" s="743"/>
      <c r="AF17" s="743"/>
      <c r="AG17" s="743"/>
      <c r="AH17" s="743"/>
      <c r="AI17" s="743"/>
      <c r="AJ17" s="743"/>
      <c r="AK17" s="744"/>
      <c r="AL17" s="215"/>
      <c r="AM17" s="1114"/>
      <c r="AN17" s="1115"/>
      <c r="AO17" s="1115"/>
      <c r="AP17" s="1116"/>
      <c r="AQ17" s="1053"/>
      <c r="AR17" s="1054"/>
      <c r="AS17" s="1173"/>
      <c r="AT17" s="1174"/>
      <c r="AU17" s="1174"/>
      <c r="AV17" s="1174"/>
      <c r="AW17" s="1174"/>
      <c r="AX17" s="1174"/>
      <c r="AY17" s="1174"/>
      <c r="AZ17" s="1174"/>
      <c r="BA17" s="1174"/>
      <c r="BB17" s="1174"/>
      <c r="BC17" s="1174"/>
      <c r="BD17" s="1174"/>
      <c r="BE17" s="1174"/>
      <c r="BF17" s="1174"/>
      <c r="BG17" s="1174"/>
      <c r="BH17" s="1174"/>
      <c r="BI17" s="1174"/>
      <c r="BJ17" s="1174"/>
      <c r="BK17" s="1174"/>
      <c r="BL17" s="1174"/>
      <c r="BM17" s="1174"/>
      <c r="BN17" s="1174"/>
      <c r="BO17" s="1174"/>
      <c r="BP17" s="1174"/>
      <c r="BQ17" s="1174"/>
      <c r="BR17" s="1174"/>
      <c r="BS17" s="1174"/>
      <c r="BT17" s="1174"/>
      <c r="BU17" s="1174"/>
      <c r="BV17" s="1174"/>
      <c r="BW17" s="1174"/>
      <c r="BX17" s="1174"/>
      <c r="BY17" s="1174"/>
      <c r="BZ17" s="1174"/>
      <c r="CA17" s="1174"/>
      <c r="CB17" s="1175"/>
      <c r="CC17" s="1124"/>
      <c r="CD17" s="1125"/>
      <c r="CE17" s="1125"/>
      <c r="CF17" s="1125"/>
      <c r="CG17" s="1125"/>
      <c r="CH17" s="1125"/>
      <c r="CI17" s="1125"/>
      <c r="CJ17" s="1125"/>
      <c r="CK17" s="1125"/>
      <c r="CL17" s="1125"/>
      <c r="CM17" s="1126"/>
      <c r="CN17" s="1129"/>
      <c r="CO17" s="1130"/>
      <c r="CP17" s="977"/>
      <c r="CQ17" s="978"/>
      <c r="CR17" s="1140"/>
      <c r="CS17" s="1141"/>
      <c r="CT17" s="1141"/>
      <c r="CU17" s="1141"/>
      <c r="CV17" s="1141"/>
      <c r="CW17" s="1141"/>
      <c r="CX17" s="1141"/>
      <c r="CY17" s="1141"/>
      <c r="CZ17" s="1141"/>
      <c r="DA17" s="1141"/>
      <c r="DB17" s="1141"/>
      <c r="DC17" s="1141"/>
      <c r="DD17" s="1142"/>
      <c r="DE17" s="1006"/>
      <c r="DF17" s="1007"/>
      <c r="DG17" s="984" t="s">
        <v>255</v>
      </c>
      <c r="DH17" s="984"/>
      <c r="DI17" s="990"/>
      <c r="DJ17" s="944" t="str">
        <f>+IF($N$4&lt;&gt;"",IF(AND(CE40&gt;=1,CE40&lt;=5),IF(HLOOKUP($N$4,入力シート!$B$14:$IL$64,3,FALSE)&lt;&gt;"",HLOOKUP($N$4,入力シート!$B$14:$IL$64,3,FALSE),""),""),"")</f>
        <v/>
      </c>
      <c r="DK17" s="945"/>
      <c r="DL17" s="945"/>
      <c r="DM17" s="945"/>
      <c r="DN17" s="945"/>
      <c r="DO17" s="945"/>
      <c r="DP17" s="945"/>
      <c r="DQ17" s="945"/>
      <c r="DR17" s="945"/>
      <c r="DS17" s="945"/>
      <c r="DT17" s="945"/>
      <c r="DU17" s="946"/>
      <c r="DV17" s="1024"/>
      <c r="DW17" s="1024"/>
      <c r="DX17" s="182"/>
      <c r="DZ17" s="180"/>
    </row>
    <row r="18" spans="1:158" ht="7.5" customHeight="1" thickBot="1" x14ac:dyDescent="0.2">
      <c r="A18" s="1193"/>
      <c r="B18" s="1193"/>
      <c r="C18" s="1193"/>
      <c r="D18" s="1193"/>
      <c r="E18" s="1193"/>
      <c r="F18" s="1193"/>
      <c r="G18" s="1193"/>
      <c r="H18" s="1193"/>
      <c r="I18" s="1193"/>
      <c r="J18" s="1193"/>
      <c r="K18" s="1193"/>
      <c r="L18" s="1193"/>
      <c r="M18" s="1193"/>
      <c r="O18" s="55"/>
      <c r="P18" s="51"/>
      <c r="Q18" s="51"/>
      <c r="R18" s="51"/>
      <c r="S18" s="51"/>
      <c r="T18" s="56"/>
      <c r="U18" s="183"/>
      <c r="V18" s="183"/>
      <c r="W18" s="183"/>
      <c r="X18" s="183"/>
      <c r="Y18" s="183"/>
      <c r="Z18" s="183"/>
      <c r="AA18" s="183"/>
      <c r="AL18" s="216"/>
      <c r="AM18" s="1114"/>
      <c r="AN18" s="1115"/>
      <c r="AO18" s="1115"/>
      <c r="AP18" s="1116"/>
      <c r="AQ18" s="1053"/>
      <c r="AR18" s="1054"/>
      <c r="AS18" s="1173"/>
      <c r="AT18" s="1174"/>
      <c r="AU18" s="1174"/>
      <c r="AV18" s="1174"/>
      <c r="AW18" s="1174"/>
      <c r="AX18" s="1174"/>
      <c r="AY18" s="1174"/>
      <c r="AZ18" s="1174"/>
      <c r="BA18" s="1174"/>
      <c r="BB18" s="1174"/>
      <c r="BC18" s="1174"/>
      <c r="BD18" s="1174"/>
      <c r="BE18" s="1174"/>
      <c r="BF18" s="1174"/>
      <c r="BG18" s="1174"/>
      <c r="BH18" s="1174"/>
      <c r="BI18" s="1174"/>
      <c r="BJ18" s="1174"/>
      <c r="BK18" s="1174"/>
      <c r="BL18" s="1174"/>
      <c r="BM18" s="1174"/>
      <c r="BN18" s="1174"/>
      <c r="BO18" s="1174"/>
      <c r="BP18" s="1174"/>
      <c r="BQ18" s="1174"/>
      <c r="BR18" s="1174"/>
      <c r="BS18" s="1174"/>
      <c r="BT18" s="1174"/>
      <c r="BU18" s="1174"/>
      <c r="BV18" s="1174"/>
      <c r="BW18" s="1174"/>
      <c r="BX18" s="1174"/>
      <c r="BY18" s="1174"/>
      <c r="BZ18" s="1174"/>
      <c r="CA18" s="1174"/>
      <c r="CB18" s="1175"/>
      <c r="CC18" s="1124"/>
      <c r="CD18" s="1125"/>
      <c r="CE18" s="1125"/>
      <c r="CF18" s="1125"/>
      <c r="CG18" s="1125"/>
      <c r="CH18" s="1125"/>
      <c r="CI18" s="1125"/>
      <c r="CJ18" s="1125"/>
      <c r="CK18" s="1125"/>
      <c r="CL18" s="1125"/>
      <c r="CM18" s="1126"/>
      <c r="CN18" s="1129"/>
      <c r="CO18" s="1130"/>
      <c r="CP18" s="977"/>
      <c r="CQ18" s="978"/>
      <c r="CR18" s="1140"/>
      <c r="CS18" s="1141"/>
      <c r="CT18" s="1141"/>
      <c r="CU18" s="1141"/>
      <c r="CV18" s="1141"/>
      <c r="CW18" s="1141"/>
      <c r="CX18" s="1141"/>
      <c r="CY18" s="1141"/>
      <c r="CZ18" s="1141"/>
      <c r="DA18" s="1141"/>
      <c r="DB18" s="1141"/>
      <c r="DC18" s="1141"/>
      <c r="DD18" s="1142"/>
      <c r="DE18" s="1006"/>
      <c r="DF18" s="1007"/>
      <c r="DG18" s="984"/>
      <c r="DH18" s="984"/>
      <c r="DI18" s="990"/>
      <c r="DJ18" s="944"/>
      <c r="DK18" s="945"/>
      <c r="DL18" s="945"/>
      <c r="DM18" s="945"/>
      <c r="DN18" s="945"/>
      <c r="DO18" s="945"/>
      <c r="DP18" s="945"/>
      <c r="DQ18" s="945"/>
      <c r="DR18" s="945"/>
      <c r="DS18" s="945"/>
      <c r="DT18" s="945"/>
      <c r="DU18" s="946"/>
      <c r="DV18" s="1024"/>
      <c r="DW18" s="1024"/>
      <c r="DX18" s="182"/>
      <c r="DZ18" s="181"/>
    </row>
    <row r="19" spans="1:158" ht="7.5" customHeight="1" thickBot="1" x14ac:dyDescent="0.2">
      <c r="A19" s="1193"/>
      <c r="B19" s="1193"/>
      <c r="C19" s="1193"/>
      <c r="D19" s="1193"/>
      <c r="E19" s="1193"/>
      <c r="F19" s="1193"/>
      <c r="G19" s="1193"/>
      <c r="H19" s="1193"/>
      <c r="I19" s="1193"/>
      <c r="J19" s="1193"/>
      <c r="K19" s="1193"/>
      <c r="L19" s="1193"/>
      <c r="M19" s="1193"/>
      <c r="O19" s="55"/>
      <c r="P19" s="51"/>
      <c r="Q19" s="51"/>
      <c r="R19" s="741" t="s">
        <v>143</v>
      </c>
      <c r="S19" s="741"/>
      <c r="T19" s="741"/>
      <c r="U19" s="742"/>
      <c r="V19" s="971" t="str">
        <f>IF(入力シート!G5&lt;&gt;"",入力シート!G5,"")</f>
        <v/>
      </c>
      <c r="W19" s="739"/>
      <c r="X19" s="739"/>
      <c r="Y19" s="739"/>
      <c r="Z19" s="740"/>
      <c r="AA19" s="974" t="s">
        <v>243</v>
      </c>
      <c r="AB19" s="873"/>
      <c r="AC19" s="873"/>
      <c r="AL19" s="216"/>
      <c r="AM19" s="1114"/>
      <c r="AN19" s="1115"/>
      <c r="AO19" s="1115"/>
      <c r="AP19" s="1116"/>
      <c r="AQ19" s="1053"/>
      <c r="AR19" s="1054"/>
      <c r="AS19" s="1173"/>
      <c r="AT19" s="1174"/>
      <c r="AU19" s="1174"/>
      <c r="AV19" s="1174"/>
      <c r="AW19" s="1174"/>
      <c r="AX19" s="1174"/>
      <c r="AY19" s="1174"/>
      <c r="AZ19" s="1174"/>
      <c r="BA19" s="1174"/>
      <c r="BB19" s="1174"/>
      <c r="BC19" s="1174"/>
      <c r="BD19" s="1174"/>
      <c r="BE19" s="1174"/>
      <c r="BF19" s="1174"/>
      <c r="BG19" s="1174"/>
      <c r="BH19" s="1174"/>
      <c r="BI19" s="1174"/>
      <c r="BJ19" s="1174"/>
      <c r="BK19" s="1174"/>
      <c r="BL19" s="1174"/>
      <c r="BM19" s="1174"/>
      <c r="BN19" s="1174"/>
      <c r="BO19" s="1174"/>
      <c r="BP19" s="1174"/>
      <c r="BQ19" s="1174"/>
      <c r="BR19" s="1174"/>
      <c r="BS19" s="1174"/>
      <c r="BT19" s="1174"/>
      <c r="BU19" s="1174"/>
      <c r="BV19" s="1174"/>
      <c r="BW19" s="1174"/>
      <c r="BX19" s="1174"/>
      <c r="BY19" s="1174"/>
      <c r="BZ19" s="1174"/>
      <c r="CA19" s="1174"/>
      <c r="CB19" s="1175"/>
      <c r="CC19" s="1124"/>
      <c r="CD19" s="1125"/>
      <c r="CE19" s="1125"/>
      <c r="CF19" s="1125"/>
      <c r="CG19" s="1125"/>
      <c r="CH19" s="1125"/>
      <c r="CI19" s="1125"/>
      <c r="CJ19" s="1125"/>
      <c r="CK19" s="1125"/>
      <c r="CL19" s="1125"/>
      <c r="CM19" s="1126"/>
      <c r="CN19" s="1129"/>
      <c r="CO19" s="1130"/>
      <c r="CP19" s="1109"/>
      <c r="CQ19" s="1110"/>
      <c r="CR19" s="1143"/>
      <c r="CS19" s="1144"/>
      <c r="CT19" s="1144"/>
      <c r="CU19" s="1144"/>
      <c r="CV19" s="1144"/>
      <c r="CW19" s="1144"/>
      <c r="CX19" s="1144"/>
      <c r="CY19" s="1144"/>
      <c r="CZ19" s="1144"/>
      <c r="DA19" s="1144"/>
      <c r="DB19" s="1144"/>
      <c r="DC19" s="1144"/>
      <c r="DD19" s="1145"/>
      <c r="DE19" s="1008"/>
      <c r="DF19" s="1009"/>
      <c r="DG19" s="1022"/>
      <c r="DH19" s="1022"/>
      <c r="DI19" s="1023"/>
      <c r="DJ19" s="947"/>
      <c r="DK19" s="948"/>
      <c r="DL19" s="948"/>
      <c r="DM19" s="948"/>
      <c r="DN19" s="948"/>
      <c r="DO19" s="948"/>
      <c r="DP19" s="948"/>
      <c r="DQ19" s="948"/>
      <c r="DR19" s="948"/>
      <c r="DS19" s="948"/>
      <c r="DT19" s="948"/>
      <c r="DU19" s="949"/>
      <c r="DV19" s="1024"/>
      <c r="DW19" s="1024"/>
      <c r="DX19" s="182"/>
      <c r="DZ19" s="181"/>
    </row>
    <row r="20" spans="1:158" ht="7.5" customHeight="1" x14ac:dyDescent="0.15">
      <c r="A20" s="1193"/>
      <c r="B20" s="1193"/>
      <c r="C20" s="1193"/>
      <c r="D20" s="1193"/>
      <c r="E20" s="1193"/>
      <c r="F20" s="1193"/>
      <c r="G20" s="1193"/>
      <c r="H20" s="1193"/>
      <c r="I20" s="1193"/>
      <c r="J20" s="1193"/>
      <c r="K20" s="1193"/>
      <c r="L20" s="1193"/>
      <c r="M20" s="1193"/>
      <c r="O20" s="55"/>
      <c r="P20" s="51"/>
      <c r="Q20" s="51"/>
      <c r="R20" s="741"/>
      <c r="S20" s="741"/>
      <c r="T20" s="741"/>
      <c r="U20" s="742"/>
      <c r="V20" s="972"/>
      <c r="W20" s="741"/>
      <c r="X20" s="741"/>
      <c r="Y20" s="741"/>
      <c r="Z20" s="742"/>
      <c r="AA20" s="974"/>
      <c r="AB20" s="873"/>
      <c r="AC20" s="873"/>
      <c r="AD20" s="48"/>
      <c r="AE20" s="48"/>
      <c r="AF20" s="48"/>
      <c r="AG20" s="48"/>
      <c r="AH20" s="48"/>
      <c r="AI20" s="48"/>
      <c r="AJ20" s="48"/>
      <c r="AK20" s="48"/>
      <c r="AL20" s="217"/>
      <c r="AM20" s="1114"/>
      <c r="AN20" s="1115"/>
      <c r="AO20" s="1115"/>
      <c r="AP20" s="1116"/>
      <c r="AQ20" s="1056"/>
      <c r="AR20" s="1057"/>
      <c r="AS20" s="1176"/>
      <c r="AT20" s="1177"/>
      <c r="AU20" s="1177"/>
      <c r="AV20" s="1177"/>
      <c r="AW20" s="1177"/>
      <c r="AX20" s="1177"/>
      <c r="AY20" s="1177"/>
      <c r="AZ20" s="1177"/>
      <c r="BA20" s="1177"/>
      <c r="BB20" s="1177"/>
      <c r="BC20" s="1177"/>
      <c r="BD20" s="1177"/>
      <c r="BE20" s="1177"/>
      <c r="BF20" s="1177"/>
      <c r="BG20" s="1177"/>
      <c r="BH20" s="1177"/>
      <c r="BI20" s="1177"/>
      <c r="BJ20" s="1177"/>
      <c r="BK20" s="1177"/>
      <c r="BL20" s="1177"/>
      <c r="BM20" s="1177"/>
      <c r="BN20" s="1177"/>
      <c r="BO20" s="1177"/>
      <c r="BP20" s="1177"/>
      <c r="BQ20" s="1177"/>
      <c r="BR20" s="1177"/>
      <c r="BS20" s="1177"/>
      <c r="BT20" s="1177"/>
      <c r="BU20" s="1177"/>
      <c r="BV20" s="1177"/>
      <c r="BW20" s="1177"/>
      <c r="BX20" s="1177"/>
      <c r="BY20" s="1177"/>
      <c r="BZ20" s="1177"/>
      <c r="CA20" s="1177"/>
      <c r="CB20" s="1178"/>
      <c r="CC20" s="1124"/>
      <c r="CD20" s="1125"/>
      <c r="CE20" s="1125"/>
      <c r="CF20" s="1125"/>
      <c r="CG20" s="1125"/>
      <c r="CH20" s="1125"/>
      <c r="CI20" s="1125"/>
      <c r="CJ20" s="1125"/>
      <c r="CK20" s="1125"/>
      <c r="CL20" s="1125"/>
      <c r="CM20" s="1126"/>
      <c r="CN20" s="1129"/>
      <c r="CO20" s="1130"/>
      <c r="CP20" s="975" t="s">
        <v>253</v>
      </c>
      <c r="CQ20" s="976"/>
      <c r="CR20" s="981" t="str">
        <f>IF(入力シート!S12&lt;&gt;"",入力シート!S12,"")</f>
        <v/>
      </c>
      <c r="CS20" s="982"/>
      <c r="CT20" s="982"/>
      <c r="CU20" s="987" t="str">
        <f>IF(AND(CR20&lt;&gt;"",CV20&lt;&gt;"",CZ20&lt;&gt;""),"-","")</f>
        <v/>
      </c>
      <c r="CV20" s="982" t="str">
        <f>IF(入力シート!V12&lt;&gt;"",入力シート!V12,"")</f>
        <v/>
      </c>
      <c r="CW20" s="982"/>
      <c r="CX20" s="982"/>
      <c r="CY20" s="987" t="str">
        <f>IF(AND(CR20&lt;&gt;"",CV20&lt;&gt;"",CZ20&lt;&gt;""),"-","")</f>
        <v/>
      </c>
      <c r="CZ20" s="982" t="str">
        <f>IF(入力シート!Y12&lt;&gt;"",入力シート!Y12,"")</f>
        <v/>
      </c>
      <c r="DA20" s="982"/>
      <c r="DB20" s="982"/>
      <c r="DC20" s="982"/>
      <c r="DD20" s="989"/>
      <c r="DE20" s="992" t="str">
        <f>IF(CH35&lt;&gt;"",CH35,"")</f>
        <v/>
      </c>
      <c r="DF20" s="993"/>
      <c r="DG20" s="996" t="s">
        <v>90</v>
      </c>
      <c r="DH20" s="996"/>
      <c r="DI20" s="997"/>
      <c r="DJ20" s="998" t="str">
        <f>IF(OR(入力シート!G6&lt;&gt;"",入力シート!H6&lt;&gt;"",入力シート!I6&lt;&gt;"",入力シート!J6&lt;&gt;"",入力シート!K6&lt;&gt;"",入力シート!L6&lt;&gt;""),入力シート!G6&amp;入力シート!H6&amp;入力シート!I6&amp;入力シート!J6&amp;入力シート!K6&amp;入力シート!L6,"")</f>
        <v/>
      </c>
      <c r="DK20" s="999"/>
      <c r="DL20" s="999"/>
      <c r="DM20" s="999"/>
      <c r="DN20" s="999"/>
      <c r="DO20" s="999"/>
      <c r="DP20" s="999"/>
      <c r="DQ20" s="999"/>
      <c r="DR20" s="999"/>
      <c r="DS20" s="999"/>
      <c r="DT20" s="999"/>
      <c r="DU20" s="1000"/>
      <c r="DV20" s="1024"/>
      <c r="DW20" s="1024"/>
      <c r="DX20" s="182"/>
      <c r="DZ20" s="181"/>
      <c r="EA20" s="186"/>
      <c r="EB20" s="187"/>
      <c r="EC20" s="186"/>
      <c r="ED20" s="187"/>
      <c r="EE20" s="186"/>
      <c r="EF20" s="187"/>
      <c r="EG20" s="186"/>
      <c r="EH20" s="187"/>
      <c r="EI20" s="186"/>
      <c r="EJ20" s="187"/>
      <c r="EK20" s="186"/>
      <c r="EL20" s="187"/>
      <c r="EM20" s="186"/>
      <c r="EN20" s="187"/>
      <c r="EO20" s="186"/>
      <c r="EP20" s="187"/>
      <c r="EQ20" s="186"/>
      <c r="ER20" s="187"/>
      <c r="ES20" s="186"/>
      <c r="ET20" s="187"/>
      <c r="EU20" s="186"/>
      <c r="EV20" s="187"/>
      <c r="EW20" s="186"/>
      <c r="EX20" s="187"/>
      <c r="EY20" s="186"/>
      <c r="EZ20" s="187"/>
    </row>
    <row r="21" spans="1:158" ht="7.5" customHeight="1" thickBot="1" x14ac:dyDescent="0.2">
      <c r="A21" s="1193"/>
      <c r="B21" s="1193"/>
      <c r="C21" s="1193"/>
      <c r="D21" s="1193"/>
      <c r="E21" s="1193"/>
      <c r="F21" s="1193"/>
      <c r="G21" s="1193"/>
      <c r="H21" s="1193"/>
      <c r="I21" s="1193"/>
      <c r="J21" s="1193"/>
      <c r="K21" s="1193"/>
      <c r="L21" s="1193"/>
      <c r="M21" s="1193"/>
      <c r="O21" s="55"/>
      <c r="P21" s="51"/>
      <c r="Q21" s="51"/>
      <c r="R21" s="741"/>
      <c r="S21" s="741"/>
      <c r="T21" s="741"/>
      <c r="U21" s="742"/>
      <c r="V21" s="973"/>
      <c r="W21" s="743"/>
      <c r="X21" s="743"/>
      <c r="Y21" s="743"/>
      <c r="Z21" s="744"/>
      <c r="AA21" s="974"/>
      <c r="AB21" s="873"/>
      <c r="AC21" s="873"/>
      <c r="AD21" s="48"/>
      <c r="AE21" s="48"/>
      <c r="AF21" s="48"/>
      <c r="AG21" s="48"/>
      <c r="AH21" s="48"/>
      <c r="AI21" s="48"/>
      <c r="AJ21" s="48"/>
      <c r="AK21" s="48"/>
      <c r="AL21" s="217"/>
      <c r="AM21" s="1114"/>
      <c r="AN21" s="1115"/>
      <c r="AO21" s="1115"/>
      <c r="AP21" s="1116"/>
      <c r="AQ21" s="639" t="s">
        <v>226</v>
      </c>
      <c r="AR21" s="639"/>
      <c r="AS21" s="1179" t="str">
        <f>IF(入力シート!G8&lt;&gt;"",入力シート!G8,"")</f>
        <v/>
      </c>
      <c r="AT21" s="1180"/>
      <c r="AU21" s="1180"/>
      <c r="AV21" s="1180"/>
      <c r="AW21" s="1180"/>
      <c r="AX21" s="1180"/>
      <c r="AY21" s="1180"/>
      <c r="AZ21" s="1180"/>
      <c r="BA21" s="1180"/>
      <c r="BB21" s="1180"/>
      <c r="BC21" s="1180"/>
      <c r="BD21" s="1180"/>
      <c r="BE21" s="1180"/>
      <c r="BF21" s="1180"/>
      <c r="BG21" s="1180"/>
      <c r="BH21" s="1180"/>
      <c r="BI21" s="1180"/>
      <c r="BJ21" s="1180"/>
      <c r="BK21" s="1180"/>
      <c r="BL21" s="1180"/>
      <c r="BM21" s="1180"/>
      <c r="BN21" s="1180"/>
      <c r="BO21" s="1180"/>
      <c r="BP21" s="1180"/>
      <c r="BQ21" s="1180"/>
      <c r="BR21" s="1180"/>
      <c r="BS21" s="1180"/>
      <c r="BT21" s="1180"/>
      <c r="BU21" s="1180"/>
      <c r="BV21" s="1180"/>
      <c r="BW21" s="1180"/>
      <c r="BX21" s="1180"/>
      <c r="BY21" s="1180"/>
      <c r="BZ21" s="1180"/>
      <c r="CA21" s="1180"/>
      <c r="CB21" s="1181"/>
      <c r="CC21" s="1124"/>
      <c r="CD21" s="1125"/>
      <c r="CE21" s="1125"/>
      <c r="CF21" s="1125"/>
      <c r="CG21" s="1125"/>
      <c r="CH21" s="1125"/>
      <c r="CI21" s="1125"/>
      <c r="CJ21" s="1125"/>
      <c r="CK21" s="1125"/>
      <c r="CL21" s="1125"/>
      <c r="CM21" s="1126"/>
      <c r="CN21" s="1129"/>
      <c r="CO21" s="1130"/>
      <c r="CP21" s="977"/>
      <c r="CQ21" s="978"/>
      <c r="CR21" s="983"/>
      <c r="CS21" s="984"/>
      <c r="CT21" s="984"/>
      <c r="CU21" s="560"/>
      <c r="CV21" s="984"/>
      <c r="CW21" s="984"/>
      <c r="CX21" s="984"/>
      <c r="CY21" s="560"/>
      <c r="CZ21" s="984"/>
      <c r="DA21" s="984"/>
      <c r="DB21" s="984"/>
      <c r="DC21" s="984"/>
      <c r="DD21" s="990"/>
      <c r="DE21" s="994"/>
      <c r="DF21" s="995"/>
      <c r="DG21" s="984"/>
      <c r="DH21" s="984"/>
      <c r="DI21" s="990"/>
      <c r="DJ21" s="944"/>
      <c r="DK21" s="945"/>
      <c r="DL21" s="945"/>
      <c r="DM21" s="945"/>
      <c r="DN21" s="945"/>
      <c r="DO21" s="945"/>
      <c r="DP21" s="945"/>
      <c r="DQ21" s="945"/>
      <c r="DR21" s="945"/>
      <c r="DS21" s="945"/>
      <c r="DT21" s="945"/>
      <c r="DU21" s="946"/>
      <c r="DV21" s="1024"/>
      <c r="DW21" s="1024"/>
      <c r="DX21" s="182"/>
      <c r="DZ21" s="181"/>
      <c r="EA21" s="187"/>
      <c r="EB21" s="248" t="s">
        <v>290</v>
      </c>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row>
    <row r="22" spans="1:158" ht="7.5" customHeight="1" x14ac:dyDescent="0.15">
      <c r="A22" s="1193"/>
      <c r="B22" s="1193"/>
      <c r="C22" s="1193"/>
      <c r="D22" s="1193"/>
      <c r="E22" s="1193"/>
      <c r="F22" s="1193"/>
      <c r="G22" s="1193"/>
      <c r="H22" s="1193"/>
      <c r="I22" s="1193"/>
      <c r="J22" s="1193"/>
      <c r="K22" s="1193"/>
      <c r="L22" s="1193"/>
      <c r="M22" s="1193"/>
      <c r="O22" s="55"/>
      <c r="P22" s="112"/>
      <c r="Q22" s="112"/>
      <c r="R22" s="184"/>
      <c r="S22" s="184"/>
      <c r="T22" s="184"/>
      <c r="U22" s="184"/>
      <c r="V22" s="177"/>
      <c r="W22" s="177"/>
      <c r="X22" s="177"/>
      <c r="Y22" s="177"/>
      <c r="Z22" s="177"/>
      <c r="AA22" s="185"/>
      <c r="AB22" s="185"/>
      <c r="AC22" s="185"/>
      <c r="AD22" s="48"/>
      <c r="AE22" s="48"/>
      <c r="AF22" s="48"/>
      <c r="AG22" s="48"/>
      <c r="AH22" s="48"/>
      <c r="AI22" s="48"/>
      <c r="AJ22" s="48"/>
      <c r="AK22" s="48"/>
      <c r="AL22" s="217"/>
      <c r="AM22" s="1114"/>
      <c r="AN22" s="1115"/>
      <c r="AO22" s="1115"/>
      <c r="AP22" s="1116"/>
      <c r="AQ22" s="639"/>
      <c r="AR22" s="639"/>
      <c r="AS22" s="1179"/>
      <c r="AT22" s="1180"/>
      <c r="AU22" s="1180"/>
      <c r="AV22" s="1180"/>
      <c r="AW22" s="1180"/>
      <c r="AX22" s="1180"/>
      <c r="AY22" s="1180"/>
      <c r="AZ22" s="1180"/>
      <c r="BA22" s="1180"/>
      <c r="BB22" s="1180"/>
      <c r="BC22" s="1180"/>
      <c r="BD22" s="1180"/>
      <c r="BE22" s="1180"/>
      <c r="BF22" s="1180"/>
      <c r="BG22" s="1180"/>
      <c r="BH22" s="1180"/>
      <c r="BI22" s="1180"/>
      <c r="BJ22" s="1180"/>
      <c r="BK22" s="1180"/>
      <c r="BL22" s="1180"/>
      <c r="BM22" s="1180"/>
      <c r="BN22" s="1180"/>
      <c r="BO22" s="1180"/>
      <c r="BP22" s="1180"/>
      <c r="BQ22" s="1180"/>
      <c r="BR22" s="1180"/>
      <c r="BS22" s="1180"/>
      <c r="BT22" s="1180"/>
      <c r="BU22" s="1180"/>
      <c r="BV22" s="1180"/>
      <c r="BW22" s="1180"/>
      <c r="BX22" s="1180"/>
      <c r="BY22" s="1180"/>
      <c r="BZ22" s="1180"/>
      <c r="CA22" s="1180"/>
      <c r="CB22" s="1181"/>
      <c r="CC22" s="1124"/>
      <c r="CD22" s="1125"/>
      <c r="CE22" s="1125"/>
      <c r="CF22" s="1125"/>
      <c r="CG22" s="1125"/>
      <c r="CH22" s="1125"/>
      <c r="CI22" s="1125"/>
      <c r="CJ22" s="1125"/>
      <c r="CK22" s="1125"/>
      <c r="CL22" s="1125"/>
      <c r="CM22" s="1126"/>
      <c r="CN22" s="1129"/>
      <c r="CO22" s="1130"/>
      <c r="CP22" s="977"/>
      <c r="CQ22" s="978"/>
      <c r="CR22" s="983"/>
      <c r="CS22" s="984"/>
      <c r="CT22" s="984"/>
      <c r="CU22" s="560"/>
      <c r="CV22" s="984"/>
      <c r="CW22" s="984"/>
      <c r="CX22" s="984"/>
      <c r="CY22" s="560"/>
      <c r="CZ22" s="984"/>
      <c r="DA22" s="984"/>
      <c r="DB22" s="984"/>
      <c r="DC22" s="984"/>
      <c r="DD22" s="990"/>
      <c r="DE22" s="994"/>
      <c r="DF22" s="995"/>
      <c r="DG22" s="984"/>
      <c r="DH22" s="984"/>
      <c r="DI22" s="990"/>
      <c r="DJ22" s="944"/>
      <c r="DK22" s="945"/>
      <c r="DL22" s="945"/>
      <c r="DM22" s="945"/>
      <c r="DN22" s="945"/>
      <c r="DO22" s="945"/>
      <c r="DP22" s="945"/>
      <c r="DQ22" s="945"/>
      <c r="DR22" s="945"/>
      <c r="DS22" s="945"/>
      <c r="DT22" s="945"/>
      <c r="DU22" s="946"/>
      <c r="DV22" s="1024"/>
      <c r="DW22" s="1024"/>
      <c r="DX22" s="182"/>
      <c r="DZ22" s="181"/>
      <c r="EB22" s="247" t="str">
        <f>+IF($N$4&lt;&gt;"",IF(HLOOKUP(TEXT($N$4&amp;1,"#,##0")*1,入力シート!$B$15:$IL$64,7,FALSE)&lt;&gt;"",HLOOKUP(TEXT($N$4&amp;1,"#,##0")*1,入力シート!$B$15:$IL$64,7,FALSE),""),"")</f>
        <v/>
      </c>
    </row>
    <row r="23" spans="1:158" ht="7.5" customHeight="1" thickBot="1" x14ac:dyDescent="0.2">
      <c r="A23" s="1193"/>
      <c r="B23" s="1193"/>
      <c r="C23" s="1193"/>
      <c r="D23" s="1193"/>
      <c r="E23" s="1193"/>
      <c r="F23" s="1193"/>
      <c r="G23" s="1193"/>
      <c r="H23" s="1193"/>
      <c r="I23" s="1193"/>
      <c r="J23" s="1193"/>
      <c r="K23" s="1193"/>
      <c r="L23" s="1193"/>
      <c r="M23" s="1193"/>
      <c r="O23" s="55"/>
      <c r="P23" s="112"/>
      <c r="Q23" s="112"/>
      <c r="R23" s="48"/>
      <c r="S23" s="48"/>
      <c r="T23" s="48"/>
      <c r="U23" s="48"/>
      <c r="V23" s="48"/>
      <c r="W23" s="48"/>
      <c r="X23" s="48"/>
      <c r="Y23" s="48"/>
      <c r="Z23" s="48"/>
      <c r="AA23" s="48"/>
      <c r="AB23" s="48"/>
      <c r="AC23" s="48"/>
      <c r="AD23" s="48"/>
      <c r="AE23" s="48"/>
      <c r="AF23" s="48"/>
      <c r="AG23" s="48"/>
      <c r="AH23" s="48"/>
      <c r="AI23" s="48"/>
      <c r="AJ23" s="48"/>
      <c r="AK23" s="48"/>
      <c r="AL23" s="217"/>
      <c r="AM23" s="1114"/>
      <c r="AN23" s="1115"/>
      <c r="AO23" s="1115"/>
      <c r="AP23" s="1116"/>
      <c r="AQ23" s="639"/>
      <c r="AR23" s="639"/>
      <c r="AS23" s="1179"/>
      <c r="AT23" s="1180"/>
      <c r="AU23" s="1180"/>
      <c r="AV23" s="1180"/>
      <c r="AW23" s="1180"/>
      <c r="AX23" s="1180"/>
      <c r="AY23" s="1180"/>
      <c r="AZ23" s="1180"/>
      <c r="BA23" s="1180"/>
      <c r="BB23" s="1180"/>
      <c r="BC23" s="1180"/>
      <c r="BD23" s="1180"/>
      <c r="BE23" s="1180"/>
      <c r="BF23" s="1180"/>
      <c r="BG23" s="1180"/>
      <c r="BH23" s="1180"/>
      <c r="BI23" s="1180"/>
      <c r="BJ23" s="1180"/>
      <c r="BK23" s="1180"/>
      <c r="BL23" s="1180"/>
      <c r="BM23" s="1180"/>
      <c r="BN23" s="1180"/>
      <c r="BO23" s="1180"/>
      <c r="BP23" s="1180"/>
      <c r="BQ23" s="1180"/>
      <c r="BR23" s="1180"/>
      <c r="BS23" s="1180"/>
      <c r="BT23" s="1180"/>
      <c r="BU23" s="1180"/>
      <c r="BV23" s="1180"/>
      <c r="BW23" s="1180"/>
      <c r="BX23" s="1180"/>
      <c r="BY23" s="1180"/>
      <c r="BZ23" s="1180"/>
      <c r="CA23" s="1180"/>
      <c r="CB23" s="1181"/>
      <c r="CC23" s="1124"/>
      <c r="CD23" s="1125"/>
      <c r="CE23" s="1125"/>
      <c r="CF23" s="1125"/>
      <c r="CG23" s="1125"/>
      <c r="CH23" s="1125"/>
      <c r="CI23" s="1125"/>
      <c r="CJ23" s="1125"/>
      <c r="CK23" s="1125"/>
      <c r="CL23" s="1125"/>
      <c r="CM23" s="1126"/>
      <c r="CN23" s="1129"/>
      <c r="CO23" s="1130"/>
      <c r="CP23" s="977"/>
      <c r="CQ23" s="978"/>
      <c r="CR23" s="983"/>
      <c r="CS23" s="984"/>
      <c r="CT23" s="984"/>
      <c r="CU23" s="560"/>
      <c r="CV23" s="984"/>
      <c r="CW23" s="984"/>
      <c r="CX23" s="984"/>
      <c r="CY23" s="560"/>
      <c r="CZ23" s="984"/>
      <c r="DA23" s="984"/>
      <c r="DB23" s="984"/>
      <c r="DC23" s="984"/>
      <c r="DD23" s="990"/>
      <c r="DE23" s="994"/>
      <c r="DF23" s="995"/>
      <c r="DG23" s="984"/>
      <c r="DH23" s="984"/>
      <c r="DI23" s="990"/>
      <c r="DJ23" s="944"/>
      <c r="DK23" s="945"/>
      <c r="DL23" s="945"/>
      <c r="DM23" s="945"/>
      <c r="DN23" s="945"/>
      <c r="DO23" s="945"/>
      <c r="DP23" s="945"/>
      <c r="DQ23" s="945"/>
      <c r="DR23" s="945"/>
      <c r="DS23" s="945"/>
      <c r="DT23" s="945"/>
      <c r="DU23" s="946"/>
      <c r="DV23" s="1024"/>
      <c r="DW23" s="1024"/>
      <c r="DX23" s="182"/>
      <c r="DZ23" s="181"/>
      <c r="EB23" s="47" t="s">
        <v>291</v>
      </c>
      <c r="EC23" s="47">
        <v>4</v>
      </c>
    </row>
    <row r="24" spans="1:158" ht="7.5" customHeight="1" thickBot="1" x14ac:dyDescent="0.2">
      <c r="A24" s="1193"/>
      <c r="B24" s="1193"/>
      <c r="C24" s="1193"/>
      <c r="D24" s="1193"/>
      <c r="E24" s="1193"/>
      <c r="F24" s="1193"/>
      <c r="G24" s="1193"/>
      <c r="H24" s="1193"/>
      <c r="I24" s="1193"/>
      <c r="J24" s="1193"/>
      <c r="K24" s="1193"/>
      <c r="L24" s="1193"/>
      <c r="M24" s="1193"/>
      <c r="O24" s="55"/>
      <c r="P24" s="112"/>
      <c r="Q24" s="112"/>
      <c r="R24" s="48"/>
      <c r="S24" s="48"/>
      <c r="T24" s="48"/>
      <c r="U24" s="48"/>
      <c r="V24" s="971" t="str">
        <f>IF(入力シート!I5&lt;&gt;"",入力シート!I5,"")</f>
        <v/>
      </c>
      <c r="W24" s="739"/>
      <c r="X24" s="739"/>
      <c r="Y24" s="739"/>
      <c r="Z24" s="740"/>
      <c r="AA24" s="974" t="s">
        <v>244</v>
      </c>
      <c r="AB24" s="873"/>
      <c r="AC24" s="873"/>
      <c r="AD24" s="971" t="str">
        <f>IF(入力シート!K5&lt;&gt;"",入力シート!K5,"")</f>
        <v/>
      </c>
      <c r="AE24" s="739"/>
      <c r="AF24" s="739"/>
      <c r="AG24" s="739"/>
      <c r="AH24" s="740"/>
      <c r="AI24" s="974" t="s">
        <v>245</v>
      </c>
      <c r="AJ24" s="873"/>
      <c r="AK24" s="873"/>
      <c r="AL24" s="217"/>
      <c r="AM24" s="1114"/>
      <c r="AN24" s="1115"/>
      <c r="AO24" s="1115"/>
      <c r="AP24" s="1116"/>
      <c r="AQ24" s="639"/>
      <c r="AR24" s="639"/>
      <c r="AS24" s="1179"/>
      <c r="AT24" s="1180"/>
      <c r="AU24" s="1180"/>
      <c r="AV24" s="1180"/>
      <c r="AW24" s="1180"/>
      <c r="AX24" s="1180"/>
      <c r="AY24" s="1180"/>
      <c r="AZ24" s="1180"/>
      <c r="BA24" s="1180"/>
      <c r="BB24" s="1180"/>
      <c r="BC24" s="1180"/>
      <c r="BD24" s="1180"/>
      <c r="BE24" s="1180"/>
      <c r="BF24" s="1180"/>
      <c r="BG24" s="1180"/>
      <c r="BH24" s="1180"/>
      <c r="BI24" s="1180"/>
      <c r="BJ24" s="1180"/>
      <c r="BK24" s="1180"/>
      <c r="BL24" s="1180"/>
      <c r="BM24" s="1180"/>
      <c r="BN24" s="1180"/>
      <c r="BO24" s="1180"/>
      <c r="BP24" s="1180"/>
      <c r="BQ24" s="1180"/>
      <c r="BR24" s="1180"/>
      <c r="BS24" s="1180"/>
      <c r="BT24" s="1180"/>
      <c r="BU24" s="1180"/>
      <c r="BV24" s="1180"/>
      <c r="BW24" s="1180"/>
      <c r="BX24" s="1180"/>
      <c r="BY24" s="1180"/>
      <c r="BZ24" s="1180"/>
      <c r="CA24" s="1180"/>
      <c r="CB24" s="1181"/>
      <c r="CC24" s="1124"/>
      <c r="CD24" s="1125"/>
      <c r="CE24" s="1125"/>
      <c r="CF24" s="1125"/>
      <c r="CG24" s="1125"/>
      <c r="CH24" s="1125"/>
      <c r="CI24" s="1125"/>
      <c r="CJ24" s="1125"/>
      <c r="CK24" s="1125"/>
      <c r="CL24" s="1125"/>
      <c r="CM24" s="1126"/>
      <c r="CN24" s="1129"/>
      <c r="CO24" s="1130"/>
      <c r="CP24" s="979"/>
      <c r="CQ24" s="980"/>
      <c r="CR24" s="985"/>
      <c r="CS24" s="986"/>
      <c r="CT24" s="986"/>
      <c r="CU24" s="988"/>
      <c r="CV24" s="986"/>
      <c r="CW24" s="986"/>
      <c r="CX24" s="986"/>
      <c r="CY24" s="988"/>
      <c r="CZ24" s="986"/>
      <c r="DA24" s="986"/>
      <c r="DB24" s="986"/>
      <c r="DC24" s="986"/>
      <c r="DD24" s="991"/>
      <c r="DE24" s="1006" t="s">
        <v>89</v>
      </c>
      <c r="DF24" s="1007"/>
      <c r="DG24" s="984"/>
      <c r="DH24" s="984"/>
      <c r="DI24" s="990"/>
      <c r="DJ24" s="944"/>
      <c r="DK24" s="945"/>
      <c r="DL24" s="945"/>
      <c r="DM24" s="945"/>
      <c r="DN24" s="945"/>
      <c r="DO24" s="945"/>
      <c r="DP24" s="945"/>
      <c r="DQ24" s="945"/>
      <c r="DR24" s="945"/>
      <c r="DS24" s="945"/>
      <c r="DT24" s="945"/>
      <c r="DU24" s="946"/>
      <c r="DV24" s="1024"/>
      <c r="DW24" s="1024"/>
      <c r="DX24" s="182"/>
      <c r="DZ24" s="181"/>
      <c r="EB24" s="47" t="s">
        <v>292</v>
      </c>
      <c r="EC24" s="47">
        <v>3</v>
      </c>
    </row>
    <row r="25" spans="1:158" ht="7.5" customHeight="1" thickBot="1" x14ac:dyDescent="0.2">
      <c r="A25" s="1193"/>
      <c r="B25" s="1193"/>
      <c r="C25" s="1193"/>
      <c r="D25" s="1193"/>
      <c r="E25" s="1193"/>
      <c r="F25" s="1193"/>
      <c r="G25" s="1193"/>
      <c r="H25" s="1193"/>
      <c r="I25" s="1193"/>
      <c r="J25" s="1193"/>
      <c r="K25" s="1193"/>
      <c r="L25" s="1193"/>
      <c r="M25" s="1193"/>
      <c r="O25" s="55"/>
      <c r="P25" s="51"/>
      <c r="Q25" s="51"/>
      <c r="V25" s="972"/>
      <c r="W25" s="741"/>
      <c r="X25" s="741"/>
      <c r="Y25" s="741"/>
      <c r="Z25" s="742"/>
      <c r="AA25" s="974"/>
      <c r="AB25" s="873"/>
      <c r="AC25" s="873"/>
      <c r="AD25" s="972"/>
      <c r="AE25" s="741"/>
      <c r="AF25" s="741"/>
      <c r="AG25" s="741"/>
      <c r="AH25" s="742"/>
      <c r="AI25" s="974"/>
      <c r="AJ25" s="873"/>
      <c r="AK25" s="873"/>
      <c r="AL25" s="210"/>
      <c r="AM25" s="1114"/>
      <c r="AN25" s="1115"/>
      <c r="AO25" s="1115"/>
      <c r="AP25" s="1116"/>
      <c r="AQ25" s="639"/>
      <c r="AR25" s="639"/>
      <c r="AS25" s="1179"/>
      <c r="AT25" s="1180"/>
      <c r="AU25" s="1180"/>
      <c r="AV25" s="1180"/>
      <c r="AW25" s="1180"/>
      <c r="AX25" s="1180"/>
      <c r="AY25" s="1180"/>
      <c r="AZ25" s="1180"/>
      <c r="BA25" s="1180"/>
      <c r="BB25" s="1180"/>
      <c r="BC25" s="1180"/>
      <c r="BD25" s="1180"/>
      <c r="BE25" s="1180"/>
      <c r="BF25" s="1180"/>
      <c r="BG25" s="1180"/>
      <c r="BH25" s="1180"/>
      <c r="BI25" s="1180"/>
      <c r="BJ25" s="1180"/>
      <c r="BK25" s="1180"/>
      <c r="BL25" s="1180"/>
      <c r="BM25" s="1180"/>
      <c r="BN25" s="1180"/>
      <c r="BO25" s="1180"/>
      <c r="BP25" s="1180"/>
      <c r="BQ25" s="1180"/>
      <c r="BR25" s="1180"/>
      <c r="BS25" s="1180"/>
      <c r="BT25" s="1180"/>
      <c r="BU25" s="1180"/>
      <c r="BV25" s="1180"/>
      <c r="BW25" s="1180"/>
      <c r="BX25" s="1180"/>
      <c r="BY25" s="1180"/>
      <c r="BZ25" s="1180"/>
      <c r="CA25" s="1180"/>
      <c r="CB25" s="1181"/>
      <c r="CC25" s="1010" t="s">
        <v>249</v>
      </c>
      <c r="CD25" s="1011"/>
      <c r="CE25" s="1011"/>
      <c r="CF25" s="1011"/>
      <c r="CG25" s="1011"/>
      <c r="CH25" s="1011"/>
      <c r="CI25" s="1011"/>
      <c r="CJ25" s="1011"/>
      <c r="CK25" s="1011"/>
      <c r="CL25" s="1011"/>
      <c r="CM25" s="1012"/>
      <c r="CN25" s="1129"/>
      <c r="CO25" s="1130"/>
      <c r="CP25" s="1016" t="s">
        <v>254</v>
      </c>
      <c r="CQ25" s="1017"/>
      <c r="CR25" s="653" t="str">
        <f>IF(入力シート!AA12&lt;&gt;"",入力シート!AA12,"")</f>
        <v/>
      </c>
      <c r="CS25" s="654"/>
      <c r="CT25" s="654"/>
      <c r="CU25" s="654"/>
      <c r="CV25" s="654"/>
      <c r="CW25" s="654"/>
      <c r="CX25" s="654"/>
      <c r="CY25" s="654"/>
      <c r="CZ25" s="654"/>
      <c r="DA25" s="654"/>
      <c r="DB25" s="654"/>
      <c r="DC25" s="654"/>
      <c r="DD25" s="683"/>
      <c r="DE25" s="1006"/>
      <c r="DF25" s="1007"/>
      <c r="DG25" s="984"/>
      <c r="DH25" s="984"/>
      <c r="DI25" s="990"/>
      <c r="DJ25" s="947"/>
      <c r="DK25" s="948"/>
      <c r="DL25" s="948"/>
      <c r="DM25" s="948"/>
      <c r="DN25" s="948"/>
      <c r="DO25" s="948"/>
      <c r="DP25" s="948"/>
      <c r="DQ25" s="948"/>
      <c r="DR25" s="948"/>
      <c r="DS25" s="948"/>
      <c r="DT25" s="948"/>
      <c r="DU25" s="949"/>
      <c r="DV25" s="1024"/>
      <c r="DW25" s="1024"/>
      <c r="DX25" s="182"/>
      <c r="DZ25" s="181"/>
      <c r="EB25" s="47" t="s">
        <v>293</v>
      </c>
      <c r="EC25" s="47">
        <v>2</v>
      </c>
      <c r="EE25" s="232"/>
      <c r="EF25" s="233"/>
      <c r="EG25" s="232"/>
      <c r="EH25" s="233"/>
      <c r="EI25" s="232"/>
      <c r="EJ25" s="233"/>
      <c r="EK25" s="232"/>
      <c r="EL25" s="233"/>
      <c r="EM25" s="232"/>
      <c r="EN25" s="233"/>
      <c r="EO25" s="232"/>
      <c r="EP25" s="233"/>
      <c r="EQ25" s="232"/>
      <c r="ER25" s="233"/>
      <c r="ES25" s="232"/>
      <c r="ET25" s="233"/>
      <c r="EU25" s="232"/>
      <c r="EV25" s="233"/>
      <c r="EW25" s="232"/>
      <c r="EX25" s="233"/>
      <c r="EY25" s="232"/>
      <c r="EZ25" s="233"/>
      <c r="FA25" s="232"/>
      <c r="FB25" s="233"/>
    </row>
    <row r="26" spans="1:158" ht="7.5" customHeight="1" thickBot="1" x14ac:dyDescent="0.2">
      <c r="A26" s="1193"/>
      <c r="B26" s="1193"/>
      <c r="C26" s="1193"/>
      <c r="D26" s="1193"/>
      <c r="E26" s="1193"/>
      <c r="F26" s="1193"/>
      <c r="G26" s="1193"/>
      <c r="H26" s="1193"/>
      <c r="I26" s="1193"/>
      <c r="J26" s="1193"/>
      <c r="K26" s="1193"/>
      <c r="L26" s="1193"/>
      <c r="M26" s="1193"/>
      <c r="O26" s="55"/>
      <c r="P26" s="51"/>
      <c r="Q26" s="51"/>
      <c r="V26" s="973"/>
      <c r="W26" s="743"/>
      <c r="X26" s="743"/>
      <c r="Y26" s="743"/>
      <c r="Z26" s="744"/>
      <c r="AA26" s="974"/>
      <c r="AB26" s="873"/>
      <c r="AC26" s="873"/>
      <c r="AD26" s="973"/>
      <c r="AE26" s="743"/>
      <c r="AF26" s="743"/>
      <c r="AG26" s="743"/>
      <c r="AH26" s="744"/>
      <c r="AI26" s="974"/>
      <c r="AJ26" s="873"/>
      <c r="AK26" s="873"/>
      <c r="AL26" s="210"/>
      <c r="AM26" s="1114"/>
      <c r="AN26" s="1115"/>
      <c r="AO26" s="1115"/>
      <c r="AP26" s="1116"/>
      <c r="AQ26" s="639"/>
      <c r="AR26" s="639"/>
      <c r="AS26" s="1179"/>
      <c r="AT26" s="1180"/>
      <c r="AU26" s="1180"/>
      <c r="AV26" s="1180"/>
      <c r="AW26" s="1180"/>
      <c r="AX26" s="1180"/>
      <c r="AY26" s="1180"/>
      <c r="AZ26" s="1180"/>
      <c r="BA26" s="1180"/>
      <c r="BB26" s="1180"/>
      <c r="BC26" s="1182"/>
      <c r="BD26" s="1182"/>
      <c r="BE26" s="1182"/>
      <c r="BF26" s="1182"/>
      <c r="BG26" s="1182"/>
      <c r="BH26" s="1182"/>
      <c r="BI26" s="1182"/>
      <c r="BJ26" s="1182"/>
      <c r="BK26" s="1182"/>
      <c r="BL26" s="1182"/>
      <c r="BM26" s="1182"/>
      <c r="BN26" s="1182"/>
      <c r="BO26" s="1182"/>
      <c r="BP26" s="1182"/>
      <c r="BQ26" s="1182"/>
      <c r="BR26" s="1182"/>
      <c r="BS26" s="1182"/>
      <c r="BT26" s="1182"/>
      <c r="BU26" s="1182"/>
      <c r="BV26" s="1182"/>
      <c r="BW26" s="1182"/>
      <c r="BX26" s="1182"/>
      <c r="BY26" s="1182"/>
      <c r="BZ26" s="1182"/>
      <c r="CA26" s="1182"/>
      <c r="CB26" s="1183"/>
      <c r="CC26" s="1010"/>
      <c r="CD26" s="1011"/>
      <c r="CE26" s="1011"/>
      <c r="CF26" s="1011"/>
      <c r="CG26" s="1011"/>
      <c r="CH26" s="1011"/>
      <c r="CI26" s="1011"/>
      <c r="CJ26" s="1011"/>
      <c r="CK26" s="1011"/>
      <c r="CL26" s="1011"/>
      <c r="CM26" s="1012"/>
      <c r="CN26" s="1129"/>
      <c r="CO26" s="1130"/>
      <c r="CP26" s="1018"/>
      <c r="CQ26" s="978"/>
      <c r="CR26" s="656"/>
      <c r="CS26" s="657"/>
      <c r="CT26" s="657"/>
      <c r="CU26" s="657"/>
      <c r="CV26" s="657"/>
      <c r="CW26" s="657"/>
      <c r="CX26" s="657"/>
      <c r="CY26" s="657"/>
      <c r="CZ26" s="657"/>
      <c r="DA26" s="657"/>
      <c r="DB26" s="657"/>
      <c r="DC26" s="657"/>
      <c r="DD26" s="684"/>
      <c r="DE26" s="1006"/>
      <c r="DF26" s="1007"/>
      <c r="DG26" s="951" t="s">
        <v>255</v>
      </c>
      <c r="DH26" s="996"/>
      <c r="DI26" s="997"/>
      <c r="DJ26" s="944" t="str">
        <f>+IF($N$4&lt;&gt;"",IF(HLOOKUP($N$4,入力シート!$B$14:$IL$64,3,FALSE)&lt;&gt;"",HLOOKUP($N$4,入力シート!$B$14:$IL$64,3,FALSE),""),"")</f>
        <v/>
      </c>
      <c r="DK26" s="945"/>
      <c r="DL26" s="945"/>
      <c r="DM26" s="945"/>
      <c r="DN26" s="945"/>
      <c r="DO26" s="945"/>
      <c r="DP26" s="945"/>
      <c r="DQ26" s="945"/>
      <c r="DR26" s="945"/>
      <c r="DS26" s="945"/>
      <c r="DT26" s="945"/>
      <c r="DU26" s="946"/>
      <c r="DV26" s="1024"/>
      <c r="DW26" s="1024"/>
      <c r="DX26" s="182"/>
      <c r="DZ26" s="181"/>
      <c r="EB26" s="47" t="s">
        <v>294</v>
      </c>
      <c r="EC26" s="47">
        <v>1</v>
      </c>
      <c r="EE26" s="233"/>
      <c r="EF26" s="233"/>
      <c r="EG26" s="233"/>
      <c r="EH26" s="233"/>
      <c r="EI26" s="233"/>
      <c r="EJ26" s="233"/>
      <c r="EK26" s="233"/>
      <c r="EL26" s="233"/>
      <c r="EM26" s="233"/>
      <c r="EN26" s="233"/>
      <c r="EO26" s="233"/>
      <c r="EP26" s="233"/>
      <c r="EQ26" s="233"/>
      <c r="ER26" s="233"/>
      <c r="ES26" s="233"/>
      <c r="ET26" s="233"/>
      <c r="EU26" s="233"/>
      <c r="EV26" s="233"/>
      <c r="EW26" s="233"/>
      <c r="EX26" s="233"/>
      <c r="EY26" s="233"/>
      <c r="EZ26" s="233"/>
      <c r="FA26" s="233"/>
      <c r="FB26" s="233"/>
    </row>
    <row r="27" spans="1:158" ht="7.5" customHeight="1" x14ac:dyDescent="0.15">
      <c r="A27" s="1193"/>
      <c r="B27" s="1193"/>
      <c r="C27" s="1193"/>
      <c r="D27" s="1193"/>
      <c r="E27" s="1193"/>
      <c r="F27" s="1193"/>
      <c r="G27" s="1193"/>
      <c r="H27" s="1193"/>
      <c r="I27" s="1193"/>
      <c r="J27" s="1193"/>
      <c r="K27" s="1193"/>
      <c r="L27" s="1193"/>
      <c r="M27" s="1193"/>
      <c r="O27" s="55"/>
      <c r="P27" s="51"/>
      <c r="Q27" s="51"/>
      <c r="R27" s="51"/>
      <c r="S27" s="51"/>
      <c r="T27" s="48"/>
      <c r="U27" s="48"/>
      <c r="V27" s="48"/>
      <c r="W27" s="48"/>
      <c r="X27" s="48"/>
      <c r="Y27" s="48"/>
      <c r="Z27" s="48"/>
      <c r="AA27" s="48"/>
      <c r="AB27" s="48"/>
      <c r="AC27" s="48"/>
      <c r="AD27" s="48"/>
      <c r="AE27" s="48"/>
      <c r="AF27" s="950" t="s">
        <v>246</v>
      </c>
      <c r="AG27" s="950"/>
      <c r="AH27" s="950"/>
      <c r="AI27" s="950"/>
      <c r="AJ27" s="950"/>
      <c r="AK27" s="950"/>
      <c r="AL27" s="216"/>
      <c r="AM27" s="1114"/>
      <c r="AN27" s="1115"/>
      <c r="AO27" s="1115"/>
      <c r="AP27" s="1116"/>
      <c r="AQ27" s="951" t="s">
        <v>248</v>
      </c>
      <c r="AR27" s="952"/>
      <c r="AS27" s="952"/>
      <c r="AT27" s="952"/>
      <c r="AU27" s="952"/>
      <c r="AV27" s="952"/>
      <c r="AW27" s="952"/>
      <c r="AX27" s="952"/>
      <c r="AY27" s="952"/>
      <c r="AZ27" s="952"/>
      <c r="BA27" s="952"/>
      <c r="BB27" s="953"/>
      <c r="BC27" s="957" t="str">
        <f>IF(入力シート!G10&lt;&gt;"",入力シート!G10,"")</f>
        <v/>
      </c>
      <c r="BD27" s="958"/>
      <c r="BE27" s="961" t="str">
        <f>IF(入力シート!H10&lt;&gt;"",入力シート!H10,"")</f>
        <v/>
      </c>
      <c r="BF27" s="962"/>
      <c r="BG27" s="964" t="str">
        <f>IF(入力シート!I10&lt;&gt;"",入力シート!I10,"")</f>
        <v/>
      </c>
      <c r="BH27" s="965"/>
      <c r="BI27" s="964" t="str">
        <f>IF(入力シート!J10&lt;&gt;"",入力シート!J10,"")</f>
        <v/>
      </c>
      <c r="BJ27" s="965"/>
      <c r="BK27" s="967" t="str">
        <f>IF(入力シート!K10&lt;&gt;"",入力シート!K10,"")</f>
        <v/>
      </c>
      <c r="BL27" s="958"/>
      <c r="BM27" s="961" t="str">
        <f>IF(入力シート!L10&lt;&gt;"",入力シート!L10,"")</f>
        <v/>
      </c>
      <c r="BN27" s="962"/>
      <c r="BO27" s="964" t="str">
        <f>IF(入力シート!M10&lt;&gt;"",入力シート!M10,"")</f>
        <v/>
      </c>
      <c r="BP27" s="965"/>
      <c r="BQ27" s="964" t="str">
        <f>IF(入力シート!N10&lt;&gt;"",入力シート!N10,"")</f>
        <v/>
      </c>
      <c r="BR27" s="965"/>
      <c r="BS27" s="967" t="str">
        <f>IF(入力シート!O10&lt;&gt;"",入力シート!O10,"")</f>
        <v/>
      </c>
      <c r="BT27" s="958"/>
      <c r="BU27" s="961" t="str">
        <f>IF(入力シート!P10&lt;&gt;"",入力シート!P10,"")</f>
        <v/>
      </c>
      <c r="BV27" s="962"/>
      <c r="BW27" s="964" t="str">
        <f>IF(入力シート!Q10&lt;&gt;"",入力シート!Q10,"")</f>
        <v/>
      </c>
      <c r="BX27" s="965"/>
      <c r="BY27" s="964" t="str">
        <f>IF(入力シート!R10&lt;&gt;"",入力シート!R10,"")</f>
        <v/>
      </c>
      <c r="BZ27" s="965"/>
      <c r="CA27" s="964" t="str">
        <f>IF(入力シート!S10&lt;&gt;"",入力シート!S10,"")</f>
        <v/>
      </c>
      <c r="CB27" s="969"/>
      <c r="CC27" s="1010"/>
      <c r="CD27" s="1011"/>
      <c r="CE27" s="1011"/>
      <c r="CF27" s="1011"/>
      <c r="CG27" s="1011"/>
      <c r="CH27" s="1011"/>
      <c r="CI27" s="1011"/>
      <c r="CJ27" s="1011"/>
      <c r="CK27" s="1011"/>
      <c r="CL27" s="1011"/>
      <c r="CM27" s="1012"/>
      <c r="CN27" s="1129"/>
      <c r="CO27" s="1130"/>
      <c r="CP27" s="1018"/>
      <c r="CQ27" s="978"/>
      <c r="CR27" s="656"/>
      <c r="CS27" s="657"/>
      <c r="CT27" s="657"/>
      <c r="CU27" s="657"/>
      <c r="CV27" s="657"/>
      <c r="CW27" s="657"/>
      <c r="CX27" s="657"/>
      <c r="CY27" s="657"/>
      <c r="CZ27" s="657"/>
      <c r="DA27" s="657"/>
      <c r="DB27" s="657"/>
      <c r="DC27" s="657"/>
      <c r="DD27" s="684"/>
      <c r="DE27" s="1006"/>
      <c r="DF27" s="1007"/>
      <c r="DG27" s="1020"/>
      <c r="DH27" s="984"/>
      <c r="DI27" s="990"/>
      <c r="DJ27" s="944"/>
      <c r="DK27" s="945"/>
      <c r="DL27" s="945"/>
      <c r="DM27" s="945"/>
      <c r="DN27" s="945"/>
      <c r="DO27" s="945"/>
      <c r="DP27" s="945"/>
      <c r="DQ27" s="945"/>
      <c r="DR27" s="945"/>
      <c r="DS27" s="945"/>
      <c r="DT27" s="945"/>
      <c r="DU27" s="946"/>
      <c r="DV27" s="1024"/>
      <c r="DW27" s="1024"/>
      <c r="DX27" s="182"/>
      <c r="DZ27" s="181"/>
    </row>
    <row r="28" spans="1:158" ht="7.5" customHeight="1" thickBot="1" x14ac:dyDescent="0.2">
      <c r="A28" s="1193"/>
      <c r="B28" s="1193"/>
      <c r="C28" s="1193"/>
      <c r="D28" s="1193"/>
      <c r="E28" s="1193"/>
      <c r="F28" s="1193"/>
      <c r="G28" s="1193"/>
      <c r="H28" s="1193"/>
      <c r="I28" s="1193"/>
      <c r="J28" s="1193"/>
      <c r="K28" s="1193"/>
      <c r="L28" s="1193"/>
      <c r="M28" s="1193"/>
      <c r="O28" s="55"/>
      <c r="P28" s="51"/>
      <c r="Q28" s="51"/>
      <c r="R28" s="51"/>
      <c r="S28" s="51"/>
      <c r="T28" s="51"/>
      <c r="U28" s="51"/>
      <c r="V28" s="51"/>
      <c r="W28" s="51"/>
      <c r="X28" s="51"/>
      <c r="Y28" s="51"/>
      <c r="Z28" s="51"/>
      <c r="AA28" s="51"/>
      <c r="AB28" s="51"/>
      <c r="AC28" s="51"/>
      <c r="AD28" s="112"/>
      <c r="AE28" s="112"/>
      <c r="AF28" s="801"/>
      <c r="AG28" s="801"/>
      <c r="AH28" s="801"/>
      <c r="AI28" s="801"/>
      <c r="AJ28" s="801"/>
      <c r="AK28" s="801"/>
      <c r="AL28" s="216"/>
      <c r="AM28" s="1114"/>
      <c r="AN28" s="1115"/>
      <c r="AO28" s="1117"/>
      <c r="AP28" s="1118"/>
      <c r="AQ28" s="954"/>
      <c r="AR28" s="746"/>
      <c r="AS28" s="746"/>
      <c r="AT28" s="746"/>
      <c r="AU28" s="746"/>
      <c r="AV28" s="746"/>
      <c r="AW28" s="746"/>
      <c r="AX28" s="746"/>
      <c r="AY28" s="955"/>
      <c r="AZ28" s="955"/>
      <c r="BA28" s="955"/>
      <c r="BB28" s="956"/>
      <c r="BC28" s="959"/>
      <c r="BD28" s="960"/>
      <c r="BE28" s="960"/>
      <c r="BF28" s="963"/>
      <c r="BG28" s="966"/>
      <c r="BH28" s="966"/>
      <c r="BI28" s="966"/>
      <c r="BJ28" s="966"/>
      <c r="BK28" s="968"/>
      <c r="BL28" s="960"/>
      <c r="BM28" s="960"/>
      <c r="BN28" s="963"/>
      <c r="BO28" s="966"/>
      <c r="BP28" s="966"/>
      <c r="BQ28" s="966"/>
      <c r="BR28" s="966"/>
      <c r="BS28" s="968"/>
      <c r="BT28" s="960"/>
      <c r="BU28" s="960"/>
      <c r="BV28" s="963"/>
      <c r="BW28" s="966"/>
      <c r="BX28" s="966"/>
      <c r="BY28" s="966"/>
      <c r="BZ28" s="966"/>
      <c r="CA28" s="966"/>
      <c r="CB28" s="970"/>
      <c r="CC28" s="1013"/>
      <c r="CD28" s="1014"/>
      <c r="CE28" s="1014"/>
      <c r="CF28" s="1014"/>
      <c r="CG28" s="1014"/>
      <c r="CH28" s="1014"/>
      <c r="CI28" s="1014"/>
      <c r="CJ28" s="1014"/>
      <c r="CK28" s="1014"/>
      <c r="CL28" s="1014"/>
      <c r="CM28" s="1015"/>
      <c r="CN28" s="1131"/>
      <c r="CO28" s="1132"/>
      <c r="CP28" s="1019"/>
      <c r="CQ28" s="980"/>
      <c r="CR28" s="659"/>
      <c r="CS28" s="660"/>
      <c r="CT28" s="660"/>
      <c r="CU28" s="660"/>
      <c r="CV28" s="660"/>
      <c r="CW28" s="660"/>
      <c r="CX28" s="660"/>
      <c r="CY28" s="660"/>
      <c r="CZ28" s="660"/>
      <c r="DA28" s="660"/>
      <c r="DB28" s="660"/>
      <c r="DC28" s="660"/>
      <c r="DD28" s="685"/>
      <c r="DE28" s="1008"/>
      <c r="DF28" s="1009"/>
      <c r="DG28" s="1021"/>
      <c r="DH28" s="1022"/>
      <c r="DI28" s="1023"/>
      <c r="DJ28" s="947"/>
      <c r="DK28" s="948"/>
      <c r="DL28" s="948"/>
      <c r="DM28" s="948"/>
      <c r="DN28" s="948"/>
      <c r="DO28" s="948"/>
      <c r="DP28" s="948"/>
      <c r="DQ28" s="948"/>
      <c r="DR28" s="948"/>
      <c r="DS28" s="948"/>
      <c r="DT28" s="948"/>
      <c r="DU28" s="949"/>
      <c r="DV28" s="1024"/>
      <c r="DW28" s="1024"/>
      <c r="DX28" s="182"/>
      <c r="DZ28" s="181"/>
    </row>
    <row r="29" spans="1:158" ht="11.25" customHeight="1" x14ac:dyDescent="0.15">
      <c r="A29" s="1193"/>
      <c r="B29" s="1193"/>
      <c r="C29" s="1193"/>
      <c r="D29" s="1193"/>
      <c r="E29" s="1193"/>
      <c r="F29" s="1193"/>
      <c r="G29" s="1193"/>
      <c r="H29" s="1193"/>
      <c r="I29" s="1193"/>
      <c r="J29" s="1193"/>
      <c r="K29" s="1193"/>
      <c r="L29" s="1193"/>
      <c r="M29" s="1193"/>
      <c r="O29" s="876" t="s">
        <v>88</v>
      </c>
      <c r="P29" s="877"/>
      <c r="Q29" s="882" t="s">
        <v>87</v>
      </c>
      <c r="R29" s="882"/>
      <c r="S29" s="882"/>
      <c r="T29" s="882"/>
      <c r="U29" s="1202" t="str">
        <f>+IF($N$4&lt;&gt;"",IF(HLOOKUP($N$4,入力シート!$B$14:$IL$64,4,FALSE)&lt;&gt;"",HLOOKUP($N$4,入力シート!$B$14:$IL$64,4,FALSE),""),"")</f>
        <v/>
      </c>
      <c r="V29" s="1203"/>
      <c r="W29" s="1203"/>
      <c r="X29" s="1203"/>
      <c r="Y29" s="1203"/>
      <c r="Z29" s="1203"/>
      <c r="AA29" s="1203"/>
      <c r="AB29" s="1203"/>
      <c r="AC29" s="1203"/>
      <c r="AD29" s="1203"/>
      <c r="AE29" s="1203"/>
      <c r="AF29" s="1203"/>
      <c r="AG29" s="1203"/>
      <c r="AH29" s="1203"/>
      <c r="AI29" s="1203"/>
      <c r="AJ29" s="1203"/>
      <c r="AK29" s="1203"/>
      <c r="AL29" s="1203"/>
      <c r="AM29" s="1203"/>
      <c r="AN29" s="1204"/>
      <c r="AO29" s="886" t="s">
        <v>86</v>
      </c>
      <c r="AP29" s="886"/>
      <c r="AQ29" s="883" t="str">
        <f>+IF($N$4&lt;&gt;"",IF(HLOOKUP($N$4,入力シート!$B$14:$IL$64,6,FALSE)&lt;&gt;"",HLOOKUP($N$4,入力シート!$B$14:$IL$64,6,FALSE),""),"")</f>
        <v/>
      </c>
      <c r="AR29" s="884"/>
      <c r="AS29" s="884"/>
      <c r="AT29" s="884"/>
      <c r="AU29" s="884"/>
      <c r="AV29" s="884"/>
      <c r="AW29" s="884"/>
      <c r="AX29" s="885"/>
      <c r="AY29" s="888" t="s">
        <v>261</v>
      </c>
      <c r="AZ29" s="888"/>
      <c r="BA29" s="888"/>
      <c r="BB29" s="888"/>
      <c r="BC29" s="889"/>
      <c r="BD29" s="889"/>
      <c r="BE29" s="889"/>
      <c r="BF29" s="889"/>
      <c r="BG29" s="889"/>
      <c r="BH29" s="889"/>
      <c r="BI29" s="889"/>
      <c r="BJ29" s="890" t="s">
        <v>263</v>
      </c>
      <c r="BK29" s="891"/>
      <c r="BL29" s="891"/>
      <c r="BM29" s="891"/>
      <c r="BN29" s="891"/>
      <c r="BO29" s="891"/>
      <c r="BP29" s="891"/>
      <c r="BQ29" s="891"/>
      <c r="BR29" s="891"/>
      <c r="BS29" s="892"/>
      <c r="BT29" s="889" t="s">
        <v>264</v>
      </c>
      <c r="BU29" s="889"/>
      <c r="BV29" s="889"/>
      <c r="BW29" s="889"/>
      <c r="BX29" s="889"/>
      <c r="BY29" s="889"/>
      <c r="BZ29" s="889"/>
      <c r="CA29" s="889"/>
      <c r="CB29" s="889"/>
      <c r="CC29" s="893"/>
      <c r="CD29" s="894" t="s">
        <v>45</v>
      </c>
      <c r="CE29" s="895"/>
      <c r="CF29" s="895"/>
      <c r="CG29" s="895"/>
      <c r="CH29" s="895"/>
      <c r="CI29" s="895"/>
      <c r="CJ29" s="895"/>
      <c r="CK29" s="896"/>
      <c r="CL29" s="1031" t="s">
        <v>85</v>
      </c>
      <c r="CM29" s="1031"/>
      <c r="CN29" s="1031"/>
      <c r="CO29" s="1031"/>
      <c r="CP29" s="1031"/>
      <c r="CQ29" s="1031"/>
      <c r="CR29" s="1031"/>
      <c r="CS29" s="1031"/>
      <c r="CT29" s="1031"/>
      <c r="CU29" s="1031"/>
      <c r="CV29" s="1031"/>
      <c r="CW29" s="1032"/>
      <c r="CX29" s="1033" t="s">
        <v>84</v>
      </c>
      <c r="CY29" s="1034"/>
      <c r="CZ29" s="1034"/>
      <c r="DA29" s="1034"/>
      <c r="DB29" s="1034"/>
      <c r="DC29" s="1034"/>
      <c r="DD29" s="1034"/>
      <c r="DE29" s="1034"/>
      <c r="DF29" s="1034"/>
      <c r="DG29" s="1034"/>
      <c r="DH29" s="1034"/>
      <c r="DI29" s="1035"/>
      <c r="DJ29" s="1033" t="s">
        <v>83</v>
      </c>
      <c r="DK29" s="1034"/>
      <c r="DL29" s="1034"/>
      <c r="DM29" s="1034"/>
      <c r="DN29" s="1034"/>
      <c r="DO29" s="1034"/>
      <c r="DP29" s="1034"/>
      <c r="DQ29" s="1034"/>
      <c r="DR29" s="1034"/>
      <c r="DS29" s="1034"/>
      <c r="DT29" s="1034"/>
      <c r="DU29" s="1035"/>
      <c r="DV29" s="1024"/>
      <c r="DW29" s="1024"/>
      <c r="DX29" s="182"/>
      <c r="DZ29" s="181"/>
    </row>
    <row r="30" spans="1:158" ht="7.5" customHeight="1" x14ac:dyDescent="0.15">
      <c r="A30" s="1193"/>
      <c r="B30" s="1193"/>
      <c r="C30" s="1193"/>
      <c r="D30" s="1193"/>
      <c r="E30" s="1193"/>
      <c r="F30" s="1193"/>
      <c r="G30" s="1193"/>
      <c r="H30" s="1193"/>
      <c r="I30" s="1193"/>
      <c r="J30" s="1193"/>
      <c r="K30" s="1193"/>
      <c r="L30" s="1193"/>
      <c r="M30" s="1193"/>
      <c r="O30" s="878"/>
      <c r="P30" s="879"/>
      <c r="Q30" s="897" t="s">
        <v>82</v>
      </c>
      <c r="R30" s="898"/>
      <c r="S30" s="898"/>
      <c r="T30" s="899"/>
      <c r="U30" s="1164" t="str">
        <f>+IF($N$4&lt;&gt;"",IF(HLOOKUP($N$4,入力シート!$B$14:$IL$64,5,FALSE)&lt;&gt;"",HLOOKUP($N$4,入力シート!$B$14:$IL$64,5,FALSE),""),"")</f>
        <v/>
      </c>
      <c r="V30" s="1165"/>
      <c r="W30" s="1165"/>
      <c r="X30" s="1165"/>
      <c r="Y30" s="1165"/>
      <c r="Z30" s="1165"/>
      <c r="AA30" s="1165"/>
      <c r="AB30" s="1165"/>
      <c r="AC30" s="1165"/>
      <c r="AD30" s="1165"/>
      <c r="AE30" s="1165"/>
      <c r="AF30" s="1165"/>
      <c r="AG30" s="1165"/>
      <c r="AH30" s="1165"/>
      <c r="AI30" s="1165"/>
      <c r="AJ30" s="1165"/>
      <c r="AK30" s="1165"/>
      <c r="AL30" s="1165"/>
      <c r="AM30" s="1165"/>
      <c r="AN30" s="1166"/>
      <c r="AO30" s="887"/>
      <c r="AP30" s="887"/>
      <c r="AQ30" s="909" t="str">
        <f>+IF($N$4&lt;&gt;"",IF(HLOOKUP($N$4,入力シート!$B$14:$IL$64,7,FALSE)&lt;&gt;"",HLOOKUP($N$4,入力シート!$B$14:$IL$64,7,FALSE),""),"")</f>
        <v/>
      </c>
      <c r="AR30" s="910"/>
      <c r="AS30" s="910"/>
      <c r="AT30" s="910"/>
      <c r="AU30" s="910"/>
      <c r="AV30" s="910"/>
      <c r="AW30" s="910"/>
      <c r="AX30" s="911"/>
      <c r="AY30" s="889" t="s">
        <v>262</v>
      </c>
      <c r="AZ30" s="889"/>
      <c r="BA30" s="889"/>
      <c r="BB30" s="889"/>
      <c r="BC30" s="889"/>
      <c r="BD30" s="889"/>
      <c r="BE30" s="889"/>
      <c r="BF30" s="889"/>
      <c r="BG30" s="889"/>
      <c r="BH30" s="889"/>
      <c r="BI30" s="889"/>
      <c r="BJ30" s="890" t="s">
        <v>266</v>
      </c>
      <c r="BK30" s="891"/>
      <c r="BL30" s="891"/>
      <c r="BM30" s="891"/>
      <c r="BN30" s="891"/>
      <c r="BO30" s="891"/>
      <c r="BP30" s="891"/>
      <c r="BQ30" s="891"/>
      <c r="BR30" s="891"/>
      <c r="BS30" s="892"/>
      <c r="BT30" s="916" t="s">
        <v>265</v>
      </c>
      <c r="BU30" s="916"/>
      <c r="BV30" s="916"/>
      <c r="BW30" s="916"/>
      <c r="BX30" s="916"/>
      <c r="BY30" s="916"/>
      <c r="BZ30" s="916"/>
      <c r="CA30" s="916"/>
      <c r="CB30" s="916"/>
      <c r="CC30" s="917"/>
      <c r="CD30" s="894"/>
      <c r="CE30" s="895"/>
      <c r="CF30" s="895"/>
      <c r="CG30" s="895"/>
      <c r="CH30" s="895"/>
      <c r="CI30" s="895"/>
      <c r="CJ30" s="895"/>
      <c r="CK30" s="896"/>
      <c r="CL30" s="1031"/>
      <c r="CM30" s="1031"/>
      <c r="CN30" s="1031"/>
      <c r="CO30" s="1031"/>
      <c r="CP30" s="1031"/>
      <c r="CQ30" s="1031"/>
      <c r="CR30" s="1031"/>
      <c r="CS30" s="1031"/>
      <c r="CT30" s="1031"/>
      <c r="CU30" s="1031"/>
      <c r="CV30" s="1031"/>
      <c r="CW30" s="1032"/>
      <c r="CX30" s="1033"/>
      <c r="CY30" s="1034"/>
      <c r="CZ30" s="1034"/>
      <c r="DA30" s="1034"/>
      <c r="DB30" s="1034"/>
      <c r="DC30" s="1034"/>
      <c r="DD30" s="1034"/>
      <c r="DE30" s="1034"/>
      <c r="DF30" s="1034"/>
      <c r="DG30" s="1034"/>
      <c r="DH30" s="1034"/>
      <c r="DI30" s="1035"/>
      <c r="DJ30" s="1033"/>
      <c r="DK30" s="1034"/>
      <c r="DL30" s="1034"/>
      <c r="DM30" s="1034"/>
      <c r="DN30" s="1034"/>
      <c r="DO30" s="1034"/>
      <c r="DP30" s="1034"/>
      <c r="DQ30" s="1034"/>
      <c r="DR30" s="1034"/>
      <c r="DS30" s="1034"/>
      <c r="DT30" s="1034"/>
      <c r="DU30" s="1035"/>
      <c r="DV30" s="1024"/>
      <c r="DW30" s="1024"/>
      <c r="DX30" s="182"/>
    </row>
    <row r="31" spans="1:158" ht="7.5" customHeight="1" x14ac:dyDescent="0.15">
      <c r="A31" s="1193"/>
      <c r="B31" s="1193"/>
      <c r="C31" s="1193"/>
      <c r="D31" s="1193"/>
      <c r="E31" s="1193"/>
      <c r="F31" s="1193"/>
      <c r="G31" s="1193"/>
      <c r="H31" s="1193"/>
      <c r="I31" s="1193"/>
      <c r="J31" s="1193"/>
      <c r="K31" s="1193"/>
      <c r="L31" s="1193"/>
      <c r="M31" s="1193"/>
      <c r="O31" s="878"/>
      <c r="P31" s="879"/>
      <c r="Q31" s="900"/>
      <c r="R31" s="901"/>
      <c r="S31" s="901"/>
      <c r="T31" s="902"/>
      <c r="U31" s="1167"/>
      <c r="V31" s="1168"/>
      <c r="W31" s="1168"/>
      <c r="X31" s="1168"/>
      <c r="Y31" s="1168"/>
      <c r="Z31" s="1168"/>
      <c r="AA31" s="1168"/>
      <c r="AB31" s="1168"/>
      <c r="AC31" s="1168"/>
      <c r="AD31" s="1168"/>
      <c r="AE31" s="1168"/>
      <c r="AF31" s="1168"/>
      <c r="AG31" s="1168"/>
      <c r="AH31" s="1168"/>
      <c r="AI31" s="1168"/>
      <c r="AJ31" s="1168"/>
      <c r="AK31" s="1168"/>
      <c r="AL31" s="1168"/>
      <c r="AM31" s="1168"/>
      <c r="AN31" s="1169"/>
      <c r="AO31" s="887"/>
      <c r="AP31" s="887"/>
      <c r="AQ31" s="909"/>
      <c r="AR31" s="910"/>
      <c r="AS31" s="910"/>
      <c r="AT31" s="910"/>
      <c r="AU31" s="910"/>
      <c r="AV31" s="910"/>
      <c r="AW31" s="910"/>
      <c r="AX31" s="911"/>
      <c r="AY31" s="889"/>
      <c r="AZ31" s="889"/>
      <c r="BA31" s="889"/>
      <c r="BB31" s="889"/>
      <c r="BC31" s="889"/>
      <c r="BD31" s="889"/>
      <c r="BE31" s="889"/>
      <c r="BF31" s="889"/>
      <c r="BG31" s="889"/>
      <c r="BH31" s="889"/>
      <c r="BI31" s="889"/>
      <c r="BJ31" s="890"/>
      <c r="BK31" s="891"/>
      <c r="BL31" s="891"/>
      <c r="BM31" s="891"/>
      <c r="BN31" s="891"/>
      <c r="BO31" s="891"/>
      <c r="BP31" s="891"/>
      <c r="BQ31" s="891"/>
      <c r="BR31" s="891"/>
      <c r="BS31" s="892"/>
      <c r="BT31" s="916"/>
      <c r="BU31" s="916"/>
      <c r="BV31" s="916"/>
      <c r="BW31" s="916"/>
      <c r="BX31" s="916"/>
      <c r="BY31" s="916"/>
      <c r="BZ31" s="916"/>
      <c r="CA31" s="916"/>
      <c r="CB31" s="916"/>
      <c r="CC31" s="917"/>
      <c r="CD31" s="894"/>
      <c r="CE31" s="895"/>
      <c r="CF31" s="895"/>
      <c r="CG31" s="895"/>
      <c r="CH31" s="895"/>
      <c r="CI31" s="895"/>
      <c r="CJ31" s="895"/>
      <c r="CK31" s="896"/>
      <c r="CL31" s="1036" t="s">
        <v>276</v>
      </c>
      <c r="CM31" s="1036"/>
      <c r="CN31" s="1036"/>
      <c r="CO31" s="1036"/>
      <c r="CP31" s="1036"/>
      <c r="CQ31" s="1036"/>
      <c r="CR31" s="1036"/>
      <c r="CS31" s="1036"/>
      <c r="CT31" s="1036"/>
      <c r="CU31" s="1036"/>
      <c r="CV31" s="1036"/>
      <c r="CW31" s="1037"/>
      <c r="CX31" s="1033"/>
      <c r="CY31" s="1034"/>
      <c r="CZ31" s="1034"/>
      <c r="DA31" s="1034"/>
      <c r="DB31" s="1034"/>
      <c r="DC31" s="1034"/>
      <c r="DD31" s="1034"/>
      <c r="DE31" s="1034"/>
      <c r="DF31" s="1034"/>
      <c r="DG31" s="1034"/>
      <c r="DH31" s="1034"/>
      <c r="DI31" s="1035"/>
      <c r="DJ31" s="1033"/>
      <c r="DK31" s="1034"/>
      <c r="DL31" s="1034"/>
      <c r="DM31" s="1034"/>
      <c r="DN31" s="1034"/>
      <c r="DO31" s="1034"/>
      <c r="DP31" s="1034"/>
      <c r="DQ31" s="1034"/>
      <c r="DR31" s="1034"/>
      <c r="DS31" s="1034"/>
      <c r="DT31" s="1034"/>
      <c r="DU31" s="1035"/>
      <c r="DV31" s="1024"/>
      <c r="DW31" s="1024"/>
      <c r="DX31" s="182"/>
    </row>
    <row r="32" spans="1:158" ht="7.5" customHeight="1" thickBot="1" x14ac:dyDescent="0.2">
      <c r="A32" s="1193"/>
      <c r="B32" s="1193"/>
      <c r="C32" s="1193"/>
      <c r="D32" s="1193"/>
      <c r="E32" s="1193"/>
      <c r="F32" s="1193"/>
      <c r="G32" s="1193"/>
      <c r="H32" s="1193"/>
      <c r="I32" s="1193"/>
      <c r="J32" s="1193"/>
      <c r="K32" s="1193"/>
      <c r="L32" s="1193"/>
      <c r="M32" s="1193"/>
      <c r="O32" s="878"/>
      <c r="P32" s="879"/>
      <c r="Q32" s="903"/>
      <c r="R32" s="904"/>
      <c r="S32" s="904"/>
      <c r="T32" s="905"/>
      <c r="U32" s="1170"/>
      <c r="V32" s="1171"/>
      <c r="W32" s="1171"/>
      <c r="X32" s="1171"/>
      <c r="Y32" s="1171"/>
      <c r="Z32" s="1171"/>
      <c r="AA32" s="1171"/>
      <c r="AB32" s="1171"/>
      <c r="AC32" s="1171"/>
      <c r="AD32" s="1171"/>
      <c r="AE32" s="1171"/>
      <c r="AF32" s="1171"/>
      <c r="AG32" s="1171"/>
      <c r="AH32" s="1171"/>
      <c r="AI32" s="1171"/>
      <c r="AJ32" s="1171"/>
      <c r="AK32" s="1171"/>
      <c r="AL32" s="1171"/>
      <c r="AM32" s="1171"/>
      <c r="AN32" s="1172"/>
      <c r="AO32" s="887"/>
      <c r="AP32" s="887"/>
      <c r="AQ32" s="912"/>
      <c r="AR32" s="913"/>
      <c r="AS32" s="913"/>
      <c r="AT32" s="913"/>
      <c r="AU32" s="913"/>
      <c r="AV32" s="913"/>
      <c r="AW32" s="913"/>
      <c r="AX32" s="914"/>
      <c r="AY32" s="889"/>
      <c r="AZ32" s="889"/>
      <c r="BA32" s="889"/>
      <c r="BB32" s="889"/>
      <c r="BC32" s="889"/>
      <c r="BD32" s="889"/>
      <c r="BE32" s="889"/>
      <c r="BF32" s="889"/>
      <c r="BG32" s="889"/>
      <c r="BH32" s="889"/>
      <c r="BI32" s="889"/>
      <c r="BJ32" s="918" t="s">
        <v>267</v>
      </c>
      <c r="BK32" s="919"/>
      <c r="BL32" s="919"/>
      <c r="BM32" s="919"/>
      <c r="BN32" s="919"/>
      <c r="BO32" s="919"/>
      <c r="BP32" s="919"/>
      <c r="BQ32" s="919"/>
      <c r="BR32" s="919"/>
      <c r="BS32" s="919"/>
      <c r="BT32" s="919"/>
      <c r="BU32" s="919"/>
      <c r="BV32" s="919"/>
      <c r="BW32" s="919"/>
      <c r="BX32" s="919"/>
      <c r="BY32" s="919"/>
      <c r="BZ32" s="919"/>
      <c r="CA32" s="919"/>
      <c r="CB32" s="919"/>
      <c r="CC32" s="920"/>
      <c r="CD32" s="894"/>
      <c r="CE32" s="895"/>
      <c r="CF32" s="895"/>
      <c r="CG32" s="895"/>
      <c r="CH32" s="895"/>
      <c r="CI32" s="895"/>
      <c r="CJ32" s="895"/>
      <c r="CK32" s="896"/>
      <c r="CL32" s="1036"/>
      <c r="CM32" s="1036"/>
      <c r="CN32" s="1036"/>
      <c r="CO32" s="1036"/>
      <c r="CP32" s="1036"/>
      <c r="CQ32" s="1036"/>
      <c r="CR32" s="1036"/>
      <c r="CS32" s="1036"/>
      <c r="CT32" s="1036"/>
      <c r="CU32" s="1036"/>
      <c r="CV32" s="1036"/>
      <c r="CW32" s="1037"/>
      <c r="CX32" s="1033"/>
      <c r="CY32" s="1034"/>
      <c r="CZ32" s="1034"/>
      <c r="DA32" s="1034"/>
      <c r="DB32" s="1034"/>
      <c r="DC32" s="1034"/>
      <c r="DD32" s="1034"/>
      <c r="DE32" s="1034"/>
      <c r="DF32" s="1034"/>
      <c r="DG32" s="1034"/>
      <c r="DH32" s="1034"/>
      <c r="DI32" s="1035"/>
      <c r="DJ32" s="1033"/>
      <c r="DK32" s="1034"/>
      <c r="DL32" s="1034"/>
      <c r="DM32" s="1034"/>
      <c r="DN32" s="1034"/>
      <c r="DO32" s="1034"/>
      <c r="DP32" s="1034"/>
      <c r="DQ32" s="1034"/>
      <c r="DR32" s="1034"/>
      <c r="DS32" s="1034"/>
      <c r="DT32" s="1034"/>
      <c r="DU32" s="1035"/>
      <c r="DV32" s="1024"/>
      <c r="DW32" s="1024"/>
      <c r="DX32" s="182"/>
    </row>
    <row r="33" spans="1:138" ht="7.5" customHeight="1" thickBot="1" x14ac:dyDescent="0.2">
      <c r="A33" s="1193"/>
      <c r="B33" s="1193"/>
      <c r="C33" s="1193"/>
      <c r="D33" s="1193"/>
      <c r="E33" s="1193"/>
      <c r="F33" s="1193"/>
      <c r="G33" s="1193"/>
      <c r="H33" s="1193"/>
      <c r="I33" s="1193"/>
      <c r="J33" s="1193"/>
      <c r="K33" s="1193"/>
      <c r="L33" s="1193"/>
      <c r="M33" s="1193"/>
      <c r="O33" s="878"/>
      <c r="P33" s="879"/>
      <c r="Q33" s="921" t="s">
        <v>81</v>
      </c>
      <c r="R33" s="910"/>
      <c r="S33" s="910"/>
      <c r="T33" s="911"/>
      <c r="U33" s="925" t="s">
        <v>256</v>
      </c>
      <c r="V33" s="926"/>
      <c r="W33" s="929" t="str">
        <f>+IF($N$4&lt;&gt;"",IF($EB$22&lt;&gt;"",VLOOKUP($EB$22,$EB$23:$EC$26,2,FALSE),""),"")</f>
        <v/>
      </c>
      <c r="X33" s="929"/>
      <c r="Y33" s="929"/>
      <c r="Z33" s="930"/>
      <c r="AA33" s="933" t="s">
        <v>257</v>
      </c>
      <c r="AB33" s="934"/>
      <c r="AC33" s="937" t="s">
        <v>258</v>
      </c>
      <c r="AD33" s="938"/>
      <c r="AE33" s="938"/>
      <c r="AF33" s="938"/>
      <c r="AG33" s="939"/>
      <c r="AH33" s="942" t="str">
        <f>IF($N$4&lt;&gt;"",IF(HLOOKUP(TEXT($N$4&amp;1,"#,##0")*1,入力シート!$B$15:$IL$64,8,FALSE)&lt;&gt;"",HLOOKUP(TEXT($N$4&amp;1,"#,##0")*1,入力シート!$B$15:$IL$64,8,FALSE),""),"")</f>
        <v/>
      </c>
      <c r="AI33" s="822"/>
      <c r="AJ33" s="822"/>
      <c r="AK33" s="834" t="s">
        <v>32</v>
      </c>
      <c r="AL33" s="943"/>
      <c r="AM33" s="942" t="str">
        <f>IF($N$4&lt;&gt;"",IF(HLOOKUP(TEXT($N$4&amp;3,"#,##0")*1,入力シート!$B$15:$IL$64,8,FALSE)&lt;&gt;"",HLOOKUP(TEXT($N$4&amp;3,"#,##0")*1,入力シート!$B$15:$IL$64,8,FALSE),""),"")</f>
        <v/>
      </c>
      <c r="AN33" s="822"/>
      <c r="AO33" s="822"/>
      <c r="AP33" s="834" t="s">
        <v>31</v>
      </c>
      <c r="AQ33" s="835"/>
      <c r="AR33" s="837" t="str">
        <f>+IF($N$4&lt;&gt;"",IF(HLOOKUP(TEXT($N$4&amp;5,"#,##0")*1,入力シート!$B$15:$IL$64,8,FALSE)&lt;&gt;"",HLOOKUP(TEXT($N$4&amp;5,"#,##0")*1,入力シート!$B$15:$IL$64,8,FALSE),""),"")</f>
        <v/>
      </c>
      <c r="AS33" s="824"/>
      <c r="AT33" s="824"/>
      <c r="AU33" s="838" t="s">
        <v>60</v>
      </c>
      <c r="AV33" s="839"/>
      <c r="AW33" s="839"/>
      <c r="AX33" s="835"/>
      <c r="AY33" s="889"/>
      <c r="AZ33" s="889"/>
      <c r="BA33" s="889"/>
      <c r="BB33" s="889"/>
      <c r="BC33" s="889"/>
      <c r="BD33" s="889"/>
      <c r="BE33" s="889"/>
      <c r="BF33" s="889"/>
      <c r="BG33" s="889"/>
      <c r="BH33" s="889"/>
      <c r="BI33" s="889"/>
      <c r="BJ33" s="840" t="str">
        <f>+IF($N$4&lt;&gt;"",IF(HLOOKUP(TEXT($N$4&amp;1,"#,##0")*1,入力シート!$B$15:$IL$64,24,FALSE)&lt;&gt;"",HLOOKUP(TEXT($N$4&amp;1,"#,##0")*1,入力シート!$B$15:$IL$64,24,FALSE),""),"")</f>
        <v/>
      </c>
      <c r="BK33" s="841"/>
      <c r="BL33" s="841"/>
      <c r="BM33" s="842"/>
      <c r="BN33" s="846" t="s">
        <v>80</v>
      </c>
      <c r="BO33" s="846"/>
      <c r="BP33" s="846"/>
      <c r="BQ33" s="846"/>
      <c r="BR33" s="846"/>
      <c r="BS33" s="846"/>
      <c r="BT33" s="840" t="str">
        <f>IF(BJ36&lt;&gt;"",IF(BJ36=12,1,BJ36+1),"")</f>
        <v/>
      </c>
      <c r="BU33" s="841"/>
      <c r="BV33" s="841"/>
      <c r="BW33" s="842"/>
      <c r="BX33" s="846" t="s">
        <v>80</v>
      </c>
      <c r="BY33" s="846"/>
      <c r="BZ33" s="846"/>
      <c r="CA33" s="846"/>
      <c r="CB33" s="846"/>
      <c r="CC33" s="847"/>
      <c r="CD33" s="206"/>
      <c r="CE33" s="206"/>
      <c r="CF33" s="206"/>
      <c r="CG33" s="206"/>
      <c r="CH33" s="206"/>
      <c r="CI33" s="206"/>
      <c r="CJ33" s="206"/>
      <c r="CK33" s="211"/>
      <c r="CL33" s="58"/>
      <c r="CM33" s="57"/>
      <c r="CN33" s="57"/>
      <c r="CO33" s="57"/>
      <c r="CP33" s="207"/>
      <c r="CQ33" s="57"/>
      <c r="CR33" s="848" t="s">
        <v>270</v>
      </c>
      <c r="CS33" s="848"/>
      <c r="CT33" s="848"/>
      <c r="CU33" s="848"/>
      <c r="CV33" s="848"/>
      <c r="CW33" s="849"/>
      <c r="CX33" s="208"/>
      <c r="CY33" s="58"/>
      <c r="CZ33" s="58"/>
      <c r="DA33" s="58"/>
      <c r="DB33" s="58"/>
      <c r="DC33" s="58"/>
      <c r="DD33" s="58"/>
      <c r="DE33" s="58"/>
      <c r="DF33" s="58"/>
      <c r="DG33" s="58"/>
      <c r="DH33" s="58"/>
      <c r="DI33" s="58"/>
      <c r="DJ33" s="193"/>
      <c r="DK33" s="194"/>
      <c r="DL33" s="194"/>
      <c r="DM33" s="194"/>
      <c r="DN33" s="194"/>
      <c r="DO33" s="194"/>
      <c r="DP33" s="194"/>
      <c r="DQ33" s="194"/>
      <c r="DR33" s="194"/>
      <c r="DS33" s="194"/>
      <c r="DT33" s="799" t="s">
        <v>12</v>
      </c>
      <c r="DU33" s="800"/>
      <c r="DV33" s="1024"/>
      <c r="DW33" s="1024"/>
      <c r="DX33" s="182"/>
      <c r="EB33" s="137" t="s">
        <v>288</v>
      </c>
      <c r="EC33" s="69"/>
      <c r="ED33" s="68"/>
      <c r="EE33" s="68"/>
      <c r="EF33" s="68"/>
      <c r="EG33" s="68"/>
      <c r="EH33" s="68"/>
    </row>
    <row r="34" spans="1:138" ht="7.5" customHeight="1" thickBot="1" x14ac:dyDescent="0.2">
      <c r="A34" s="1193"/>
      <c r="B34" s="1193"/>
      <c r="C34" s="1193"/>
      <c r="D34" s="1193"/>
      <c r="E34" s="1193"/>
      <c r="F34" s="1193"/>
      <c r="G34" s="1193"/>
      <c r="H34" s="1193"/>
      <c r="I34" s="1193"/>
      <c r="J34" s="1193"/>
      <c r="K34" s="1193"/>
      <c r="L34" s="1193"/>
      <c r="M34" s="1193"/>
      <c r="O34" s="878"/>
      <c r="P34" s="879"/>
      <c r="Q34" s="922"/>
      <c r="R34" s="923"/>
      <c r="S34" s="923"/>
      <c r="T34" s="924"/>
      <c r="U34" s="927"/>
      <c r="V34" s="928"/>
      <c r="W34" s="931"/>
      <c r="X34" s="931"/>
      <c r="Y34" s="931"/>
      <c r="Z34" s="932"/>
      <c r="AA34" s="935"/>
      <c r="AB34" s="936"/>
      <c r="AC34" s="940"/>
      <c r="AD34" s="940"/>
      <c r="AE34" s="940"/>
      <c r="AF34" s="940"/>
      <c r="AG34" s="941"/>
      <c r="AH34" s="824"/>
      <c r="AI34" s="824"/>
      <c r="AJ34" s="824"/>
      <c r="AK34" s="836"/>
      <c r="AL34" s="835"/>
      <c r="AM34" s="824"/>
      <c r="AN34" s="824"/>
      <c r="AO34" s="824"/>
      <c r="AP34" s="836"/>
      <c r="AQ34" s="835"/>
      <c r="AR34" s="824"/>
      <c r="AS34" s="824"/>
      <c r="AT34" s="824"/>
      <c r="AU34" s="836"/>
      <c r="AV34" s="839"/>
      <c r="AW34" s="839"/>
      <c r="AX34" s="835"/>
      <c r="AY34" s="889"/>
      <c r="AZ34" s="889"/>
      <c r="BA34" s="889"/>
      <c r="BB34" s="889"/>
      <c r="BC34" s="889"/>
      <c r="BD34" s="889"/>
      <c r="BE34" s="889"/>
      <c r="BF34" s="889"/>
      <c r="BG34" s="889"/>
      <c r="BH34" s="889"/>
      <c r="BI34" s="889"/>
      <c r="BJ34" s="840"/>
      <c r="BK34" s="841"/>
      <c r="BL34" s="841"/>
      <c r="BM34" s="842"/>
      <c r="BN34" s="846"/>
      <c r="BO34" s="846"/>
      <c r="BP34" s="846"/>
      <c r="BQ34" s="846"/>
      <c r="BR34" s="846"/>
      <c r="BS34" s="846"/>
      <c r="BT34" s="840"/>
      <c r="BU34" s="841"/>
      <c r="BV34" s="841"/>
      <c r="BW34" s="842"/>
      <c r="BX34" s="846"/>
      <c r="BY34" s="846"/>
      <c r="BZ34" s="846"/>
      <c r="CA34" s="846"/>
      <c r="CB34" s="846"/>
      <c r="CC34" s="847"/>
      <c r="CD34" s="53"/>
      <c r="CE34" s="53"/>
      <c r="CF34" s="53"/>
      <c r="CG34" s="53"/>
      <c r="CH34" s="53"/>
      <c r="CI34" s="53"/>
      <c r="CJ34" s="53"/>
      <c r="CK34" s="210"/>
      <c r="CL34" s="854" t="s">
        <v>272</v>
      </c>
      <c r="CM34" s="854"/>
      <c r="CN34" s="854"/>
      <c r="CO34" s="854"/>
      <c r="CP34" s="854"/>
      <c r="CQ34" s="202"/>
      <c r="CR34" s="850"/>
      <c r="CS34" s="850"/>
      <c r="CT34" s="850"/>
      <c r="CU34" s="850"/>
      <c r="CV34" s="850"/>
      <c r="CW34" s="851"/>
      <c r="CX34" s="209"/>
      <c r="CY34" s="103"/>
      <c r="CZ34" s="855" t="s">
        <v>273</v>
      </c>
      <c r="DA34" s="774"/>
      <c r="DB34" s="774"/>
      <c r="DC34" s="103"/>
      <c r="DD34" s="875" t="str">
        <f>+IF($N$4&lt;&gt;"",IF($EB$34&lt;&gt;"",VLOOKUP($EB$34,$EB$35:$EC$38,2,FALSE),""),"")</f>
        <v/>
      </c>
      <c r="DE34" s="857"/>
      <c r="DF34" s="857"/>
      <c r="DG34" s="858"/>
      <c r="DH34" s="103"/>
      <c r="DI34" s="103"/>
      <c r="DJ34" s="195"/>
      <c r="DK34" s="112"/>
      <c r="DL34" s="112"/>
      <c r="DM34" s="112"/>
      <c r="DN34" s="112"/>
      <c r="DO34" s="112"/>
      <c r="DP34" s="112"/>
      <c r="DQ34" s="112"/>
      <c r="DR34" s="112"/>
      <c r="DS34" s="112"/>
      <c r="DT34" s="801"/>
      <c r="DU34" s="802"/>
      <c r="DV34" s="1024"/>
      <c r="DW34" s="1024"/>
      <c r="DX34" s="182"/>
      <c r="EB34" s="238" t="str">
        <f>+IF($N$4&lt;&gt;"",IF(HLOOKUP(TEXT($N$4&amp;1,"#,##0")*1,入力シート!$B$15:$IL$64,28,FALSE)&lt;&gt;"",HLOOKUP(TEXT($N$4&amp;1,"#,##0")*1,入力シート!$B$15:$IL$64,28,FALSE),""),"")</f>
        <v/>
      </c>
      <c r="EC34" s="239"/>
      <c r="ED34" s="68"/>
      <c r="EE34" s="68"/>
      <c r="EF34" s="68"/>
      <c r="EG34" s="68"/>
      <c r="EH34" s="68"/>
    </row>
    <row r="35" spans="1:138" ht="7.5" customHeight="1" thickBot="1" x14ac:dyDescent="0.2">
      <c r="A35" s="1193"/>
      <c r="B35" s="1193"/>
      <c r="C35" s="1193"/>
      <c r="D35" s="1193"/>
      <c r="E35" s="1193"/>
      <c r="F35" s="1193"/>
      <c r="G35" s="1193"/>
      <c r="H35" s="1193"/>
      <c r="I35" s="1193"/>
      <c r="J35" s="1193"/>
      <c r="K35" s="1193"/>
      <c r="L35" s="1193"/>
      <c r="M35" s="1193"/>
      <c r="O35" s="878"/>
      <c r="P35" s="879"/>
      <c r="Q35" s="657" t="s">
        <v>130</v>
      </c>
      <c r="R35" s="657"/>
      <c r="S35" s="657"/>
      <c r="T35" s="657"/>
      <c r="U35" s="657"/>
      <c r="V35" s="657"/>
      <c r="W35" s="657"/>
      <c r="X35" s="657"/>
      <c r="Y35" s="657"/>
      <c r="Z35" s="657"/>
      <c r="AA35" s="821" t="str">
        <f>+IF($N$4&lt;&gt;"",IF(HLOOKUP(TEXT($N$4&amp;1,"#,##0")*1,入力シート!$B$15:$IL$64,9,FALSE)&lt;&gt;"",MID(HLOOKUP(TEXT($N$4&amp;1,"#,##0")*1,入力シート!$B$15:$IL$64,9,FALSE),1,1),""),"")</f>
        <v/>
      </c>
      <c r="AB35" s="822"/>
      <c r="AC35" s="825" t="str">
        <f>+IF($N$4&lt;&gt;"",IF(HLOOKUP(TEXT($N$4&amp;1,"#,##0")*1,入力シート!$B$15:$IL$64,9,FALSE)&lt;&gt;"",MID(HLOOKUP(TEXT($N$4&amp;1,"#,##0")*1,入力シート!$B$15:$IL$64,9,FALSE),2,1),""),"")</f>
        <v/>
      </c>
      <c r="AD35" s="822"/>
      <c r="AE35" s="825" t="str">
        <f>+IF($N$4&lt;&gt;"",IF(HLOOKUP(TEXT($N$4&amp;1,"#,##0")*1,入力シート!$B$15:$IL$64,9,FALSE)&lt;&gt;"",MID(HLOOKUP(TEXT($N$4&amp;1,"#,##0")*1,入力シート!$B$15:$IL$64,9,FALSE),3,1),""),"")</f>
        <v/>
      </c>
      <c r="AF35" s="822"/>
      <c r="AG35" s="827" t="str">
        <f>+IF($N$4&lt;&gt;"",IF(HLOOKUP(TEXT($N$4&amp;1,"#,##0")*1,入力シート!$B$15:$IL$64,9,FALSE)&lt;&gt;"",MID(HLOOKUP(TEXT($N$4&amp;1,"#,##0")*1,入力シート!$B$15:$IL$64,9,FALSE),4,1),""),"")</f>
        <v/>
      </c>
      <c r="AH35" s="828"/>
      <c r="AI35" s="831" t="str">
        <f>+IF($N$4&lt;&gt;"",IF(HLOOKUP(TEXT($N$4&amp;1,"#,##0")*1,入力シート!$B$15:$IL$64,9,FALSE)&lt;&gt;"",MID(HLOOKUP(TEXT($N$4&amp;1,"#,##0")*1,入力シート!$B$15:$IL$64,9,FALSE),5,1),""),"")</f>
        <v/>
      </c>
      <c r="AJ35" s="832"/>
      <c r="AK35" s="825" t="str">
        <f>+IF($N$4&lt;&gt;"",IF(HLOOKUP(TEXT($N$4&amp;1,"#,##0")*1,入力シート!$B$15:$IL$64,9,FALSE)&lt;&gt;"",MID(HLOOKUP(TEXT($N$4&amp;1,"#,##0")*1,入力シート!$B$15:$IL$64,9,FALSE),6,1),""),"")</f>
        <v/>
      </c>
      <c r="AL35" s="822"/>
      <c r="AM35" s="825" t="str">
        <f>+IF($N$4&lt;&gt;"",IF(HLOOKUP(TEXT($N$4&amp;1,"#,##0")*1,入力シート!$B$15:$IL$64,9,FALSE)&lt;&gt;"",MID(HLOOKUP(TEXT($N$4&amp;1,"#,##0")*1,入力シート!$B$15:$IL$64,9,FALSE),7,1),""),"")</f>
        <v/>
      </c>
      <c r="AN35" s="822"/>
      <c r="AO35" s="827" t="str">
        <f>+IF($N$4&lt;&gt;"",IF(HLOOKUP(TEXT($N$4&amp;1,"#,##0")*1,入力シート!$B$15:$IL$64,9,FALSE)&lt;&gt;"",MID(HLOOKUP(TEXT($N$4&amp;1,"#,##0")*1,入力シート!$B$15:$IL$64,9,FALSE),8,1),""),"")</f>
        <v/>
      </c>
      <c r="AP35" s="828"/>
      <c r="AQ35" s="831" t="str">
        <f>+IF($N$4&lt;&gt;"",IF(HLOOKUP(TEXT($N$4&amp;1,"#,##0")*1,入力シート!$B$15:$IL$64,9,FALSE)&lt;&gt;"",MID(HLOOKUP(TEXT($N$4&amp;1,"#,##0")*1,入力シート!$B$15:$IL$64,9,FALSE),9,1),""),"")</f>
        <v/>
      </c>
      <c r="AR35" s="832"/>
      <c r="AS35" s="825" t="str">
        <f>+IF($N$4&lt;&gt;"",IF(HLOOKUP(TEXT($N$4&amp;1,"#,##0")*1,入力シート!$B$15:$IL$64,9,FALSE)&lt;&gt;"",MID(HLOOKUP(TEXT($N$4&amp;1,"#,##0")*1,入力シート!$B$15:$IL$64,9,FALSE),10,1),""),"")</f>
        <v/>
      </c>
      <c r="AT35" s="822"/>
      <c r="AU35" s="825" t="str">
        <f>+IF($N$4&lt;&gt;"",IF(HLOOKUP(TEXT($N$4&amp;1,"#,##0")*1,入力シート!$B$15:$IL$64,9,FALSE)&lt;&gt;"",MID(HLOOKUP(TEXT($N$4&amp;1,"#,##0")*1,入力シート!$B$15:$IL$64,9,FALSE),11,1),""),"")</f>
        <v/>
      </c>
      <c r="AV35" s="822"/>
      <c r="AW35" s="865" t="str">
        <f>+IF($N$4&lt;&gt;"",IF(HLOOKUP(TEXT($N$4&amp;1,"#,##0")*1,入力シート!$B$15:$IL$64,9,FALSE)&lt;&gt;"",MID(HLOOKUP(TEXT($N$4&amp;1,"#,##0")*1,入力シート!$B$15:$IL$64,9,FALSE),12,1),""),"")</f>
        <v/>
      </c>
      <c r="AX35" s="866"/>
      <c r="AY35" s="889"/>
      <c r="AZ35" s="889"/>
      <c r="BA35" s="889"/>
      <c r="BB35" s="889"/>
      <c r="BC35" s="889"/>
      <c r="BD35" s="889"/>
      <c r="BE35" s="889"/>
      <c r="BF35" s="889"/>
      <c r="BG35" s="889"/>
      <c r="BH35" s="889"/>
      <c r="BI35" s="889"/>
      <c r="BJ35" s="843"/>
      <c r="BK35" s="844"/>
      <c r="BL35" s="844"/>
      <c r="BM35" s="845"/>
      <c r="BN35" s="846"/>
      <c r="BO35" s="846"/>
      <c r="BP35" s="846"/>
      <c r="BQ35" s="846"/>
      <c r="BR35" s="846"/>
      <c r="BS35" s="846"/>
      <c r="BT35" s="843"/>
      <c r="BU35" s="844"/>
      <c r="BV35" s="844"/>
      <c r="BW35" s="845"/>
      <c r="BX35" s="846"/>
      <c r="BY35" s="846"/>
      <c r="BZ35" s="846"/>
      <c r="CA35" s="846"/>
      <c r="CB35" s="846"/>
      <c r="CC35" s="847"/>
      <c r="CD35" s="695" t="s">
        <v>282</v>
      </c>
      <c r="CE35" s="695"/>
      <c r="CF35" s="695"/>
      <c r="CG35" s="696"/>
      <c r="CH35" s="653" t="str">
        <f>+IF($N$4&lt;&gt;"",IF(HLOOKUP(TEXT($N$4&amp;1,"#,##0")*1,入力シート!$B$15:$IL$64,19,FALSE)&lt;&gt;"",HLOOKUP(TEXT($N$4&amp;1,"#,##0")*1,入力シート!$B$15:$IL$64,19,FALSE),""),"")</f>
        <v/>
      </c>
      <c r="CI35" s="683"/>
      <c r="CJ35" s="53"/>
      <c r="CK35" s="210"/>
      <c r="CL35" s="854"/>
      <c r="CM35" s="854"/>
      <c r="CN35" s="854"/>
      <c r="CO35" s="854"/>
      <c r="CP35" s="854"/>
      <c r="CQ35" s="202"/>
      <c r="CR35" s="850"/>
      <c r="CS35" s="850"/>
      <c r="CT35" s="850"/>
      <c r="CU35" s="850"/>
      <c r="CV35" s="850"/>
      <c r="CW35" s="851"/>
      <c r="CX35" s="188"/>
      <c r="CY35" s="188"/>
      <c r="CZ35" s="774"/>
      <c r="DA35" s="774"/>
      <c r="DB35" s="774"/>
      <c r="DC35" s="188"/>
      <c r="DD35" s="859"/>
      <c r="DE35" s="860"/>
      <c r="DF35" s="860"/>
      <c r="DG35" s="861"/>
      <c r="DH35" s="188"/>
      <c r="DI35" s="188"/>
      <c r="DJ35" s="195"/>
      <c r="DK35" s="112"/>
      <c r="DL35" s="112"/>
      <c r="DM35" s="112"/>
      <c r="DN35" s="112"/>
      <c r="DO35" s="112"/>
      <c r="DP35" s="112"/>
      <c r="DQ35" s="112"/>
      <c r="DR35" s="112"/>
      <c r="DS35" s="112"/>
      <c r="DT35" s="801"/>
      <c r="DU35" s="802"/>
      <c r="DV35" s="1024"/>
      <c r="DW35" s="1024"/>
      <c r="DX35" s="182"/>
      <c r="EB35" s="240" t="s">
        <v>96</v>
      </c>
      <c r="EC35" s="241">
        <v>2</v>
      </c>
      <c r="ED35" s="67">
        <v>2</v>
      </c>
      <c r="EE35" s="137" t="s">
        <v>283</v>
      </c>
      <c r="EF35" s="68"/>
      <c r="EG35" s="68"/>
      <c r="EH35" s="68"/>
    </row>
    <row r="36" spans="1:138" ht="7.5" customHeight="1" thickBot="1" x14ac:dyDescent="0.2">
      <c r="A36" s="1193"/>
      <c r="B36" s="1193"/>
      <c r="C36" s="1193"/>
      <c r="D36" s="1193"/>
      <c r="E36" s="1193"/>
      <c r="F36" s="1193"/>
      <c r="G36" s="1193"/>
      <c r="H36" s="1193"/>
      <c r="I36" s="1193"/>
      <c r="J36" s="1193"/>
      <c r="K36" s="1193"/>
      <c r="L36" s="1193"/>
      <c r="M36" s="1193"/>
      <c r="O36" s="878"/>
      <c r="P36" s="879"/>
      <c r="Q36" s="657"/>
      <c r="R36" s="657"/>
      <c r="S36" s="657"/>
      <c r="T36" s="657"/>
      <c r="U36" s="657"/>
      <c r="V36" s="657"/>
      <c r="W36" s="657"/>
      <c r="X36" s="657"/>
      <c r="Y36" s="657"/>
      <c r="Z36" s="657"/>
      <c r="AA36" s="823"/>
      <c r="AB36" s="824"/>
      <c r="AC36" s="826"/>
      <c r="AD36" s="824"/>
      <c r="AE36" s="826"/>
      <c r="AF36" s="824"/>
      <c r="AG36" s="829"/>
      <c r="AH36" s="830"/>
      <c r="AI36" s="830"/>
      <c r="AJ36" s="833"/>
      <c r="AK36" s="826"/>
      <c r="AL36" s="824"/>
      <c r="AM36" s="826"/>
      <c r="AN36" s="824"/>
      <c r="AO36" s="829"/>
      <c r="AP36" s="830"/>
      <c r="AQ36" s="830"/>
      <c r="AR36" s="833"/>
      <c r="AS36" s="826"/>
      <c r="AT36" s="824"/>
      <c r="AU36" s="826"/>
      <c r="AV36" s="824"/>
      <c r="AW36" s="867"/>
      <c r="AX36" s="829"/>
      <c r="AY36" s="889"/>
      <c r="AZ36" s="889"/>
      <c r="BA36" s="889"/>
      <c r="BB36" s="889"/>
      <c r="BC36" s="889"/>
      <c r="BD36" s="889"/>
      <c r="BE36" s="889"/>
      <c r="BF36" s="889"/>
      <c r="BG36" s="889"/>
      <c r="BH36" s="889"/>
      <c r="BI36" s="889"/>
      <c r="BJ36" s="868" t="str">
        <f>+IF($N$4&lt;&gt;"",IF(HLOOKUP(TEXT($N$4&amp;4,"#,##0")*1,入力シート!$B$15:$IL$64,24,FALSE)&lt;&gt;"",HLOOKUP(TEXT($N$4&amp;4,"#,##0")*1,入力シート!$B$15:$IL$64,24,FALSE),""),"")</f>
        <v/>
      </c>
      <c r="BK36" s="869"/>
      <c r="BL36" s="869"/>
      <c r="BM36" s="870"/>
      <c r="BN36" s="846" t="s">
        <v>79</v>
      </c>
      <c r="BO36" s="846"/>
      <c r="BP36" s="846"/>
      <c r="BQ36" s="846"/>
      <c r="BR36" s="846"/>
      <c r="BS36" s="846"/>
      <c r="BT36" s="868" t="str">
        <f>IF(BT33&lt;&gt;"",5,"")</f>
        <v/>
      </c>
      <c r="BU36" s="869"/>
      <c r="BV36" s="869"/>
      <c r="BW36" s="870"/>
      <c r="BX36" s="846" t="s">
        <v>79</v>
      </c>
      <c r="BY36" s="846"/>
      <c r="BZ36" s="846"/>
      <c r="CA36" s="846"/>
      <c r="CB36" s="846"/>
      <c r="CC36" s="847"/>
      <c r="CD36" s="695"/>
      <c r="CE36" s="695"/>
      <c r="CF36" s="695"/>
      <c r="CG36" s="696"/>
      <c r="CH36" s="656"/>
      <c r="CI36" s="684"/>
      <c r="CJ36" s="873" t="s">
        <v>32</v>
      </c>
      <c r="CK36" s="874"/>
      <c r="CL36" s="112"/>
      <c r="CM36" s="875" t="str">
        <f>+IF($N$4&lt;&gt;"",IF($EB$47&lt;&gt;"",VLOOKUP($EB$47,$EB$48:$EC$55,2,FALSE),""),"")</f>
        <v/>
      </c>
      <c r="CN36" s="857"/>
      <c r="CO36" s="858"/>
      <c r="CP36" s="200"/>
      <c r="CQ36" s="202"/>
      <c r="CR36" s="850"/>
      <c r="CS36" s="850"/>
      <c r="CT36" s="850"/>
      <c r="CU36" s="850"/>
      <c r="CV36" s="850"/>
      <c r="CW36" s="851"/>
      <c r="CX36" s="188"/>
      <c r="CY36" s="188"/>
      <c r="CZ36" s="774"/>
      <c r="DA36" s="774"/>
      <c r="DB36" s="774"/>
      <c r="DC36" s="188"/>
      <c r="DD36" s="859"/>
      <c r="DE36" s="860"/>
      <c r="DF36" s="860"/>
      <c r="DG36" s="861"/>
      <c r="DH36" s="188"/>
      <c r="DI36" s="188"/>
      <c r="DJ36" s="815" t="str">
        <f>+IF($N$4&lt;&gt;"",IF(HLOOKUP(TEXT($N$4&amp;1,"#,##0")*1,入力シート!$B$15:$IL$64,26,FALSE)&lt;&gt;"",HLOOKUP(TEXT($N$4&amp;1,"#,##0")*1,入力シート!$B$15:$IL$64,26,FALSE),""),"")</f>
        <v/>
      </c>
      <c r="DK36" s="816"/>
      <c r="DL36" s="816"/>
      <c r="DM36" s="816"/>
      <c r="DN36" s="816"/>
      <c r="DO36" s="816"/>
      <c r="DP36" s="816"/>
      <c r="DQ36" s="816"/>
      <c r="DR36" s="816"/>
      <c r="DS36" s="816"/>
      <c r="DT36" s="816"/>
      <c r="DU36" s="817"/>
      <c r="DV36" s="1024"/>
      <c r="DW36" s="1024"/>
      <c r="DX36" s="182"/>
      <c r="EB36" s="240" t="s">
        <v>95</v>
      </c>
      <c r="EC36" s="241">
        <v>2</v>
      </c>
      <c r="ED36" s="67">
        <v>1</v>
      </c>
      <c r="EE36" s="77" t="s">
        <v>284</v>
      </c>
    </row>
    <row r="37" spans="1:138" ht="7.5" customHeight="1" thickBot="1" x14ac:dyDescent="0.2">
      <c r="A37" s="1193"/>
      <c r="B37" s="1193"/>
      <c r="C37" s="1193"/>
      <c r="D37" s="1193"/>
      <c r="E37" s="1193"/>
      <c r="F37" s="1193"/>
      <c r="G37" s="1193"/>
      <c r="H37" s="1193"/>
      <c r="I37" s="1193"/>
      <c r="J37" s="1193"/>
      <c r="K37" s="1193"/>
      <c r="L37" s="1193"/>
      <c r="M37" s="1193"/>
      <c r="O37" s="878"/>
      <c r="P37" s="879"/>
      <c r="Q37" s="754" t="s">
        <v>259</v>
      </c>
      <c r="R37" s="757" t="s">
        <v>260</v>
      </c>
      <c r="S37" s="758"/>
      <c r="T37" s="759"/>
      <c r="U37" s="764" t="str">
        <f>+IF($N$4&lt;&gt;"",HLOOKUP(TEXT($N$4&amp;1,"#,##0")*1,入力シート!$B$15:$IL$64,10,FALSE)&amp;HLOOKUP(TEXT($N$4&amp;4,"#,##0")*1,入力シート!$B$15:$IL$64,10,FALSE)&amp;HLOOKUP(TEXT($N$4&amp;6,"#,##0")*1,入力シート!$B$15:$IL$64,10,FALSE)&amp;HLOOKUP(TEXT($N$4&amp;1,"#,##0")*1,入力シート!$B$15:$IL$64,11,FALSE)&amp;HLOOKUP(TEXT($N$4&amp;1,"#,##0")*1,入力シート!$B$15:$IL$64,12,FALSE)&amp;HLOOKUP(TEXT($N$4&amp;1,"#,##0")*1,入力シート!$B$15:$IL$64,13,FALSE),"")</f>
        <v>大阪市</v>
      </c>
      <c r="V37" s="765"/>
      <c r="W37" s="765"/>
      <c r="X37" s="765"/>
      <c r="Y37" s="765"/>
      <c r="Z37" s="765"/>
      <c r="AA37" s="765"/>
      <c r="AB37" s="765"/>
      <c r="AC37" s="765"/>
      <c r="AD37" s="765"/>
      <c r="AE37" s="765"/>
      <c r="AF37" s="765"/>
      <c r="AG37" s="765"/>
      <c r="AH37" s="765"/>
      <c r="AI37" s="765"/>
      <c r="AJ37" s="765"/>
      <c r="AK37" s="765"/>
      <c r="AL37" s="765"/>
      <c r="AM37" s="765"/>
      <c r="AN37" s="765"/>
      <c r="AO37" s="765"/>
      <c r="AP37" s="765"/>
      <c r="AQ37" s="765"/>
      <c r="AR37" s="765"/>
      <c r="AS37" s="765"/>
      <c r="AT37" s="765"/>
      <c r="AU37" s="765"/>
      <c r="AV37" s="765"/>
      <c r="AW37" s="765"/>
      <c r="AX37" s="766"/>
      <c r="AY37" s="889"/>
      <c r="AZ37" s="889"/>
      <c r="BA37" s="889"/>
      <c r="BB37" s="889"/>
      <c r="BC37" s="889"/>
      <c r="BD37" s="889"/>
      <c r="BE37" s="889"/>
      <c r="BF37" s="889"/>
      <c r="BG37" s="889"/>
      <c r="BH37" s="889"/>
      <c r="BI37" s="889"/>
      <c r="BJ37" s="840"/>
      <c r="BK37" s="841"/>
      <c r="BL37" s="841"/>
      <c r="BM37" s="842"/>
      <c r="BN37" s="846"/>
      <c r="BO37" s="846"/>
      <c r="BP37" s="846"/>
      <c r="BQ37" s="846"/>
      <c r="BR37" s="846"/>
      <c r="BS37" s="846"/>
      <c r="BT37" s="840"/>
      <c r="BU37" s="841"/>
      <c r="BV37" s="841"/>
      <c r="BW37" s="842"/>
      <c r="BX37" s="846"/>
      <c r="BY37" s="846"/>
      <c r="BZ37" s="846"/>
      <c r="CA37" s="846"/>
      <c r="CB37" s="846"/>
      <c r="CC37" s="847"/>
      <c r="CD37" s="695"/>
      <c r="CE37" s="695"/>
      <c r="CF37" s="695"/>
      <c r="CG37" s="696"/>
      <c r="CH37" s="656"/>
      <c r="CI37" s="684"/>
      <c r="CJ37" s="873"/>
      <c r="CK37" s="874"/>
      <c r="CL37" s="112"/>
      <c r="CM37" s="859"/>
      <c r="CN37" s="860"/>
      <c r="CO37" s="861"/>
      <c r="CP37" s="773" t="s">
        <v>257</v>
      </c>
      <c r="CQ37" s="774"/>
      <c r="CR37" s="850"/>
      <c r="CS37" s="850"/>
      <c r="CT37" s="850"/>
      <c r="CU37" s="850"/>
      <c r="CV37" s="850"/>
      <c r="CW37" s="851"/>
      <c r="CX37" s="188"/>
      <c r="CY37" s="188"/>
      <c r="CZ37" s="774"/>
      <c r="DA37" s="774"/>
      <c r="DB37" s="774"/>
      <c r="DC37" s="188"/>
      <c r="DD37" s="862"/>
      <c r="DE37" s="863"/>
      <c r="DF37" s="863"/>
      <c r="DG37" s="864"/>
      <c r="DH37" s="188"/>
      <c r="DI37" s="188"/>
      <c r="DJ37" s="815"/>
      <c r="DK37" s="816"/>
      <c r="DL37" s="816"/>
      <c r="DM37" s="816"/>
      <c r="DN37" s="816"/>
      <c r="DO37" s="816"/>
      <c r="DP37" s="816"/>
      <c r="DQ37" s="816"/>
      <c r="DR37" s="816"/>
      <c r="DS37" s="816"/>
      <c r="DT37" s="816"/>
      <c r="DU37" s="817"/>
      <c r="DV37" s="1024"/>
      <c r="DW37" s="1024"/>
      <c r="DX37" s="182"/>
      <c r="EB37" s="240" t="s">
        <v>166</v>
      </c>
      <c r="EC37" s="241">
        <v>1</v>
      </c>
      <c r="ED37" s="67"/>
      <c r="EE37" s="77" t="s">
        <v>167</v>
      </c>
    </row>
    <row r="38" spans="1:138" ht="7.5" customHeight="1" thickBot="1" x14ac:dyDescent="0.2">
      <c r="A38" s="1193"/>
      <c r="B38" s="1193"/>
      <c r="C38" s="1193"/>
      <c r="D38" s="1193"/>
      <c r="E38" s="1193"/>
      <c r="F38" s="1193"/>
      <c r="G38" s="1193"/>
      <c r="H38" s="1193"/>
      <c r="I38" s="1193"/>
      <c r="J38" s="1193"/>
      <c r="K38" s="1193"/>
      <c r="L38" s="1193"/>
      <c r="M38" s="1193"/>
      <c r="O38" s="878"/>
      <c r="P38" s="879"/>
      <c r="Q38" s="755"/>
      <c r="R38" s="760"/>
      <c r="S38" s="760"/>
      <c r="T38" s="761"/>
      <c r="U38" s="767"/>
      <c r="V38" s="768"/>
      <c r="W38" s="768"/>
      <c r="X38" s="768"/>
      <c r="Y38" s="768"/>
      <c r="Z38" s="768"/>
      <c r="AA38" s="768"/>
      <c r="AB38" s="768"/>
      <c r="AC38" s="768"/>
      <c r="AD38" s="768"/>
      <c r="AE38" s="768"/>
      <c r="AF38" s="768"/>
      <c r="AG38" s="768"/>
      <c r="AH38" s="768"/>
      <c r="AI38" s="768"/>
      <c r="AJ38" s="768"/>
      <c r="AK38" s="768"/>
      <c r="AL38" s="768"/>
      <c r="AM38" s="768"/>
      <c r="AN38" s="768"/>
      <c r="AO38" s="768"/>
      <c r="AP38" s="768"/>
      <c r="AQ38" s="768"/>
      <c r="AR38" s="768"/>
      <c r="AS38" s="768"/>
      <c r="AT38" s="768"/>
      <c r="AU38" s="768"/>
      <c r="AV38" s="768"/>
      <c r="AW38" s="768"/>
      <c r="AX38" s="769"/>
      <c r="AY38" s="915"/>
      <c r="AZ38" s="915"/>
      <c r="BA38" s="915"/>
      <c r="BB38" s="915"/>
      <c r="BC38" s="915"/>
      <c r="BD38" s="915"/>
      <c r="BE38" s="915"/>
      <c r="BF38" s="915"/>
      <c r="BG38" s="915"/>
      <c r="BH38" s="915"/>
      <c r="BI38" s="915"/>
      <c r="BJ38" s="843"/>
      <c r="BK38" s="844"/>
      <c r="BL38" s="844"/>
      <c r="BM38" s="845"/>
      <c r="BN38" s="871"/>
      <c r="BO38" s="871"/>
      <c r="BP38" s="871"/>
      <c r="BQ38" s="871"/>
      <c r="BR38" s="871"/>
      <c r="BS38" s="871"/>
      <c r="BT38" s="843"/>
      <c r="BU38" s="844"/>
      <c r="BV38" s="844"/>
      <c r="BW38" s="845"/>
      <c r="BX38" s="871"/>
      <c r="BY38" s="871"/>
      <c r="BZ38" s="871"/>
      <c r="CA38" s="871"/>
      <c r="CB38" s="871"/>
      <c r="CC38" s="872"/>
      <c r="CD38" s="695"/>
      <c r="CE38" s="695"/>
      <c r="CF38" s="695"/>
      <c r="CG38" s="696"/>
      <c r="CH38" s="659"/>
      <c r="CI38" s="685"/>
      <c r="CJ38" s="873"/>
      <c r="CK38" s="874"/>
      <c r="CL38" s="112"/>
      <c r="CM38" s="859"/>
      <c r="CN38" s="860"/>
      <c r="CO38" s="861"/>
      <c r="CP38" s="773"/>
      <c r="CQ38" s="774"/>
      <c r="CR38" s="850"/>
      <c r="CS38" s="850"/>
      <c r="CT38" s="850"/>
      <c r="CU38" s="850"/>
      <c r="CV38" s="850"/>
      <c r="CW38" s="851"/>
      <c r="CX38" s="188"/>
      <c r="CY38" s="188"/>
      <c r="CZ38" s="188"/>
      <c r="DA38" s="188"/>
      <c r="DB38" s="188"/>
      <c r="DC38" s="188"/>
      <c r="DD38" s="188"/>
      <c r="DE38" s="775" t="s">
        <v>275</v>
      </c>
      <c r="DF38" s="775"/>
      <c r="DG38" s="188"/>
      <c r="DH38" s="188"/>
      <c r="DI38" s="188"/>
      <c r="DJ38" s="818"/>
      <c r="DK38" s="819"/>
      <c r="DL38" s="819"/>
      <c r="DM38" s="819"/>
      <c r="DN38" s="819"/>
      <c r="DO38" s="819"/>
      <c r="DP38" s="819"/>
      <c r="DQ38" s="819"/>
      <c r="DR38" s="819"/>
      <c r="DS38" s="819"/>
      <c r="DT38" s="819"/>
      <c r="DU38" s="820"/>
      <c r="DV38" s="1024"/>
      <c r="DW38" s="1024"/>
      <c r="DX38" s="182"/>
      <c r="EB38" s="242" t="s">
        <v>137</v>
      </c>
      <c r="EC38" s="243">
        <v>3</v>
      </c>
      <c r="ED38" s="66" t="str">
        <f>+IF($N$4&lt;&gt;"",IF($EB$40&lt;&gt;"",VLOOKUP($EB$40,$EB$41:$ED$43,2,FALSE),""),"")</f>
        <v/>
      </c>
      <c r="EE38" s="66" t="str">
        <f>+IF($N$4&lt;&gt;"",IF($EB$40&lt;&gt;"",VLOOKUP($EB$40,$EB$41:$ED$43,3,FALSE),""),"")</f>
        <v/>
      </c>
    </row>
    <row r="39" spans="1:138" ht="7.5" customHeight="1" thickBot="1" x14ac:dyDescent="0.2">
      <c r="A39" s="1193"/>
      <c r="B39" s="1193"/>
      <c r="C39" s="1193"/>
      <c r="D39" s="1193"/>
      <c r="E39" s="1193"/>
      <c r="F39" s="1193"/>
      <c r="G39" s="1193"/>
      <c r="H39" s="1193"/>
      <c r="I39" s="1193"/>
      <c r="J39" s="1193"/>
      <c r="K39" s="1193"/>
      <c r="L39" s="1193"/>
      <c r="M39" s="1193"/>
      <c r="O39" s="878"/>
      <c r="P39" s="879"/>
      <c r="Q39" s="755"/>
      <c r="R39" s="760"/>
      <c r="S39" s="760"/>
      <c r="T39" s="761"/>
      <c r="U39" s="767"/>
      <c r="V39" s="768"/>
      <c r="W39" s="768"/>
      <c r="X39" s="768"/>
      <c r="Y39" s="768"/>
      <c r="Z39" s="768"/>
      <c r="AA39" s="768"/>
      <c r="AB39" s="768"/>
      <c r="AC39" s="768"/>
      <c r="AD39" s="768"/>
      <c r="AE39" s="768"/>
      <c r="AF39" s="768"/>
      <c r="AG39" s="768"/>
      <c r="AH39" s="768"/>
      <c r="AI39" s="768"/>
      <c r="AJ39" s="768"/>
      <c r="AK39" s="768"/>
      <c r="AL39" s="768"/>
      <c r="AM39" s="768"/>
      <c r="AN39" s="768"/>
      <c r="AO39" s="768"/>
      <c r="AP39" s="768"/>
      <c r="AQ39" s="768"/>
      <c r="AR39" s="768"/>
      <c r="AS39" s="768"/>
      <c r="AT39" s="768"/>
      <c r="AU39" s="768"/>
      <c r="AV39" s="768"/>
      <c r="AW39" s="768"/>
      <c r="AX39" s="769"/>
      <c r="AY39" s="193"/>
      <c r="AZ39" s="194"/>
      <c r="BA39" s="194"/>
      <c r="BB39" s="194"/>
      <c r="BC39" s="194"/>
      <c r="BD39" s="194"/>
      <c r="BE39" s="194"/>
      <c r="BF39" s="194"/>
      <c r="BG39" s="194"/>
      <c r="BH39" s="654" t="s">
        <v>12</v>
      </c>
      <c r="BI39" s="655"/>
      <c r="BJ39" s="194"/>
      <c r="BK39" s="194"/>
      <c r="BL39" s="194"/>
      <c r="BM39" s="194"/>
      <c r="BN39" s="194"/>
      <c r="BO39" s="194"/>
      <c r="BP39" s="194"/>
      <c r="BQ39" s="194"/>
      <c r="BR39" s="654" t="s">
        <v>12</v>
      </c>
      <c r="BS39" s="655"/>
      <c r="BT39" s="194"/>
      <c r="BU39" s="194"/>
      <c r="BV39" s="194"/>
      <c r="BW39" s="194"/>
      <c r="BX39" s="194"/>
      <c r="BY39" s="194"/>
      <c r="BZ39" s="194"/>
      <c r="CA39" s="194"/>
      <c r="CB39" s="654" t="s">
        <v>12</v>
      </c>
      <c r="CC39" s="683"/>
      <c r="CD39" s="53"/>
      <c r="CE39" s="53"/>
      <c r="CF39" s="53"/>
      <c r="CG39" s="53"/>
      <c r="CH39" s="53"/>
      <c r="CI39" s="53"/>
      <c r="CJ39" s="53"/>
      <c r="CK39" s="210"/>
      <c r="CL39" s="112"/>
      <c r="CM39" s="859"/>
      <c r="CN39" s="860"/>
      <c r="CO39" s="861"/>
      <c r="CP39" s="201"/>
      <c r="CQ39" s="202"/>
      <c r="CR39" s="850"/>
      <c r="CS39" s="850"/>
      <c r="CT39" s="850"/>
      <c r="CU39" s="850"/>
      <c r="CV39" s="850"/>
      <c r="CW39" s="851"/>
      <c r="CX39" s="188"/>
      <c r="CY39" s="188"/>
      <c r="CZ39" s="188"/>
      <c r="DA39" s="188"/>
      <c r="DB39" s="188"/>
      <c r="DC39" s="188"/>
      <c r="DD39" s="188"/>
      <c r="DE39" s="776"/>
      <c r="DF39" s="776"/>
      <c r="DG39" s="188"/>
      <c r="DH39" s="188"/>
      <c r="DI39" s="188"/>
      <c r="DJ39" s="777" t="s">
        <v>78</v>
      </c>
      <c r="DK39" s="778"/>
      <c r="DL39" s="778"/>
      <c r="DM39" s="778"/>
      <c r="DN39" s="778"/>
      <c r="DO39" s="778"/>
      <c r="DP39" s="778"/>
      <c r="DQ39" s="778"/>
      <c r="DR39" s="778"/>
      <c r="DS39" s="778"/>
      <c r="DT39" s="778"/>
      <c r="DU39" s="779"/>
      <c r="DV39" s="1024"/>
      <c r="DW39" s="1024"/>
      <c r="DX39" s="182"/>
    </row>
    <row r="40" spans="1:138" ht="7.5" customHeight="1" thickBot="1" x14ac:dyDescent="0.2">
      <c r="A40" s="1193"/>
      <c r="B40" s="1193"/>
      <c r="C40" s="1193"/>
      <c r="D40" s="1193"/>
      <c r="E40" s="1193"/>
      <c r="F40" s="1193"/>
      <c r="G40" s="1193"/>
      <c r="H40" s="1193"/>
      <c r="I40" s="1193"/>
      <c r="J40" s="1193"/>
      <c r="K40" s="1193"/>
      <c r="L40" s="1193"/>
      <c r="M40" s="1193"/>
      <c r="O40" s="878"/>
      <c r="P40" s="879"/>
      <c r="Q40" s="755"/>
      <c r="R40" s="762"/>
      <c r="S40" s="762"/>
      <c r="T40" s="763"/>
      <c r="U40" s="770"/>
      <c r="V40" s="771"/>
      <c r="W40" s="771"/>
      <c r="X40" s="771"/>
      <c r="Y40" s="771"/>
      <c r="Z40" s="771"/>
      <c r="AA40" s="771"/>
      <c r="AB40" s="771"/>
      <c r="AC40" s="771"/>
      <c r="AD40" s="771"/>
      <c r="AE40" s="771"/>
      <c r="AF40" s="771"/>
      <c r="AG40" s="771"/>
      <c r="AH40" s="771"/>
      <c r="AI40" s="771"/>
      <c r="AJ40" s="771"/>
      <c r="AK40" s="771"/>
      <c r="AL40" s="771"/>
      <c r="AM40" s="771"/>
      <c r="AN40" s="771"/>
      <c r="AO40" s="771"/>
      <c r="AP40" s="771"/>
      <c r="AQ40" s="771"/>
      <c r="AR40" s="771"/>
      <c r="AS40" s="771"/>
      <c r="AT40" s="771"/>
      <c r="AU40" s="771"/>
      <c r="AV40" s="771"/>
      <c r="AW40" s="771"/>
      <c r="AX40" s="772"/>
      <c r="AY40" s="195"/>
      <c r="AZ40" s="112"/>
      <c r="BA40" s="112"/>
      <c r="BB40" s="112"/>
      <c r="BC40" s="112"/>
      <c r="BD40" s="112"/>
      <c r="BE40" s="112"/>
      <c r="BF40" s="112"/>
      <c r="BG40" s="112"/>
      <c r="BH40" s="657"/>
      <c r="BI40" s="658"/>
      <c r="BJ40" s="112"/>
      <c r="BK40" s="112"/>
      <c r="BL40" s="112"/>
      <c r="BM40" s="112"/>
      <c r="BN40" s="112"/>
      <c r="BO40" s="112"/>
      <c r="BP40" s="112"/>
      <c r="BQ40" s="112"/>
      <c r="BR40" s="657"/>
      <c r="BS40" s="658"/>
      <c r="BT40" s="112"/>
      <c r="BU40" s="112"/>
      <c r="BV40" s="112"/>
      <c r="BW40" s="112"/>
      <c r="BX40" s="112"/>
      <c r="BY40" s="112"/>
      <c r="BZ40" s="112"/>
      <c r="CA40" s="112"/>
      <c r="CB40" s="657"/>
      <c r="CC40" s="684"/>
      <c r="CD40" s="53"/>
      <c r="CE40" s="653" t="str">
        <f>+IF($N$4&lt;&gt;"",IF(HLOOKUP(TEXT($N$4&amp;3,"#,##0")*1,入力シート!$B$15:$IL$64,19,FALSE)&lt;&gt;"",HLOOKUP(TEXT($N$4&amp;3,"#,##0")*1,入力シート!$B$15:$IL$64,19,FALSE),""),"")</f>
        <v/>
      </c>
      <c r="CF40" s="683"/>
      <c r="CG40" s="53"/>
      <c r="CH40" s="653" t="str">
        <f>+IF($N$4&lt;&gt;"",IF(HLOOKUP(TEXT($N$4&amp;5,"#,##0")*1,入力シート!$B$15:$IL$64,19,FALSE)&lt;&gt;"",HLOOKUP(TEXT($N$4&amp;5,"#,##0")*1,入力シート!$B$15:$IL$64,19,FALSE),""),"")</f>
        <v/>
      </c>
      <c r="CI40" s="683"/>
      <c r="CJ40" s="53"/>
      <c r="CK40" s="210"/>
      <c r="CL40" s="112"/>
      <c r="CM40" s="862"/>
      <c r="CN40" s="863"/>
      <c r="CO40" s="864"/>
      <c r="CP40" s="201"/>
      <c r="CQ40" s="202"/>
      <c r="CR40" s="850"/>
      <c r="CS40" s="850"/>
      <c r="CT40" s="850"/>
      <c r="CU40" s="850"/>
      <c r="CV40" s="850"/>
      <c r="CW40" s="851"/>
      <c r="CX40" s="783" t="s">
        <v>274</v>
      </c>
      <c r="CY40" s="784"/>
      <c r="CZ40" s="784"/>
      <c r="DA40" s="784"/>
      <c r="DB40" s="784"/>
      <c r="DC40" s="784"/>
      <c r="DD40" s="784"/>
      <c r="DE40" s="784"/>
      <c r="DF40" s="784"/>
      <c r="DG40" s="784"/>
      <c r="DH40" s="784"/>
      <c r="DI40" s="784"/>
      <c r="DJ40" s="780"/>
      <c r="DK40" s="781"/>
      <c r="DL40" s="781"/>
      <c r="DM40" s="781"/>
      <c r="DN40" s="781"/>
      <c r="DO40" s="781"/>
      <c r="DP40" s="781"/>
      <c r="DQ40" s="781"/>
      <c r="DR40" s="781"/>
      <c r="DS40" s="781"/>
      <c r="DT40" s="781"/>
      <c r="DU40" s="782"/>
      <c r="DV40" s="1024"/>
      <c r="DW40" s="1024"/>
      <c r="DX40" s="182"/>
      <c r="EB40" s="237" t="str">
        <f>+IF($N$4&lt;&gt;"",IF(HLOOKUP(TEXT($N$4&amp;1,"#,##0")*1,入力シート!$B$15:$IL$64,29,FALSE)&lt;&gt;"",HLOOKUP(TEXT($N$4&amp;1,"#,##0")*1,入力シート!$B$15:$IL$64,29,FALSE),""),"")</f>
        <v/>
      </c>
    </row>
    <row r="41" spans="1:138" ht="7.5" customHeight="1" thickBot="1" x14ac:dyDescent="0.2">
      <c r="A41" s="1193"/>
      <c r="B41" s="1193"/>
      <c r="C41" s="1193"/>
      <c r="D41" s="1193"/>
      <c r="E41" s="1193"/>
      <c r="F41" s="1193"/>
      <c r="G41" s="1193"/>
      <c r="H41" s="1193"/>
      <c r="I41" s="1193"/>
      <c r="J41" s="1193"/>
      <c r="K41" s="1193"/>
      <c r="L41" s="1193"/>
      <c r="M41" s="1193"/>
      <c r="O41" s="878"/>
      <c r="P41" s="879"/>
      <c r="Q41" s="755"/>
      <c r="R41" s="774" t="s">
        <v>77</v>
      </c>
      <c r="S41" s="774"/>
      <c r="T41" s="785"/>
      <c r="U41" s="767" t="str">
        <f>+IF($N$4&lt;&gt;"",IF(HLOOKUP(TEXT($N$4&amp;1,"#,##0")*1,入力シート!$B$15:$IL$64,14,FALSE)&amp;HLOOKUP(TEXT($N$4&amp;1,"#,##0")*1,入力シート!$B$15:$IL$64,16,FALSE)&amp;HLOOKUP(TEXT($N$4&amp;1,"#,##0")*1,入力シート!$B$15:$IL$64,17,FALSE)&amp;HLOOKUP(TEXT($N$4&amp;1,"#,##0")*1,入力シート!$B$15:$IL$64,18,FALSE)&amp;HLOOKUP(TEXT($N$4&amp;1,"#,##0")*1,入力シート!$B$15:$IL$64,19,FALSE)&lt;&gt;"",HLOOKUP(TEXT($N$4&amp;1,"#,##0")*1,入力シート!$B$15:$IL$64,14,FALSE)&amp;HLOOKUP(TEXT($N$4&amp;1,"#,##0")*1,入力シート!$B$15:$IL$64,15,FALSE)&amp;HLOOKUP(TEXT($N$4&amp;1,"#,##0")*1,入力シート!$B$15:$IL$64,16,FALSE)&amp;HLOOKUP(TEXT($N$4&amp;1,"#,##0")*1,入力シート!$B$15:$IL$64,17,FALSE)&amp;HLOOKUP(TEXT($N$4&amp;1,"#,##0")*1,入力シート!$B$15:$IL$64,18,FALSE),""),"")</f>
        <v/>
      </c>
      <c r="V41" s="768"/>
      <c r="W41" s="768"/>
      <c r="X41" s="768"/>
      <c r="Y41" s="768"/>
      <c r="Z41" s="768"/>
      <c r="AA41" s="768"/>
      <c r="AB41" s="768"/>
      <c r="AC41" s="768"/>
      <c r="AD41" s="768"/>
      <c r="AE41" s="768"/>
      <c r="AF41" s="768"/>
      <c r="AG41" s="768"/>
      <c r="AH41" s="768"/>
      <c r="AI41" s="768"/>
      <c r="AJ41" s="768"/>
      <c r="AK41" s="768"/>
      <c r="AL41" s="768"/>
      <c r="AM41" s="768"/>
      <c r="AN41" s="768"/>
      <c r="AO41" s="768"/>
      <c r="AP41" s="768"/>
      <c r="AQ41" s="768"/>
      <c r="AR41" s="768"/>
      <c r="AS41" s="768"/>
      <c r="AT41" s="768"/>
      <c r="AU41" s="768"/>
      <c r="AV41" s="768"/>
      <c r="AW41" s="768"/>
      <c r="AX41" s="769"/>
      <c r="AY41" s="791" t="str">
        <f>+IF($N$4&lt;&gt;"",IF(HLOOKUP(TEXT($N$4&amp;1,"#,##0")*1,入力シート!$B$15:$IL$64,22,FALSE)&lt;&gt;"",HLOOKUP(TEXT($N$4&amp;1,"#,##0")*1,入力シート!$B$15:$IL$64,22,FALSE),""),"")</f>
        <v/>
      </c>
      <c r="AZ41" s="792"/>
      <c r="BA41" s="792"/>
      <c r="BB41" s="792"/>
      <c r="BC41" s="792"/>
      <c r="BD41" s="792"/>
      <c r="BE41" s="792"/>
      <c r="BF41" s="792"/>
      <c r="BG41" s="792"/>
      <c r="BH41" s="792"/>
      <c r="BI41" s="793"/>
      <c r="BJ41" s="792" t="str">
        <f>+IF($N$4&lt;&gt;"",IF(HLOOKUP(TEXT($N$4&amp;1,"#,##0")*1,入力シート!$B$15:$IL$64,23,FALSE)&lt;&gt;"",HLOOKUP(TEXT($N$4&amp;1,"#,##0")*1,入力シート!$B$15:$IL$64,23,FALSE),""),"")</f>
        <v/>
      </c>
      <c r="BK41" s="792"/>
      <c r="BL41" s="792"/>
      <c r="BM41" s="792"/>
      <c r="BN41" s="792"/>
      <c r="BO41" s="792"/>
      <c r="BP41" s="792"/>
      <c r="BQ41" s="792"/>
      <c r="BR41" s="792"/>
      <c r="BS41" s="793"/>
      <c r="BT41" s="792" t="str">
        <f>+IF(AND($N$4&lt;&gt;"",AY41&lt;&gt;""),AY41-BJ41,"")</f>
        <v/>
      </c>
      <c r="BU41" s="792"/>
      <c r="BV41" s="792"/>
      <c r="BW41" s="792"/>
      <c r="BX41" s="792"/>
      <c r="BY41" s="792"/>
      <c r="BZ41" s="792"/>
      <c r="CA41" s="792"/>
      <c r="CB41" s="792"/>
      <c r="CC41" s="797"/>
      <c r="CD41" s="178"/>
      <c r="CE41" s="656"/>
      <c r="CF41" s="684"/>
      <c r="CG41" s="53"/>
      <c r="CH41" s="656"/>
      <c r="CI41" s="684"/>
      <c r="CJ41" s="53"/>
      <c r="CK41" s="210"/>
      <c r="CL41" s="112"/>
      <c r="CM41" s="201"/>
      <c r="CN41" s="201"/>
      <c r="CO41" s="201"/>
      <c r="CP41" s="201"/>
      <c r="CQ41" s="202"/>
      <c r="CR41" s="852"/>
      <c r="CS41" s="852"/>
      <c r="CT41" s="852"/>
      <c r="CU41" s="852"/>
      <c r="CV41" s="852"/>
      <c r="CW41" s="853"/>
      <c r="CX41" s="784"/>
      <c r="CY41" s="784"/>
      <c r="CZ41" s="784"/>
      <c r="DA41" s="784"/>
      <c r="DB41" s="784"/>
      <c r="DC41" s="784"/>
      <c r="DD41" s="784"/>
      <c r="DE41" s="784"/>
      <c r="DF41" s="784"/>
      <c r="DG41" s="784"/>
      <c r="DH41" s="784"/>
      <c r="DI41" s="784"/>
      <c r="DJ41" s="193"/>
      <c r="DK41" s="194"/>
      <c r="DL41" s="194"/>
      <c r="DM41" s="194"/>
      <c r="DN41" s="194"/>
      <c r="DO41" s="194"/>
      <c r="DP41" s="194"/>
      <c r="DQ41" s="194"/>
      <c r="DR41" s="194"/>
      <c r="DS41" s="194"/>
      <c r="DT41" s="799" t="s">
        <v>12</v>
      </c>
      <c r="DU41" s="800"/>
      <c r="DV41" s="1024"/>
      <c r="DW41" s="1024"/>
      <c r="DX41" s="182"/>
      <c r="EB41" s="77" t="s">
        <v>106</v>
      </c>
      <c r="EC41" s="66">
        <v>1</v>
      </c>
      <c r="ED41" s="77" t="s">
        <v>285</v>
      </c>
    </row>
    <row r="42" spans="1:138" ht="7.5" customHeight="1" x14ac:dyDescent="0.15">
      <c r="A42" s="1193"/>
      <c r="B42" s="1193"/>
      <c r="C42" s="1193"/>
      <c r="D42" s="1193"/>
      <c r="E42" s="1193"/>
      <c r="F42" s="1193"/>
      <c r="G42" s="1193"/>
      <c r="H42" s="1193"/>
      <c r="I42" s="1193"/>
      <c r="J42" s="1193"/>
      <c r="K42" s="1193"/>
      <c r="L42" s="1193"/>
      <c r="M42" s="1193"/>
      <c r="O42" s="878"/>
      <c r="P42" s="879"/>
      <c r="Q42" s="755"/>
      <c r="R42" s="774"/>
      <c r="S42" s="774"/>
      <c r="T42" s="785"/>
      <c r="U42" s="767"/>
      <c r="V42" s="768"/>
      <c r="W42" s="768"/>
      <c r="X42" s="768"/>
      <c r="Y42" s="768"/>
      <c r="Z42" s="768"/>
      <c r="AA42" s="768"/>
      <c r="AB42" s="768"/>
      <c r="AC42" s="768"/>
      <c r="AD42" s="768"/>
      <c r="AE42" s="768"/>
      <c r="AF42" s="768"/>
      <c r="AG42" s="768"/>
      <c r="AH42" s="768"/>
      <c r="AI42" s="768"/>
      <c r="AJ42" s="768"/>
      <c r="AK42" s="768"/>
      <c r="AL42" s="768"/>
      <c r="AM42" s="768"/>
      <c r="AN42" s="768"/>
      <c r="AO42" s="768"/>
      <c r="AP42" s="768"/>
      <c r="AQ42" s="768"/>
      <c r="AR42" s="768"/>
      <c r="AS42" s="768"/>
      <c r="AT42" s="768"/>
      <c r="AU42" s="768"/>
      <c r="AV42" s="768"/>
      <c r="AW42" s="768"/>
      <c r="AX42" s="769"/>
      <c r="AY42" s="791"/>
      <c r="AZ42" s="792"/>
      <c r="BA42" s="792"/>
      <c r="BB42" s="792"/>
      <c r="BC42" s="792"/>
      <c r="BD42" s="792"/>
      <c r="BE42" s="792"/>
      <c r="BF42" s="792"/>
      <c r="BG42" s="792"/>
      <c r="BH42" s="792"/>
      <c r="BI42" s="793"/>
      <c r="BJ42" s="792"/>
      <c r="BK42" s="792"/>
      <c r="BL42" s="792"/>
      <c r="BM42" s="792"/>
      <c r="BN42" s="792"/>
      <c r="BO42" s="792"/>
      <c r="BP42" s="792"/>
      <c r="BQ42" s="792"/>
      <c r="BR42" s="792"/>
      <c r="BS42" s="793"/>
      <c r="BT42" s="792"/>
      <c r="BU42" s="792"/>
      <c r="BV42" s="792"/>
      <c r="BW42" s="792"/>
      <c r="BX42" s="792"/>
      <c r="BY42" s="792"/>
      <c r="BZ42" s="792"/>
      <c r="CA42" s="792"/>
      <c r="CB42" s="792"/>
      <c r="CC42" s="797"/>
      <c r="CD42" s="178"/>
      <c r="CE42" s="656"/>
      <c r="CF42" s="684"/>
      <c r="CG42" s="53"/>
      <c r="CH42" s="656"/>
      <c r="CI42" s="684"/>
      <c r="CJ42" s="53"/>
      <c r="CK42" s="210"/>
      <c r="CL42" s="803" t="s">
        <v>271</v>
      </c>
      <c r="CM42" s="804"/>
      <c r="CN42" s="804"/>
      <c r="CO42" s="805"/>
      <c r="CP42" s="806" t="str">
        <f>+IF($N$4&lt;&gt;"",IF(HLOOKUP(TEXT($N$4&amp;1,"#,##0")*1,入力シート!$B$15:$IL$64,21,FALSE)&lt;&gt;"",HLOOKUP(TEXT($N$4&amp;1,"#,##0")*1,入力シート!$B$15:$IL$64,21,FALSE),""),"")</f>
        <v/>
      </c>
      <c r="CQ42" s="807"/>
      <c r="CR42" s="807"/>
      <c r="CS42" s="807"/>
      <c r="CT42" s="807"/>
      <c r="CU42" s="807"/>
      <c r="CV42" s="807"/>
      <c r="CW42" s="808"/>
      <c r="CX42" s="784"/>
      <c r="CY42" s="784"/>
      <c r="CZ42" s="784"/>
      <c r="DA42" s="784"/>
      <c r="DB42" s="784"/>
      <c r="DC42" s="784"/>
      <c r="DD42" s="784"/>
      <c r="DE42" s="784"/>
      <c r="DF42" s="784"/>
      <c r="DG42" s="784"/>
      <c r="DH42" s="784"/>
      <c r="DI42" s="784"/>
      <c r="DJ42" s="195"/>
      <c r="DK42" s="112"/>
      <c r="DL42" s="112"/>
      <c r="DM42" s="112"/>
      <c r="DN42" s="112"/>
      <c r="DO42" s="112"/>
      <c r="DP42" s="112"/>
      <c r="DQ42" s="112"/>
      <c r="DR42" s="112"/>
      <c r="DS42" s="112"/>
      <c r="DT42" s="801"/>
      <c r="DU42" s="802"/>
      <c r="DV42" s="1024"/>
      <c r="DW42" s="1024"/>
      <c r="DX42" s="182"/>
      <c r="EB42" s="77" t="s">
        <v>164</v>
      </c>
      <c r="EC42" s="66">
        <v>2</v>
      </c>
      <c r="ED42" s="77" t="s">
        <v>286</v>
      </c>
    </row>
    <row r="43" spans="1:138" ht="7.5" customHeight="1" thickBot="1" x14ac:dyDescent="0.2">
      <c r="A43" s="1193"/>
      <c r="B43" s="1193"/>
      <c r="C43" s="1193"/>
      <c r="D43" s="1193"/>
      <c r="E43" s="1193"/>
      <c r="F43" s="1193"/>
      <c r="G43" s="1193"/>
      <c r="H43" s="1193"/>
      <c r="I43" s="1193"/>
      <c r="J43" s="1193"/>
      <c r="K43" s="1193"/>
      <c r="L43" s="1193"/>
      <c r="M43" s="1193"/>
      <c r="O43" s="878"/>
      <c r="P43" s="879"/>
      <c r="Q43" s="755"/>
      <c r="R43" s="774"/>
      <c r="S43" s="774"/>
      <c r="T43" s="785"/>
      <c r="U43" s="767"/>
      <c r="V43" s="768"/>
      <c r="W43" s="768"/>
      <c r="X43" s="768"/>
      <c r="Y43" s="768"/>
      <c r="Z43" s="768"/>
      <c r="AA43" s="768"/>
      <c r="AB43" s="768"/>
      <c r="AC43" s="768"/>
      <c r="AD43" s="768"/>
      <c r="AE43" s="768"/>
      <c r="AF43" s="768"/>
      <c r="AG43" s="768"/>
      <c r="AH43" s="768"/>
      <c r="AI43" s="768"/>
      <c r="AJ43" s="768"/>
      <c r="AK43" s="768"/>
      <c r="AL43" s="768"/>
      <c r="AM43" s="768"/>
      <c r="AN43" s="768"/>
      <c r="AO43" s="768"/>
      <c r="AP43" s="768"/>
      <c r="AQ43" s="768"/>
      <c r="AR43" s="768"/>
      <c r="AS43" s="768"/>
      <c r="AT43" s="768"/>
      <c r="AU43" s="768"/>
      <c r="AV43" s="768"/>
      <c r="AW43" s="768"/>
      <c r="AX43" s="769"/>
      <c r="AY43" s="791"/>
      <c r="AZ43" s="792"/>
      <c r="BA43" s="792"/>
      <c r="BB43" s="792"/>
      <c r="BC43" s="792"/>
      <c r="BD43" s="792"/>
      <c r="BE43" s="792"/>
      <c r="BF43" s="792"/>
      <c r="BG43" s="792"/>
      <c r="BH43" s="792"/>
      <c r="BI43" s="793"/>
      <c r="BJ43" s="792"/>
      <c r="BK43" s="792"/>
      <c r="BL43" s="792"/>
      <c r="BM43" s="792"/>
      <c r="BN43" s="792"/>
      <c r="BO43" s="792"/>
      <c r="BP43" s="792"/>
      <c r="BQ43" s="792"/>
      <c r="BR43" s="792"/>
      <c r="BS43" s="793"/>
      <c r="BT43" s="792"/>
      <c r="BU43" s="792"/>
      <c r="BV43" s="792"/>
      <c r="BW43" s="792"/>
      <c r="BX43" s="792"/>
      <c r="BY43" s="792"/>
      <c r="BZ43" s="792"/>
      <c r="CA43" s="792"/>
      <c r="CB43" s="792"/>
      <c r="CC43" s="797"/>
      <c r="CD43" s="53"/>
      <c r="CE43" s="659"/>
      <c r="CF43" s="685"/>
      <c r="CG43" s="196" t="s">
        <v>268</v>
      </c>
      <c r="CH43" s="659"/>
      <c r="CI43" s="685"/>
      <c r="CJ43" s="197" t="s">
        <v>269</v>
      </c>
      <c r="CK43" s="210"/>
      <c r="CL43" s="804"/>
      <c r="CM43" s="804"/>
      <c r="CN43" s="804"/>
      <c r="CO43" s="805"/>
      <c r="CP43" s="809"/>
      <c r="CQ43" s="810"/>
      <c r="CR43" s="810"/>
      <c r="CS43" s="810"/>
      <c r="CT43" s="810"/>
      <c r="CU43" s="810"/>
      <c r="CV43" s="810"/>
      <c r="CW43" s="811"/>
      <c r="CX43" s="784"/>
      <c r="CY43" s="784"/>
      <c r="CZ43" s="784"/>
      <c r="DA43" s="784"/>
      <c r="DB43" s="784"/>
      <c r="DC43" s="784"/>
      <c r="DD43" s="784"/>
      <c r="DE43" s="784"/>
      <c r="DF43" s="784"/>
      <c r="DG43" s="784"/>
      <c r="DH43" s="784"/>
      <c r="DI43" s="784"/>
      <c r="DJ43" s="815" t="str">
        <f>+IF($N$4&lt;&gt;"",IF(HLOOKUP(TEXT($N$4&amp;1,"#,##0")*1,入力シート!$B$15:$IL$64,27,FALSE)&lt;&gt;"",HLOOKUP(TEXT($N$4&amp;1,"#,##0")*1,入力シート!$B$15:$IL$64,27,FALSE),""),"")</f>
        <v/>
      </c>
      <c r="DK43" s="816"/>
      <c r="DL43" s="816"/>
      <c r="DM43" s="816"/>
      <c r="DN43" s="816"/>
      <c r="DO43" s="816"/>
      <c r="DP43" s="816"/>
      <c r="DQ43" s="816"/>
      <c r="DR43" s="816"/>
      <c r="DS43" s="816"/>
      <c r="DT43" s="816"/>
      <c r="DU43" s="817"/>
      <c r="DV43" s="1024"/>
      <c r="DW43" s="1024"/>
      <c r="DX43" s="182"/>
      <c r="EB43" s="66" t="s">
        <v>0</v>
      </c>
      <c r="EC43" s="66">
        <v>3</v>
      </c>
      <c r="ED43" s="77" t="s">
        <v>287</v>
      </c>
    </row>
    <row r="44" spans="1:138" ht="7.5" customHeight="1" thickBot="1" x14ac:dyDescent="0.2">
      <c r="A44" s="1193"/>
      <c r="B44" s="1193"/>
      <c r="C44" s="1193"/>
      <c r="D44" s="1193"/>
      <c r="E44" s="1193"/>
      <c r="F44" s="1193"/>
      <c r="G44" s="1193"/>
      <c r="H44" s="1193"/>
      <c r="I44" s="1193"/>
      <c r="J44" s="1193"/>
      <c r="K44" s="1193"/>
      <c r="L44" s="1193"/>
      <c r="M44" s="1193"/>
      <c r="O44" s="880"/>
      <c r="P44" s="881"/>
      <c r="Q44" s="756"/>
      <c r="R44" s="786"/>
      <c r="S44" s="786"/>
      <c r="T44" s="787"/>
      <c r="U44" s="788"/>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0"/>
      <c r="AY44" s="794"/>
      <c r="AZ44" s="795"/>
      <c r="BA44" s="795"/>
      <c r="BB44" s="795"/>
      <c r="BC44" s="795"/>
      <c r="BD44" s="795"/>
      <c r="BE44" s="795"/>
      <c r="BF44" s="795"/>
      <c r="BG44" s="795"/>
      <c r="BH44" s="795"/>
      <c r="BI44" s="796"/>
      <c r="BJ44" s="795"/>
      <c r="BK44" s="795"/>
      <c r="BL44" s="795"/>
      <c r="BM44" s="795"/>
      <c r="BN44" s="795"/>
      <c r="BO44" s="795"/>
      <c r="BP44" s="795"/>
      <c r="BQ44" s="795"/>
      <c r="BR44" s="795"/>
      <c r="BS44" s="796"/>
      <c r="BT44" s="795"/>
      <c r="BU44" s="795"/>
      <c r="BV44" s="795"/>
      <c r="BW44" s="795"/>
      <c r="BX44" s="795"/>
      <c r="BY44" s="795"/>
      <c r="BZ44" s="795"/>
      <c r="CA44" s="795"/>
      <c r="CB44" s="795"/>
      <c r="CC44" s="798"/>
      <c r="CD44" s="53"/>
      <c r="CE44" s="53"/>
      <c r="CF44" s="53"/>
      <c r="CG44" s="54"/>
      <c r="CH44" s="53"/>
      <c r="CI44" s="53"/>
      <c r="CJ44" s="53"/>
      <c r="CK44" s="210"/>
      <c r="CL44" s="804"/>
      <c r="CM44" s="804"/>
      <c r="CN44" s="804"/>
      <c r="CO44" s="805"/>
      <c r="CP44" s="812"/>
      <c r="CQ44" s="813"/>
      <c r="CR44" s="813"/>
      <c r="CS44" s="813"/>
      <c r="CT44" s="813"/>
      <c r="CU44" s="813"/>
      <c r="CV44" s="813"/>
      <c r="CW44" s="814"/>
      <c r="CX44" s="784"/>
      <c r="CY44" s="784"/>
      <c r="CZ44" s="784"/>
      <c r="DA44" s="784"/>
      <c r="DB44" s="784"/>
      <c r="DC44" s="784"/>
      <c r="DD44" s="784"/>
      <c r="DE44" s="784"/>
      <c r="DF44" s="784"/>
      <c r="DG44" s="784"/>
      <c r="DH44" s="784"/>
      <c r="DI44" s="784"/>
      <c r="DJ44" s="818"/>
      <c r="DK44" s="819"/>
      <c r="DL44" s="819"/>
      <c r="DM44" s="819"/>
      <c r="DN44" s="819"/>
      <c r="DO44" s="819"/>
      <c r="DP44" s="819"/>
      <c r="DQ44" s="819"/>
      <c r="DR44" s="819"/>
      <c r="DS44" s="819"/>
      <c r="DT44" s="819"/>
      <c r="DU44" s="820"/>
      <c r="DV44" s="1024"/>
      <c r="DW44" s="1024"/>
      <c r="DX44" s="182"/>
      <c r="EB44" s="66"/>
    </row>
    <row r="45" spans="1:138" ht="6" customHeight="1" x14ac:dyDescent="0.15">
      <c r="A45" s="1193"/>
      <c r="B45" s="1193"/>
      <c r="C45" s="1193"/>
      <c r="D45" s="1193"/>
      <c r="E45" s="1193"/>
      <c r="F45" s="1193"/>
      <c r="G45" s="1193"/>
      <c r="H45" s="1193"/>
      <c r="I45" s="1193"/>
      <c r="J45" s="1193"/>
      <c r="K45" s="1193"/>
      <c r="L45" s="1193"/>
      <c r="M45" s="1193"/>
      <c r="N45" s="230"/>
      <c r="O45" s="1038"/>
      <c r="P45" s="1038"/>
      <c r="Q45" s="1038"/>
      <c r="R45" s="1038"/>
      <c r="S45" s="1038"/>
      <c r="T45" s="1038"/>
      <c r="U45" s="1039"/>
      <c r="V45" s="1039"/>
      <c r="W45" s="1039"/>
      <c r="X45" s="1039"/>
      <c r="Y45" s="1039"/>
      <c r="Z45" s="1039"/>
      <c r="AA45" s="1039"/>
      <c r="AB45" s="1039"/>
      <c r="AC45" s="1039"/>
      <c r="AD45" s="1039"/>
      <c r="AE45" s="1039"/>
      <c r="AF45" s="1039"/>
      <c r="AG45" s="1039"/>
      <c r="AH45" s="1039"/>
      <c r="AI45" s="1039"/>
      <c r="AJ45" s="1039"/>
      <c r="AK45" s="1039"/>
      <c r="AL45" s="1039"/>
      <c r="AM45" s="1039"/>
      <c r="AN45" s="1039"/>
      <c r="AO45" s="1039"/>
      <c r="AP45" s="1039"/>
      <c r="AQ45" s="1039"/>
      <c r="AR45" s="1039"/>
      <c r="AS45" s="1039"/>
      <c r="AT45" s="1039"/>
      <c r="AU45" s="1039"/>
      <c r="AV45" s="1039"/>
      <c r="AW45" s="1039"/>
      <c r="AX45" s="1039"/>
      <c r="AY45" s="1039"/>
      <c r="AZ45" s="1039"/>
      <c r="BA45" s="1039"/>
      <c r="BB45" s="1039"/>
      <c r="BC45" s="1039"/>
      <c r="BD45" s="1039"/>
      <c r="BE45" s="1039"/>
      <c r="BF45" s="1039"/>
      <c r="BG45" s="1039"/>
      <c r="BH45" s="1039"/>
      <c r="BI45" s="1039"/>
      <c r="BJ45" s="1039"/>
      <c r="BK45" s="1039"/>
      <c r="BL45" s="1039"/>
      <c r="BM45" s="1039"/>
      <c r="BN45" s="1039"/>
      <c r="BO45" s="1039"/>
      <c r="BP45" s="1039"/>
      <c r="BQ45" s="1039"/>
      <c r="BR45" s="1039"/>
      <c r="BS45" s="1039"/>
      <c r="BT45" s="1039"/>
      <c r="BU45" s="1039"/>
      <c r="BV45" s="1039"/>
      <c r="BW45" s="1039"/>
      <c r="BX45" s="1039"/>
      <c r="BY45" s="1039"/>
      <c r="BZ45" s="1039"/>
      <c r="CA45" s="1039"/>
      <c r="CB45" s="1039"/>
      <c r="CC45" s="1039"/>
      <c r="CD45" s="1038"/>
      <c r="CE45" s="1038"/>
      <c r="CF45" s="1038"/>
      <c r="CG45" s="1038"/>
      <c r="CH45" s="1038"/>
      <c r="CI45" s="1038"/>
      <c r="CJ45" s="1038"/>
      <c r="CK45" s="1038"/>
      <c r="CL45" s="1038"/>
      <c r="CM45" s="1038"/>
      <c r="CN45" s="1038"/>
      <c r="CO45" s="1038"/>
      <c r="CP45" s="1039"/>
      <c r="CQ45" s="1039"/>
      <c r="CR45" s="1039"/>
      <c r="CS45" s="1039"/>
      <c r="CT45" s="1039"/>
      <c r="CU45" s="1039"/>
      <c r="CV45" s="1039"/>
      <c r="CW45" s="1039"/>
      <c r="CX45" s="1038"/>
      <c r="CY45" s="1038"/>
      <c r="CZ45" s="1038"/>
      <c r="DA45" s="1038"/>
      <c r="DB45" s="1038"/>
      <c r="DC45" s="1038"/>
      <c r="DD45" s="1038"/>
      <c r="DE45" s="1038"/>
      <c r="DF45" s="1038"/>
      <c r="DG45" s="1038"/>
      <c r="DH45" s="1038"/>
      <c r="DI45" s="1038"/>
      <c r="DJ45" s="1039"/>
      <c r="DK45" s="1039"/>
      <c r="DL45" s="1039"/>
      <c r="DM45" s="1039"/>
      <c r="DN45" s="1039"/>
      <c r="DO45" s="1039"/>
      <c r="DP45" s="1039"/>
      <c r="DQ45" s="1039"/>
      <c r="DR45" s="1039"/>
      <c r="DS45" s="1039"/>
      <c r="DT45" s="1039"/>
      <c r="DU45" s="1039"/>
      <c r="DV45" s="1024"/>
      <c r="DW45" s="1024"/>
      <c r="DX45" s="182"/>
      <c r="EB45" s="66"/>
    </row>
    <row r="46" spans="1:138" ht="6" customHeight="1" x14ac:dyDescent="0.15">
      <c r="A46" s="1193"/>
      <c r="B46" s="1193"/>
      <c r="C46" s="1193"/>
      <c r="D46" s="1193"/>
      <c r="E46" s="1193"/>
      <c r="F46" s="1193"/>
      <c r="G46" s="1193"/>
      <c r="H46" s="1193"/>
      <c r="I46" s="1193"/>
      <c r="J46" s="1193"/>
      <c r="K46" s="1193"/>
      <c r="L46" s="1193"/>
      <c r="M46" s="1193"/>
      <c r="N46" s="169"/>
      <c r="O46" s="1040"/>
      <c r="P46" s="1040"/>
      <c r="Q46" s="1040"/>
      <c r="R46" s="1040"/>
      <c r="S46" s="1040"/>
      <c r="T46" s="1040"/>
      <c r="U46" s="1040"/>
      <c r="V46" s="1040"/>
      <c r="W46" s="1040"/>
      <c r="X46" s="1040"/>
      <c r="Y46" s="1040"/>
      <c r="Z46" s="1040"/>
      <c r="AA46" s="1040"/>
      <c r="AB46" s="1040"/>
      <c r="AC46" s="1040"/>
      <c r="AD46" s="1040"/>
      <c r="AE46" s="1040"/>
      <c r="AF46" s="1040"/>
      <c r="AG46" s="1040"/>
      <c r="AH46" s="1040"/>
      <c r="AI46" s="1040"/>
      <c r="AJ46" s="1040"/>
      <c r="AK46" s="1040"/>
      <c r="AL46" s="1040"/>
      <c r="AM46" s="1040"/>
      <c r="AN46" s="1040"/>
      <c r="AO46" s="1040"/>
      <c r="AP46" s="1040"/>
      <c r="AQ46" s="1040"/>
      <c r="AR46" s="1040"/>
      <c r="AS46" s="1040"/>
      <c r="AT46" s="1040"/>
      <c r="AU46" s="1040"/>
      <c r="AV46" s="1040"/>
      <c r="AW46" s="1040"/>
      <c r="AX46" s="1040"/>
      <c r="AY46" s="1040"/>
      <c r="AZ46" s="1040"/>
      <c r="BA46" s="1040"/>
      <c r="BB46" s="1040"/>
      <c r="BC46" s="1040"/>
      <c r="BD46" s="1040"/>
      <c r="BE46" s="1040"/>
      <c r="BF46" s="1040"/>
      <c r="BG46" s="1040"/>
      <c r="BH46" s="1040"/>
      <c r="BI46" s="1040"/>
      <c r="BJ46" s="1040"/>
      <c r="BK46" s="1040"/>
      <c r="BL46" s="1040"/>
      <c r="BM46" s="1040"/>
      <c r="BN46" s="1040"/>
      <c r="BO46" s="1040"/>
      <c r="BP46" s="1040"/>
      <c r="BQ46" s="1040"/>
      <c r="BR46" s="1040"/>
      <c r="BS46" s="1040"/>
      <c r="BT46" s="1040"/>
      <c r="BU46" s="1040"/>
      <c r="BV46" s="1040"/>
      <c r="BW46" s="1040"/>
      <c r="BX46" s="1040"/>
      <c r="BY46" s="1040"/>
      <c r="BZ46" s="1040"/>
      <c r="CA46" s="1040"/>
      <c r="CB46" s="1040"/>
      <c r="CC46" s="1040"/>
      <c r="CD46" s="1040"/>
      <c r="CE46" s="1040"/>
      <c r="CF46" s="1040"/>
      <c r="CG46" s="1040"/>
      <c r="CH46" s="1040"/>
      <c r="CI46" s="1040"/>
      <c r="CJ46" s="1040"/>
      <c r="CK46" s="1040"/>
      <c r="CL46" s="1040"/>
      <c r="CM46" s="1040"/>
      <c r="CN46" s="1040"/>
      <c r="CO46" s="1040"/>
      <c r="CP46" s="1040"/>
      <c r="CQ46" s="1040"/>
      <c r="CR46" s="1040"/>
      <c r="CS46" s="1040"/>
      <c r="CT46" s="1040"/>
      <c r="CU46" s="1040"/>
      <c r="CV46" s="1040"/>
      <c r="CW46" s="1040"/>
      <c r="CX46" s="1040"/>
      <c r="CY46" s="1040"/>
      <c r="CZ46" s="1040"/>
      <c r="DA46" s="1040"/>
      <c r="DB46" s="1040"/>
      <c r="DC46" s="1040"/>
      <c r="DD46" s="1040"/>
      <c r="DE46" s="1040"/>
      <c r="DF46" s="1040"/>
      <c r="DG46" s="1040"/>
      <c r="DH46" s="1040"/>
      <c r="DI46" s="1040"/>
      <c r="DJ46" s="1040"/>
      <c r="DK46" s="1040"/>
      <c r="DL46" s="1040"/>
      <c r="DM46" s="1040"/>
      <c r="DN46" s="1040"/>
      <c r="DO46" s="1040"/>
      <c r="DP46" s="1040"/>
      <c r="DQ46" s="1040"/>
      <c r="DR46" s="1040"/>
      <c r="DS46" s="1040"/>
      <c r="DT46" s="1040"/>
      <c r="DU46" s="1040"/>
      <c r="DV46" s="1024"/>
      <c r="DW46" s="1024"/>
      <c r="DX46" s="182"/>
      <c r="EB46" s="246" t="s">
        <v>289</v>
      </c>
    </row>
    <row r="47" spans="1:138" ht="7.5" customHeight="1" x14ac:dyDescent="0.15">
      <c r="A47" s="1193"/>
      <c r="B47" s="1193"/>
      <c r="C47" s="1193"/>
      <c r="D47" s="1193"/>
      <c r="E47" s="1193"/>
      <c r="F47" s="1193"/>
      <c r="G47" s="1193"/>
      <c r="H47" s="1193"/>
      <c r="I47" s="1193"/>
      <c r="J47" s="1193"/>
      <c r="K47" s="1193"/>
      <c r="L47" s="1193"/>
      <c r="M47" s="1193"/>
      <c r="N47" s="169"/>
      <c r="O47" s="1041" t="s">
        <v>224</v>
      </c>
      <c r="P47" s="1042"/>
      <c r="Q47" s="1042"/>
      <c r="R47" s="1042"/>
      <c r="S47" s="1042"/>
      <c r="T47" s="1042"/>
      <c r="U47" s="1042"/>
      <c r="V47" s="1042"/>
      <c r="W47" s="1042"/>
      <c r="X47" s="1042"/>
      <c r="Y47" s="1042"/>
      <c r="Z47" s="1042"/>
      <c r="AA47" s="1042"/>
      <c r="AB47" s="1042"/>
      <c r="AC47" s="1042"/>
      <c r="AD47" s="1042"/>
      <c r="AE47" s="1042"/>
      <c r="AF47" s="1042"/>
      <c r="AG47" s="1042"/>
      <c r="AH47" s="1042"/>
      <c r="AI47" s="1042"/>
      <c r="AJ47" s="1042"/>
      <c r="AK47" s="1042"/>
      <c r="AL47" s="1042"/>
      <c r="AM47" s="1042"/>
      <c r="AN47" s="1042"/>
      <c r="AO47" s="1042"/>
      <c r="AP47" s="1042"/>
      <c r="AQ47" s="1042"/>
      <c r="AR47" s="1042"/>
      <c r="AS47" s="1042"/>
      <c r="AT47" s="1042"/>
      <c r="AU47" s="1042"/>
      <c r="AV47" s="1042"/>
      <c r="AW47" s="1042"/>
      <c r="AX47" s="1042"/>
      <c r="AY47" s="1042"/>
      <c r="AZ47" s="1042"/>
      <c r="BA47" s="1042"/>
      <c r="BB47" s="1042"/>
      <c r="BC47" s="1042"/>
      <c r="BD47" s="1042"/>
      <c r="BE47" s="1042"/>
      <c r="BF47" s="1042"/>
      <c r="BG47" s="1042"/>
      <c r="BH47" s="1042"/>
      <c r="BI47" s="1042"/>
      <c r="BJ47" s="1042"/>
      <c r="BK47" s="1042"/>
      <c r="BL47" s="1042"/>
      <c r="BM47" s="1042"/>
      <c r="BN47" s="1042"/>
      <c r="BO47" s="1042"/>
      <c r="BP47" s="1042"/>
      <c r="BQ47" s="1042"/>
      <c r="BR47" s="1042"/>
      <c r="BS47" s="1042"/>
      <c r="BT47" s="1042"/>
      <c r="BU47" s="1042"/>
      <c r="BV47" s="1042"/>
      <c r="BW47" s="1042"/>
      <c r="BX47" s="1042"/>
      <c r="BY47" s="1042"/>
      <c r="BZ47" s="1042"/>
      <c r="CA47" s="1042"/>
      <c r="CB47" s="1042"/>
      <c r="CC47" s="1042"/>
      <c r="CD47" s="1042"/>
      <c r="CE47" s="1042"/>
      <c r="CF47" s="1042"/>
      <c r="CG47" s="1042"/>
      <c r="CH47" s="1042"/>
      <c r="CI47" s="1042"/>
      <c r="CJ47" s="1042"/>
      <c r="CK47" s="1042"/>
      <c r="CL47" s="1042"/>
      <c r="CM47" s="1042"/>
      <c r="CN47" s="1042"/>
      <c r="CO47" s="1042"/>
      <c r="CP47" s="1042"/>
      <c r="CQ47" s="1042"/>
      <c r="CR47" s="1042"/>
      <c r="CS47" s="1042"/>
      <c r="CT47" s="1042"/>
      <c r="CU47" s="1042"/>
      <c r="CV47" s="1042"/>
      <c r="CW47" s="1042"/>
      <c r="CX47" s="1042"/>
      <c r="CY47" s="1042"/>
      <c r="CZ47" s="1042"/>
      <c r="DA47" s="1042"/>
      <c r="DB47" s="1042"/>
      <c r="DC47" s="1042"/>
      <c r="DD47" s="1042"/>
      <c r="DE47" s="1042"/>
      <c r="DF47" s="1042"/>
      <c r="DG47" s="1042"/>
      <c r="DH47" s="1042"/>
      <c r="DI47" s="1042"/>
      <c r="DJ47" s="1042"/>
      <c r="DK47" s="1042"/>
      <c r="DL47" s="1042"/>
      <c r="DM47" s="1042"/>
      <c r="DN47" s="1042"/>
      <c r="DO47" s="1042"/>
      <c r="DP47" s="1042"/>
      <c r="DQ47" s="1042"/>
      <c r="DR47" s="1042"/>
      <c r="DS47" s="1042"/>
      <c r="DT47" s="1042"/>
      <c r="DU47" s="1043"/>
      <c r="DV47" s="1024"/>
      <c r="DW47" s="1024"/>
      <c r="DX47" s="182"/>
      <c r="EB47" s="246" t="str">
        <f>+IF($N$4&lt;&gt;"",IF(HLOOKUP(TEXT($N$4&amp;1,"#,##0")*1,入力シート!$B$15:$IL$64,20,FALSE)&lt;&gt;"",HLOOKUP(TEXT($N$4&amp;1,"#,##0")*1,入力シート!$B$15:$IL$64,20,FALSE),""),"")</f>
        <v/>
      </c>
    </row>
    <row r="48" spans="1:138" ht="7.5" customHeight="1" x14ac:dyDescent="0.15">
      <c r="A48" s="1193"/>
      <c r="B48" s="1193"/>
      <c r="C48" s="1193"/>
      <c r="D48" s="1193"/>
      <c r="E48" s="1193"/>
      <c r="F48" s="1193"/>
      <c r="G48" s="1193"/>
      <c r="H48" s="1193"/>
      <c r="I48" s="1193"/>
      <c r="J48" s="1193"/>
      <c r="K48" s="1193"/>
      <c r="L48" s="1193"/>
      <c r="M48" s="1193"/>
      <c r="N48" s="169"/>
      <c r="O48" s="1044"/>
      <c r="P48" s="1045"/>
      <c r="Q48" s="1045"/>
      <c r="R48" s="1045"/>
      <c r="S48" s="1045"/>
      <c r="T48" s="1045"/>
      <c r="U48" s="1045"/>
      <c r="V48" s="1045"/>
      <c r="W48" s="1045"/>
      <c r="X48" s="1045"/>
      <c r="Y48" s="1045"/>
      <c r="Z48" s="1045"/>
      <c r="AA48" s="1045"/>
      <c r="AB48" s="1045"/>
      <c r="AC48" s="1045"/>
      <c r="AD48" s="1045"/>
      <c r="AE48" s="1045"/>
      <c r="AF48" s="1045"/>
      <c r="AG48" s="1045"/>
      <c r="AH48" s="1045"/>
      <c r="AI48" s="1045"/>
      <c r="AJ48" s="1045"/>
      <c r="AK48" s="1045"/>
      <c r="AL48" s="1045"/>
      <c r="AM48" s="1045"/>
      <c r="AN48" s="1045"/>
      <c r="AO48" s="1045"/>
      <c r="AP48" s="1045"/>
      <c r="AQ48" s="1045"/>
      <c r="AR48" s="1045"/>
      <c r="AS48" s="1045"/>
      <c r="AT48" s="1045"/>
      <c r="AU48" s="1045"/>
      <c r="AV48" s="1045"/>
      <c r="AW48" s="1045"/>
      <c r="AX48" s="1045"/>
      <c r="AY48" s="1045"/>
      <c r="AZ48" s="1045"/>
      <c r="BA48" s="1045"/>
      <c r="BB48" s="1045"/>
      <c r="BC48" s="1045"/>
      <c r="BD48" s="1045"/>
      <c r="BE48" s="1045"/>
      <c r="BF48" s="1045"/>
      <c r="BG48" s="1045"/>
      <c r="BH48" s="1045"/>
      <c r="BI48" s="1045"/>
      <c r="BJ48" s="1045"/>
      <c r="BK48" s="1045"/>
      <c r="BL48" s="1045"/>
      <c r="BM48" s="1045"/>
      <c r="BN48" s="1045"/>
      <c r="BO48" s="1045"/>
      <c r="BP48" s="1045"/>
      <c r="BQ48" s="1045"/>
      <c r="BR48" s="1045"/>
      <c r="BS48" s="1045"/>
      <c r="BT48" s="1045"/>
      <c r="BU48" s="1045"/>
      <c r="BV48" s="1045"/>
      <c r="BW48" s="1045"/>
      <c r="BX48" s="1045"/>
      <c r="BY48" s="1045"/>
      <c r="BZ48" s="1045"/>
      <c r="CA48" s="1045"/>
      <c r="CB48" s="1045"/>
      <c r="CC48" s="1045"/>
      <c r="CD48" s="1045"/>
      <c r="CE48" s="1045"/>
      <c r="CF48" s="1045"/>
      <c r="CG48" s="1045"/>
      <c r="CH48" s="1045"/>
      <c r="CI48" s="1045"/>
      <c r="CJ48" s="1045"/>
      <c r="CK48" s="1045"/>
      <c r="CL48" s="1045"/>
      <c r="CM48" s="1045"/>
      <c r="CN48" s="1045"/>
      <c r="CO48" s="1045"/>
      <c r="CP48" s="1045"/>
      <c r="CQ48" s="1045"/>
      <c r="CR48" s="1045"/>
      <c r="CS48" s="1045"/>
      <c r="CT48" s="1045"/>
      <c r="CU48" s="1045"/>
      <c r="CV48" s="1045"/>
      <c r="CW48" s="1045"/>
      <c r="CX48" s="1045"/>
      <c r="CY48" s="1045"/>
      <c r="CZ48" s="1045"/>
      <c r="DA48" s="1045"/>
      <c r="DB48" s="1045"/>
      <c r="DC48" s="1045"/>
      <c r="DD48" s="1045"/>
      <c r="DE48" s="1045"/>
      <c r="DF48" s="1045"/>
      <c r="DG48" s="1045"/>
      <c r="DH48" s="1045"/>
      <c r="DI48" s="1045"/>
      <c r="DJ48" s="1045"/>
      <c r="DK48" s="1045"/>
      <c r="DL48" s="1045"/>
      <c r="DM48" s="1045"/>
      <c r="DN48" s="1045"/>
      <c r="DO48" s="1045"/>
      <c r="DP48" s="1045"/>
      <c r="DQ48" s="1045"/>
      <c r="DR48" s="1045"/>
      <c r="DS48" s="1045"/>
      <c r="DT48" s="1045"/>
      <c r="DU48" s="1046"/>
      <c r="DV48" s="1024"/>
      <c r="DW48" s="1024"/>
      <c r="DX48" s="182"/>
      <c r="EB48" s="2" t="s">
        <v>152</v>
      </c>
      <c r="EC48" s="47">
        <v>1</v>
      </c>
    </row>
    <row r="49" spans="1:141" ht="4.5" customHeight="1" x14ac:dyDescent="0.15">
      <c r="A49" s="1193"/>
      <c r="B49" s="1193"/>
      <c r="C49" s="1193"/>
      <c r="D49" s="1193"/>
      <c r="E49" s="1193"/>
      <c r="F49" s="1193"/>
      <c r="G49" s="1193"/>
      <c r="H49" s="1193"/>
      <c r="I49" s="1193"/>
      <c r="J49" s="1193"/>
      <c r="K49" s="1193"/>
      <c r="L49" s="1193"/>
      <c r="M49" s="1193"/>
      <c r="N49" s="169"/>
      <c r="O49" s="1047"/>
      <c r="P49" s="1048"/>
      <c r="Q49" s="1048"/>
      <c r="R49" s="1048"/>
      <c r="S49" s="1048"/>
      <c r="T49" s="1048"/>
      <c r="U49" s="1048"/>
      <c r="V49" s="1048"/>
      <c r="W49" s="1048"/>
      <c r="X49" s="1048"/>
      <c r="Y49" s="1048"/>
      <c r="Z49" s="1048"/>
      <c r="AA49" s="1048"/>
      <c r="AB49" s="1048"/>
      <c r="AC49" s="1048"/>
      <c r="AD49" s="1048"/>
      <c r="AE49" s="1048"/>
      <c r="AF49" s="1048"/>
      <c r="AG49" s="1048"/>
      <c r="AH49" s="1048"/>
      <c r="AI49" s="1048"/>
      <c r="AJ49" s="1048"/>
      <c r="AK49" s="1048"/>
      <c r="AL49" s="1048"/>
      <c r="AM49" s="1048"/>
      <c r="AN49" s="1048"/>
      <c r="AO49" s="1048"/>
      <c r="AP49" s="1048"/>
      <c r="AQ49" s="1048"/>
      <c r="AR49" s="1048"/>
      <c r="AS49" s="1048"/>
      <c r="AT49" s="1048"/>
      <c r="AU49" s="1048"/>
      <c r="AV49" s="1048"/>
      <c r="AW49" s="1048"/>
      <c r="AX49" s="1048"/>
      <c r="AY49" s="1048"/>
      <c r="AZ49" s="1048"/>
      <c r="BA49" s="1048"/>
      <c r="BB49" s="1048"/>
      <c r="BC49" s="1048"/>
      <c r="BD49" s="1048"/>
      <c r="BE49" s="1048"/>
      <c r="BF49" s="1048"/>
      <c r="BG49" s="1048"/>
      <c r="BH49" s="1048"/>
      <c r="BI49" s="1048"/>
      <c r="BJ49" s="1048"/>
      <c r="BK49" s="1048"/>
      <c r="BL49" s="1048"/>
      <c r="BM49" s="1048"/>
      <c r="BN49" s="1048"/>
      <c r="BO49" s="1048"/>
      <c r="BP49" s="1048"/>
      <c r="BQ49" s="1048"/>
      <c r="BR49" s="1048"/>
      <c r="BS49" s="1048"/>
      <c r="BT49" s="1048"/>
      <c r="BU49" s="1048"/>
      <c r="BV49" s="1048"/>
      <c r="BW49" s="1048"/>
      <c r="BX49" s="1048"/>
      <c r="BY49" s="1048"/>
      <c r="BZ49" s="1048"/>
      <c r="CA49" s="1048"/>
      <c r="CB49" s="1048"/>
      <c r="CC49" s="1048"/>
      <c r="CD49" s="1048"/>
      <c r="CE49" s="1048"/>
      <c r="CF49" s="1048"/>
      <c r="CG49" s="1048"/>
      <c r="CH49" s="1048"/>
      <c r="CI49" s="1048"/>
      <c r="CJ49" s="1048"/>
      <c r="CK49" s="1048"/>
      <c r="CL49" s="1048"/>
      <c r="CM49" s="1048"/>
      <c r="CN49" s="1048"/>
      <c r="CO49" s="1048"/>
      <c r="CP49" s="1048"/>
      <c r="CQ49" s="1048"/>
      <c r="CR49" s="1048"/>
      <c r="CS49" s="1048"/>
      <c r="CT49" s="1048"/>
      <c r="CU49" s="1048"/>
      <c r="CV49" s="1048"/>
      <c r="CW49" s="1048"/>
      <c r="CX49" s="1048"/>
      <c r="CY49" s="1048"/>
      <c r="CZ49" s="1048"/>
      <c r="DA49" s="1048"/>
      <c r="DB49" s="1048"/>
      <c r="DC49" s="1048"/>
      <c r="DD49" s="1048"/>
      <c r="DE49" s="1048"/>
      <c r="DF49" s="1048"/>
      <c r="DG49" s="1048"/>
      <c r="DH49" s="1048"/>
      <c r="DI49" s="1048"/>
      <c r="DJ49" s="1048"/>
      <c r="DK49" s="1048"/>
      <c r="DL49" s="1048"/>
      <c r="DM49" s="1048"/>
      <c r="DN49" s="1048"/>
      <c r="DO49" s="1048"/>
      <c r="DP49" s="1048"/>
      <c r="DQ49" s="1048"/>
      <c r="DR49" s="1048"/>
      <c r="DS49" s="1048"/>
      <c r="DT49" s="1048"/>
      <c r="DU49" s="1049"/>
      <c r="DV49" s="1024"/>
      <c r="DW49" s="1024"/>
      <c r="DX49" s="182"/>
      <c r="EB49" s="2" t="s">
        <v>7</v>
      </c>
      <c r="EC49" s="199">
        <v>2</v>
      </c>
      <c r="ED49" s="198"/>
    </row>
    <row r="50" spans="1:141" ht="4.5" customHeight="1" thickBot="1" x14ac:dyDescent="0.2">
      <c r="A50" s="1193"/>
      <c r="B50" s="1193"/>
      <c r="C50" s="1193"/>
      <c r="D50" s="1193"/>
      <c r="E50" s="1193"/>
      <c r="F50" s="1193"/>
      <c r="G50" s="1193"/>
      <c r="H50" s="1193"/>
      <c r="I50" s="1193"/>
      <c r="J50" s="1193"/>
      <c r="K50" s="1193"/>
      <c r="L50" s="1193"/>
      <c r="M50" s="1193"/>
      <c r="N50" s="169"/>
      <c r="O50" s="1050" t="s">
        <v>295</v>
      </c>
      <c r="P50" s="1051"/>
      <c r="Q50" s="1051"/>
      <c r="R50" s="1052"/>
      <c r="S50" s="1050" t="s">
        <v>225</v>
      </c>
      <c r="T50" s="1051"/>
      <c r="U50" s="222"/>
      <c r="V50" s="223"/>
      <c r="W50" s="224"/>
      <c r="X50" s="57"/>
      <c r="Y50" s="57"/>
      <c r="Z50" s="57"/>
      <c r="AA50" s="57"/>
      <c r="AB50" s="57"/>
      <c r="AC50" s="57"/>
      <c r="AD50" s="57"/>
      <c r="AE50" s="57"/>
      <c r="AF50" s="57"/>
      <c r="AG50" s="57"/>
      <c r="AH50" s="57"/>
      <c r="AI50" s="57"/>
      <c r="AJ50" s="57"/>
      <c r="AK50" s="1059"/>
      <c r="AL50" s="1059"/>
      <c r="AM50" s="1059"/>
      <c r="AN50" s="1059"/>
      <c r="AO50" s="1059"/>
      <c r="AP50" s="1059"/>
      <c r="AQ50" s="1059"/>
      <c r="AR50" s="1059"/>
      <c r="AS50" s="1059"/>
      <c r="AT50" s="1059"/>
      <c r="AU50" s="1059"/>
      <c r="AV50" s="1059"/>
      <c r="AW50" s="1059"/>
      <c r="AX50" s="1059"/>
      <c r="AY50" s="1059"/>
      <c r="AZ50" s="1059"/>
      <c r="BA50" s="1059"/>
      <c r="BB50" s="1059"/>
      <c r="BC50" s="1059"/>
      <c r="BD50" s="1060"/>
      <c r="BE50" s="1065" t="s">
        <v>234</v>
      </c>
      <c r="BF50" s="1066"/>
      <c r="BG50" s="1066"/>
      <c r="BH50" s="1066"/>
      <c r="BI50" s="1066"/>
      <c r="BJ50" s="1066"/>
      <c r="BK50" s="1066"/>
      <c r="BL50" s="1066"/>
      <c r="BM50" s="1066"/>
      <c r="BN50" s="1066"/>
      <c r="BO50" s="1066"/>
      <c r="BP50" s="1066"/>
      <c r="BQ50" s="1066"/>
      <c r="BR50" s="1066"/>
      <c r="BS50" s="1067"/>
      <c r="BT50" s="1074" t="s">
        <v>230</v>
      </c>
      <c r="BU50" s="1075"/>
      <c r="BV50" s="1080" t="s">
        <v>232</v>
      </c>
      <c r="BW50" s="1081"/>
      <c r="BX50" s="1086" t="str">
        <f>+IF($N$4&lt;&gt;"",IF((HLOOKUP(TEXT($N$4&amp;1,"#,##0")*1,入力シート!$B$15:$IL$68,42,FALSE)&amp;HLOOKUP(TEXT($N$4&amp;1,"#,##0")*1,入力シート!$B$15:$IL$68,42,FALSE))&lt;&gt;"",(HLOOKUP(TEXT($N$4&amp;1,"#,##0")*1,入力シート!$B$15:$IL$68,42,FALSE)&amp;"　"&amp;HLOOKUP(TEXT($N$4&amp;1,"#,##0")*1,入力シート!$B$15:$IL$68,43,FALSE)),""),"")</f>
        <v/>
      </c>
      <c r="BY50" s="1087"/>
      <c r="BZ50" s="1087"/>
      <c r="CA50" s="1087"/>
      <c r="CB50" s="1087"/>
      <c r="CC50" s="1087"/>
      <c r="CD50" s="1087"/>
      <c r="CE50" s="1087"/>
      <c r="CF50" s="1087"/>
      <c r="CG50" s="1087"/>
      <c r="CH50" s="1087"/>
      <c r="CI50" s="1087"/>
      <c r="CJ50" s="1087"/>
      <c r="CK50" s="1087"/>
      <c r="CL50" s="1087"/>
      <c r="CM50" s="1087"/>
      <c r="CN50" s="1087"/>
      <c r="CO50" s="1087"/>
      <c r="CP50" s="1087"/>
      <c r="CQ50" s="1087"/>
      <c r="CR50" s="1087"/>
      <c r="CS50" s="1088"/>
      <c r="CT50" s="1092" t="s">
        <v>237</v>
      </c>
      <c r="CU50" s="1092"/>
      <c r="CV50" s="1092"/>
      <c r="CW50" s="1092"/>
      <c r="CX50" s="1092"/>
      <c r="CY50" s="1092"/>
      <c r="CZ50" s="1092"/>
      <c r="DA50" s="1092"/>
      <c r="DB50" s="1092"/>
      <c r="DC50" s="1092"/>
      <c r="DD50" s="1092"/>
      <c r="DE50" s="1092"/>
      <c r="DF50" s="1092"/>
      <c r="DG50" s="1092"/>
      <c r="DH50" s="1092"/>
      <c r="DI50" s="1092"/>
      <c r="DJ50" s="1092"/>
      <c r="DK50" s="1092"/>
      <c r="DL50" s="1092"/>
      <c r="DM50" s="1092"/>
      <c r="DN50" s="1092"/>
      <c r="DO50" s="1092"/>
      <c r="DP50" s="1092"/>
      <c r="DQ50" s="1092"/>
      <c r="DR50" s="1092"/>
      <c r="DS50" s="1092"/>
      <c r="DT50" s="1092"/>
      <c r="DU50" s="1093"/>
      <c r="DV50" s="1024"/>
      <c r="DW50" s="1024"/>
      <c r="DX50" s="182"/>
      <c r="EB50" s="2" t="s">
        <v>6</v>
      </c>
      <c r="EC50" s="189">
        <v>3</v>
      </c>
      <c r="ED50" s="189"/>
    </row>
    <row r="51" spans="1:141" ht="7.5" customHeight="1" x14ac:dyDescent="0.15">
      <c r="A51" s="1193"/>
      <c r="B51" s="1193"/>
      <c r="C51" s="1193"/>
      <c r="D51" s="1193"/>
      <c r="E51" s="1193"/>
      <c r="F51" s="1193"/>
      <c r="G51" s="1193"/>
      <c r="H51" s="1193"/>
      <c r="I51" s="1193"/>
      <c r="J51" s="1193"/>
      <c r="K51" s="1193"/>
      <c r="L51" s="1193"/>
      <c r="M51" s="1193"/>
      <c r="N51" s="169"/>
      <c r="O51" s="1053"/>
      <c r="P51" s="1054"/>
      <c r="Q51" s="1054"/>
      <c r="R51" s="1055"/>
      <c r="S51" s="1053"/>
      <c r="T51" s="1054"/>
      <c r="U51" s="723" t="s">
        <v>227</v>
      </c>
      <c r="V51" s="724"/>
      <c r="W51" s="725" t="str">
        <f>+IF($N$4&lt;&gt;"",IF(HLOOKUP(TEXT($N$4&amp;1,"#,##0")*1,入力シート!$B$15:$IL$64,36,FALSE)&lt;&gt;"",HLOOKUP(TEXT($N$4&amp;1,"#,##0")*1,入力シート!$B$15:$IL$64,36,FALSE),""),"")</f>
        <v/>
      </c>
      <c r="X51" s="726"/>
      <c r="Y51" s="726"/>
      <c r="Z51" s="726"/>
      <c r="AA51" s="726"/>
      <c r="AB51" s="729" t="s">
        <v>228</v>
      </c>
      <c r="AC51" s="726" t="str">
        <f>+IF($N$4&lt;&gt;"",IF(HLOOKUP(TEXT($N$4&amp;4,"#,##0")*1,入力シート!$B$15:$IL$64,36,FALSE)&lt;&gt;"",HLOOKUP(TEXT($N$4&amp;4,"#,##0")*1,入力シート!$B$15:$IL$64,36,FALSE),""),"")</f>
        <v/>
      </c>
      <c r="AD51" s="726"/>
      <c r="AE51" s="726"/>
      <c r="AF51" s="726"/>
      <c r="AG51" s="726"/>
      <c r="AH51" s="726"/>
      <c r="AI51" s="726"/>
      <c r="AJ51" s="731"/>
      <c r="AK51" s="1061"/>
      <c r="AL51" s="1061"/>
      <c r="AM51" s="1061"/>
      <c r="AN51" s="1061"/>
      <c r="AO51" s="1061"/>
      <c r="AP51" s="1061"/>
      <c r="AQ51" s="1061"/>
      <c r="AR51" s="1061"/>
      <c r="AS51" s="1061"/>
      <c r="AT51" s="1061"/>
      <c r="AU51" s="1061"/>
      <c r="AV51" s="1061"/>
      <c r="AW51" s="1061"/>
      <c r="AX51" s="1061"/>
      <c r="AY51" s="1061"/>
      <c r="AZ51" s="1061"/>
      <c r="BA51" s="1061"/>
      <c r="BB51" s="1061"/>
      <c r="BC51" s="1061"/>
      <c r="BD51" s="1062"/>
      <c r="BE51" s="1068"/>
      <c r="BF51" s="1069"/>
      <c r="BG51" s="1069"/>
      <c r="BH51" s="1069"/>
      <c r="BI51" s="1069"/>
      <c r="BJ51" s="1069"/>
      <c r="BK51" s="1069"/>
      <c r="BL51" s="1069"/>
      <c r="BM51" s="1069"/>
      <c r="BN51" s="1069"/>
      <c r="BO51" s="1069"/>
      <c r="BP51" s="1069"/>
      <c r="BQ51" s="1069"/>
      <c r="BR51" s="1069"/>
      <c r="BS51" s="1070"/>
      <c r="BT51" s="1076"/>
      <c r="BU51" s="1077"/>
      <c r="BV51" s="1082"/>
      <c r="BW51" s="1083"/>
      <c r="BX51" s="1086"/>
      <c r="BY51" s="1087"/>
      <c r="BZ51" s="1087"/>
      <c r="CA51" s="1087"/>
      <c r="CB51" s="1087"/>
      <c r="CC51" s="1087"/>
      <c r="CD51" s="1087"/>
      <c r="CE51" s="1087"/>
      <c r="CF51" s="1087"/>
      <c r="CG51" s="1087"/>
      <c r="CH51" s="1087"/>
      <c r="CI51" s="1087"/>
      <c r="CJ51" s="1087"/>
      <c r="CK51" s="1087"/>
      <c r="CL51" s="1087"/>
      <c r="CM51" s="1087"/>
      <c r="CN51" s="1087"/>
      <c r="CO51" s="1087"/>
      <c r="CP51" s="1087"/>
      <c r="CQ51" s="1087"/>
      <c r="CR51" s="1087"/>
      <c r="CS51" s="1088"/>
      <c r="CT51" s="1092"/>
      <c r="CU51" s="1092"/>
      <c r="CV51" s="1092"/>
      <c r="CW51" s="1092"/>
      <c r="CX51" s="1092"/>
      <c r="CY51" s="1092"/>
      <c r="CZ51" s="1092"/>
      <c r="DA51" s="1092"/>
      <c r="DB51" s="1092"/>
      <c r="DC51" s="1092"/>
      <c r="DD51" s="1092"/>
      <c r="DE51" s="1092"/>
      <c r="DF51" s="1092"/>
      <c r="DG51" s="1092"/>
      <c r="DH51" s="1092"/>
      <c r="DI51" s="1092"/>
      <c r="DJ51" s="1092"/>
      <c r="DK51" s="1092"/>
      <c r="DL51" s="1092"/>
      <c r="DM51" s="1092"/>
      <c r="DN51" s="1092"/>
      <c r="DO51" s="1092"/>
      <c r="DP51" s="1092"/>
      <c r="DQ51" s="1092"/>
      <c r="DR51" s="1092"/>
      <c r="DS51" s="1092"/>
      <c r="DT51" s="1092"/>
      <c r="DU51" s="1093"/>
      <c r="DV51" s="1024"/>
      <c r="DW51" s="1024"/>
      <c r="DX51" s="182"/>
      <c r="EB51" s="2" t="s">
        <v>5</v>
      </c>
      <c r="EC51" s="189">
        <v>4</v>
      </c>
      <c r="ED51" s="189"/>
    </row>
    <row r="52" spans="1:141" ht="7.5" customHeight="1" thickBot="1" x14ac:dyDescent="0.2">
      <c r="A52" s="1193"/>
      <c r="B52" s="1193"/>
      <c r="C52" s="1193"/>
      <c r="D52" s="1193"/>
      <c r="E52" s="1193"/>
      <c r="F52" s="1193"/>
      <c r="G52" s="1193"/>
      <c r="H52" s="1193"/>
      <c r="I52" s="1193"/>
      <c r="J52" s="1193"/>
      <c r="K52" s="1193"/>
      <c r="L52" s="1193"/>
      <c r="M52" s="1193"/>
      <c r="N52" s="169"/>
      <c r="O52" s="1053"/>
      <c r="P52" s="1054"/>
      <c r="Q52" s="1054"/>
      <c r="R52" s="1055"/>
      <c r="S52" s="1053"/>
      <c r="T52" s="1054"/>
      <c r="U52" s="723"/>
      <c r="V52" s="724"/>
      <c r="W52" s="727"/>
      <c r="X52" s="728"/>
      <c r="Y52" s="728"/>
      <c r="Z52" s="728"/>
      <c r="AA52" s="728"/>
      <c r="AB52" s="730"/>
      <c r="AC52" s="728"/>
      <c r="AD52" s="728"/>
      <c r="AE52" s="728"/>
      <c r="AF52" s="728"/>
      <c r="AG52" s="728"/>
      <c r="AH52" s="728"/>
      <c r="AI52" s="728"/>
      <c r="AJ52" s="732"/>
      <c r="AK52" s="1061"/>
      <c r="AL52" s="1061"/>
      <c r="AM52" s="1061"/>
      <c r="AN52" s="1061"/>
      <c r="AO52" s="1061"/>
      <c r="AP52" s="1061"/>
      <c r="AQ52" s="1061"/>
      <c r="AR52" s="1061"/>
      <c r="AS52" s="1061"/>
      <c r="AT52" s="1061"/>
      <c r="AU52" s="1061"/>
      <c r="AV52" s="1061"/>
      <c r="AW52" s="1061"/>
      <c r="AX52" s="1061"/>
      <c r="AY52" s="1061"/>
      <c r="AZ52" s="1061"/>
      <c r="BA52" s="1061"/>
      <c r="BB52" s="1061"/>
      <c r="BC52" s="1061"/>
      <c r="BD52" s="1062"/>
      <c r="BE52" s="1068"/>
      <c r="BF52" s="1069"/>
      <c r="BG52" s="1069"/>
      <c r="BH52" s="1069"/>
      <c r="BI52" s="1069"/>
      <c r="BJ52" s="1069"/>
      <c r="BK52" s="1069"/>
      <c r="BL52" s="1069"/>
      <c r="BM52" s="1069"/>
      <c r="BN52" s="1069"/>
      <c r="BO52" s="1069"/>
      <c r="BP52" s="1069"/>
      <c r="BQ52" s="1069"/>
      <c r="BR52" s="1069"/>
      <c r="BS52" s="1070"/>
      <c r="BT52" s="1076"/>
      <c r="BU52" s="1077"/>
      <c r="BV52" s="1082"/>
      <c r="BW52" s="1083"/>
      <c r="BX52" s="1086"/>
      <c r="BY52" s="1087"/>
      <c r="BZ52" s="1087"/>
      <c r="CA52" s="1087"/>
      <c r="CB52" s="1087"/>
      <c r="CC52" s="1087"/>
      <c r="CD52" s="1087"/>
      <c r="CE52" s="1087"/>
      <c r="CF52" s="1087"/>
      <c r="CG52" s="1087"/>
      <c r="CH52" s="1087"/>
      <c r="CI52" s="1087"/>
      <c r="CJ52" s="1087"/>
      <c r="CK52" s="1087"/>
      <c r="CL52" s="1087"/>
      <c r="CM52" s="1087"/>
      <c r="CN52" s="1087"/>
      <c r="CO52" s="1087"/>
      <c r="CP52" s="1087"/>
      <c r="CQ52" s="1087"/>
      <c r="CR52" s="1087"/>
      <c r="CS52" s="1088"/>
      <c r="CT52" s="1092"/>
      <c r="CU52" s="1092"/>
      <c r="CV52" s="1092"/>
      <c r="CW52" s="1092"/>
      <c r="CX52" s="1092"/>
      <c r="CY52" s="1092"/>
      <c r="CZ52" s="1092"/>
      <c r="DA52" s="1092"/>
      <c r="DB52" s="1092"/>
      <c r="DC52" s="1092"/>
      <c r="DD52" s="1092"/>
      <c r="DE52" s="1092"/>
      <c r="DF52" s="1092"/>
      <c r="DG52" s="1092"/>
      <c r="DH52" s="1092"/>
      <c r="DI52" s="1092"/>
      <c r="DJ52" s="1092"/>
      <c r="DK52" s="1092"/>
      <c r="DL52" s="1092"/>
      <c r="DM52" s="1092"/>
      <c r="DN52" s="1092"/>
      <c r="DO52" s="1092"/>
      <c r="DP52" s="1092"/>
      <c r="DQ52" s="1092"/>
      <c r="DR52" s="1092"/>
      <c r="DS52" s="1092"/>
      <c r="DT52" s="1092"/>
      <c r="DU52" s="1093"/>
      <c r="DV52" s="1024"/>
      <c r="DW52" s="1024"/>
      <c r="DX52" s="182"/>
      <c r="EB52" s="5" t="s">
        <v>4</v>
      </c>
      <c r="EC52" s="189">
        <v>5</v>
      </c>
      <c r="ED52" s="189"/>
    </row>
    <row r="53" spans="1:141" ht="4.5" customHeight="1" thickBot="1" x14ac:dyDescent="0.2">
      <c r="A53" s="1193"/>
      <c r="B53" s="1193"/>
      <c r="C53" s="1193"/>
      <c r="D53" s="1193"/>
      <c r="E53" s="1193"/>
      <c r="F53" s="1193"/>
      <c r="G53" s="1193"/>
      <c r="H53" s="1193"/>
      <c r="I53" s="1193"/>
      <c r="J53" s="1193"/>
      <c r="K53" s="1193"/>
      <c r="L53" s="1193"/>
      <c r="M53" s="1193"/>
      <c r="N53" s="169"/>
      <c r="O53" s="1053"/>
      <c r="P53" s="1054"/>
      <c r="Q53" s="1054"/>
      <c r="R53" s="1055"/>
      <c r="S53" s="1053"/>
      <c r="T53" s="1054"/>
      <c r="U53" s="218"/>
      <c r="V53" s="219"/>
      <c r="W53" s="219"/>
      <c r="X53" s="220"/>
      <c r="Y53" s="204"/>
      <c r="Z53" s="204"/>
      <c r="AA53" s="204"/>
      <c r="AB53" s="204"/>
      <c r="AC53" s="204"/>
      <c r="AD53" s="204"/>
      <c r="AE53" s="204"/>
      <c r="AF53" s="204"/>
      <c r="AG53" s="204"/>
      <c r="AH53" s="204"/>
      <c r="AI53" s="204"/>
      <c r="AJ53" s="204"/>
      <c r="AK53" s="1063"/>
      <c r="AL53" s="1063"/>
      <c r="AM53" s="1063"/>
      <c r="AN53" s="1063"/>
      <c r="AO53" s="1063"/>
      <c r="AP53" s="1063"/>
      <c r="AQ53" s="1063"/>
      <c r="AR53" s="1063"/>
      <c r="AS53" s="1063"/>
      <c r="AT53" s="1063"/>
      <c r="AU53" s="1063"/>
      <c r="AV53" s="1063"/>
      <c r="AW53" s="1063"/>
      <c r="AX53" s="1063"/>
      <c r="AY53" s="1063"/>
      <c r="AZ53" s="1063"/>
      <c r="BA53" s="1063"/>
      <c r="BB53" s="1063"/>
      <c r="BC53" s="1063"/>
      <c r="BD53" s="1064"/>
      <c r="BE53" s="1071"/>
      <c r="BF53" s="1072"/>
      <c r="BG53" s="1072"/>
      <c r="BH53" s="1072"/>
      <c r="BI53" s="1072"/>
      <c r="BJ53" s="1072"/>
      <c r="BK53" s="1072"/>
      <c r="BL53" s="1072"/>
      <c r="BM53" s="1072"/>
      <c r="BN53" s="1072"/>
      <c r="BO53" s="1072"/>
      <c r="BP53" s="1072"/>
      <c r="BQ53" s="1072"/>
      <c r="BR53" s="1072"/>
      <c r="BS53" s="1073"/>
      <c r="BT53" s="1076"/>
      <c r="BU53" s="1077"/>
      <c r="BV53" s="1082"/>
      <c r="BW53" s="1083"/>
      <c r="BX53" s="1086"/>
      <c r="BY53" s="1087"/>
      <c r="BZ53" s="1087"/>
      <c r="CA53" s="1087"/>
      <c r="CB53" s="1087"/>
      <c r="CC53" s="1087"/>
      <c r="CD53" s="1087"/>
      <c r="CE53" s="1087"/>
      <c r="CF53" s="1087"/>
      <c r="CG53" s="1087"/>
      <c r="CH53" s="1087"/>
      <c r="CI53" s="1087"/>
      <c r="CJ53" s="1087"/>
      <c r="CK53" s="1087"/>
      <c r="CL53" s="1087"/>
      <c r="CM53" s="1087"/>
      <c r="CN53" s="1087"/>
      <c r="CO53" s="1087"/>
      <c r="CP53" s="1087"/>
      <c r="CQ53" s="1087"/>
      <c r="CR53" s="1087"/>
      <c r="CS53" s="1088"/>
      <c r="CT53" s="1092"/>
      <c r="CU53" s="1092"/>
      <c r="CV53" s="1092"/>
      <c r="CW53" s="1092"/>
      <c r="CX53" s="1092"/>
      <c r="CY53" s="1092"/>
      <c r="CZ53" s="1092"/>
      <c r="DA53" s="1092"/>
      <c r="DB53" s="1092"/>
      <c r="DC53" s="1092"/>
      <c r="DD53" s="1092"/>
      <c r="DE53" s="1092"/>
      <c r="DF53" s="1092"/>
      <c r="DG53" s="1092"/>
      <c r="DH53" s="1092"/>
      <c r="DI53" s="1092"/>
      <c r="DJ53" s="1092"/>
      <c r="DK53" s="1092"/>
      <c r="DL53" s="1092"/>
      <c r="DM53" s="1092"/>
      <c r="DN53" s="1092"/>
      <c r="DO53" s="1092"/>
      <c r="DP53" s="1092"/>
      <c r="DQ53" s="1092"/>
      <c r="DR53" s="1092"/>
      <c r="DS53" s="1092"/>
      <c r="DT53" s="1092"/>
      <c r="DU53" s="1093"/>
      <c r="DV53" s="1024"/>
      <c r="DW53" s="1024"/>
      <c r="DX53" s="182"/>
      <c r="EB53" s="2" t="s">
        <v>201</v>
      </c>
      <c r="EC53" s="189">
        <v>6</v>
      </c>
      <c r="ED53" s="189"/>
    </row>
    <row r="54" spans="1:141" ht="4.5" customHeight="1" thickBot="1" x14ac:dyDescent="0.2">
      <c r="A54" s="1193"/>
      <c r="B54" s="1193"/>
      <c r="C54" s="1193"/>
      <c r="D54" s="1193"/>
      <c r="E54" s="1193"/>
      <c r="F54" s="1193"/>
      <c r="G54" s="1193"/>
      <c r="H54" s="1193"/>
      <c r="I54" s="1193"/>
      <c r="J54" s="1193"/>
      <c r="K54" s="1193"/>
      <c r="L54" s="1193"/>
      <c r="M54" s="1193"/>
      <c r="N54" s="169"/>
      <c r="O54" s="1053"/>
      <c r="P54" s="1054"/>
      <c r="Q54" s="1054"/>
      <c r="R54" s="1055"/>
      <c r="S54" s="1053"/>
      <c r="T54" s="1054"/>
      <c r="U54" s="733" t="str">
        <f>+IF($N$4&lt;&gt;"",IF(HLOOKUP(TEXT($N$4&amp;1,"#,##0")*1,入力シート!$B$15:$IL$64,37,FALSE)&amp;HLOOKUP(TEXT($N$4&amp;1,"#,##0")*1,入力シート!$B$15:$IL$64,38,FALSE)&amp;HLOOKUP(TEXT($N$4&amp;1,"#,##0")*1,入力シート!$B$15:$IL$64,39,FALSE)&amp;HLOOKUP(TEXT($N$4&amp;1,"#,##0")*1,入力シート!$B$15:$IL$64,40,FALSE)&amp;HLOOKUP(TEXT($N$4&amp;1,"#,##0")*1,入力シート!$B$15:$IL$64,41,FALSE)&lt;&gt;"",HLOOKUP(TEXT($N$4&amp;1,"#,##0")*1,入力シート!$B$15:$IL$64,37,FALSE)&amp;HLOOKUP(TEXT($N$4&amp;1,"#,##0")*1,入力シート!$B$15:$IL$64,38,FALSE)&amp;HLOOKUP(TEXT($N$4&amp;1,"#,##0")*1,入力シート!$B$15:$IL$64,39,FALSE)&amp;HLOOKUP(TEXT($N$4&amp;1,"#,##0")*1,入力シート!$B$15:$IL$64,40,FALSE)&amp;HLOOKUP(TEXT($N$4&amp;1,"#,##0")*1,入力シート!$B$15:$IL$64,41,FALSE),""),"")</f>
        <v/>
      </c>
      <c r="V54" s="734"/>
      <c r="W54" s="734"/>
      <c r="X54" s="734"/>
      <c r="Y54" s="734"/>
      <c r="Z54" s="734"/>
      <c r="AA54" s="734"/>
      <c r="AB54" s="734"/>
      <c r="AC54" s="734"/>
      <c r="AD54" s="734"/>
      <c r="AE54" s="734"/>
      <c r="AF54" s="734"/>
      <c r="AG54" s="734"/>
      <c r="AH54" s="734"/>
      <c r="AI54" s="734"/>
      <c r="AJ54" s="734"/>
      <c r="AK54" s="734"/>
      <c r="AL54" s="734"/>
      <c r="AM54" s="734"/>
      <c r="AN54" s="734"/>
      <c r="AO54" s="734"/>
      <c r="AP54" s="734"/>
      <c r="AQ54" s="734"/>
      <c r="AR54" s="734"/>
      <c r="AS54" s="734"/>
      <c r="AT54" s="734"/>
      <c r="AU54" s="734"/>
      <c r="AV54" s="734"/>
      <c r="AW54" s="734"/>
      <c r="AX54" s="734"/>
      <c r="AY54" s="734"/>
      <c r="AZ54" s="734"/>
      <c r="BA54" s="734"/>
      <c r="BB54" s="734"/>
      <c r="BC54" s="734"/>
      <c r="BD54" s="735"/>
      <c r="BE54" s="739" t="str">
        <f>+IF($N$4&lt;&gt;"",IF((HLOOKUP(TEXT($N$4&amp;1,"#,##0")*1,入力シート!$B$15:$IL$64,32,FALSE)&amp;HLOOKUP(TEXT($N$4&amp;2,"#,##0")*1,入力シート!$B$15:$IL$64,32,FALSE)&amp;HLOOKUP(TEXT($N$4&amp;3,"#,##0")*1,入力シート!$B$15:$IL$64,32,FALSE)&amp;HLOOKUP(TEXT($N$4&amp;4,"#,##0")*1,入力シート!$B$15:$IL$64,32,FALSE)&amp;HLOOKUP(TEXT($N$4&amp;5,"#,##0")*1,入力シート!$B$15:$IL$64,32,FALSE)&amp;HLOOKUP(TEXT($N$4&amp;6,"#,##0")*1,入力シート!$B$15:$IL$64,31,FALSE))&lt;&gt;"",(HLOOKUP(TEXT($N$4&amp;1,"#,##0")*1,入力シート!$B$15:$IL$64,32,FALSE)&amp;HLOOKUP(TEXT($N$4&amp;2,"#,##0")*1,入力シート!$B$15:$IL$64,32,FALSE)&amp;HLOOKUP(TEXT($N$4&amp;3,"#,##0")*1,入力シート!$B$15:$IL$64,32,FALSE)&amp;HLOOKUP(TEXT($N$4&amp;4,"#,##0")*1,入力シート!$B$15:$IL$64,32,FALSE)&amp;HLOOKUP(TEXT($N$4&amp;5,"#,##0")*1,入力シート!$B$15:$IL$64,32,FALSE)&amp;HLOOKUP(TEXT($N$4&amp;6,"#,##0")*1,入力シート!$B$15:$IL$64,32,FALSE)),""),"")</f>
        <v/>
      </c>
      <c r="BF54" s="739"/>
      <c r="BG54" s="739"/>
      <c r="BH54" s="739"/>
      <c r="BI54" s="739"/>
      <c r="BJ54" s="739"/>
      <c r="BK54" s="739"/>
      <c r="BL54" s="739"/>
      <c r="BM54" s="739"/>
      <c r="BN54" s="739"/>
      <c r="BO54" s="739"/>
      <c r="BP54" s="739"/>
      <c r="BQ54" s="739"/>
      <c r="BR54" s="739"/>
      <c r="BS54" s="740"/>
      <c r="BT54" s="1076"/>
      <c r="BU54" s="1077"/>
      <c r="BV54" s="1082"/>
      <c r="BW54" s="1083"/>
      <c r="BX54" s="1086"/>
      <c r="BY54" s="1087"/>
      <c r="BZ54" s="1087"/>
      <c r="CA54" s="1087"/>
      <c r="CB54" s="1087"/>
      <c r="CC54" s="1087"/>
      <c r="CD54" s="1087"/>
      <c r="CE54" s="1087"/>
      <c r="CF54" s="1087"/>
      <c r="CG54" s="1087"/>
      <c r="CH54" s="1087"/>
      <c r="CI54" s="1087"/>
      <c r="CJ54" s="1087"/>
      <c r="CK54" s="1087"/>
      <c r="CL54" s="1087"/>
      <c r="CM54" s="1087"/>
      <c r="CN54" s="1087"/>
      <c r="CO54" s="1087"/>
      <c r="CP54" s="1087"/>
      <c r="CQ54" s="1087"/>
      <c r="CR54" s="1087"/>
      <c r="CS54" s="1088"/>
      <c r="CT54" s="745" t="s">
        <v>239</v>
      </c>
      <c r="CU54" s="746"/>
      <c r="CV54" s="746"/>
      <c r="CW54" s="746"/>
      <c r="CX54" s="746"/>
      <c r="CY54" s="49"/>
      <c r="CZ54" s="49"/>
      <c r="DA54" s="49"/>
      <c r="DB54" s="49"/>
      <c r="DC54" s="49"/>
      <c r="DD54" s="49"/>
      <c r="DE54" s="49"/>
      <c r="DF54" s="49"/>
      <c r="DG54" s="49"/>
      <c r="DH54" s="49"/>
      <c r="DI54" s="49"/>
      <c r="DJ54" s="49"/>
      <c r="DK54" s="49"/>
      <c r="DL54" s="49"/>
      <c r="DM54" s="49"/>
      <c r="DN54" s="49"/>
      <c r="DO54" s="49"/>
      <c r="DP54" s="49"/>
      <c r="DQ54" s="49"/>
      <c r="DR54" s="49"/>
      <c r="DS54" s="49"/>
      <c r="DT54" s="49"/>
      <c r="DU54" s="216"/>
      <c r="DV54" s="1024"/>
      <c r="DW54" s="1024"/>
      <c r="DX54" s="182"/>
      <c r="EB54" s="2" t="s">
        <v>202</v>
      </c>
      <c r="EC54" s="47">
        <v>7</v>
      </c>
    </row>
    <row r="55" spans="1:141" ht="8.25" customHeight="1" thickBot="1" x14ac:dyDescent="0.2">
      <c r="A55" s="1193"/>
      <c r="B55" s="1193"/>
      <c r="C55" s="1193"/>
      <c r="D55" s="1193"/>
      <c r="E55" s="1193"/>
      <c r="F55" s="1193"/>
      <c r="G55" s="1193"/>
      <c r="H55" s="1193"/>
      <c r="I55" s="1193"/>
      <c r="J55" s="1193"/>
      <c r="K55" s="1193"/>
      <c r="L55" s="1193"/>
      <c r="M55" s="1193"/>
      <c r="N55" s="169"/>
      <c r="O55" s="1053"/>
      <c r="P55" s="1054"/>
      <c r="Q55" s="1054"/>
      <c r="R55" s="1055"/>
      <c r="S55" s="1053"/>
      <c r="T55" s="1054"/>
      <c r="U55" s="733"/>
      <c r="V55" s="734"/>
      <c r="W55" s="734"/>
      <c r="X55" s="734"/>
      <c r="Y55" s="734"/>
      <c r="Z55" s="734"/>
      <c r="AA55" s="734"/>
      <c r="AB55" s="734"/>
      <c r="AC55" s="734"/>
      <c r="AD55" s="734"/>
      <c r="AE55" s="734"/>
      <c r="AF55" s="734"/>
      <c r="AG55" s="734"/>
      <c r="AH55" s="734"/>
      <c r="AI55" s="734"/>
      <c r="AJ55" s="734"/>
      <c r="AK55" s="734"/>
      <c r="AL55" s="734"/>
      <c r="AM55" s="734"/>
      <c r="AN55" s="734"/>
      <c r="AO55" s="734"/>
      <c r="AP55" s="734"/>
      <c r="AQ55" s="734"/>
      <c r="AR55" s="734"/>
      <c r="AS55" s="734"/>
      <c r="AT55" s="734"/>
      <c r="AU55" s="734"/>
      <c r="AV55" s="734"/>
      <c r="AW55" s="734"/>
      <c r="AX55" s="734"/>
      <c r="AY55" s="734"/>
      <c r="AZ55" s="734"/>
      <c r="BA55" s="734"/>
      <c r="BB55" s="734"/>
      <c r="BC55" s="734"/>
      <c r="BD55" s="735"/>
      <c r="BE55" s="741"/>
      <c r="BF55" s="741"/>
      <c r="BG55" s="741"/>
      <c r="BH55" s="741"/>
      <c r="BI55" s="741"/>
      <c r="BJ55" s="741"/>
      <c r="BK55" s="741"/>
      <c r="BL55" s="741"/>
      <c r="BM55" s="741"/>
      <c r="BN55" s="741"/>
      <c r="BO55" s="741"/>
      <c r="BP55" s="741"/>
      <c r="BQ55" s="741"/>
      <c r="BR55" s="741"/>
      <c r="BS55" s="742"/>
      <c r="BT55" s="1076"/>
      <c r="BU55" s="1077"/>
      <c r="BV55" s="1082"/>
      <c r="BW55" s="1083"/>
      <c r="BX55" s="1086"/>
      <c r="BY55" s="1087"/>
      <c r="BZ55" s="1087"/>
      <c r="CA55" s="1087"/>
      <c r="CB55" s="1087"/>
      <c r="CC55" s="1087"/>
      <c r="CD55" s="1087"/>
      <c r="CE55" s="1087"/>
      <c r="CF55" s="1087"/>
      <c r="CG55" s="1087"/>
      <c r="CH55" s="1087"/>
      <c r="CI55" s="1087"/>
      <c r="CJ55" s="1087"/>
      <c r="CK55" s="1087"/>
      <c r="CL55" s="1087"/>
      <c r="CM55" s="1087"/>
      <c r="CN55" s="1087"/>
      <c r="CO55" s="1087"/>
      <c r="CP55" s="1087"/>
      <c r="CQ55" s="1087"/>
      <c r="CR55" s="1087"/>
      <c r="CS55" s="1088"/>
      <c r="CT55" s="745"/>
      <c r="CU55" s="746"/>
      <c r="CV55" s="746"/>
      <c r="CW55" s="746"/>
      <c r="CX55" s="746"/>
      <c r="CY55" s="747" t="s">
        <v>241</v>
      </c>
      <c r="CZ55" s="748"/>
      <c r="DA55" s="748"/>
      <c r="DB55" s="748"/>
      <c r="DC55" s="748"/>
      <c r="DD55" s="748"/>
      <c r="DE55" s="748"/>
      <c r="DF55" s="748"/>
      <c r="DG55" s="748"/>
      <c r="DH55" s="749"/>
      <c r="DI55" s="753" t="s">
        <v>240</v>
      </c>
      <c r="DJ55" s="689"/>
      <c r="DK55" s="689"/>
      <c r="DL55" s="49"/>
      <c r="DM55" s="49"/>
      <c r="DN55" s="49"/>
      <c r="DO55" s="49"/>
      <c r="DP55" s="49"/>
      <c r="DQ55" s="49"/>
      <c r="DR55" s="689" t="s">
        <v>242</v>
      </c>
      <c r="DS55" s="689"/>
      <c r="DT55" s="689"/>
      <c r="DU55" s="690"/>
      <c r="DV55" s="1024"/>
      <c r="DW55" s="1024"/>
      <c r="DX55" s="182"/>
      <c r="EB55" s="2" t="s">
        <v>203</v>
      </c>
      <c r="EC55" s="245">
        <v>8</v>
      </c>
      <c r="ED55" s="244"/>
      <c r="EE55" s="244"/>
      <c r="EF55" s="244"/>
      <c r="EG55" s="244"/>
      <c r="EH55" s="244"/>
      <c r="EI55" s="244"/>
      <c r="EJ55" s="244"/>
      <c r="EK55" s="244"/>
    </row>
    <row r="56" spans="1:141" ht="8.25" customHeight="1" thickBot="1" x14ac:dyDescent="0.2">
      <c r="A56" s="1193"/>
      <c r="B56" s="1193"/>
      <c r="C56" s="1193"/>
      <c r="D56" s="1193"/>
      <c r="E56" s="1193"/>
      <c r="F56" s="1193"/>
      <c r="G56" s="1193"/>
      <c r="H56" s="1193"/>
      <c r="I56" s="1193"/>
      <c r="J56" s="1193"/>
      <c r="K56" s="1193"/>
      <c r="L56" s="1193"/>
      <c r="M56" s="1193"/>
      <c r="N56" s="168"/>
      <c r="O56" s="1053"/>
      <c r="P56" s="1054"/>
      <c r="Q56" s="1054"/>
      <c r="R56" s="1055"/>
      <c r="S56" s="1053"/>
      <c r="T56" s="1054"/>
      <c r="U56" s="733"/>
      <c r="V56" s="734"/>
      <c r="W56" s="734"/>
      <c r="X56" s="734"/>
      <c r="Y56" s="734"/>
      <c r="Z56" s="734"/>
      <c r="AA56" s="734"/>
      <c r="AB56" s="734"/>
      <c r="AC56" s="734"/>
      <c r="AD56" s="734"/>
      <c r="AE56" s="734"/>
      <c r="AF56" s="734"/>
      <c r="AG56" s="734"/>
      <c r="AH56" s="734"/>
      <c r="AI56" s="734"/>
      <c r="AJ56" s="734"/>
      <c r="AK56" s="734"/>
      <c r="AL56" s="734"/>
      <c r="AM56" s="734"/>
      <c r="AN56" s="734"/>
      <c r="AO56" s="734"/>
      <c r="AP56" s="734"/>
      <c r="AQ56" s="734"/>
      <c r="AR56" s="734"/>
      <c r="AS56" s="734"/>
      <c r="AT56" s="734"/>
      <c r="AU56" s="734"/>
      <c r="AV56" s="734"/>
      <c r="AW56" s="734"/>
      <c r="AX56" s="734"/>
      <c r="AY56" s="734"/>
      <c r="AZ56" s="734"/>
      <c r="BA56" s="734"/>
      <c r="BB56" s="734"/>
      <c r="BC56" s="734"/>
      <c r="BD56" s="735"/>
      <c r="BE56" s="741"/>
      <c r="BF56" s="741"/>
      <c r="BG56" s="741"/>
      <c r="BH56" s="741"/>
      <c r="BI56" s="741"/>
      <c r="BJ56" s="741"/>
      <c r="BK56" s="741"/>
      <c r="BL56" s="741"/>
      <c r="BM56" s="741"/>
      <c r="BN56" s="741"/>
      <c r="BO56" s="741"/>
      <c r="BP56" s="741"/>
      <c r="BQ56" s="741"/>
      <c r="BR56" s="741"/>
      <c r="BS56" s="742"/>
      <c r="BT56" s="1076"/>
      <c r="BU56" s="1077"/>
      <c r="BV56" s="1084"/>
      <c r="BW56" s="1085"/>
      <c r="BX56" s="1089"/>
      <c r="BY56" s="1090"/>
      <c r="BZ56" s="1090"/>
      <c r="CA56" s="1090"/>
      <c r="CB56" s="1090"/>
      <c r="CC56" s="1090"/>
      <c r="CD56" s="1090"/>
      <c r="CE56" s="1090"/>
      <c r="CF56" s="1090"/>
      <c r="CG56" s="1090"/>
      <c r="CH56" s="1090"/>
      <c r="CI56" s="1090"/>
      <c r="CJ56" s="1090"/>
      <c r="CK56" s="1090"/>
      <c r="CL56" s="1090"/>
      <c r="CM56" s="1090"/>
      <c r="CN56" s="1090"/>
      <c r="CO56" s="1090"/>
      <c r="CP56" s="1090"/>
      <c r="CQ56" s="1090"/>
      <c r="CR56" s="1090"/>
      <c r="CS56" s="1091"/>
      <c r="CT56" s="745"/>
      <c r="CU56" s="746"/>
      <c r="CV56" s="746"/>
      <c r="CW56" s="746"/>
      <c r="CX56" s="746"/>
      <c r="CY56" s="750"/>
      <c r="CZ56" s="751"/>
      <c r="DA56" s="751"/>
      <c r="DB56" s="751"/>
      <c r="DC56" s="751"/>
      <c r="DD56" s="751"/>
      <c r="DE56" s="751"/>
      <c r="DF56" s="751"/>
      <c r="DG56" s="751"/>
      <c r="DH56" s="752"/>
      <c r="DI56" s="753"/>
      <c r="DJ56" s="689"/>
      <c r="DK56" s="689"/>
      <c r="DL56" s="691" t="str">
        <f>+IF($N$4&lt;&gt;"",IF(HLOOKUP(TEXT($N$4&amp;1,"#,##0")*1,入力シート!$B$15:$IL$64,47,FALSE)&lt;&gt;"",HLOOKUP(TEXT($N$4&amp;1,"#,##0")*1,入力シート!$B$15:$IL$64,47,FALSE),""),"")</f>
        <v/>
      </c>
      <c r="DM56" s="692"/>
      <c r="DN56" s="692"/>
      <c r="DO56" s="692"/>
      <c r="DP56" s="692"/>
      <c r="DQ56" s="693"/>
      <c r="DR56" s="689"/>
      <c r="DS56" s="689"/>
      <c r="DT56" s="689"/>
      <c r="DU56" s="690"/>
      <c r="DV56" s="1024"/>
      <c r="DW56" s="1024"/>
      <c r="DX56" s="182"/>
      <c r="EC56" s="244"/>
      <c r="ED56" s="244"/>
      <c r="EE56" s="244"/>
      <c r="EF56" s="244"/>
      <c r="EG56" s="244"/>
      <c r="EH56" s="244"/>
      <c r="EI56" s="244"/>
      <c r="EJ56" s="244"/>
      <c r="EK56" s="244"/>
    </row>
    <row r="57" spans="1:141" ht="7.5" customHeight="1" x14ac:dyDescent="0.15">
      <c r="A57" s="1193"/>
      <c r="B57" s="1193"/>
      <c r="C57" s="1193"/>
      <c r="D57" s="1193"/>
      <c r="E57" s="1193"/>
      <c r="F57" s="1193"/>
      <c r="G57" s="1193"/>
      <c r="H57" s="1193"/>
      <c r="I57" s="1193"/>
      <c r="J57" s="1193"/>
      <c r="K57" s="1193"/>
      <c r="L57" s="1193"/>
      <c r="M57" s="1193"/>
      <c r="N57" s="168"/>
      <c r="O57" s="1053"/>
      <c r="P57" s="1054"/>
      <c r="Q57" s="1054"/>
      <c r="R57" s="1055"/>
      <c r="S57" s="1053"/>
      <c r="T57" s="1054"/>
      <c r="U57" s="733"/>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34"/>
      <c r="AY57" s="734"/>
      <c r="AZ57" s="734"/>
      <c r="BA57" s="734"/>
      <c r="BB57" s="734"/>
      <c r="BC57" s="734"/>
      <c r="BD57" s="735"/>
      <c r="BE57" s="741"/>
      <c r="BF57" s="741"/>
      <c r="BG57" s="741"/>
      <c r="BH57" s="741"/>
      <c r="BI57" s="741"/>
      <c r="BJ57" s="741"/>
      <c r="BK57" s="741"/>
      <c r="BL57" s="741"/>
      <c r="BM57" s="741"/>
      <c r="BN57" s="741"/>
      <c r="BO57" s="741"/>
      <c r="BP57" s="741"/>
      <c r="BQ57" s="741"/>
      <c r="BR57" s="741"/>
      <c r="BS57" s="742"/>
      <c r="BT57" s="1076"/>
      <c r="BU57" s="1077"/>
      <c r="BV57" s="700" t="s">
        <v>233</v>
      </c>
      <c r="BW57" s="700"/>
      <c r="BX57" s="702" t="str">
        <f>+IF($N$4&lt;&gt;"",IF(HLOOKUP(TEXT($N$4&amp;1,"#,##0")*1,入力シート!$B$15:$IL$64,44,FALSE)&lt;&gt;"",HLOOKUP(TEXT($N$4&amp;1,"#,##0")*1,入力シート!$B$15:$IL$64,44,FALSE),""),"")</f>
        <v/>
      </c>
      <c r="BY57" s="703"/>
      <c r="BZ57" s="703"/>
      <c r="CA57" s="703"/>
      <c r="CB57" s="703"/>
      <c r="CC57" s="708" t="s">
        <v>236</v>
      </c>
      <c r="CD57" s="708"/>
      <c r="CE57" s="703" t="str">
        <f>+IF($N$4&lt;&gt;"",IF(HLOOKUP(TEXT($N$4&amp;3,"#,##0")*1,入力シート!$B$15:$IL$64,44,FALSE)&lt;&gt;"",HLOOKUP(TEXT($N$4&amp;3,"#,##0")*1,入力シート!$B$15:$IL$64,44,FALSE),""),"")</f>
        <v/>
      </c>
      <c r="CF57" s="703"/>
      <c r="CG57" s="703"/>
      <c r="CH57" s="703"/>
      <c r="CI57" s="703"/>
      <c r="CJ57" s="708" t="s">
        <v>236</v>
      </c>
      <c r="CK57" s="708"/>
      <c r="CL57" s="711" t="str">
        <f>+IF($N$4&lt;&gt;"",IF(HLOOKUP(TEXT($N$4&amp;5,"#,##0")*1,入力シート!$B$15:$IL$64,44,FALSE)&lt;&gt;"",HLOOKUP(TEXT($N$4&amp;5,"#,##0")*1,入力シート!$B$15:$IL$64,44,FALSE),""),"")</f>
        <v/>
      </c>
      <c r="CM57" s="711"/>
      <c r="CN57" s="711"/>
      <c r="CO57" s="711"/>
      <c r="CP57" s="711"/>
      <c r="CQ57" s="711"/>
      <c r="CR57" s="711"/>
      <c r="CS57" s="712"/>
      <c r="CT57" s="745"/>
      <c r="CU57" s="746"/>
      <c r="CV57" s="746"/>
      <c r="CW57" s="746"/>
      <c r="CX57" s="746"/>
      <c r="CY57" s="717" t="str">
        <f>+IF($N$4&lt;&gt;"",IF(HLOOKUP(TEXT($N$4&amp;1,"#,##0")*1,入力シート!$B$15:$IL$64,46,FALSE)&lt;&gt;"",HLOOKUP(TEXT($N$4&amp;1,"#,##0")*1,入力シート!$B$15:$IL$64,46,FALSE),""),"")</f>
        <v/>
      </c>
      <c r="CZ57" s="718"/>
      <c r="DA57" s="718"/>
      <c r="DB57" s="718"/>
      <c r="DC57" s="718"/>
      <c r="DD57" s="718"/>
      <c r="DE57" s="718"/>
      <c r="DF57" s="718"/>
      <c r="DG57" s="718"/>
      <c r="DH57" s="719"/>
      <c r="DI57" s="753"/>
      <c r="DJ57" s="689"/>
      <c r="DK57" s="689"/>
      <c r="DL57" s="694"/>
      <c r="DM57" s="695"/>
      <c r="DN57" s="695"/>
      <c r="DO57" s="695"/>
      <c r="DP57" s="695"/>
      <c r="DQ57" s="696"/>
      <c r="DR57" s="689"/>
      <c r="DS57" s="689"/>
      <c r="DT57" s="689"/>
      <c r="DU57" s="690"/>
      <c r="DV57" s="1024"/>
      <c r="DW57" s="1024"/>
      <c r="DX57" s="182"/>
      <c r="EC57" s="244"/>
      <c r="ED57" s="244"/>
      <c r="EE57" s="244"/>
      <c r="EF57" s="244"/>
      <c r="EG57" s="244"/>
      <c r="EH57" s="244"/>
      <c r="EI57" s="244"/>
      <c r="EJ57" s="244"/>
      <c r="EK57" s="244"/>
    </row>
    <row r="58" spans="1:141" ht="7.5" customHeight="1" x14ac:dyDescent="0.15">
      <c r="A58" s="1193"/>
      <c r="B58" s="1193"/>
      <c r="C58" s="1193"/>
      <c r="D58" s="1193"/>
      <c r="E58" s="1193"/>
      <c r="F58" s="1193"/>
      <c r="G58" s="1193"/>
      <c r="H58" s="1193"/>
      <c r="I58" s="1193"/>
      <c r="J58" s="1193"/>
      <c r="K58" s="1193"/>
      <c r="L58" s="1193"/>
      <c r="M58" s="1193"/>
      <c r="N58" s="168"/>
      <c r="O58" s="1053"/>
      <c r="P58" s="1054"/>
      <c r="Q58" s="1054"/>
      <c r="R58" s="1055"/>
      <c r="S58" s="1053"/>
      <c r="T58" s="1054"/>
      <c r="U58" s="733"/>
      <c r="V58" s="734"/>
      <c r="W58" s="734"/>
      <c r="X58" s="734"/>
      <c r="Y58" s="734"/>
      <c r="Z58" s="734"/>
      <c r="AA58" s="734"/>
      <c r="AB58" s="734"/>
      <c r="AC58" s="734"/>
      <c r="AD58" s="734"/>
      <c r="AE58" s="734"/>
      <c r="AF58" s="734"/>
      <c r="AG58" s="734"/>
      <c r="AH58" s="734"/>
      <c r="AI58" s="734"/>
      <c r="AJ58" s="734"/>
      <c r="AK58" s="734"/>
      <c r="AL58" s="734"/>
      <c r="AM58" s="734"/>
      <c r="AN58" s="734"/>
      <c r="AO58" s="734"/>
      <c r="AP58" s="734"/>
      <c r="AQ58" s="734"/>
      <c r="AR58" s="734"/>
      <c r="AS58" s="734"/>
      <c r="AT58" s="734"/>
      <c r="AU58" s="734"/>
      <c r="AV58" s="734"/>
      <c r="AW58" s="734"/>
      <c r="AX58" s="734"/>
      <c r="AY58" s="734"/>
      <c r="AZ58" s="734"/>
      <c r="BA58" s="734"/>
      <c r="BB58" s="734"/>
      <c r="BC58" s="734"/>
      <c r="BD58" s="735"/>
      <c r="BE58" s="741"/>
      <c r="BF58" s="741"/>
      <c r="BG58" s="741"/>
      <c r="BH58" s="741"/>
      <c r="BI58" s="741"/>
      <c r="BJ58" s="741"/>
      <c r="BK58" s="741"/>
      <c r="BL58" s="741"/>
      <c r="BM58" s="741"/>
      <c r="BN58" s="741"/>
      <c r="BO58" s="741"/>
      <c r="BP58" s="741"/>
      <c r="BQ58" s="741"/>
      <c r="BR58" s="741"/>
      <c r="BS58" s="742"/>
      <c r="BT58" s="1076"/>
      <c r="BU58" s="1077"/>
      <c r="BV58" s="700"/>
      <c r="BW58" s="700"/>
      <c r="BX58" s="704"/>
      <c r="BY58" s="705"/>
      <c r="BZ58" s="705"/>
      <c r="CA58" s="705"/>
      <c r="CB58" s="705"/>
      <c r="CC58" s="709"/>
      <c r="CD58" s="709"/>
      <c r="CE58" s="705"/>
      <c r="CF58" s="705"/>
      <c r="CG58" s="705"/>
      <c r="CH58" s="705"/>
      <c r="CI58" s="705"/>
      <c r="CJ58" s="709"/>
      <c r="CK58" s="709"/>
      <c r="CL58" s="713"/>
      <c r="CM58" s="713"/>
      <c r="CN58" s="713"/>
      <c r="CO58" s="713"/>
      <c r="CP58" s="713"/>
      <c r="CQ58" s="713"/>
      <c r="CR58" s="713"/>
      <c r="CS58" s="714"/>
      <c r="CT58" s="745"/>
      <c r="CU58" s="746"/>
      <c r="CV58" s="746"/>
      <c r="CW58" s="746"/>
      <c r="CX58" s="746"/>
      <c r="CY58" s="717"/>
      <c r="CZ58" s="718"/>
      <c r="DA58" s="718"/>
      <c r="DB58" s="718"/>
      <c r="DC58" s="718"/>
      <c r="DD58" s="718"/>
      <c r="DE58" s="718"/>
      <c r="DF58" s="718"/>
      <c r="DG58" s="718"/>
      <c r="DH58" s="719"/>
      <c r="DI58" s="753"/>
      <c r="DJ58" s="689"/>
      <c r="DK58" s="689"/>
      <c r="DL58" s="694"/>
      <c r="DM58" s="695"/>
      <c r="DN58" s="695"/>
      <c r="DO58" s="695"/>
      <c r="DP58" s="695"/>
      <c r="DQ58" s="696"/>
      <c r="DR58" s="689"/>
      <c r="DS58" s="689"/>
      <c r="DT58" s="689"/>
      <c r="DU58" s="690"/>
      <c r="DV58" s="1024"/>
      <c r="DW58" s="1024"/>
      <c r="DX58" s="182"/>
    </row>
    <row r="59" spans="1:141" ht="7.5" customHeight="1" thickBot="1" x14ac:dyDescent="0.2">
      <c r="A59" s="1193"/>
      <c r="B59" s="1193"/>
      <c r="C59" s="1193"/>
      <c r="D59" s="1193"/>
      <c r="E59" s="1193"/>
      <c r="F59" s="1193"/>
      <c r="G59" s="1193"/>
      <c r="H59" s="1193"/>
      <c r="I59" s="1193"/>
      <c r="J59" s="1193"/>
      <c r="K59" s="1193"/>
      <c r="L59" s="1193"/>
      <c r="M59" s="1193"/>
      <c r="N59" s="168"/>
      <c r="O59" s="1053"/>
      <c r="P59" s="1054"/>
      <c r="Q59" s="1054"/>
      <c r="R59" s="1055"/>
      <c r="S59" s="1056"/>
      <c r="T59" s="1057"/>
      <c r="U59" s="736"/>
      <c r="V59" s="737"/>
      <c r="W59" s="737"/>
      <c r="X59" s="737"/>
      <c r="Y59" s="737"/>
      <c r="Z59" s="737"/>
      <c r="AA59" s="737"/>
      <c r="AB59" s="737"/>
      <c r="AC59" s="737"/>
      <c r="AD59" s="737"/>
      <c r="AE59" s="737"/>
      <c r="AF59" s="737"/>
      <c r="AG59" s="737"/>
      <c r="AH59" s="737"/>
      <c r="AI59" s="737"/>
      <c r="AJ59" s="737"/>
      <c r="AK59" s="737"/>
      <c r="AL59" s="737"/>
      <c r="AM59" s="737"/>
      <c r="AN59" s="737"/>
      <c r="AO59" s="737"/>
      <c r="AP59" s="737"/>
      <c r="AQ59" s="737"/>
      <c r="AR59" s="737"/>
      <c r="AS59" s="737"/>
      <c r="AT59" s="737"/>
      <c r="AU59" s="737"/>
      <c r="AV59" s="737"/>
      <c r="AW59" s="737"/>
      <c r="AX59" s="737"/>
      <c r="AY59" s="737"/>
      <c r="AZ59" s="737"/>
      <c r="BA59" s="737"/>
      <c r="BB59" s="737"/>
      <c r="BC59" s="737"/>
      <c r="BD59" s="738"/>
      <c r="BE59" s="743"/>
      <c r="BF59" s="743"/>
      <c r="BG59" s="743"/>
      <c r="BH59" s="743"/>
      <c r="BI59" s="743"/>
      <c r="BJ59" s="743"/>
      <c r="BK59" s="743"/>
      <c r="BL59" s="743"/>
      <c r="BM59" s="743"/>
      <c r="BN59" s="743"/>
      <c r="BO59" s="743"/>
      <c r="BP59" s="743"/>
      <c r="BQ59" s="743"/>
      <c r="BR59" s="743"/>
      <c r="BS59" s="744"/>
      <c r="BT59" s="1078"/>
      <c r="BU59" s="1079"/>
      <c r="BV59" s="701"/>
      <c r="BW59" s="701"/>
      <c r="BX59" s="706"/>
      <c r="BY59" s="707"/>
      <c r="BZ59" s="707"/>
      <c r="CA59" s="707"/>
      <c r="CB59" s="707"/>
      <c r="CC59" s="710"/>
      <c r="CD59" s="710"/>
      <c r="CE59" s="707"/>
      <c r="CF59" s="707"/>
      <c r="CG59" s="707"/>
      <c r="CH59" s="707"/>
      <c r="CI59" s="707"/>
      <c r="CJ59" s="710"/>
      <c r="CK59" s="710"/>
      <c r="CL59" s="715"/>
      <c r="CM59" s="715"/>
      <c r="CN59" s="715"/>
      <c r="CO59" s="715"/>
      <c r="CP59" s="715"/>
      <c r="CQ59" s="715"/>
      <c r="CR59" s="715"/>
      <c r="CS59" s="716"/>
      <c r="CT59" s="745"/>
      <c r="CU59" s="746"/>
      <c r="CV59" s="746"/>
      <c r="CW59" s="746"/>
      <c r="CX59" s="746"/>
      <c r="CY59" s="720"/>
      <c r="CZ59" s="721"/>
      <c r="DA59" s="721"/>
      <c r="DB59" s="721"/>
      <c r="DC59" s="721"/>
      <c r="DD59" s="721"/>
      <c r="DE59" s="721"/>
      <c r="DF59" s="721"/>
      <c r="DG59" s="721"/>
      <c r="DH59" s="722"/>
      <c r="DI59" s="753"/>
      <c r="DJ59" s="689"/>
      <c r="DK59" s="689"/>
      <c r="DL59" s="697"/>
      <c r="DM59" s="698"/>
      <c r="DN59" s="698"/>
      <c r="DO59" s="698"/>
      <c r="DP59" s="698"/>
      <c r="DQ59" s="699"/>
      <c r="DR59" s="689"/>
      <c r="DS59" s="689"/>
      <c r="DT59" s="689"/>
      <c r="DU59" s="690"/>
      <c r="DV59" s="1024"/>
      <c r="DW59" s="1024"/>
      <c r="DX59" s="182"/>
    </row>
    <row r="60" spans="1:141" ht="7.5" customHeight="1" x14ac:dyDescent="0.15">
      <c r="A60" s="1193"/>
      <c r="B60" s="1193"/>
      <c r="C60" s="1193"/>
      <c r="D60" s="1193"/>
      <c r="E60" s="1193"/>
      <c r="F60" s="1193"/>
      <c r="G60" s="1193"/>
      <c r="H60" s="1193"/>
      <c r="I60" s="1193"/>
      <c r="J60" s="1193"/>
      <c r="K60" s="1193"/>
      <c r="L60" s="1193"/>
      <c r="M60" s="1193"/>
      <c r="N60" s="168"/>
      <c r="O60" s="1053"/>
      <c r="P60" s="1054"/>
      <c r="Q60" s="1054"/>
      <c r="R60" s="1055"/>
      <c r="S60" s="639" t="s">
        <v>226</v>
      </c>
      <c r="T60" s="639"/>
      <c r="U60" s="641" t="s">
        <v>229</v>
      </c>
      <c r="V60" s="642"/>
      <c r="W60" s="642"/>
      <c r="X60" s="642"/>
      <c r="Y60" s="645" t="str">
        <f>+IF($N$4&lt;&gt;"",IF(HLOOKUP(TEXT($N$4&amp;1,"#,##0")*1,入力シート!$B$15:$IL$64,33,FALSE)&lt;&gt;"",HLOOKUP(TEXT($N$4&amp;1,"#,##0")*1,入力シート!$B$15:$IL$64,33,FALSE),""),"")</f>
        <v/>
      </c>
      <c r="Z60" s="645"/>
      <c r="AA60" s="645"/>
      <c r="AB60" s="645"/>
      <c r="AC60" s="645"/>
      <c r="AD60" s="645"/>
      <c r="AE60" s="645"/>
      <c r="AF60" s="645"/>
      <c r="AG60" s="645"/>
      <c r="AH60" s="645"/>
      <c r="AI60" s="645"/>
      <c r="AJ60" s="645"/>
      <c r="AK60" s="645"/>
      <c r="AL60" s="645"/>
      <c r="AM60" s="645"/>
      <c r="AN60" s="645"/>
      <c r="AO60" s="645"/>
      <c r="AP60" s="645"/>
      <c r="AQ60" s="645"/>
      <c r="AR60" s="645"/>
      <c r="AS60" s="645"/>
      <c r="AT60" s="645"/>
      <c r="AU60" s="645"/>
      <c r="AV60" s="645"/>
      <c r="AW60" s="645"/>
      <c r="AX60" s="645"/>
      <c r="AY60" s="645"/>
      <c r="AZ60" s="645"/>
      <c r="BA60" s="645"/>
      <c r="BB60" s="645"/>
      <c r="BC60" s="645"/>
      <c r="BD60" s="646"/>
      <c r="BE60" s="649" t="s">
        <v>231</v>
      </c>
      <c r="BF60" s="650"/>
      <c r="BG60" s="653" t="str">
        <f>+IF($N$4&lt;&gt;"",IF(HLOOKUP(TEXT($N$4&amp;1,"#,##0")*1,入力シート!$B$15:$IL$64,35,FALSE)&lt;&gt;"",MID(HLOOKUP(TEXT($N$4&amp;1,"#,##0")*1,入力シート!$B$15:$IL$64,35,FALSE),1,1),""),"")</f>
        <v/>
      </c>
      <c r="BH60" s="654"/>
      <c r="BI60" s="655"/>
      <c r="BJ60" s="654" t="str">
        <f>+IF($N$4&lt;&gt;"",IF(HLOOKUP(TEXT($N$4&amp;1,"#,##0")*1,入力シート!$B$15:$IL$64,35,FALSE)&lt;&gt;"",MID(HLOOKUP(TEXT($N$4&amp;1,"#,##0")*1,入力シート!$B$15:$IL$64,35,FALSE),2,1),""),"")</f>
        <v/>
      </c>
      <c r="BK60" s="654"/>
      <c r="BL60" s="654"/>
      <c r="BM60" s="662" t="str">
        <f>+IF($N$4&lt;&gt;"",IF(HLOOKUP(TEXT($N$4&amp;1,"#,##0")*1,入力シート!$B$15:$IL$64,35,FALSE)&lt;&gt;"",MID(HLOOKUP(TEXT($N$4&amp;1,"#,##0")*1,入力シート!$B$15:$IL$64,35,FALSE),3,1),""),"")</f>
        <v/>
      </c>
      <c r="BN60" s="654"/>
      <c r="BO60" s="654"/>
      <c r="BP60" s="662" t="str">
        <f>+IF($N$4&lt;&gt;"",IF(HLOOKUP(TEXT($N$4&amp;1,"#,##0")*1,入力シート!$B$15:$IL$64,35,FALSE)&lt;&gt;"",MID(HLOOKUP(TEXT($N$4&amp;1,"#,##0")*1,入力シート!$B$15:$IL$64,35,FALSE),4,1),""),"")</f>
        <v/>
      </c>
      <c r="BQ60" s="654"/>
      <c r="BR60" s="654"/>
      <c r="BS60" s="662" t="str">
        <f>+IF($N$4&lt;&gt;"",IF(HLOOKUP(TEXT($N$4&amp;1,"#,##0")*1,入力シート!$B$15:$IL$64,35,FALSE)&lt;&gt;"",MID(HLOOKUP(TEXT($N$4&amp;1,"#,##0")*1,入力シート!$B$15:$IL$64,35,FALSE),5,1),""),"")</f>
        <v/>
      </c>
      <c r="BT60" s="654"/>
      <c r="BU60" s="655"/>
      <c r="BV60" s="654" t="str">
        <f>+IF($N$4&lt;&gt;"",IF(HLOOKUP(TEXT($N$4&amp;1,"#,##0")*1,入力シート!$B$15:$IL$64,35,FALSE)&lt;&gt;"",MID(HLOOKUP(TEXT($N$4&amp;1,"#,##0")*1,入力シート!$B$15:$IL$64,35,FALSE),6,1),""),"")</f>
        <v/>
      </c>
      <c r="BW60" s="654"/>
      <c r="BX60" s="654"/>
      <c r="BY60" s="662" t="str">
        <f>+IF($N$4&lt;&gt;"",IF(HLOOKUP(TEXT($N$4&amp;1,"#,##0")*1,入力シート!$B$15:$IL$64,35,FALSE)&lt;&gt;"",MID(HLOOKUP(TEXT($N$4&amp;1,"#,##0")*1,入力シート!$B$15:$IL$64,35,FALSE),7,1),""),"")</f>
        <v/>
      </c>
      <c r="BZ60" s="654"/>
      <c r="CA60" s="654"/>
      <c r="CB60" s="662" t="str">
        <f>+IF($N$4&lt;&gt;"",IF(HLOOKUP(TEXT($N$4&amp;1,"#,##0")*1,入力シート!$B$15:$IL$64,35,FALSE)&lt;&gt;"",MID(HLOOKUP(TEXT($N$4&amp;1,"#,##0")*1,入力シート!$B$15:$IL$64,35,FALSE),8,1),""),"")</f>
        <v/>
      </c>
      <c r="CC60" s="654"/>
      <c r="CD60" s="654"/>
      <c r="CE60" s="662" t="str">
        <f>+IF($N$4&lt;&gt;"",IF(HLOOKUP(TEXT($N$4&amp;1,"#,##0")*1,入力シート!$B$15:$IL$64,35,FALSE)&lt;&gt;"",MID(HLOOKUP(TEXT($N$4&amp;1,"#,##0")*1,入力シート!$B$15:$IL$64,35,FALSE),9,1),""),"")</f>
        <v/>
      </c>
      <c r="CF60" s="654"/>
      <c r="CG60" s="655"/>
      <c r="CH60" s="654" t="str">
        <f>+IF($N$4&lt;&gt;"",IF(HLOOKUP(TEXT($N$4&amp;1,"#,##0")*1,入力シート!$B$15:$IL$64,35,FALSE)&lt;&gt;"",MID(HLOOKUP(TEXT($N$4&amp;1,"#,##0")*1,入力シート!$B$15:$IL$64,35,FALSE),10,1),""),"")</f>
        <v/>
      </c>
      <c r="CI60" s="654"/>
      <c r="CJ60" s="654"/>
      <c r="CK60" s="662" t="str">
        <f>+IF($N$4&lt;&gt;"",IF(HLOOKUP(TEXT($N$4&amp;1,"#,##0")*1,入力シート!$B$15:$IL$64,35,FALSE)&lt;&gt;"",MID(HLOOKUP(TEXT($N$4&amp;1,"#,##0")*1,入力シート!$B$15:$IL$64,35,FALSE),11,1),""),"")</f>
        <v/>
      </c>
      <c r="CL60" s="654"/>
      <c r="CM60" s="654"/>
      <c r="CN60" s="662" t="str">
        <f>+IF($N$4&lt;&gt;"",IF(HLOOKUP(TEXT($N$4&amp;1,"#,##0")*1,入力シート!$B$15:$IL$64,35,FALSE)&lt;&gt;"",MID(HLOOKUP(TEXT($N$4&amp;1,"#,##0")*1,入力シート!$B$15:$IL$64,35,FALSE),12,1),""),"")</f>
        <v/>
      </c>
      <c r="CO60" s="654"/>
      <c r="CP60" s="654"/>
      <c r="CQ60" s="662" t="str">
        <f>+IF($N$4&lt;&gt;"",IF(HLOOKUP(TEXT($N$4&amp;1,"#,##0")*1,入力シート!$B$15:$IL$64,35,FALSE)&lt;&gt;"",MID(HLOOKUP(TEXT($N$4&amp;1,"#,##0")*1,入力シート!$B$15:$IL$64,35,FALSE),13,1),""),"")</f>
        <v/>
      </c>
      <c r="CR60" s="654"/>
      <c r="CS60" s="683"/>
      <c r="CT60" s="686" t="s">
        <v>296</v>
      </c>
      <c r="CU60" s="687"/>
      <c r="CV60" s="687"/>
      <c r="CW60" s="687"/>
      <c r="CX60" s="687"/>
      <c r="CY60" s="687"/>
      <c r="CZ60" s="687"/>
      <c r="DA60" s="687"/>
      <c r="DB60" s="687"/>
      <c r="DC60" s="687"/>
      <c r="DD60" s="687"/>
      <c r="DE60" s="687"/>
      <c r="DF60" s="687"/>
      <c r="DG60" s="687"/>
      <c r="DH60" s="687"/>
      <c r="DI60" s="687"/>
      <c r="DJ60" s="687"/>
      <c r="DK60" s="687"/>
      <c r="DL60" s="687"/>
      <c r="DM60" s="687"/>
      <c r="DN60" s="687"/>
      <c r="DO60" s="687"/>
      <c r="DP60" s="687"/>
      <c r="DQ60" s="687"/>
      <c r="DR60" s="687"/>
      <c r="DS60" s="687"/>
      <c r="DT60" s="687"/>
      <c r="DU60" s="688"/>
      <c r="DV60" s="1024"/>
      <c r="DW60" s="1024"/>
      <c r="DX60" s="182"/>
    </row>
    <row r="61" spans="1:141" ht="7.5" customHeight="1" x14ac:dyDescent="0.15">
      <c r="A61" s="1193"/>
      <c r="B61" s="1193"/>
      <c r="C61" s="1193"/>
      <c r="D61" s="1193"/>
      <c r="E61" s="1193"/>
      <c r="F61" s="1193"/>
      <c r="G61" s="1193"/>
      <c r="H61" s="1193"/>
      <c r="I61" s="1193"/>
      <c r="J61" s="1193"/>
      <c r="K61" s="1193"/>
      <c r="L61" s="1193"/>
      <c r="M61" s="1193"/>
      <c r="N61" s="168"/>
      <c r="O61" s="1053"/>
      <c r="P61" s="1054"/>
      <c r="Q61" s="1054"/>
      <c r="R61" s="1055"/>
      <c r="S61" s="639"/>
      <c r="T61" s="639"/>
      <c r="U61" s="643"/>
      <c r="V61" s="644"/>
      <c r="W61" s="644"/>
      <c r="X61" s="644"/>
      <c r="Y61" s="647"/>
      <c r="Z61" s="647"/>
      <c r="AA61" s="647"/>
      <c r="AB61" s="647"/>
      <c r="AC61" s="647"/>
      <c r="AD61" s="647"/>
      <c r="AE61" s="647"/>
      <c r="AF61" s="647"/>
      <c r="AG61" s="647"/>
      <c r="AH61" s="647"/>
      <c r="AI61" s="647"/>
      <c r="AJ61" s="647"/>
      <c r="AK61" s="647"/>
      <c r="AL61" s="647"/>
      <c r="AM61" s="647"/>
      <c r="AN61" s="647"/>
      <c r="AO61" s="647"/>
      <c r="AP61" s="647"/>
      <c r="AQ61" s="647"/>
      <c r="AR61" s="647"/>
      <c r="AS61" s="647"/>
      <c r="AT61" s="647"/>
      <c r="AU61" s="647"/>
      <c r="AV61" s="647"/>
      <c r="AW61" s="647"/>
      <c r="AX61" s="647"/>
      <c r="AY61" s="647"/>
      <c r="AZ61" s="647"/>
      <c r="BA61" s="647"/>
      <c r="BB61" s="647"/>
      <c r="BC61" s="647"/>
      <c r="BD61" s="648"/>
      <c r="BE61" s="649"/>
      <c r="BF61" s="650"/>
      <c r="BG61" s="656"/>
      <c r="BH61" s="657"/>
      <c r="BI61" s="658"/>
      <c r="BJ61" s="657"/>
      <c r="BK61" s="657"/>
      <c r="BL61" s="657"/>
      <c r="BM61" s="663"/>
      <c r="BN61" s="657"/>
      <c r="BO61" s="657"/>
      <c r="BP61" s="663"/>
      <c r="BQ61" s="657"/>
      <c r="BR61" s="657"/>
      <c r="BS61" s="663"/>
      <c r="BT61" s="657"/>
      <c r="BU61" s="658"/>
      <c r="BV61" s="657"/>
      <c r="BW61" s="657"/>
      <c r="BX61" s="657"/>
      <c r="BY61" s="663"/>
      <c r="BZ61" s="657"/>
      <c r="CA61" s="657"/>
      <c r="CB61" s="663"/>
      <c r="CC61" s="657"/>
      <c r="CD61" s="657"/>
      <c r="CE61" s="663"/>
      <c r="CF61" s="657"/>
      <c r="CG61" s="658"/>
      <c r="CH61" s="657"/>
      <c r="CI61" s="657"/>
      <c r="CJ61" s="657"/>
      <c r="CK61" s="663"/>
      <c r="CL61" s="657"/>
      <c r="CM61" s="657"/>
      <c r="CN61" s="663"/>
      <c r="CO61" s="657"/>
      <c r="CP61" s="657"/>
      <c r="CQ61" s="663"/>
      <c r="CR61" s="657"/>
      <c r="CS61" s="684"/>
      <c r="CT61" s="686"/>
      <c r="CU61" s="687"/>
      <c r="CV61" s="687"/>
      <c r="CW61" s="687"/>
      <c r="CX61" s="687"/>
      <c r="CY61" s="687"/>
      <c r="CZ61" s="687"/>
      <c r="DA61" s="687"/>
      <c r="DB61" s="687"/>
      <c r="DC61" s="687"/>
      <c r="DD61" s="687"/>
      <c r="DE61" s="687"/>
      <c r="DF61" s="687"/>
      <c r="DG61" s="687"/>
      <c r="DH61" s="687"/>
      <c r="DI61" s="687"/>
      <c r="DJ61" s="687"/>
      <c r="DK61" s="687"/>
      <c r="DL61" s="687"/>
      <c r="DM61" s="687"/>
      <c r="DN61" s="687"/>
      <c r="DO61" s="687"/>
      <c r="DP61" s="687"/>
      <c r="DQ61" s="687"/>
      <c r="DR61" s="687"/>
      <c r="DS61" s="687"/>
      <c r="DT61" s="687"/>
      <c r="DU61" s="688"/>
      <c r="DV61" s="1024"/>
      <c r="DW61" s="1024"/>
      <c r="DX61" s="182"/>
    </row>
    <row r="62" spans="1:141" ht="7.5" customHeight="1" thickBot="1" x14ac:dyDescent="0.2">
      <c r="A62" s="1193"/>
      <c r="B62" s="1193"/>
      <c r="C62" s="1193"/>
      <c r="D62" s="1193"/>
      <c r="E62" s="1193"/>
      <c r="F62" s="1193"/>
      <c r="G62" s="1193"/>
      <c r="H62" s="1193"/>
      <c r="I62" s="1193"/>
      <c r="J62" s="1193"/>
      <c r="K62" s="1193"/>
      <c r="L62" s="1193"/>
      <c r="M62" s="1193"/>
      <c r="N62" s="168"/>
      <c r="O62" s="1053"/>
      <c r="P62" s="1054"/>
      <c r="Q62" s="1054"/>
      <c r="R62" s="1055"/>
      <c r="S62" s="639"/>
      <c r="T62" s="639"/>
      <c r="U62" s="665" t="str">
        <f>+IF($N$4&lt;&gt;"",IF(HLOOKUP(TEXT($N$4&amp;1,"#,##0")*1,入力シート!$B$15:$IL$64,34,FALSE)&lt;&gt;"",HLOOKUP(TEXT($N$4&amp;1,"#,##0")*1,入力シート!$B$15:$IL$64,34,FALSE),""),"")</f>
        <v/>
      </c>
      <c r="V62" s="666"/>
      <c r="W62" s="666"/>
      <c r="X62" s="666"/>
      <c r="Y62" s="666"/>
      <c r="Z62" s="666"/>
      <c r="AA62" s="666"/>
      <c r="AB62" s="666"/>
      <c r="AC62" s="666"/>
      <c r="AD62" s="666"/>
      <c r="AE62" s="666"/>
      <c r="AF62" s="666"/>
      <c r="AG62" s="666"/>
      <c r="AH62" s="666"/>
      <c r="AI62" s="666"/>
      <c r="AJ62" s="666"/>
      <c r="AK62" s="666"/>
      <c r="AL62" s="666"/>
      <c r="AM62" s="666"/>
      <c r="AN62" s="666"/>
      <c r="AO62" s="666"/>
      <c r="AP62" s="666"/>
      <c r="AQ62" s="666"/>
      <c r="AR62" s="666"/>
      <c r="AS62" s="666"/>
      <c r="AT62" s="666"/>
      <c r="AU62" s="666"/>
      <c r="AV62" s="666"/>
      <c r="AW62" s="666"/>
      <c r="AX62" s="666"/>
      <c r="AY62" s="666"/>
      <c r="AZ62" s="666"/>
      <c r="BA62" s="666"/>
      <c r="BB62" s="666"/>
      <c r="BC62" s="666"/>
      <c r="BD62" s="667"/>
      <c r="BE62" s="649"/>
      <c r="BF62" s="650"/>
      <c r="BG62" s="659"/>
      <c r="BH62" s="660"/>
      <c r="BI62" s="661"/>
      <c r="BJ62" s="660"/>
      <c r="BK62" s="660"/>
      <c r="BL62" s="660"/>
      <c r="BM62" s="664"/>
      <c r="BN62" s="660"/>
      <c r="BO62" s="660"/>
      <c r="BP62" s="664"/>
      <c r="BQ62" s="660"/>
      <c r="BR62" s="660"/>
      <c r="BS62" s="664"/>
      <c r="BT62" s="660"/>
      <c r="BU62" s="661"/>
      <c r="BV62" s="660"/>
      <c r="BW62" s="660"/>
      <c r="BX62" s="660"/>
      <c r="BY62" s="664"/>
      <c r="BZ62" s="660"/>
      <c r="CA62" s="660"/>
      <c r="CB62" s="664"/>
      <c r="CC62" s="660"/>
      <c r="CD62" s="660"/>
      <c r="CE62" s="664"/>
      <c r="CF62" s="660"/>
      <c r="CG62" s="661"/>
      <c r="CH62" s="660"/>
      <c r="CI62" s="660"/>
      <c r="CJ62" s="660"/>
      <c r="CK62" s="664"/>
      <c r="CL62" s="660"/>
      <c r="CM62" s="660"/>
      <c r="CN62" s="664"/>
      <c r="CO62" s="660"/>
      <c r="CP62" s="660"/>
      <c r="CQ62" s="664"/>
      <c r="CR62" s="660"/>
      <c r="CS62" s="685"/>
      <c r="CT62" s="686"/>
      <c r="CU62" s="687"/>
      <c r="CV62" s="687"/>
      <c r="CW62" s="687"/>
      <c r="CX62" s="687"/>
      <c r="CY62" s="687"/>
      <c r="CZ62" s="687"/>
      <c r="DA62" s="687"/>
      <c r="DB62" s="687"/>
      <c r="DC62" s="687"/>
      <c r="DD62" s="687"/>
      <c r="DE62" s="687"/>
      <c r="DF62" s="687"/>
      <c r="DG62" s="687"/>
      <c r="DH62" s="687"/>
      <c r="DI62" s="687"/>
      <c r="DJ62" s="687"/>
      <c r="DK62" s="687"/>
      <c r="DL62" s="687"/>
      <c r="DM62" s="687"/>
      <c r="DN62" s="687"/>
      <c r="DO62" s="687"/>
      <c r="DP62" s="687"/>
      <c r="DQ62" s="687"/>
      <c r="DR62" s="687"/>
      <c r="DS62" s="687"/>
      <c r="DT62" s="687"/>
      <c r="DU62" s="688"/>
      <c r="DV62" s="1024"/>
      <c r="DW62" s="1024"/>
      <c r="DX62" s="182"/>
    </row>
    <row r="63" spans="1:141" ht="7.5" customHeight="1" x14ac:dyDescent="0.15">
      <c r="A63" s="1193"/>
      <c r="B63" s="1193"/>
      <c r="C63" s="1193"/>
      <c r="D63" s="1193"/>
      <c r="E63" s="1193"/>
      <c r="F63" s="1193"/>
      <c r="G63" s="1193"/>
      <c r="H63" s="1193"/>
      <c r="I63" s="1193"/>
      <c r="J63" s="1193"/>
      <c r="K63" s="1193"/>
      <c r="L63" s="1193"/>
      <c r="M63" s="1193"/>
      <c r="N63" s="168"/>
      <c r="O63" s="1053"/>
      <c r="P63" s="1054"/>
      <c r="Q63" s="1054"/>
      <c r="R63" s="1055"/>
      <c r="S63" s="639"/>
      <c r="T63" s="639"/>
      <c r="U63" s="668"/>
      <c r="V63" s="669"/>
      <c r="W63" s="669"/>
      <c r="X63" s="669"/>
      <c r="Y63" s="669"/>
      <c r="Z63" s="669"/>
      <c r="AA63" s="669"/>
      <c r="AB63" s="669"/>
      <c r="AC63" s="669"/>
      <c r="AD63" s="669"/>
      <c r="AE63" s="669"/>
      <c r="AF63" s="669"/>
      <c r="AG63" s="669"/>
      <c r="AH63" s="669"/>
      <c r="AI63" s="669"/>
      <c r="AJ63" s="669"/>
      <c r="AK63" s="669"/>
      <c r="AL63" s="669"/>
      <c r="AM63" s="669"/>
      <c r="AN63" s="669"/>
      <c r="AO63" s="669"/>
      <c r="AP63" s="669"/>
      <c r="AQ63" s="669"/>
      <c r="AR63" s="669"/>
      <c r="AS63" s="669"/>
      <c r="AT63" s="669"/>
      <c r="AU63" s="669"/>
      <c r="AV63" s="669"/>
      <c r="AW63" s="669"/>
      <c r="AX63" s="669"/>
      <c r="AY63" s="669"/>
      <c r="AZ63" s="669"/>
      <c r="BA63" s="669"/>
      <c r="BB63" s="669"/>
      <c r="BC63" s="669"/>
      <c r="BD63" s="670"/>
      <c r="BE63" s="649"/>
      <c r="BF63" s="650"/>
      <c r="BG63" s="674" t="s">
        <v>235</v>
      </c>
      <c r="BH63" s="675"/>
      <c r="BI63" s="675"/>
      <c r="BJ63" s="675"/>
      <c r="BK63" s="675"/>
      <c r="BL63" s="675"/>
      <c r="BM63" s="675"/>
      <c r="BN63" s="675"/>
      <c r="BO63" s="675"/>
      <c r="BP63" s="675"/>
      <c r="BQ63" s="675"/>
      <c r="BR63" s="675"/>
      <c r="BS63" s="675"/>
      <c r="BT63" s="675"/>
      <c r="BU63" s="675"/>
      <c r="BV63" s="675"/>
      <c r="BW63" s="675"/>
      <c r="BX63" s="675"/>
      <c r="BY63" s="675"/>
      <c r="BZ63" s="675"/>
      <c r="CA63" s="675"/>
      <c r="CB63" s="675"/>
      <c r="CC63" s="675"/>
      <c r="CD63" s="675"/>
      <c r="CE63" s="675"/>
      <c r="CF63" s="675"/>
      <c r="CG63" s="675"/>
      <c r="CH63" s="675"/>
      <c r="CI63" s="675"/>
      <c r="CJ63" s="675"/>
      <c r="CK63" s="675"/>
      <c r="CL63" s="675"/>
      <c r="CM63" s="675"/>
      <c r="CN63" s="675"/>
      <c r="CO63" s="675"/>
      <c r="CP63" s="675"/>
      <c r="CQ63" s="675"/>
      <c r="CR63" s="675"/>
      <c r="CS63" s="676"/>
      <c r="CT63" s="170"/>
      <c r="CU63" s="170"/>
      <c r="CV63" s="170"/>
      <c r="CW63" s="170"/>
      <c r="CX63" s="170"/>
      <c r="CY63" s="170"/>
      <c r="CZ63" s="170"/>
      <c r="DA63" s="170"/>
      <c r="DB63" s="170"/>
      <c r="DC63" s="170"/>
      <c r="DD63" s="170"/>
      <c r="DE63" s="170"/>
      <c r="DF63" s="170"/>
      <c r="DG63" s="170"/>
      <c r="DH63" s="170"/>
      <c r="DI63" s="170"/>
      <c r="DJ63" s="170"/>
      <c r="DK63" s="170"/>
      <c r="DL63" s="170"/>
      <c r="DM63" s="170"/>
      <c r="DN63" s="170"/>
      <c r="DO63" s="170"/>
      <c r="DP63" s="170"/>
      <c r="DQ63" s="170"/>
      <c r="DR63" s="170"/>
      <c r="DS63" s="170"/>
      <c r="DT63" s="170"/>
      <c r="DU63" s="221"/>
      <c r="DV63" s="1024"/>
      <c r="DW63" s="1024"/>
      <c r="DX63" s="182"/>
    </row>
    <row r="64" spans="1:141" ht="7.5" customHeight="1" x14ac:dyDescent="0.15">
      <c r="A64" s="1193"/>
      <c r="B64" s="1193"/>
      <c r="C64" s="1193"/>
      <c r="D64" s="1193"/>
      <c r="E64" s="1193"/>
      <c r="F64" s="1193"/>
      <c r="G64" s="1193"/>
      <c r="H64" s="1193"/>
      <c r="I64" s="1193"/>
      <c r="J64" s="1193"/>
      <c r="K64" s="1193"/>
      <c r="L64" s="1193"/>
      <c r="M64" s="1193"/>
      <c r="N64" s="168"/>
      <c r="O64" s="1053"/>
      <c r="P64" s="1054"/>
      <c r="Q64" s="1054"/>
      <c r="R64" s="1055"/>
      <c r="S64" s="639"/>
      <c r="T64" s="639"/>
      <c r="U64" s="668"/>
      <c r="V64" s="669"/>
      <c r="W64" s="669"/>
      <c r="X64" s="669"/>
      <c r="Y64" s="669"/>
      <c r="Z64" s="669"/>
      <c r="AA64" s="669"/>
      <c r="AB64" s="669"/>
      <c r="AC64" s="669"/>
      <c r="AD64" s="669"/>
      <c r="AE64" s="669"/>
      <c r="AF64" s="669"/>
      <c r="AG64" s="669"/>
      <c r="AH64" s="669"/>
      <c r="AI64" s="669"/>
      <c r="AJ64" s="669"/>
      <c r="AK64" s="669"/>
      <c r="AL64" s="669"/>
      <c r="AM64" s="669"/>
      <c r="AN64" s="669"/>
      <c r="AO64" s="669"/>
      <c r="AP64" s="669"/>
      <c r="AQ64" s="669"/>
      <c r="AR64" s="669"/>
      <c r="AS64" s="669"/>
      <c r="AT64" s="669"/>
      <c r="AU64" s="669"/>
      <c r="AV64" s="669"/>
      <c r="AW64" s="669"/>
      <c r="AX64" s="669"/>
      <c r="AY64" s="669"/>
      <c r="AZ64" s="669"/>
      <c r="BA64" s="669"/>
      <c r="BB64" s="669"/>
      <c r="BC64" s="669"/>
      <c r="BD64" s="670"/>
      <c r="BE64" s="649"/>
      <c r="BF64" s="650"/>
      <c r="BG64" s="677"/>
      <c r="BH64" s="678"/>
      <c r="BI64" s="678"/>
      <c r="BJ64" s="678"/>
      <c r="BK64" s="678"/>
      <c r="BL64" s="678"/>
      <c r="BM64" s="678"/>
      <c r="BN64" s="678"/>
      <c r="BO64" s="678"/>
      <c r="BP64" s="678"/>
      <c r="BQ64" s="678"/>
      <c r="BR64" s="678"/>
      <c r="BS64" s="678"/>
      <c r="BT64" s="678"/>
      <c r="BU64" s="678"/>
      <c r="BV64" s="678"/>
      <c r="BW64" s="678"/>
      <c r="BX64" s="678"/>
      <c r="BY64" s="678"/>
      <c r="BZ64" s="678"/>
      <c r="CA64" s="678"/>
      <c r="CB64" s="678"/>
      <c r="CC64" s="678"/>
      <c r="CD64" s="678"/>
      <c r="CE64" s="678"/>
      <c r="CF64" s="678"/>
      <c r="CG64" s="678"/>
      <c r="CH64" s="678"/>
      <c r="CI64" s="678"/>
      <c r="CJ64" s="678"/>
      <c r="CK64" s="678"/>
      <c r="CL64" s="678"/>
      <c r="CM64" s="678"/>
      <c r="CN64" s="678"/>
      <c r="CO64" s="678"/>
      <c r="CP64" s="678"/>
      <c r="CQ64" s="678"/>
      <c r="CR64" s="678"/>
      <c r="CS64" s="679"/>
      <c r="CT64" s="569" t="s">
        <v>238</v>
      </c>
      <c r="CU64" s="569"/>
      <c r="CV64" s="569"/>
      <c r="CW64" s="569"/>
      <c r="CX64" s="569"/>
      <c r="CY64" s="569"/>
      <c r="CZ64" s="569"/>
      <c r="DA64" s="569"/>
      <c r="DB64" s="569"/>
      <c r="DC64" s="569"/>
      <c r="DD64" s="569"/>
      <c r="DE64" s="569"/>
      <c r="DF64" s="569"/>
      <c r="DG64" s="569"/>
      <c r="DH64" s="569"/>
      <c r="DI64" s="569"/>
      <c r="DJ64" s="569"/>
      <c r="DK64" s="569"/>
      <c r="DL64" s="569"/>
      <c r="DM64" s="569"/>
      <c r="DN64" s="569"/>
      <c r="DO64" s="569"/>
      <c r="DP64" s="569"/>
      <c r="DQ64" s="569"/>
      <c r="DR64" s="569"/>
      <c r="DS64" s="569"/>
      <c r="DT64" s="569"/>
      <c r="DU64" s="570"/>
      <c r="DV64" s="1024"/>
      <c r="DW64" s="1024"/>
      <c r="DX64" s="182"/>
    </row>
    <row r="65" spans="1:128" ht="7.5" customHeight="1" x14ac:dyDescent="0.15">
      <c r="A65" s="1193"/>
      <c r="B65" s="1193"/>
      <c r="C65" s="1193"/>
      <c r="D65" s="1193"/>
      <c r="E65" s="1193"/>
      <c r="F65" s="1193"/>
      <c r="G65" s="1193"/>
      <c r="H65" s="1193"/>
      <c r="I65" s="1193"/>
      <c r="J65" s="1193"/>
      <c r="K65" s="1193"/>
      <c r="L65" s="1193"/>
      <c r="M65" s="1193"/>
      <c r="N65" s="168"/>
      <c r="O65" s="1056"/>
      <c r="P65" s="1057"/>
      <c r="Q65" s="1057"/>
      <c r="R65" s="1058"/>
      <c r="S65" s="640"/>
      <c r="T65" s="640"/>
      <c r="U65" s="671"/>
      <c r="V65" s="672"/>
      <c r="W65" s="672"/>
      <c r="X65" s="672"/>
      <c r="Y65" s="672"/>
      <c r="Z65" s="672"/>
      <c r="AA65" s="672"/>
      <c r="AB65" s="672"/>
      <c r="AC65" s="672"/>
      <c r="AD65" s="672"/>
      <c r="AE65" s="672"/>
      <c r="AF65" s="672"/>
      <c r="AG65" s="672"/>
      <c r="AH65" s="672"/>
      <c r="AI65" s="672"/>
      <c r="AJ65" s="672"/>
      <c r="AK65" s="672"/>
      <c r="AL65" s="672"/>
      <c r="AM65" s="672"/>
      <c r="AN65" s="672"/>
      <c r="AO65" s="672"/>
      <c r="AP65" s="672"/>
      <c r="AQ65" s="672"/>
      <c r="AR65" s="672"/>
      <c r="AS65" s="672"/>
      <c r="AT65" s="672"/>
      <c r="AU65" s="672"/>
      <c r="AV65" s="672"/>
      <c r="AW65" s="672"/>
      <c r="AX65" s="672"/>
      <c r="AY65" s="672"/>
      <c r="AZ65" s="672"/>
      <c r="BA65" s="672"/>
      <c r="BB65" s="672"/>
      <c r="BC65" s="672"/>
      <c r="BD65" s="673"/>
      <c r="BE65" s="651"/>
      <c r="BF65" s="652"/>
      <c r="BG65" s="680"/>
      <c r="BH65" s="681"/>
      <c r="BI65" s="681"/>
      <c r="BJ65" s="681"/>
      <c r="BK65" s="681"/>
      <c r="BL65" s="681"/>
      <c r="BM65" s="681"/>
      <c r="BN65" s="681"/>
      <c r="BO65" s="681"/>
      <c r="BP65" s="681"/>
      <c r="BQ65" s="681"/>
      <c r="BR65" s="681"/>
      <c r="BS65" s="681"/>
      <c r="BT65" s="681"/>
      <c r="BU65" s="681"/>
      <c r="BV65" s="681"/>
      <c r="BW65" s="681"/>
      <c r="BX65" s="681"/>
      <c r="BY65" s="681"/>
      <c r="BZ65" s="681"/>
      <c r="CA65" s="681"/>
      <c r="CB65" s="681"/>
      <c r="CC65" s="681"/>
      <c r="CD65" s="681"/>
      <c r="CE65" s="681"/>
      <c r="CF65" s="681"/>
      <c r="CG65" s="681"/>
      <c r="CH65" s="681"/>
      <c r="CI65" s="681"/>
      <c r="CJ65" s="681"/>
      <c r="CK65" s="681"/>
      <c r="CL65" s="681"/>
      <c r="CM65" s="681"/>
      <c r="CN65" s="681"/>
      <c r="CO65" s="681"/>
      <c r="CP65" s="681"/>
      <c r="CQ65" s="681"/>
      <c r="CR65" s="681"/>
      <c r="CS65" s="682"/>
      <c r="CT65" s="571"/>
      <c r="CU65" s="571"/>
      <c r="CV65" s="571"/>
      <c r="CW65" s="571"/>
      <c r="CX65" s="571"/>
      <c r="CY65" s="571"/>
      <c r="CZ65" s="571"/>
      <c r="DA65" s="571"/>
      <c r="DB65" s="571"/>
      <c r="DC65" s="571"/>
      <c r="DD65" s="571"/>
      <c r="DE65" s="571"/>
      <c r="DF65" s="571"/>
      <c r="DG65" s="571"/>
      <c r="DH65" s="571"/>
      <c r="DI65" s="571"/>
      <c r="DJ65" s="571"/>
      <c r="DK65" s="571"/>
      <c r="DL65" s="571"/>
      <c r="DM65" s="571"/>
      <c r="DN65" s="571"/>
      <c r="DO65" s="571"/>
      <c r="DP65" s="571"/>
      <c r="DQ65" s="571"/>
      <c r="DR65" s="571"/>
      <c r="DS65" s="571"/>
      <c r="DT65" s="571"/>
      <c r="DU65" s="572"/>
      <c r="DV65" s="1024"/>
      <c r="DW65" s="1024"/>
      <c r="DX65" s="182"/>
    </row>
    <row r="66" spans="1:128" ht="7.5" customHeight="1" x14ac:dyDescent="0.15">
      <c r="A66" s="1193"/>
      <c r="B66" s="1193"/>
      <c r="C66" s="1193"/>
      <c r="D66" s="1193"/>
      <c r="E66" s="1193"/>
      <c r="F66" s="1193"/>
      <c r="G66" s="1193"/>
      <c r="H66" s="1193"/>
      <c r="I66" s="1193"/>
      <c r="J66" s="1193"/>
      <c r="K66" s="1193"/>
      <c r="L66" s="1193"/>
      <c r="M66" s="1193"/>
      <c r="N66" s="49"/>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3"/>
      <c r="AL66" s="573"/>
      <c r="AM66" s="573"/>
      <c r="AN66" s="573"/>
      <c r="AO66" s="573"/>
      <c r="AP66" s="573"/>
      <c r="AQ66" s="573"/>
      <c r="AR66" s="573"/>
      <c r="AS66" s="573"/>
      <c r="AT66" s="573"/>
      <c r="AU66" s="573"/>
      <c r="AV66" s="573"/>
      <c r="AW66" s="573"/>
      <c r="AX66" s="573"/>
      <c r="AY66" s="573"/>
      <c r="AZ66" s="573"/>
      <c r="BA66" s="573"/>
      <c r="BB66" s="573"/>
      <c r="BC66" s="573"/>
      <c r="BD66" s="573"/>
      <c r="BE66" s="573"/>
      <c r="BF66" s="573"/>
      <c r="BG66" s="573"/>
      <c r="BH66" s="573"/>
      <c r="BI66" s="573"/>
      <c r="BJ66" s="573"/>
      <c r="BK66" s="573"/>
      <c r="BL66" s="573"/>
      <c r="BM66" s="573"/>
      <c r="BN66" s="573"/>
      <c r="BO66" s="573"/>
      <c r="BP66" s="573"/>
      <c r="BQ66" s="573"/>
      <c r="BR66" s="573"/>
      <c r="BS66" s="573"/>
      <c r="BT66" s="573"/>
      <c r="BU66" s="573"/>
      <c r="BV66" s="573"/>
      <c r="BW66" s="573"/>
      <c r="BX66" s="573"/>
      <c r="BY66" s="573"/>
      <c r="BZ66" s="573"/>
      <c r="CA66" s="573"/>
      <c r="CB66" s="573"/>
      <c r="CC66" s="573"/>
      <c r="CD66" s="573"/>
      <c r="CE66" s="573"/>
      <c r="CF66" s="573"/>
      <c r="CG66" s="573"/>
      <c r="CH66" s="573"/>
      <c r="CI66" s="573"/>
      <c r="CJ66" s="573"/>
      <c r="CK66" s="573"/>
      <c r="CL66" s="573"/>
      <c r="CM66" s="573"/>
      <c r="CN66" s="573"/>
      <c r="CO66" s="573"/>
      <c r="CP66" s="573"/>
      <c r="CQ66" s="573"/>
      <c r="CR66" s="573"/>
      <c r="CS66" s="573"/>
      <c r="CT66" s="573"/>
      <c r="CU66" s="573"/>
      <c r="CV66" s="573"/>
      <c r="CW66" s="573"/>
      <c r="CX66" s="573"/>
      <c r="CY66" s="573"/>
      <c r="CZ66" s="573"/>
      <c r="DA66" s="573"/>
      <c r="DB66" s="573"/>
      <c r="DC66" s="573"/>
      <c r="DD66" s="573"/>
      <c r="DE66" s="573"/>
      <c r="DF66" s="573"/>
      <c r="DG66" s="573"/>
      <c r="DH66" s="573"/>
      <c r="DI66" s="573"/>
      <c r="DJ66" s="573"/>
      <c r="DK66" s="573"/>
      <c r="DL66" s="573"/>
      <c r="DM66" s="573"/>
      <c r="DN66" s="573"/>
      <c r="DO66" s="573"/>
      <c r="DP66" s="573"/>
      <c r="DQ66" s="573"/>
      <c r="DR66" s="573"/>
      <c r="DS66" s="573"/>
      <c r="DT66" s="573"/>
      <c r="DU66" s="573"/>
      <c r="DV66" s="1024"/>
      <c r="DW66" s="1024"/>
      <c r="DX66" s="182"/>
    </row>
    <row r="67" spans="1:128" ht="7.5" customHeight="1" x14ac:dyDescent="0.15">
      <c r="A67" s="1193"/>
      <c r="B67" s="1193"/>
      <c r="C67" s="1193"/>
      <c r="D67" s="1193"/>
      <c r="E67" s="1193"/>
      <c r="F67" s="1193"/>
      <c r="G67" s="1193"/>
      <c r="H67" s="1193"/>
      <c r="I67" s="1193"/>
      <c r="J67" s="1193"/>
      <c r="K67" s="1193"/>
      <c r="L67" s="1193"/>
      <c r="M67" s="1193"/>
      <c r="N67" s="225"/>
      <c r="O67" s="574" t="s">
        <v>218</v>
      </c>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5"/>
      <c r="AZ67" s="575"/>
      <c r="BA67" s="575"/>
      <c r="BB67" s="575"/>
      <c r="BC67" s="575"/>
      <c r="BD67" s="575"/>
      <c r="BE67" s="575"/>
      <c r="BF67" s="575"/>
      <c r="BG67" s="575"/>
      <c r="BH67" s="575"/>
      <c r="BI67" s="575"/>
      <c r="BJ67" s="575"/>
      <c r="BK67" s="575"/>
      <c r="BL67" s="575"/>
      <c r="BM67" s="575"/>
      <c r="BN67" s="575"/>
      <c r="BO67" s="575"/>
      <c r="BP67" s="575"/>
      <c r="BQ67" s="575"/>
      <c r="BR67" s="575"/>
      <c r="BS67" s="575"/>
      <c r="BT67" s="575"/>
      <c r="BU67" s="575"/>
      <c r="BV67" s="575"/>
      <c r="BW67" s="575"/>
      <c r="BX67" s="575"/>
      <c r="BY67" s="575"/>
      <c r="BZ67" s="575"/>
      <c r="CA67" s="575"/>
      <c r="CB67" s="575"/>
      <c r="CC67" s="575"/>
      <c r="CD67" s="575"/>
      <c r="CE67" s="575"/>
      <c r="CF67" s="575"/>
      <c r="CG67" s="575"/>
      <c r="CH67" s="575"/>
      <c r="CI67" s="575"/>
      <c r="CJ67" s="575"/>
      <c r="CK67" s="575"/>
      <c r="CL67" s="575"/>
      <c r="CM67" s="575"/>
      <c r="CN67" s="575"/>
      <c r="CO67" s="575"/>
      <c r="CP67" s="575"/>
      <c r="CQ67" s="575"/>
      <c r="CR67" s="575"/>
      <c r="CS67" s="575"/>
      <c r="CT67" s="575"/>
      <c r="CU67" s="575"/>
      <c r="CV67" s="575"/>
      <c r="CW67" s="575"/>
      <c r="CX67" s="575"/>
      <c r="CY67" s="575"/>
      <c r="CZ67" s="575"/>
      <c r="DA67" s="575"/>
      <c r="DB67" s="575"/>
      <c r="DC67" s="575"/>
      <c r="DD67" s="575"/>
      <c r="DE67" s="575"/>
      <c r="DF67" s="575"/>
      <c r="DG67" s="575"/>
      <c r="DH67" s="575"/>
      <c r="DI67" s="575"/>
      <c r="DJ67" s="575"/>
      <c r="DK67" s="575"/>
      <c r="DL67" s="575"/>
      <c r="DM67" s="575"/>
      <c r="DN67" s="575"/>
      <c r="DO67" s="575"/>
      <c r="DP67" s="575"/>
      <c r="DQ67" s="575"/>
      <c r="DR67" s="575"/>
      <c r="DS67" s="575"/>
      <c r="DT67" s="575"/>
      <c r="DU67" s="576"/>
      <c r="DV67" s="1024"/>
      <c r="DW67" s="1024"/>
      <c r="DX67" s="182"/>
    </row>
    <row r="68" spans="1:128" ht="7.5" customHeight="1" x14ac:dyDescent="0.15">
      <c r="A68" s="1193"/>
      <c r="B68" s="1193"/>
      <c r="C68" s="1193"/>
      <c r="D68" s="1193"/>
      <c r="E68" s="1193"/>
      <c r="F68" s="1193"/>
      <c r="G68" s="1193"/>
      <c r="H68" s="1193"/>
      <c r="I68" s="1193"/>
      <c r="J68" s="1193"/>
      <c r="K68" s="1193"/>
      <c r="L68" s="1193"/>
      <c r="M68" s="1193"/>
      <c r="N68" s="226"/>
      <c r="O68" s="577"/>
      <c r="P68" s="578"/>
      <c r="Q68" s="578"/>
      <c r="R68" s="578"/>
      <c r="S68" s="578"/>
      <c r="T68" s="578"/>
      <c r="U68" s="578"/>
      <c r="V68" s="578"/>
      <c r="W68" s="578"/>
      <c r="X68" s="578"/>
      <c r="Y68" s="578"/>
      <c r="Z68" s="578"/>
      <c r="AA68" s="578"/>
      <c r="AB68" s="578"/>
      <c r="AC68" s="578"/>
      <c r="AD68" s="578"/>
      <c r="AE68" s="578"/>
      <c r="AF68" s="578"/>
      <c r="AG68" s="578"/>
      <c r="AH68" s="578"/>
      <c r="AI68" s="578"/>
      <c r="AJ68" s="578"/>
      <c r="AK68" s="578"/>
      <c r="AL68" s="578"/>
      <c r="AM68" s="578"/>
      <c r="AN68" s="578"/>
      <c r="AO68" s="578"/>
      <c r="AP68" s="578"/>
      <c r="AQ68" s="578"/>
      <c r="AR68" s="578"/>
      <c r="AS68" s="578"/>
      <c r="AT68" s="578"/>
      <c r="AU68" s="578"/>
      <c r="AV68" s="578"/>
      <c r="AW68" s="578"/>
      <c r="AX68" s="578"/>
      <c r="AY68" s="578"/>
      <c r="AZ68" s="578"/>
      <c r="BA68" s="578"/>
      <c r="BB68" s="578"/>
      <c r="BC68" s="578"/>
      <c r="BD68" s="578"/>
      <c r="BE68" s="578"/>
      <c r="BF68" s="578"/>
      <c r="BG68" s="578"/>
      <c r="BH68" s="578"/>
      <c r="BI68" s="578"/>
      <c r="BJ68" s="578"/>
      <c r="BK68" s="578"/>
      <c r="BL68" s="578"/>
      <c r="BM68" s="578"/>
      <c r="BN68" s="578"/>
      <c r="BO68" s="578"/>
      <c r="BP68" s="578"/>
      <c r="BQ68" s="578"/>
      <c r="BR68" s="578"/>
      <c r="BS68" s="578"/>
      <c r="BT68" s="578"/>
      <c r="BU68" s="578"/>
      <c r="BV68" s="578"/>
      <c r="BW68" s="578"/>
      <c r="BX68" s="578"/>
      <c r="BY68" s="578"/>
      <c r="BZ68" s="578"/>
      <c r="CA68" s="578"/>
      <c r="CB68" s="578"/>
      <c r="CC68" s="578"/>
      <c r="CD68" s="578"/>
      <c r="CE68" s="578"/>
      <c r="CF68" s="578"/>
      <c r="CG68" s="578"/>
      <c r="CH68" s="578"/>
      <c r="CI68" s="578"/>
      <c r="CJ68" s="578"/>
      <c r="CK68" s="578"/>
      <c r="CL68" s="578"/>
      <c r="CM68" s="578"/>
      <c r="CN68" s="578"/>
      <c r="CO68" s="578"/>
      <c r="CP68" s="578"/>
      <c r="CQ68" s="578"/>
      <c r="CR68" s="578"/>
      <c r="CS68" s="578"/>
      <c r="CT68" s="578"/>
      <c r="CU68" s="578"/>
      <c r="CV68" s="578"/>
      <c r="CW68" s="578"/>
      <c r="CX68" s="578"/>
      <c r="CY68" s="578"/>
      <c r="CZ68" s="578"/>
      <c r="DA68" s="578"/>
      <c r="DB68" s="578"/>
      <c r="DC68" s="578"/>
      <c r="DD68" s="578"/>
      <c r="DE68" s="578"/>
      <c r="DF68" s="578"/>
      <c r="DG68" s="578"/>
      <c r="DH68" s="578"/>
      <c r="DI68" s="578"/>
      <c r="DJ68" s="578"/>
      <c r="DK68" s="578"/>
      <c r="DL68" s="578"/>
      <c r="DM68" s="578"/>
      <c r="DN68" s="578"/>
      <c r="DO68" s="578"/>
      <c r="DP68" s="578"/>
      <c r="DQ68" s="578"/>
      <c r="DR68" s="578"/>
      <c r="DS68" s="578"/>
      <c r="DT68" s="578"/>
      <c r="DU68" s="579"/>
      <c r="DV68" s="1024"/>
      <c r="DW68" s="1024"/>
      <c r="DX68" s="182"/>
    </row>
    <row r="69" spans="1:128" ht="7.5" customHeight="1" thickBot="1" x14ac:dyDescent="0.2">
      <c r="A69" s="1193"/>
      <c r="B69" s="1193"/>
      <c r="C69" s="1193"/>
      <c r="D69" s="1193"/>
      <c r="E69" s="1193"/>
      <c r="F69" s="1193"/>
      <c r="G69" s="1193"/>
      <c r="H69" s="1193"/>
      <c r="I69" s="1193"/>
      <c r="J69" s="1193"/>
      <c r="K69" s="1193"/>
      <c r="L69" s="1193"/>
      <c r="M69" s="1193"/>
      <c r="N69" s="226"/>
      <c r="O69" s="577"/>
      <c r="P69" s="578"/>
      <c r="Q69" s="578"/>
      <c r="R69" s="578"/>
      <c r="S69" s="578"/>
      <c r="T69" s="578"/>
      <c r="U69" s="578"/>
      <c r="V69" s="578"/>
      <c r="W69" s="578"/>
      <c r="X69" s="578"/>
      <c r="Y69" s="578"/>
      <c r="Z69" s="578"/>
      <c r="AA69" s="578"/>
      <c r="AB69" s="578"/>
      <c r="AC69" s="578"/>
      <c r="AD69" s="578"/>
      <c r="AE69" s="578"/>
      <c r="AF69" s="578"/>
      <c r="AG69" s="578"/>
      <c r="AH69" s="578"/>
      <c r="AI69" s="578"/>
      <c r="AJ69" s="578"/>
      <c r="AK69" s="578"/>
      <c r="AL69" s="578"/>
      <c r="AM69" s="578"/>
      <c r="AN69" s="578"/>
      <c r="AO69" s="578"/>
      <c r="AP69" s="578"/>
      <c r="AQ69" s="578"/>
      <c r="AR69" s="578"/>
      <c r="AS69" s="578"/>
      <c r="AT69" s="578"/>
      <c r="AU69" s="578"/>
      <c r="AV69" s="578"/>
      <c r="AW69" s="578"/>
      <c r="AX69" s="578"/>
      <c r="AY69" s="578"/>
      <c r="AZ69" s="578"/>
      <c r="BA69" s="578"/>
      <c r="BB69" s="578"/>
      <c r="BC69" s="578"/>
      <c r="BD69" s="578"/>
      <c r="BE69" s="578"/>
      <c r="BF69" s="578"/>
      <c r="BG69" s="578"/>
      <c r="BH69" s="578"/>
      <c r="BI69" s="578"/>
      <c r="BJ69" s="578"/>
      <c r="BK69" s="578"/>
      <c r="BL69" s="578"/>
      <c r="BM69" s="578"/>
      <c r="BN69" s="578"/>
      <c r="BO69" s="578"/>
      <c r="BP69" s="578"/>
      <c r="BQ69" s="578"/>
      <c r="BR69" s="578"/>
      <c r="BS69" s="578"/>
      <c r="BT69" s="578"/>
      <c r="BU69" s="578"/>
      <c r="BV69" s="578"/>
      <c r="BW69" s="578"/>
      <c r="BX69" s="578"/>
      <c r="BY69" s="578"/>
      <c r="BZ69" s="578"/>
      <c r="CA69" s="578"/>
      <c r="CB69" s="578"/>
      <c r="CC69" s="578"/>
      <c r="CD69" s="578"/>
      <c r="CE69" s="578"/>
      <c r="CF69" s="578"/>
      <c r="CG69" s="578"/>
      <c r="CH69" s="578"/>
      <c r="CI69" s="578"/>
      <c r="CJ69" s="578"/>
      <c r="CK69" s="578"/>
      <c r="CL69" s="578"/>
      <c r="CM69" s="578"/>
      <c r="CN69" s="578"/>
      <c r="CO69" s="578"/>
      <c r="CP69" s="578"/>
      <c r="CQ69" s="578"/>
      <c r="CR69" s="578"/>
      <c r="CS69" s="578"/>
      <c r="CT69" s="578"/>
      <c r="CU69" s="578"/>
      <c r="CV69" s="578"/>
      <c r="CW69" s="578"/>
      <c r="CX69" s="578"/>
      <c r="CY69" s="578"/>
      <c r="CZ69" s="578"/>
      <c r="DA69" s="578"/>
      <c r="DB69" s="578"/>
      <c r="DC69" s="578"/>
      <c r="DD69" s="578"/>
      <c r="DE69" s="578"/>
      <c r="DF69" s="578"/>
      <c r="DG69" s="578"/>
      <c r="DH69" s="578"/>
      <c r="DI69" s="578"/>
      <c r="DJ69" s="578"/>
      <c r="DK69" s="578"/>
      <c r="DL69" s="578"/>
      <c r="DM69" s="578"/>
      <c r="DN69" s="578"/>
      <c r="DO69" s="578"/>
      <c r="DP69" s="578"/>
      <c r="DQ69" s="578"/>
      <c r="DR69" s="578"/>
      <c r="DS69" s="578"/>
      <c r="DT69" s="578"/>
      <c r="DU69" s="579"/>
      <c r="DV69" s="1024"/>
      <c r="DW69" s="1024"/>
      <c r="DX69" s="182"/>
    </row>
    <row r="70" spans="1:128" ht="7.5" customHeight="1" thickBot="1" x14ac:dyDescent="0.2">
      <c r="A70" s="1193"/>
      <c r="B70" s="1193"/>
      <c r="C70" s="1193"/>
      <c r="D70" s="1193"/>
      <c r="E70" s="1193"/>
      <c r="F70" s="1193"/>
      <c r="G70" s="1193"/>
      <c r="H70" s="1193"/>
      <c r="I70" s="1193"/>
      <c r="J70" s="1193"/>
      <c r="K70" s="1193"/>
      <c r="L70" s="1193"/>
      <c r="M70" s="1193"/>
      <c r="N70" s="226"/>
      <c r="O70" s="119"/>
      <c r="P70" s="120"/>
      <c r="Q70" s="120"/>
      <c r="R70" s="120"/>
      <c r="S70" s="120"/>
      <c r="T70" s="120"/>
      <c r="U70" s="120"/>
      <c r="V70" s="580" t="str">
        <f>+IF($N$4&lt;&gt;"",IF(AND($EB$34&lt;&gt;"",OR($EB$34=$EB$35,$EB$34=$EB$36)),VLOOKUP($EB$34,$EB$35:$EE$38,4,FALSE),""),"")</f>
        <v/>
      </c>
      <c r="W70" s="580"/>
      <c r="X70" s="580"/>
      <c r="Y70" s="580"/>
      <c r="Z70" s="580"/>
      <c r="AA70" s="580"/>
      <c r="AB70" s="580"/>
      <c r="AC70" s="580"/>
      <c r="AD70" s="580"/>
      <c r="AE70" s="580"/>
      <c r="AF70" s="580"/>
      <c r="AG70" s="580"/>
      <c r="AH70" s="580"/>
      <c r="AI70" s="580"/>
      <c r="AJ70" s="580"/>
      <c r="AK70" s="580"/>
      <c r="AL70" s="580"/>
      <c r="AM70" s="580"/>
      <c r="AN70" s="580"/>
      <c r="AO70" s="580"/>
      <c r="AP70" s="580"/>
      <c r="AQ70" s="580"/>
      <c r="AR70" s="580"/>
      <c r="AS70" s="580"/>
      <c r="AT70" s="580"/>
      <c r="AU70" s="580"/>
      <c r="AV70" s="580"/>
      <c r="AW70" s="580"/>
      <c r="AX70" s="580"/>
      <c r="AY70" s="580"/>
      <c r="AZ70" s="580"/>
      <c r="BA70" s="580"/>
      <c r="BB70" s="580"/>
      <c r="BC70" s="580"/>
      <c r="BD70" s="580"/>
      <c r="BE70" s="580"/>
      <c r="BF70" s="580"/>
      <c r="BG70" s="581"/>
      <c r="BH70" s="586" t="s">
        <v>219</v>
      </c>
      <c r="BI70" s="587"/>
      <c r="BJ70" s="588"/>
      <c r="BK70" s="595"/>
      <c r="BL70" s="596"/>
      <c r="BM70" s="596"/>
      <c r="BN70" s="596"/>
      <c r="BO70" s="596"/>
      <c r="BP70" s="597"/>
      <c r="BQ70" s="1194" t="s">
        <v>220</v>
      </c>
      <c r="BR70" s="1195"/>
      <c r="BS70" s="1195"/>
      <c r="BT70" s="1195"/>
      <c r="BU70" s="1196"/>
      <c r="BV70" s="612" t="s">
        <v>221</v>
      </c>
      <c r="BW70" s="613"/>
      <c r="BX70" s="613"/>
      <c r="BY70" s="613"/>
      <c r="BZ70" s="613"/>
      <c r="CA70" s="613"/>
      <c r="CB70" s="613"/>
      <c r="CC70" s="613"/>
      <c r="CD70" s="613"/>
      <c r="CE70" s="613"/>
      <c r="CF70" s="613"/>
      <c r="CG70" s="613"/>
      <c r="CH70" s="613"/>
      <c r="CI70" s="613"/>
      <c r="CJ70" s="614"/>
      <c r="CK70" s="618" t="s">
        <v>222</v>
      </c>
      <c r="CL70" s="618"/>
      <c r="CM70" s="618"/>
      <c r="CN70" s="618"/>
      <c r="CO70" s="618"/>
      <c r="CP70" s="618"/>
      <c r="CQ70" s="618"/>
      <c r="CR70" s="618"/>
      <c r="CS70" s="618"/>
      <c r="CT70" s="618"/>
      <c r="CU70" s="618"/>
      <c r="CV70" s="618"/>
      <c r="CW70" s="618"/>
      <c r="CX70" s="229"/>
      <c r="CY70" s="57"/>
      <c r="CZ70" s="57"/>
      <c r="DA70" s="57"/>
      <c r="DB70" s="57"/>
      <c r="DC70" s="57"/>
      <c r="DD70" s="57"/>
      <c r="DE70" s="621" t="s">
        <v>223</v>
      </c>
      <c r="DF70" s="621"/>
      <c r="DG70" s="621"/>
      <c r="DH70" s="621"/>
      <c r="DI70" s="621"/>
      <c r="DJ70" s="621"/>
      <c r="DK70" s="621"/>
      <c r="DL70" s="621"/>
      <c r="DM70" s="621"/>
      <c r="DN70" s="621"/>
      <c r="DO70" s="621"/>
      <c r="DP70" s="621"/>
      <c r="DQ70" s="621"/>
      <c r="DR70" s="621"/>
      <c r="DS70" s="621"/>
      <c r="DT70" s="621"/>
      <c r="DU70" s="622"/>
      <c r="DV70" s="1024"/>
      <c r="DW70" s="1024"/>
      <c r="DX70" s="182"/>
    </row>
    <row r="71" spans="1:128" ht="7.5" customHeight="1" x14ac:dyDescent="0.15">
      <c r="A71" s="1193"/>
      <c r="B71" s="1193"/>
      <c r="C71" s="1193"/>
      <c r="D71" s="1193"/>
      <c r="E71" s="1193"/>
      <c r="F71" s="1193"/>
      <c r="G71" s="1193"/>
      <c r="H71" s="1193"/>
      <c r="I71" s="1193"/>
      <c r="J71" s="1193"/>
      <c r="K71" s="1193"/>
      <c r="L71" s="1193"/>
      <c r="M71" s="1193"/>
      <c r="N71" s="226"/>
      <c r="O71" s="227"/>
      <c r="P71" s="167"/>
      <c r="Q71" s="548" t="str">
        <f>+IF($V$70&lt;&gt;"",LEFT($V$70,1),"")</f>
        <v/>
      </c>
      <c r="R71" s="549"/>
      <c r="S71" s="550"/>
      <c r="T71" s="167"/>
      <c r="U71" s="167"/>
      <c r="V71" s="582"/>
      <c r="W71" s="582"/>
      <c r="X71" s="582"/>
      <c r="Y71" s="582"/>
      <c r="Z71" s="582"/>
      <c r="AA71" s="582"/>
      <c r="AB71" s="582"/>
      <c r="AC71" s="582"/>
      <c r="AD71" s="582"/>
      <c r="AE71" s="582"/>
      <c r="AF71" s="582"/>
      <c r="AG71" s="582"/>
      <c r="AH71" s="582"/>
      <c r="AI71" s="582"/>
      <c r="AJ71" s="582"/>
      <c r="AK71" s="582"/>
      <c r="AL71" s="582"/>
      <c r="AM71" s="582"/>
      <c r="AN71" s="582"/>
      <c r="AO71" s="582"/>
      <c r="AP71" s="582"/>
      <c r="AQ71" s="582"/>
      <c r="AR71" s="582"/>
      <c r="AS71" s="582"/>
      <c r="AT71" s="582"/>
      <c r="AU71" s="582"/>
      <c r="AV71" s="582"/>
      <c r="AW71" s="582"/>
      <c r="AX71" s="582"/>
      <c r="AY71" s="582"/>
      <c r="AZ71" s="582"/>
      <c r="BA71" s="582"/>
      <c r="BB71" s="582"/>
      <c r="BC71" s="582"/>
      <c r="BD71" s="582"/>
      <c r="BE71" s="582"/>
      <c r="BF71" s="582"/>
      <c r="BG71" s="583"/>
      <c r="BH71" s="589"/>
      <c r="BI71" s="590"/>
      <c r="BJ71" s="591"/>
      <c r="BK71" s="598"/>
      <c r="BL71" s="599"/>
      <c r="BM71" s="599"/>
      <c r="BN71" s="599"/>
      <c r="BO71" s="599"/>
      <c r="BP71" s="600"/>
      <c r="BQ71" s="1197"/>
      <c r="BR71" s="855"/>
      <c r="BS71" s="855"/>
      <c r="BT71" s="855"/>
      <c r="BU71" s="1198"/>
      <c r="BV71" s="615"/>
      <c r="BW71" s="616"/>
      <c r="BX71" s="616"/>
      <c r="BY71" s="616"/>
      <c r="BZ71" s="616"/>
      <c r="CA71" s="616"/>
      <c r="CB71" s="616"/>
      <c r="CC71" s="616"/>
      <c r="CD71" s="616"/>
      <c r="CE71" s="616"/>
      <c r="CF71" s="616"/>
      <c r="CG71" s="616"/>
      <c r="CH71" s="616"/>
      <c r="CI71" s="616"/>
      <c r="CJ71" s="617"/>
      <c r="CK71" s="619"/>
      <c r="CL71" s="619"/>
      <c r="CM71" s="619"/>
      <c r="CN71" s="619"/>
      <c r="CO71" s="619"/>
      <c r="CP71" s="619"/>
      <c r="CQ71" s="619"/>
      <c r="CR71" s="619"/>
      <c r="CS71" s="619"/>
      <c r="CT71" s="619"/>
      <c r="CU71" s="619"/>
      <c r="CV71" s="619"/>
      <c r="CW71" s="619"/>
      <c r="CX71" s="627" t="str">
        <f>+IF($N$4&lt;&gt;"",IF(HLOOKUP(TEXT($N$4&amp;1,"#,##0")*1,入力シート!$B$15:$IL$64,31,FALSE)&lt;&gt;"",HLOOKUP(TEXT($N$4&amp;1,"#,##0")*1,入力シート!$B$15:$IL$64,31,FALSE),""),"")</f>
        <v/>
      </c>
      <c r="CY71" s="628"/>
      <c r="CZ71" s="628"/>
      <c r="DA71" s="628"/>
      <c r="DB71" s="628"/>
      <c r="DC71" s="628"/>
      <c r="DD71" s="629"/>
      <c r="DE71" s="623"/>
      <c r="DF71" s="623"/>
      <c r="DG71" s="623"/>
      <c r="DH71" s="623"/>
      <c r="DI71" s="623"/>
      <c r="DJ71" s="623"/>
      <c r="DK71" s="623"/>
      <c r="DL71" s="623"/>
      <c r="DM71" s="623"/>
      <c r="DN71" s="623"/>
      <c r="DO71" s="623"/>
      <c r="DP71" s="623"/>
      <c r="DQ71" s="623"/>
      <c r="DR71" s="623"/>
      <c r="DS71" s="623"/>
      <c r="DT71" s="623"/>
      <c r="DU71" s="624"/>
      <c r="DV71" s="1024"/>
      <c r="DW71" s="1024"/>
      <c r="DX71" s="182"/>
    </row>
    <row r="72" spans="1:128" ht="7.5" customHeight="1" x14ac:dyDescent="0.15">
      <c r="A72" s="1193"/>
      <c r="B72" s="1193"/>
      <c r="C72" s="1193"/>
      <c r="D72" s="1193"/>
      <c r="E72" s="1193"/>
      <c r="F72" s="1193"/>
      <c r="G72" s="1193"/>
      <c r="H72" s="1193"/>
      <c r="I72" s="1193"/>
      <c r="J72" s="1193"/>
      <c r="K72" s="1193"/>
      <c r="L72" s="1193"/>
      <c r="M72" s="1193"/>
      <c r="N72" s="226"/>
      <c r="O72" s="227"/>
      <c r="P72" s="167"/>
      <c r="Q72" s="551"/>
      <c r="R72" s="501"/>
      <c r="S72" s="552"/>
      <c r="T72" s="167"/>
      <c r="U72" s="167"/>
      <c r="V72" s="582"/>
      <c r="W72" s="582"/>
      <c r="X72" s="582"/>
      <c r="Y72" s="582"/>
      <c r="Z72" s="582"/>
      <c r="AA72" s="582"/>
      <c r="AB72" s="582"/>
      <c r="AC72" s="582"/>
      <c r="AD72" s="582"/>
      <c r="AE72" s="582"/>
      <c r="AF72" s="582"/>
      <c r="AG72" s="582"/>
      <c r="AH72" s="582"/>
      <c r="AI72" s="582"/>
      <c r="AJ72" s="582"/>
      <c r="AK72" s="582"/>
      <c r="AL72" s="582"/>
      <c r="AM72" s="582"/>
      <c r="AN72" s="582"/>
      <c r="AO72" s="582"/>
      <c r="AP72" s="582"/>
      <c r="AQ72" s="582"/>
      <c r="AR72" s="582"/>
      <c r="AS72" s="582"/>
      <c r="AT72" s="582"/>
      <c r="AU72" s="582"/>
      <c r="AV72" s="582"/>
      <c r="AW72" s="582"/>
      <c r="AX72" s="582"/>
      <c r="AY72" s="582"/>
      <c r="AZ72" s="582"/>
      <c r="BA72" s="582"/>
      <c r="BB72" s="582"/>
      <c r="BC72" s="582"/>
      <c r="BD72" s="582"/>
      <c r="BE72" s="582"/>
      <c r="BF72" s="582"/>
      <c r="BG72" s="583"/>
      <c r="BH72" s="589"/>
      <c r="BI72" s="590"/>
      <c r="BJ72" s="591"/>
      <c r="BK72" s="598"/>
      <c r="BL72" s="599"/>
      <c r="BM72" s="599"/>
      <c r="BN72" s="599"/>
      <c r="BO72" s="599"/>
      <c r="BP72" s="600"/>
      <c r="BQ72" s="1197"/>
      <c r="BR72" s="855"/>
      <c r="BS72" s="855"/>
      <c r="BT72" s="855"/>
      <c r="BU72" s="1198"/>
      <c r="BV72" s="636" t="str">
        <f>+IF($N$4&lt;&gt;"",IF(HLOOKUP(TEXT($N$4&amp;1,"#,##0")*1,入力シート!$B$15:$IL$64,30,FALSE)&lt;&gt;"",HLOOKUP(TEXT($N$4&amp;1,"#,##0")*1,入力シート!$B$15:$IL$64,30,FALSE),""),"")</f>
        <v/>
      </c>
      <c r="BW72" s="637"/>
      <c r="BX72" s="637"/>
      <c r="BY72" s="637"/>
      <c r="BZ72" s="637"/>
      <c r="CA72" s="637"/>
      <c r="CB72" s="637"/>
      <c r="CC72" s="637"/>
      <c r="CD72" s="637"/>
      <c r="CE72" s="637"/>
      <c r="CF72" s="637"/>
      <c r="CG72" s="637"/>
      <c r="CH72" s="637"/>
      <c r="CI72" s="637"/>
      <c r="CJ72" s="638"/>
      <c r="CK72" s="619"/>
      <c r="CL72" s="619"/>
      <c r="CM72" s="619"/>
      <c r="CN72" s="619"/>
      <c r="CO72" s="619"/>
      <c r="CP72" s="619"/>
      <c r="CQ72" s="619"/>
      <c r="CR72" s="619"/>
      <c r="CS72" s="619"/>
      <c r="CT72" s="619"/>
      <c r="CU72" s="619"/>
      <c r="CV72" s="619"/>
      <c r="CW72" s="619"/>
      <c r="CX72" s="630"/>
      <c r="CY72" s="631"/>
      <c r="CZ72" s="631"/>
      <c r="DA72" s="631"/>
      <c r="DB72" s="631"/>
      <c r="DC72" s="631"/>
      <c r="DD72" s="632"/>
      <c r="DE72" s="623"/>
      <c r="DF72" s="623"/>
      <c r="DG72" s="623"/>
      <c r="DH72" s="623"/>
      <c r="DI72" s="623"/>
      <c r="DJ72" s="623"/>
      <c r="DK72" s="623"/>
      <c r="DL72" s="623"/>
      <c r="DM72" s="623"/>
      <c r="DN72" s="623"/>
      <c r="DO72" s="623"/>
      <c r="DP72" s="623"/>
      <c r="DQ72" s="623"/>
      <c r="DR72" s="623"/>
      <c r="DS72" s="623"/>
      <c r="DT72" s="623"/>
      <c r="DU72" s="624"/>
      <c r="DV72" s="1024"/>
      <c r="DW72" s="1024"/>
      <c r="DX72" s="182"/>
    </row>
    <row r="73" spans="1:128" ht="7.5" customHeight="1" x14ac:dyDescent="0.15">
      <c r="A73" s="1193"/>
      <c r="B73" s="1193"/>
      <c r="C73" s="1193"/>
      <c r="D73" s="1193"/>
      <c r="E73" s="1193"/>
      <c r="F73" s="1193"/>
      <c r="G73" s="1193"/>
      <c r="H73" s="1193"/>
      <c r="I73" s="1193"/>
      <c r="J73" s="1193"/>
      <c r="K73" s="1193"/>
      <c r="L73" s="1193"/>
      <c r="M73" s="1193"/>
      <c r="N73" s="226"/>
      <c r="O73" s="227"/>
      <c r="P73" s="167"/>
      <c r="Q73" s="551"/>
      <c r="R73" s="501"/>
      <c r="S73" s="552"/>
      <c r="T73" s="167"/>
      <c r="U73" s="167"/>
      <c r="V73" s="582"/>
      <c r="W73" s="582"/>
      <c r="X73" s="582"/>
      <c r="Y73" s="582"/>
      <c r="Z73" s="582"/>
      <c r="AA73" s="582"/>
      <c r="AB73" s="582"/>
      <c r="AC73" s="582"/>
      <c r="AD73" s="582"/>
      <c r="AE73" s="582"/>
      <c r="AF73" s="582"/>
      <c r="AG73" s="582"/>
      <c r="AH73" s="582"/>
      <c r="AI73" s="582"/>
      <c r="AJ73" s="582"/>
      <c r="AK73" s="582"/>
      <c r="AL73" s="582"/>
      <c r="AM73" s="582"/>
      <c r="AN73" s="582"/>
      <c r="AO73" s="582"/>
      <c r="AP73" s="582"/>
      <c r="AQ73" s="582"/>
      <c r="AR73" s="582"/>
      <c r="AS73" s="582"/>
      <c r="AT73" s="582"/>
      <c r="AU73" s="582"/>
      <c r="AV73" s="582"/>
      <c r="AW73" s="582"/>
      <c r="AX73" s="582"/>
      <c r="AY73" s="582"/>
      <c r="AZ73" s="582"/>
      <c r="BA73" s="582"/>
      <c r="BB73" s="582"/>
      <c r="BC73" s="582"/>
      <c r="BD73" s="582"/>
      <c r="BE73" s="582"/>
      <c r="BF73" s="582"/>
      <c r="BG73" s="583"/>
      <c r="BH73" s="589"/>
      <c r="BI73" s="590"/>
      <c r="BJ73" s="591"/>
      <c r="BK73" s="598"/>
      <c r="BL73" s="599"/>
      <c r="BM73" s="599"/>
      <c r="BN73" s="599"/>
      <c r="BO73" s="599"/>
      <c r="BP73" s="600"/>
      <c r="BQ73" s="1197"/>
      <c r="BR73" s="855"/>
      <c r="BS73" s="855"/>
      <c r="BT73" s="855"/>
      <c r="BU73" s="1198"/>
      <c r="BV73" s="636"/>
      <c r="BW73" s="637"/>
      <c r="BX73" s="637"/>
      <c r="BY73" s="637"/>
      <c r="BZ73" s="637"/>
      <c r="CA73" s="637"/>
      <c r="CB73" s="637"/>
      <c r="CC73" s="637"/>
      <c r="CD73" s="637"/>
      <c r="CE73" s="637"/>
      <c r="CF73" s="637"/>
      <c r="CG73" s="637"/>
      <c r="CH73" s="637"/>
      <c r="CI73" s="637"/>
      <c r="CJ73" s="638"/>
      <c r="CK73" s="619"/>
      <c r="CL73" s="619"/>
      <c r="CM73" s="619"/>
      <c r="CN73" s="619"/>
      <c r="CO73" s="619"/>
      <c r="CP73" s="619"/>
      <c r="CQ73" s="619"/>
      <c r="CR73" s="619"/>
      <c r="CS73" s="619"/>
      <c r="CT73" s="619"/>
      <c r="CU73" s="619"/>
      <c r="CV73" s="619"/>
      <c r="CW73" s="619"/>
      <c r="CX73" s="630"/>
      <c r="CY73" s="631"/>
      <c r="CZ73" s="631"/>
      <c r="DA73" s="631"/>
      <c r="DB73" s="631"/>
      <c r="DC73" s="631"/>
      <c r="DD73" s="632"/>
      <c r="DE73" s="623"/>
      <c r="DF73" s="623"/>
      <c r="DG73" s="623"/>
      <c r="DH73" s="623"/>
      <c r="DI73" s="623"/>
      <c r="DJ73" s="623"/>
      <c r="DK73" s="623"/>
      <c r="DL73" s="623"/>
      <c r="DM73" s="623"/>
      <c r="DN73" s="623"/>
      <c r="DO73" s="623"/>
      <c r="DP73" s="623"/>
      <c r="DQ73" s="623"/>
      <c r="DR73" s="623"/>
      <c r="DS73" s="623"/>
      <c r="DT73" s="623"/>
      <c r="DU73" s="624"/>
      <c r="DV73" s="1024"/>
      <c r="DW73" s="1024"/>
      <c r="DX73" s="182"/>
    </row>
    <row r="74" spans="1:128" ht="7.5" customHeight="1" x14ac:dyDescent="0.15">
      <c r="A74" s="1193"/>
      <c r="B74" s="1193"/>
      <c r="C74" s="1193"/>
      <c r="D74" s="1193"/>
      <c r="E74" s="1193"/>
      <c r="F74" s="1193"/>
      <c r="G74" s="1193"/>
      <c r="H74" s="1193"/>
      <c r="I74" s="1193"/>
      <c r="J74" s="1193"/>
      <c r="K74" s="1193"/>
      <c r="L74" s="1193"/>
      <c r="M74" s="1193"/>
      <c r="N74" s="226"/>
      <c r="O74" s="227"/>
      <c r="P74" s="167"/>
      <c r="Q74" s="551"/>
      <c r="R74" s="501"/>
      <c r="S74" s="552"/>
      <c r="T74" s="167"/>
      <c r="U74" s="167"/>
      <c r="V74" s="582"/>
      <c r="W74" s="582"/>
      <c r="X74" s="582"/>
      <c r="Y74" s="582"/>
      <c r="Z74" s="582"/>
      <c r="AA74" s="582"/>
      <c r="AB74" s="582"/>
      <c r="AC74" s="582"/>
      <c r="AD74" s="582"/>
      <c r="AE74" s="582"/>
      <c r="AF74" s="582"/>
      <c r="AG74" s="582"/>
      <c r="AH74" s="582"/>
      <c r="AI74" s="582"/>
      <c r="AJ74" s="582"/>
      <c r="AK74" s="582"/>
      <c r="AL74" s="582"/>
      <c r="AM74" s="582"/>
      <c r="AN74" s="582"/>
      <c r="AO74" s="582"/>
      <c r="AP74" s="582"/>
      <c r="AQ74" s="582"/>
      <c r="AR74" s="582"/>
      <c r="AS74" s="582"/>
      <c r="AT74" s="582"/>
      <c r="AU74" s="582"/>
      <c r="AV74" s="582"/>
      <c r="AW74" s="582"/>
      <c r="AX74" s="582"/>
      <c r="AY74" s="582"/>
      <c r="AZ74" s="582"/>
      <c r="BA74" s="582"/>
      <c r="BB74" s="582"/>
      <c r="BC74" s="582"/>
      <c r="BD74" s="582"/>
      <c r="BE74" s="582"/>
      <c r="BF74" s="582"/>
      <c r="BG74" s="583"/>
      <c r="BH74" s="589"/>
      <c r="BI74" s="590"/>
      <c r="BJ74" s="591"/>
      <c r="BK74" s="598"/>
      <c r="BL74" s="599"/>
      <c r="BM74" s="599"/>
      <c r="BN74" s="599"/>
      <c r="BO74" s="599"/>
      <c r="BP74" s="600"/>
      <c r="BQ74" s="1197"/>
      <c r="BR74" s="855"/>
      <c r="BS74" s="855"/>
      <c r="BT74" s="855"/>
      <c r="BU74" s="1198"/>
      <c r="BV74" s="636"/>
      <c r="BW74" s="637"/>
      <c r="BX74" s="637"/>
      <c r="BY74" s="637"/>
      <c r="BZ74" s="637"/>
      <c r="CA74" s="637"/>
      <c r="CB74" s="637"/>
      <c r="CC74" s="637"/>
      <c r="CD74" s="637"/>
      <c r="CE74" s="637"/>
      <c r="CF74" s="637"/>
      <c r="CG74" s="637"/>
      <c r="CH74" s="637"/>
      <c r="CI74" s="637"/>
      <c r="CJ74" s="638"/>
      <c r="CK74" s="619"/>
      <c r="CL74" s="619"/>
      <c r="CM74" s="619"/>
      <c r="CN74" s="619"/>
      <c r="CO74" s="619"/>
      <c r="CP74" s="619"/>
      <c r="CQ74" s="619"/>
      <c r="CR74" s="619"/>
      <c r="CS74" s="619"/>
      <c r="CT74" s="619"/>
      <c r="CU74" s="619"/>
      <c r="CV74" s="619"/>
      <c r="CW74" s="619"/>
      <c r="CX74" s="630"/>
      <c r="CY74" s="631"/>
      <c r="CZ74" s="631"/>
      <c r="DA74" s="631"/>
      <c r="DB74" s="631"/>
      <c r="DC74" s="631"/>
      <c r="DD74" s="632"/>
      <c r="DE74" s="623"/>
      <c r="DF74" s="623"/>
      <c r="DG74" s="623"/>
      <c r="DH74" s="623"/>
      <c r="DI74" s="623"/>
      <c r="DJ74" s="623"/>
      <c r="DK74" s="623"/>
      <c r="DL74" s="623"/>
      <c r="DM74" s="623"/>
      <c r="DN74" s="623"/>
      <c r="DO74" s="623"/>
      <c r="DP74" s="623"/>
      <c r="DQ74" s="623"/>
      <c r="DR74" s="623"/>
      <c r="DS74" s="623"/>
      <c r="DT74" s="623"/>
      <c r="DU74" s="624"/>
      <c r="DV74" s="1024"/>
      <c r="DW74" s="1024"/>
      <c r="DX74" s="182"/>
    </row>
    <row r="75" spans="1:128" ht="7.5" customHeight="1" thickBot="1" x14ac:dyDescent="0.2">
      <c r="A75" s="1193"/>
      <c r="B75" s="1193"/>
      <c r="C75" s="1193"/>
      <c r="D75" s="1193"/>
      <c r="E75" s="1193"/>
      <c r="F75" s="1193"/>
      <c r="G75" s="1193"/>
      <c r="H75" s="1193"/>
      <c r="I75" s="1193"/>
      <c r="J75" s="1193"/>
      <c r="K75" s="1193"/>
      <c r="L75" s="1193"/>
      <c r="M75" s="1193"/>
      <c r="N75" s="226"/>
      <c r="O75" s="227"/>
      <c r="P75" s="167"/>
      <c r="Q75" s="553"/>
      <c r="R75" s="554"/>
      <c r="S75" s="555"/>
      <c r="T75" s="167"/>
      <c r="U75" s="167"/>
      <c r="V75" s="582"/>
      <c r="W75" s="582"/>
      <c r="X75" s="582"/>
      <c r="Y75" s="582"/>
      <c r="Z75" s="582"/>
      <c r="AA75" s="582"/>
      <c r="AB75" s="582"/>
      <c r="AC75" s="582"/>
      <c r="AD75" s="582"/>
      <c r="AE75" s="582"/>
      <c r="AF75" s="582"/>
      <c r="AG75" s="582"/>
      <c r="AH75" s="582"/>
      <c r="AI75" s="582"/>
      <c r="AJ75" s="582"/>
      <c r="AK75" s="582"/>
      <c r="AL75" s="582"/>
      <c r="AM75" s="582"/>
      <c r="AN75" s="582"/>
      <c r="AO75" s="582"/>
      <c r="AP75" s="582"/>
      <c r="AQ75" s="582"/>
      <c r="AR75" s="582"/>
      <c r="AS75" s="582"/>
      <c r="AT75" s="582"/>
      <c r="AU75" s="582"/>
      <c r="AV75" s="582"/>
      <c r="AW75" s="582"/>
      <c r="AX75" s="582"/>
      <c r="AY75" s="582"/>
      <c r="AZ75" s="582"/>
      <c r="BA75" s="582"/>
      <c r="BB75" s="582"/>
      <c r="BC75" s="582"/>
      <c r="BD75" s="582"/>
      <c r="BE75" s="582"/>
      <c r="BF75" s="582"/>
      <c r="BG75" s="583"/>
      <c r="BH75" s="589"/>
      <c r="BI75" s="590"/>
      <c r="BJ75" s="591"/>
      <c r="BK75" s="598"/>
      <c r="BL75" s="599"/>
      <c r="BM75" s="599"/>
      <c r="BN75" s="599"/>
      <c r="BO75" s="599"/>
      <c r="BP75" s="600"/>
      <c r="BQ75" s="1197"/>
      <c r="BR75" s="855"/>
      <c r="BS75" s="855"/>
      <c r="BT75" s="855"/>
      <c r="BU75" s="1198"/>
      <c r="BV75" s="636"/>
      <c r="BW75" s="637"/>
      <c r="BX75" s="637"/>
      <c r="BY75" s="637"/>
      <c r="BZ75" s="637"/>
      <c r="CA75" s="637"/>
      <c r="CB75" s="637"/>
      <c r="CC75" s="637"/>
      <c r="CD75" s="637"/>
      <c r="CE75" s="637"/>
      <c r="CF75" s="637"/>
      <c r="CG75" s="637"/>
      <c r="CH75" s="637"/>
      <c r="CI75" s="637"/>
      <c r="CJ75" s="638"/>
      <c r="CK75" s="619"/>
      <c r="CL75" s="619"/>
      <c r="CM75" s="619"/>
      <c r="CN75" s="619"/>
      <c r="CO75" s="619"/>
      <c r="CP75" s="619"/>
      <c r="CQ75" s="619"/>
      <c r="CR75" s="619"/>
      <c r="CS75" s="619"/>
      <c r="CT75" s="619"/>
      <c r="CU75" s="619"/>
      <c r="CV75" s="619"/>
      <c r="CW75" s="619"/>
      <c r="CX75" s="633"/>
      <c r="CY75" s="634"/>
      <c r="CZ75" s="634"/>
      <c r="DA75" s="634"/>
      <c r="DB75" s="634"/>
      <c r="DC75" s="634"/>
      <c r="DD75" s="635"/>
      <c r="DE75" s="623"/>
      <c r="DF75" s="623"/>
      <c r="DG75" s="623"/>
      <c r="DH75" s="623"/>
      <c r="DI75" s="623"/>
      <c r="DJ75" s="623"/>
      <c r="DK75" s="623"/>
      <c r="DL75" s="623"/>
      <c r="DM75" s="623"/>
      <c r="DN75" s="623"/>
      <c r="DO75" s="623"/>
      <c r="DP75" s="623"/>
      <c r="DQ75" s="623"/>
      <c r="DR75" s="623"/>
      <c r="DS75" s="623"/>
      <c r="DT75" s="623"/>
      <c r="DU75" s="624"/>
      <c r="DV75" s="1024"/>
      <c r="DW75" s="1024"/>
      <c r="DX75" s="182"/>
    </row>
    <row r="76" spans="1:128" ht="6.75" customHeight="1" thickBot="1" x14ac:dyDescent="0.2">
      <c r="A76" s="1193"/>
      <c r="B76" s="1193"/>
      <c r="C76" s="1193"/>
      <c r="D76" s="1193"/>
      <c r="E76" s="1193"/>
      <c r="F76" s="1193"/>
      <c r="G76" s="1193"/>
      <c r="H76" s="1193"/>
      <c r="I76" s="1193"/>
      <c r="J76" s="1193"/>
      <c r="K76" s="1193"/>
      <c r="L76" s="1193"/>
      <c r="M76" s="1193"/>
      <c r="N76" s="226"/>
      <c r="O76" s="228"/>
      <c r="P76" s="204"/>
      <c r="Q76" s="204"/>
      <c r="R76" s="204"/>
      <c r="S76" s="204"/>
      <c r="T76" s="204"/>
      <c r="U76" s="204"/>
      <c r="V76" s="584"/>
      <c r="W76" s="584"/>
      <c r="X76" s="584"/>
      <c r="Y76" s="584"/>
      <c r="Z76" s="584"/>
      <c r="AA76" s="584"/>
      <c r="AB76" s="584"/>
      <c r="AC76" s="584"/>
      <c r="AD76" s="584"/>
      <c r="AE76" s="584"/>
      <c r="AF76" s="584"/>
      <c r="AG76" s="584"/>
      <c r="AH76" s="584"/>
      <c r="AI76" s="584"/>
      <c r="AJ76" s="584"/>
      <c r="AK76" s="584"/>
      <c r="AL76" s="584"/>
      <c r="AM76" s="584"/>
      <c r="AN76" s="584"/>
      <c r="AO76" s="584"/>
      <c r="AP76" s="584"/>
      <c r="AQ76" s="584"/>
      <c r="AR76" s="584"/>
      <c r="AS76" s="584"/>
      <c r="AT76" s="584"/>
      <c r="AU76" s="584"/>
      <c r="AV76" s="584"/>
      <c r="AW76" s="584"/>
      <c r="AX76" s="584"/>
      <c r="AY76" s="584"/>
      <c r="AZ76" s="584"/>
      <c r="BA76" s="584"/>
      <c r="BB76" s="584"/>
      <c r="BC76" s="584"/>
      <c r="BD76" s="584"/>
      <c r="BE76" s="584"/>
      <c r="BF76" s="584"/>
      <c r="BG76" s="585"/>
      <c r="BH76" s="592"/>
      <c r="BI76" s="593"/>
      <c r="BJ76" s="594"/>
      <c r="BK76" s="601"/>
      <c r="BL76" s="602"/>
      <c r="BM76" s="602"/>
      <c r="BN76" s="602"/>
      <c r="BO76" s="602"/>
      <c r="BP76" s="603"/>
      <c r="BQ76" s="1199"/>
      <c r="BR76" s="1200"/>
      <c r="BS76" s="1200"/>
      <c r="BT76" s="1200"/>
      <c r="BU76" s="1201"/>
      <c r="BV76" s="234"/>
      <c r="BW76" s="235"/>
      <c r="BX76" s="235"/>
      <c r="BY76" s="235"/>
      <c r="BZ76" s="235"/>
      <c r="CA76" s="235"/>
      <c r="CB76" s="235"/>
      <c r="CC76" s="235"/>
      <c r="CD76" s="235"/>
      <c r="CE76" s="235"/>
      <c r="CF76" s="235"/>
      <c r="CG76" s="235"/>
      <c r="CH76" s="235"/>
      <c r="CI76" s="235"/>
      <c r="CJ76" s="236"/>
      <c r="CK76" s="620"/>
      <c r="CL76" s="620"/>
      <c r="CM76" s="620"/>
      <c r="CN76" s="620"/>
      <c r="CO76" s="620"/>
      <c r="CP76" s="620"/>
      <c r="CQ76" s="620"/>
      <c r="CR76" s="620"/>
      <c r="CS76" s="620"/>
      <c r="CT76" s="620"/>
      <c r="CU76" s="620"/>
      <c r="CV76" s="620"/>
      <c r="CW76" s="620"/>
      <c r="CX76" s="231"/>
      <c r="CY76" s="231"/>
      <c r="CZ76" s="231"/>
      <c r="DA76" s="204"/>
      <c r="DB76" s="204"/>
      <c r="DC76" s="204"/>
      <c r="DD76" s="204"/>
      <c r="DE76" s="625"/>
      <c r="DF76" s="625"/>
      <c r="DG76" s="625"/>
      <c r="DH76" s="625"/>
      <c r="DI76" s="625"/>
      <c r="DJ76" s="625"/>
      <c r="DK76" s="625"/>
      <c r="DL76" s="625"/>
      <c r="DM76" s="625"/>
      <c r="DN76" s="625"/>
      <c r="DO76" s="625"/>
      <c r="DP76" s="625"/>
      <c r="DQ76" s="625"/>
      <c r="DR76" s="625"/>
      <c r="DS76" s="625"/>
      <c r="DT76" s="625"/>
      <c r="DU76" s="626"/>
      <c r="DV76" s="1024"/>
      <c r="DW76" s="1024"/>
      <c r="DX76" s="182"/>
    </row>
    <row r="77" spans="1:128" ht="7.5" customHeight="1" thickBot="1" x14ac:dyDescent="0.2">
      <c r="A77" s="1193"/>
      <c r="B77" s="1193"/>
      <c r="C77" s="1193"/>
      <c r="D77" s="1193"/>
      <c r="E77" s="1193"/>
      <c r="F77" s="1193"/>
      <c r="G77" s="1193"/>
      <c r="H77" s="1193"/>
      <c r="I77" s="1193"/>
      <c r="J77" s="1193"/>
      <c r="K77" s="1193"/>
      <c r="L77" s="1193"/>
      <c r="M77" s="1193"/>
      <c r="N77" s="169"/>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1"/>
      <c r="BQ77" s="501"/>
      <c r="BR77" s="115"/>
      <c r="BS77" s="115"/>
      <c r="BT77" s="115"/>
      <c r="BU77" s="115"/>
      <c r="BV77" s="115"/>
      <c r="BW77" s="115"/>
      <c r="BX77" s="115"/>
      <c r="BY77" s="115"/>
      <c r="BZ77" s="115"/>
      <c r="CA77" s="115"/>
      <c r="CB77" s="115"/>
      <c r="CC77" s="115"/>
      <c r="CD77" s="115"/>
      <c r="CE77" s="115"/>
      <c r="CF77" s="48"/>
      <c r="CG77" s="49"/>
      <c r="CH77" s="49"/>
      <c r="CI77" s="49"/>
      <c r="CJ77" s="49"/>
      <c r="CK77" s="49"/>
      <c r="CL77" s="49"/>
      <c r="CM77" s="49"/>
      <c r="CN77" s="49"/>
      <c r="CO77" s="159"/>
      <c r="CP77" s="159"/>
      <c r="CQ77" s="159"/>
      <c r="CR77" s="159"/>
      <c r="CS77" s="159"/>
      <c r="CT77" s="159"/>
      <c r="CU77" s="159"/>
      <c r="CV77" s="159"/>
      <c r="CW77" s="159"/>
      <c r="CX77" s="159"/>
      <c r="CY77" s="159"/>
      <c r="CZ77" s="159"/>
      <c r="DA77" s="49"/>
      <c r="DB77" s="49"/>
      <c r="DC77" s="49"/>
      <c r="DD77" s="49"/>
      <c r="DE77" s="49"/>
      <c r="DF77" s="159"/>
      <c r="DG77" s="159"/>
      <c r="DH77" s="159"/>
      <c r="DI77" s="159"/>
      <c r="DJ77" s="159"/>
      <c r="DK77" s="159"/>
      <c r="DL77" s="159"/>
      <c r="DV77" s="1024"/>
      <c r="DW77" s="1024"/>
      <c r="DX77" s="182"/>
    </row>
    <row r="78" spans="1:128" ht="5.25" customHeight="1" thickTop="1" x14ac:dyDescent="0.15">
      <c r="A78" s="1193"/>
      <c r="B78" s="1193"/>
      <c r="C78" s="1193"/>
      <c r="D78" s="1193"/>
      <c r="E78" s="1193"/>
      <c r="F78" s="1193"/>
      <c r="G78" s="1193"/>
      <c r="H78" s="1193"/>
      <c r="I78" s="1193"/>
      <c r="J78" s="1193"/>
      <c r="K78" s="1193"/>
      <c r="L78" s="1193"/>
      <c r="M78" s="1193"/>
      <c r="N78" s="225"/>
      <c r="O78" s="502" t="s">
        <v>277</v>
      </c>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3"/>
      <c r="AY78" s="503"/>
      <c r="AZ78" s="503"/>
      <c r="BA78" s="503"/>
      <c r="BB78" s="503"/>
      <c r="BC78" s="503"/>
      <c r="BD78" s="503"/>
      <c r="BE78" s="503"/>
      <c r="BF78" s="503"/>
      <c r="BG78" s="503"/>
      <c r="BH78" s="503"/>
      <c r="BI78" s="503"/>
      <c r="BJ78" s="503"/>
      <c r="BK78" s="503"/>
      <c r="BL78" s="503"/>
      <c r="BM78" s="503"/>
      <c r="BN78" s="503"/>
      <c r="BO78" s="503"/>
      <c r="BP78" s="503"/>
      <c r="BQ78" s="504"/>
      <c r="BR78" s="511"/>
      <c r="BS78" s="154"/>
      <c r="BT78" s="163"/>
      <c r="BU78" s="164"/>
      <c r="BV78" s="164"/>
      <c r="BW78" s="164"/>
      <c r="BX78" s="164"/>
      <c r="BY78" s="164"/>
      <c r="BZ78" s="164"/>
      <c r="CA78" s="164"/>
      <c r="CB78" s="164"/>
      <c r="CC78" s="164"/>
      <c r="CD78" s="164"/>
      <c r="CE78" s="164"/>
      <c r="CF78" s="164"/>
      <c r="CG78" s="164"/>
      <c r="CH78" s="164"/>
      <c r="CI78" s="165"/>
      <c r="CJ78" s="165"/>
      <c r="CK78" s="165"/>
      <c r="CL78" s="165"/>
      <c r="CM78" s="165"/>
      <c r="CN78" s="165"/>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024"/>
      <c r="DW78" s="1024"/>
      <c r="DX78" s="182"/>
    </row>
    <row r="79" spans="1:128" ht="7.5" customHeight="1" x14ac:dyDescent="0.15">
      <c r="A79" s="1193"/>
      <c r="B79" s="1193"/>
      <c r="C79" s="1193"/>
      <c r="D79" s="1193"/>
      <c r="E79" s="1193"/>
      <c r="F79" s="1193"/>
      <c r="G79" s="1193"/>
      <c r="H79" s="1193"/>
      <c r="I79" s="1193"/>
      <c r="J79" s="1193"/>
      <c r="K79" s="1193"/>
      <c r="L79" s="1193"/>
      <c r="M79" s="1193"/>
      <c r="N79" s="225"/>
      <c r="O79" s="505"/>
      <c r="P79" s="506"/>
      <c r="Q79" s="506"/>
      <c r="R79" s="506"/>
      <c r="S79" s="506"/>
      <c r="T79" s="506"/>
      <c r="U79" s="506"/>
      <c r="V79" s="506"/>
      <c r="W79" s="506"/>
      <c r="X79" s="506"/>
      <c r="Y79" s="506"/>
      <c r="Z79" s="506"/>
      <c r="AA79" s="506"/>
      <c r="AB79" s="506"/>
      <c r="AC79" s="506"/>
      <c r="AD79" s="506"/>
      <c r="AE79" s="506"/>
      <c r="AF79" s="506"/>
      <c r="AG79" s="506"/>
      <c r="AH79" s="506"/>
      <c r="AI79" s="506"/>
      <c r="AJ79" s="506"/>
      <c r="AK79" s="506"/>
      <c r="AL79" s="506"/>
      <c r="AM79" s="506"/>
      <c r="AN79" s="506"/>
      <c r="AO79" s="506"/>
      <c r="AP79" s="506"/>
      <c r="AQ79" s="506"/>
      <c r="AR79" s="506"/>
      <c r="AS79" s="506"/>
      <c r="AT79" s="506"/>
      <c r="AU79" s="506"/>
      <c r="AV79" s="506"/>
      <c r="AW79" s="506"/>
      <c r="AX79" s="506"/>
      <c r="AY79" s="506"/>
      <c r="AZ79" s="506"/>
      <c r="BA79" s="506"/>
      <c r="BB79" s="506"/>
      <c r="BC79" s="506"/>
      <c r="BD79" s="506"/>
      <c r="BE79" s="506"/>
      <c r="BF79" s="506"/>
      <c r="BG79" s="506"/>
      <c r="BH79" s="506"/>
      <c r="BI79" s="506"/>
      <c r="BJ79" s="506"/>
      <c r="BK79" s="506"/>
      <c r="BL79" s="506"/>
      <c r="BM79" s="506"/>
      <c r="BN79" s="506"/>
      <c r="BO79" s="506"/>
      <c r="BP79" s="506"/>
      <c r="BQ79" s="507"/>
      <c r="BR79" s="511"/>
      <c r="BS79" s="155"/>
      <c r="BT79" s="150"/>
      <c r="BU79" s="150"/>
      <c r="BV79" s="150"/>
      <c r="BW79" s="150"/>
      <c r="BX79" s="150"/>
      <c r="BY79" s="150"/>
      <c r="BZ79" s="150"/>
      <c r="CA79" s="150"/>
      <c r="CB79" s="150"/>
      <c r="CC79" s="150"/>
      <c r="CD79" s="151"/>
      <c r="CE79" s="151"/>
      <c r="CF79" s="151"/>
      <c r="CG79" s="151"/>
      <c r="CH79" s="150"/>
      <c r="CI79" s="150"/>
      <c r="CJ79" s="150"/>
      <c r="CK79" s="150"/>
      <c r="CL79" s="150"/>
      <c r="CM79" s="150"/>
      <c r="CN79" s="150"/>
      <c r="CO79" s="150"/>
      <c r="CP79" s="150"/>
      <c r="CQ79" s="150"/>
      <c r="CR79" s="150"/>
      <c r="CS79" s="150"/>
      <c r="CT79" s="150"/>
      <c r="CU79" s="150"/>
      <c r="CV79" s="150"/>
      <c r="CW79" s="150"/>
      <c r="CX79" s="150"/>
      <c r="CY79" s="150"/>
      <c r="CZ79" s="150"/>
      <c r="DA79" s="150"/>
      <c r="DB79" s="150"/>
      <c r="DC79" s="150"/>
      <c r="DD79" s="150"/>
      <c r="DE79" s="150"/>
      <c r="DF79" s="150"/>
      <c r="DG79" s="150"/>
      <c r="DH79" s="150"/>
      <c r="DI79" s="150"/>
      <c r="DJ79" s="150"/>
      <c r="DK79" s="150"/>
      <c r="DL79" s="150"/>
      <c r="DM79" s="150"/>
      <c r="DN79" s="150"/>
      <c r="DO79" s="150"/>
      <c r="DP79" s="150"/>
      <c r="DQ79" s="150"/>
      <c r="DR79" s="114"/>
      <c r="DS79" s="114"/>
      <c r="DT79" s="114"/>
      <c r="DU79" s="114"/>
      <c r="DV79" s="1024"/>
      <c r="DW79" s="1024"/>
      <c r="DX79" s="182"/>
    </row>
    <row r="80" spans="1:128" ht="7.5" customHeight="1" x14ac:dyDescent="0.15">
      <c r="A80" s="1193"/>
      <c r="B80" s="1193"/>
      <c r="C80" s="1193"/>
      <c r="D80" s="1193"/>
      <c r="E80" s="1193"/>
      <c r="F80" s="1193"/>
      <c r="G80" s="1193"/>
      <c r="H80" s="1193"/>
      <c r="I80" s="1193"/>
      <c r="J80" s="1193"/>
      <c r="K80" s="1193"/>
      <c r="L80" s="1193"/>
      <c r="M80" s="1193"/>
      <c r="N80" s="225"/>
      <c r="O80" s="508"/>
      <c r="P80" s="509"/>
      <c r="Q80" s="509"/>
      <c r="R80" s="509"/>
      <c r="S80" s="509"/>
      <c r="T80" s="509"/>
      <c r="U80" s="509"/>
      <c r="V80" s="509"/>
      <c r="W80" s="509"/>
      <c r="X80" s="509"/>
      <c r="Y80" s="509"/>
      <c r="Z80" s="509"/>
      <c r="AA80" s="509"/>
      <c r="AB80" s="509"/>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09"/>
      <c r="AY80" s="509"/>
      <c r="AZ80" s="509"/>
      <c r="BA80" s="509"/>
      <c r="BB80" s="509"/>
      <c r="BC80" s="509"/>
      <c r="BD80" s="509"/>
      <c r="BE80" s="509"/>
      <c r="BF80" s="509"/>
      <c r="BG80" s="509"/>
      <c r="BH80" s="509"/>
      <c r="BI80" s="509"/>
      <c r="BJ80" s="509"/>
      <c r="BK80" s="509"/>
      <c r="BL80" s="509"/>
      <c r="BM80" s="509"/>
      <c r="BN80" s="509"/>
      <c r="BO80" s="509"/>
      <c r="BP80" s="509"/>
      <c r="BQ80" s="510"/>
      <c r="BR80" s="511"/>
      <c r="BS80" s="155"/>
      <c r="BT80" s="150"/>
      <c r="BU80" s="150"/>
      <c r="BV80" s="512" t="s">
        <v>73</v>
      </c>
      <c r="BW80" s="513"/>
      <c r="BX80" s="514"/>
      <c r="BY80" s="521" t="str">
        <f>IF(DE11&lt;&gt;"",DE11&amp;DE15,"　年度")</f>
        <v>　年度</v>
      </c>
      <c r="BZ80" s="522"/>
      <c r="CA80" s="522"/>
      <c r="CB80" s="522"/>
      <c r="CC80" s="523"/>
      <c r="CD80" s="161"/>
      <c r="CE80" s="162"/>
      <c r="CF80" s="162"/>
      <c r="CG80" s="50"/>
      <c r="CH80" s="530" t="s">
        <v>214</v>
      </c>
      <c r="CI80" s="531"/>
      <c r="CJ80" s="531"/>
      <c r="CK80" s="531"/>
      <c r="CL80" s="531"/>
      <c r="CM80" s="531"/>
      <c r="CN80" s="161"/>
      <c r="CO80" s="162"/>
      <c r="CP80" s="162"/>
      <c r="CQ80" s="50"/>
      <c r="CR80" s="532" t="s">
        <v>153</v>
      </c>
      <c r="CS80" s="532"/>
      <c r="CT80" s="532"/>
      <c r="CU80" s="532"/>
      <c r="CV80" s="532"/>
      <c r="CW80" s="532"/>
      <c r="CX80" s="532"/>
      <c r="CY80" s="532"/>
      <c r="CZ80" s="532"/>
      <c r="DA80" s="532"/>
      <c r="DB80" s="532"/>
      <c r="DC80" s="533"/>
      <c r="DD80" s="538" t="s">
        <v>215</v>
      </c>
      <c r="DE80" s="539"/>
      <c r="DF80" s="539"/>
      <c r="DG80" s="539"/>
      <c r="DH80" s="539"/>
      <c r="DI80" s="539"/>
      <c r="DJ80" s="539"/>
      <c r="DK80" s="539"/>
      <c r="DL80" s="539"/>
      <c r="DM80" s="539"/>
      <c r="DN80" s="539"/>
      <c r="DO80" s="540"/>
      <c r="DP80" s="488" t="s">
        <v>72</v>
      </c>
      <c r="DQ80" s="488"/>
      <c r="DR80" s="488"/>
      <c r="DS80" s="488"/>
      <c r="DT80" s="488"/>
      <c r="DU80" s="488"/>
      <c r="DV80" s="1024"/>
      <c r="DW80" s="1024"/>
      <c r="DX80" s="182"/>
    </row>
    <row r="81" spans="1:128" ht="7.5" customHeight="1" thickBot="1" x14ac:dyDescent="0.2">
      <c r="A81" s="1193"/>
      <c r="B81" s="1193"/>
      <c r="C81" s="1193"/>
      <c r="D81" s="1193"/>
      <c r="E81" s="1193"/>
      <c r="F81" s="1193"/>
      <c r="G81" s="1193"/>
      <c r="H81" s="1193"/>
      <c r="I81" s="1193"/>
      <c r="J81" s="1193"/>
      <c r="K81" s="1193"/>
      <c r="L81" s="1193"/>
      <c r="M81" s="1193"/>
      <c r="N81" s="225"/>
      <c r="O81" s="117"/>
      <c r="P81" s="118"/>
      <c r="Q81" s="118"/>
      <c r="R81" s="118"/>
      <c r="S81" s="118"/>
      <c r="T81" s="118"/>
      <c r="U81" s="118"/>
      <c r="V81" s="544" t="s">
        <v>217</v>
      </c>
      <c r="W81" s="545"/>
      <c r="X81" s="545"/>
      <c r="Y81" s="545"/>
      <c r="Z81" s="545"/>
      <c r="AA81" s="545"/>
      <c r="AB81" s="545"/>
      <c r="AC81" s="545"/>
      <c r="AD81" s="545"/>
      <c r="AE81" s="545"/>
      <c r="AF81" s="545"/>
      <c r="AG81" s="545"/>
      <c r="AH81" s="545"/>
      <c r="AI81" s="545"/>
      <c r="AJ81" s="545"/>
      <c r="AK81" s="545"/>
      <c r="AL81" s="545"/>
      <c r="AM81" s="545"/>
      <c r="AN81" s="545"/>
      <c r="AO81" s="545"/>
      <c r="AP81" s="545"/>
      <c r="AQ81" s="545"/>
      <c r="AR81" s="545"/>
      <c r="AS81" s="545"/>
      <c r="AT81" s="545"/>
      <c r="AU81" s="545"/>
      <c r="AV81" s="545"/>
      <c r="AW81" s="545"/>
      <c r="AX81" s="545"/>
      <c r="AY81" s="545"/>
      <c r="AZ81" s="545"/>
      <c r="BA81" s="545"/>
      <c r="BB81" s="545"/>
      <c r="BC81" s="545"/>
      <c r="BD81" s="545"/>
      <c r="BE81" s="545"/>
      <c r="BF81" s="545"/>
      <c r="BG81" s="545"/>
      <c r="BH81" s="545"/>
      <c r="BI81" s="545"/>
      <c r="BJ81" s="545"/>
      <c r="BK81" s="545"/>
      <c r="BL81" s="545"/>
      <c r="BM81" s="545"/>
      <c r="BN81" s="545"/>
      <c r="BO81" s="545"/>
      <c r="BP81" s="545"/>
      <c r="BQ81" s="546"/>
      <c r="BR81" s="511"/>
      <c r="BS81" s="155"/>
      <c r="BT81" s="150"/>
      <c r="BU81" s="150"/>
      <c r="BV81" s="515"/>
      <c r="BW81" s="516"/>
      <c r="BX81" s="517"/>
      <c r="BY81" s="524"/>
      <c r="BZ81" s="525"/>
      <c r="CA81" s="525"/>
      <c r="CB81" s="525"/>
      <c r="CC81" s="526"/>
      <c r="CD81" s="158"/>
      <c r="CE81" s="547"/>
      <c r="CF81" s="547"/>
      <c r="CG81" s="49"/>
      <c r="CH81" s="530"/>
      <c r="CI81" s="531"/>
      <c r="CJ81" s="531"/>
      <c r="CK81" s="531"/>
      <c r="CL81" s="531"/>
      <c r="CM81" s="531"/>
      <c r="CN81" s="158"/>
      <c r="CO81" s="547"/>
      <c r="CP81" s="547"/>
      <c r="CQ81" s="49"/>
      <c r="CR81" s="534"/>
      <c r="CS81" s="534"/>
      <c r="CT81" s="534"/>
      <c r="CU81" s="534"/>
      <c r="CV81" s="534"/>
      <c r="CW81" s="534"/>
      <c r="CX81" s="534"/>
      <c r="CY81" s="534"/>
      <c r="CZ81" s="534"/>
      <c r="DA81" s="534"/>
      <c r="DB81" s="534"/>
      <c r="DC81" s="535"/>
      <c r="DD81" s="541"/>
      <c r="DE81" s="542"/>
      <c r="DF81" s="542"/>
      <c r="DG81" s="542"/>
      <c r="DH81" s="542"/>
      <c r="DI81" s="542"/>
      <c r="DJ81" s="542"/>
      <c r="DK81" s="542"/>
      <c r="DL81" s="542"/>
      <c r="DM81" s="542"/>
      <c r="DN81" s="542"/>
      <c r="DO81" s="543"/>
      <c r="DP81" s="488"/>
      <c r="DQ81" s="488"/>
      <c r="DR81" s="488"/>
      <c r="DS81" s="488"/>
      <c r="DT81" s="488"/>
      <c r="DU81" s="488"/>
      <c r="DV81" s="1024"/>
      <c r="DW81" s="1024"/>
      <c r="DX81" s="182"/>
    </row>
    <row r="82" spans="1:128" ht="7.5" customHeight="1" x14ac:dyDescent="0.15">
      <c r="A82" s="1193"/>
      <c r="B82" s="1193"/>
      <c r="C82" s="1193"/>
      <c r="D82" s="1193"/>
      <c r="E82" s="1193"/>
      <c r="F82" s="1193"/>
      <c r="G82" s="1193"/>
      <c r="H82" s="1193"/>
      <c r="I82" s="1193"/>
      <c r="J82" s="1193"/>
      <c r="K82" s="1193"/>
      <c r="L82" s="1193"/>
      <c r="M82" s="1193"/>
      <c r="N82" s="225"/>
      <c r="O82" s="227"/>
      <c r="P82" s="167"/>
      <c r="Q82" s="868" t="str">
        <f>+IF($V$83&lt;&gt;"",LEFT($V$83,1),"")</f>
        <v/>
      </c>
      <c r="R82" s="869"/>
      <c r="S82" s="870"/>
      <c r="T82" s="167"/>
      <c r="U82" s="167"/>
      <c r="V82" s="545"/>
      <c r="W82" s="545"/>
      <c r="X82" s="545"/>
      <c r="Y82" s="545"/>
      <c r="Z82" s="545"/>
      <c r="AA82" s="545"/>
      <c r="AB82" s="545"/>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5"/>
      <c r="AY82" s="545"/>
      <c r="AZ82" s="545"/>
      <c r="BA82" s="545"/>
      <c r="BB82" s="545"/>
      <c r="BC82" s="545"/>
      <c r="BD82" s="545"/>
      <c r="BE82" s="545"/>
      <c r="BF82" s="545"/>
      <c r="BG82" s="545"/>
      <c r="BH82" s="545"/>
      <c r="BI82" s="545"/>
      <c r="BJ82" s="545"/>
      <c r="BK82" s="545"/>
      <c r="BL82" s="545"/>
      <c r="BM82" s="545"/>
      <c r="BN82" s="545"/>
      <c r="BO82" s="545"/>
      <c r="BP82" s="545"/>
      <c r="BQ82" s="546"/>
      <c r="BR82" s="511"/>
      <c r="BS82" s="155"/>
      <c r="BT82" s="150"/>
      <c r="BU82" s="150"/>
      <c r="BV82" s="515"/>
      <c r="BW82" s="516"/>
      <c r="BX82" s="517"/>
      <c r="BY82" s="524"/>
      <c r="BZ82" s="525"/>
      <c r="CA82" s="525"/>
      <c r="CB82" s="525"/>
      <c r="CC82" s="526"/>
      <c r="CD82" s="158"/>
      <c r="CE82" s="547"/>
      <c r="CF82" s="547"/>
      <c r="CG82" s="49"/>
      <c r="CH82" s="530"/>
      <c r="CI82" s="531"/>
      <c r="CJ82" s="531"/>
      <c r="CK82" s="531"/>
      <c r="CL82" s="531"/>
      <c r="CM82" s="531"/>
      <c r="CN82" s="158"/>
      <c r="CO82" s="547"/>
      <c r="CP82" s="547"/>
      <c r="CQ82" s="49"/>
      <c r="CR82" s="534"/>
      <c r="CS82" s="534"/>
      <c r="CT82" s="534"/>
      <c r="CU82" s="534"/>
      <c r="CV82" s="534"/>
      <c r="CW82" s="534"/>
      <c r="CX82" s="534"/>
      <c r="CY82" s="534"/>
      <c r="CZ82" s="534"/>
      <c r="DA82" s="534"/>
      <c r="DB82" s="534"/>
      <c r="DC82" s="535"/>
      <c r="DD82" s="556"/>
      <c r="DE82" s="557"/>
      <c r="DF82" s="557"/>
      <c r="DG82" s="557"/>
      <c r="DH82" s="557"/>
      <c r="DI82" s="557"/>
      <c r="DJ82" s="557"/>
      <c r="DK82" s="557"/>
      <c r="DL82" s="557"/>
      <c r="DM82" s="557"/>
      <c r="DN82" s="557"/>
      <c r="DO82" s="558"/>
      <c r="DP82" s="499"/>
      <c r="DQ82" s="499"/>
      <c r="DR82" s="499"/>
      <c r="DS82" s="499"/>
      <c r="DT82" s="499"/>
      <c r="DU82" s="499"/>
      <c r="DV82" s="1024"/>
      <c r="DW82" s="1024"/>
      <c r="DX82" s="182"/>
    </row>
    <row r="83" spans="1:128" ht="7.5" customHeight="1" x14ac:dyDescent="0.15">
      <c r="A83" s="1193"/>
      <c r="B83" s="1193"/>
      <c r="C83" s="1193"/>
      <c r="D83" s="1193"/>
      <c r="E83" s="1193"/>
      <c r="F83" s="1193"/>
      <c r="G83" s="1193"/>
      <c r="H83" s="1193"/>
      <c r="I83" s="1193"/>
      <c r="J83" s="1193"/>
      <c r="K83" s="1193"/>
      <c r="L83" s="1193"/>
      <c r="M83" s="1193"/>
      <c r="N83" s="225"/>
      <c r="O83" s="227"/>
      <c r="P83" s="167"/>
      <c r="Q83" s="840"/>
      <c r="R83" s="841"/>
      <c r="S83" s="842"/>
      <c r="T83" s="167"/>
      <c r="U83" s="167"/>
      <c r="V83" s="565" t="str">
        <f>IF($N$4&lt;&gt;"",IF(AND($EB$34&lt;&gt;"",AND($EB$34&lt;&gt;$EB$35,$EB$34&lt;&gt;$EB$36)),VLOOKUP($EB$34,$EB$37:$EE$38,4,FALSE),""),"")</f>
        <v/>
      </c>
      <c r="W83" s="565"/>
      <c r="X83" s="565"/>
      <c r="Y83" s="565"/>
      <c r="Z83" s="565"/>
      <c r="AA83" s="565"/>
      <c r="AB83" s="565"/>
      <c r="AC83" s="565"/>
      <c r="AD83" s="565"/>
      <c r="AE83" s="565"/>
      <c r="AF83" s="565"/>
      <c r="AG83" s="565"/>
      <c r="AH83" s="565"/>
      <c r="AI83" s="565"/>
      <c r="AJ83" s="565"/>
      <c r="AK83" s="565"/>
      <c r="AL83" s="565"/>
      <c r="AM83" s="565"/>
      <c r="AN83" s="565"/>
      <c r="AO83" s="565"/>
      <c r="AP83" s="565"/>
      <c r="AQ83" s="565"/>
      <c r="AR83" s="565"/>
      <c r="AS83" s="565"/>
      <c r="AT83" s="565"/>
      <c r="AU83" s="565"/>
      <c r="AV83" s="565"/>
      <c r="AW83" s="565"/>
      <c r="AX83" s="565"/>
      <c r="AY83" s="565"/>
      <c r="AZ83" s="565"/>
      <c r="BA83" s="565"/>
      <c r="BB83" s="565"/>
      <c r="BC83" s="565"/>
      <c r="BD83" s="565"/>
      <c r="BE83" s="565"/>
      <c r="BF83" s="565"/>
      <c r="BG83" s="565"/>
      <c r="BH83" s="565"/>
      <c r="BI83" s="565"/>
      <c r="BJ83" s="565"/>
      <c r="BK83" s="565"/>
      <c r="BL83" s="565"/>
      <c r="BM83" s="565"/>
      <c r="BN83" s="565"/>
      <c r="BO83" s="565"/>
      <c r="BP83" s="565"/>
      <c r="BQ83" s="566"/>
      <c r="BR83" s="511"/>
      <c r="BS83" s="155"/>
      <c r="BT83" s="150"/>
      <c r="BU83" s="150"/>
      <c r="BV83" s="515"/>
      <c r="BW83" s="516"/>
      <c r="BX83" s="517"/>
      <c r="BY83" s="524"/>
      <c r="BZ83" s="525"/>
      <c r="CA83" s="525"/>
      <c r="CB83" s="525"/>
      <c r="CC83" s="526"/>
      <c r="CD83" s="158"/>
      <c r="CE83" s="547"/>
      <c r="CF83" s="547"/>
      <c r="CG83" s="49"/>
      <c r="CH83" s="530"/>
      <c r="CI83" s="531"/>
      <c r="CJ83" s="531"/>
      <c r="CK83" s="531"/>
      <c r="CL83" s="531"/>
      <c r="CM83" s="531"/>
      <c r="CN83" s="158"/>
      <c r="CO83" s="547"/>
      <c r="CP83" s="547"/>
      <c r="CQ83" s="49"/>
      <c r="CR83" s="534"/>
      <c r="CS83" s="534"/>
      <c r="CT83" s="534"/>
      <c r="CU83" s="534"/>
      <c r="CV83" s="534"/>
      <c r="CW83" s="534"/>
      <c r="CX83" s="534"/>
      <c r="CY83" s="534"/>
      <c r="CZ83" s="534"/>
      <c r="DA83" s="534"/>
      <c r="DB83" s="534"/>
      <c r="DC83" s="535"/>
      <c r="DD83" s="559"/>
      <c r="DE83" s="560"/>
      <c r="DF83" s="560"/>
      <c r="DG83" s="560"/>
      <c r="DH83" s="560"/>
      <c r="DI83" s="560"/>
      <c r="DJ83" s="560"/>
      <c r="DK83" s="560"/>
      <c r="DL83" s="560"/>
      <c r="DM83" s="560"/>
      <c r="DN83" s="560"/>
      <c r="DO83" s="561"/>
      <c r="DP83" s="499"/>
      <c r="DQ83" s="499"/>
      <c r="DR83" s="499"/>
      <c r="DS83" s="499"/>
      <c r="DT83" s="499"/>
      <c r="DU83" s="499"/>
      <c r="DV83" s="1024"/>
      <c r="DW83" s="1024"/>
      <c r="DX83" s="182"/>
    </row>
    <row r="84" spans="1:128" ht="7.5" customHeight="1" x14ac:dyDescent="0.15">
      <c r="A84" s="1193"/>
      <c r="B84" s="1193"/>
      <c r="C84" s="1193"/>
      <c r="D84" s="1193"/>
      <c r="E84" s="1193"/>
      <c r="F84" s="1193"/>
      <c r="G84" s="1193"/>
      <c r="H84" s="1193"/>
      <c r="I84" s="1193"/>
      <c r="J84" s="1193"/>
      <c r="K84" s="1193"/>
      <c r="L84" s="1193"/>
      <c r="M84" s="1193"/>
      <c r="N84" s="225"/>
      <c r="O84" s="227"/>
      <c r="P84" s="167"/>
      <c r="Q84" s="840"/>
      <c r="R84" s="841"/>
      <c r="S84" s="842"/>
      <c r="T84" s="167"/>
      <c r="U84" s="167"/>
      <c r="V84" s="565"/>
      <c r="W84" s="565"/>
      <c r="X84" s="565"/>
      <c r="Y84" s="565"/>
      <c r="Z84" s="565"/>
      <c r="AA84" s="565"/>
      <c r="AB84" s="565"/>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65"/>
      <c r="AY84" s="565"/>
      <c r="AZ84" s="565"/>
      <c r="BA84" s="565"/>
      <c r="BB84" s="565"/>
      <c r="BC84" s="565"/>
      <c r="BD84" s="565"/>
      <c r="BE84" s="565"/>
      <c r="BF84" s="565"/>
      <c r="BG84" s="565"/>
      <c r="BH84" s="565"/>
      <c r="BI84" s="565"/>
      <c r="BJ84" s="565"/>
      <c r="BK84" s="565"/>
      <c r="BL84" s="565"/>
      <c r="BM84" s="565"/>
      <c r="BN84" s="565"/>
      <c r="BO84" s="565"/>
      <c r="BP84" s="565"/>
      <c r="BQ84" s="566"/>
      <c r="BR84" s="511"/>
      <c r="BS84" s="156"/>
      <c r="BT84" s="141"/>
      <c r="BU84" s="141"/>
      <c r="BV84" s="515"/>
      <c r="BW84" s="516"/>
      <c r="BX84" s="517"/>
      <c r="BY84" s="527"/>
      <c r="BZ84" s="528"/>
      <c r="CA84" s="528"/>
      <c r="CB84" s="528"/>
      <c r="CC84" s="529"/>
      <c r="CD84" s="160"/>
      <c r="CE84" s="151"/>
      <c r="CF84" s="151"/>
      <c r="CG84" s="152"/>
      <c r="CH84" s="530"/>
      <c r="CI84" s="531"/>
      <c r="CJ84" s="531"/>
      <c r="CK84" s="531"/>
      <c r="CL84" s="531"/>
      <c r="CM84" s="531"/>
      <c r="CN84" s="160"/>
      <c r="CO84" s="151"/>
      <c r="CP84" s="151"/>
      <c r="CQ84" s="152"/>
      <c r="CR84" s="536"/>
      <c r="CS84" s="536"/>
      <c r="CT84" s="536"/>
      <c r="CU84" s="536"/>
      <c r="CV84" s="536"/>
      <c r="CW84" s="536"/>
      <c r="CX84" s="536"/>
      <c r="CY84" s="536"/>
      <c r="CZ84" s="536"/>
      <c r="DA84" s="536"/>
      <c r="DB84" s="536"/>
      <c r="DC84" s="537"/>
      <c r="DD84" s="562"/>
      <c r="DE84" s="563"/>
      <c r="DF84" s="563"/>
      <c r="DG84" s="563"/>
      <c r="DH84" s="563"/>
      <c r="DI84" s="563"/>
      <c r="DJ84" s="563"/>
      <c r="DK84" s="563"/>
      <c r="DL84" s="563"/>
      <c r="DM84" s="563"/>
      <c r="DN84" s="563"/>
      <c r="DO84" s="564"/>
      <c r="DP84" s="499"/>
      <c r="DQ84" s="499"/>
      <c r="DR84" s="499"/>
      <c r="DS84" s="499"/>
      <c r="DT84" s="499"/>
      <c r="DU84" s="499"/>
      <c r="DV84" s="1024"/>
      <c r="DW84" s="1024"/>
      <c r="DX84" s="182"/>
    </row>
    <row r="85" spans="1:128" ht="7.5" customHeight="1" x14ac:dyDescent="0.15">
      <c r="A85" s="1193"/>
      <c r="B85" s="1193"/>
      <c r="C85" s="1193"/>
      <c r="D85" s="1193"/>
      <c r="E85" s="1193"/>
      <c r="F85" s="1193"/>
      <c r="G85" s="1193"/>
      <c r="H85" s="1193"/>
      <c r="I85" s="1193"/>
      <c r="J85" s="1193"/>
      <c r="K85" s="1193"/>
      <c r="L85" s="1193"/>
      <c r="M85" s="1193"/>
      <c r="N85" s="225"/>
      <c r="O85" s="227"/>
      <c r="P85" s="167"/>
      <c r="Q85" s="840"/>
      <c r="R85" s="841"/>
      <c r="S85" s="842"/>
      <c r="T85" s="167"/>
      <c r="U85" s="167"/>
      <c r="V85" s="565"/>
      <c r="W85" s="565"/>
      <c r="X85" s="565"/>
      <c r="Y85" s="565"/>
      <c r="Z85" s="565"/>
      <c r="AA85" s="565"/>
      <c r="AB85" s="565"/>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65"/>
      <c r="AY85" s="565"/>
      <c r="AZ85" s="565"/>
      <c r="BA85" s="565"/>
      <c r="BB85" s="565"/>
      <c r="BC85" s="565"/>
      <c r="BD85" s="565"/>
      <c r="BE85" s="565"/>
      <c r="BF85" s="565"/>
      <c r="BG85" s="565"/>
      <c r="BH85" s="565"/>
      <c r="BI85" s="565"/>
      <c r="BJ85" s="565"/>
      <c r="BK85" s="565"/>
      <c r="BL85" s="565"/>
      <c r="BM85" s="565"/>
      <c r="BN85" s="565"/>
      <c r="BO85" s="565"/>
      <c r="BP85" s="565"/>
      <c r="BQ85" s="566"/>
      <c r="BR85" s="511"/>
      <c r="BS85" s="156"/>
      <c r="BT85" s="141"/>
      <c r="BU85" s="141"/>
      <c r="BV85" s="515"/>
      <c r="BW85" s="516"/>
      <c r="BX85" s="517"/>
      <c r="BY85" s="521" t="str">
        <f>IF(DE20&lt;&gt;"",DE20&amp;DE24,"年度")</f>
        <v>年度</v>
      </c>
      <c r="BZ85" s="522"/>
      <c r="CA85" s="522"/>
      <c r="CB85" s="522"/>
      <c r="CC85" s="523"/>
      <c r="CD85" s="161"/>
      <c r="CE85" s="162"/>
      <c r="CF85" s="162"/>
      <c r="CG85" s="50"/>
      <c r="CH85" s="530" t="s">
        <v>214</v>
      </c>
      <c r="CI85" s="531"/>
      <c r="CJ85" s="531"/>
      <c r="CK85" s="531"/>
      <c r="CL85" s="531"/>
      <c r="CM85" s="531"/>
      <c r="CN85" s="161"/>
      <c r="CO85" s="162"/>
      <c r="CP85" s="162"/>
      <c r="CQ85" s="50"/>
      <c r="CR85" s="532" t="s">
        <v>153</v>
      </c>
      <c r="CS85" s="532"/>
      <c r="CT85" s="532"/>
      <c r="CU85" s="532"/>
      <c r="CV85" s="532"/>
      <c r="CW85" s="532"/>
      <c r="CX85" s="532"/>
      <c r="CY85" s="532"/>
      <c r="CZ85" s="532"/>
      <c r="DA85" s="532"/>
      <c r="DB85" s="532"/>
      <c r="DC85" s="533"/>
      <c r="DD85" s="538" t="s">
        <v>215</v>
      </c>
      <c r="DE85" s="539"/>
      <c r="DF85" s="539"/>
      <c r="DG85" s="539"/>
      <c r="DH85" s="539"/>
      <c r="DI85" s="539"/>
      <c r="DJ85" s="539"/>
      <c r="DK85" s="539"/>
      <c r="DL85" s="539"/>
      <c r="DM85" s="539"/>
      <c r="DN85" s="539"/>
      <c r="DO85" s="540"/>
      <c r="DP85" s="488" t="s">
        <v>72</v>
      </c>
      <c r="DQ85" s="488"/>
      <c r="DR85" s="488"/>
      <c r="DS85" s="488"/>
      <c r="DT85" s="488"/>
      <c r="DU85" s="488"/>
      <c r="DV85" s="1024"/>
      <c r="DW85" s="1024"/>
      <c r="DX85" s="182"/>
    </row>
    <row r="86" spans="1:128" ht="7.5" customHeight="1" thickBot="1" x14ac:dyDescent="0.2">
      <c r="A86" s="1193"/>
      <c r="B86" s="1193"/>
      <c r="C86" s="1193"/>
      <c r="D86" s="1193"/>
      <c r="E86" s="1193"/>
      <c r="F86" s="1193"/>
      <c r="G86" s="1193"/>
      <c r="H86" s="1193"/>
      <c r="I86" s="1193"/>
      <c r="J86" s="1193"/>
      <c r="K86" s="1193"/>
      <c r="L86" s="1193"/>
      <c r="M86" s="1193"/>
      <c r="N86" s="225"/>
      <c r="O86" s="227"/>
      <c r="P86" s="167"/>
      <c r="Q86" s="843"/>
      <c r="R86" s="844"/>
      <c r="S86" s="845"/>
      <c r="T86" s="167"/>
      <c r="U86" s="167"/>
      <c r="V86" s="565"/>
      <c r="W86" s="565"/>
      <c r="X86" s="565"/>
      <c r="Y86" s="565"/>
      <c r="Z86" s="565"/>
      <c r="AA86" s="565"/>
      <c r="AB86" s="565"/>
      <c r="AC86" s="565"/>
      <c r="AD86" s="565"/>
      <c r="AE86" s="565"/>
      <c r="AF86" s="565"/>
      <c r="AG86" s="565"/>
      <c r="AH86" s="565"/>
      <c r="AI86" s="565"/>
      <c r="AJ86" s="565"/>
      <c r="AK86" s="565"/>
      <c r="AL86" s="565"/>
      <c r="AM86" s="565"/>
      <c r="AN86" s="565"/>
      <c r="AO86" s="565"/>
      <c r="AP86" s="565"/>
      <c r="AQ86" s="565"/>
      <c r="AR86" s="565"/>
      <c r="AS86" s="565"/>
      <c r="AT86" s="565"/>
      <c r="AU86" s="565"/>
      <c r="AV86" s="565"/>
      <c r="AW86" s="565"/>
      <c r="AX86" s="565"/>
      <c r="AY86" s="565"/>
      <c r="AZ86" s="565"/>
      <c r="BA86" s="565"/>
      <c r="BB86" s="565"/>
      <c r="BC86" s="565"/>
      <c r="BD86" s="565"/>
      <c r="BE86" s="565"/>
      <c r="BF86" s="565"/>
      <c r="BG86" s="565"/>
      <c r="BH86" s="565"/>
      <c r="BI86" s="565"/>
      <c r="BJ86" s="565"/>
      <c r="BK86" s="565"/>
      <c r="BL86" s="565"/>
      <c r="BM86" s="565"/>
      <c r="BN86" s="565"/>
      <c r="BO86" s="565"/>
      <c r="BP86" s="565"/>
      <c r="BQ86" s="566"/>
      <c r="BR86" s="511"/>
      <c r="BS86" s="156"/>
      <c r="BT86" s="141"/>
      <c r="BU86" s="141"/>
      <c r="BV86" s="515"/>
      <c r="BW86" s="516"/>
      <c r="BX86" s="517"/>
      <c r="BY86" s="524"/>
      <c r="BZ86" s="525"/>
      <c r="CA86" s="525"/>
      <c r="CB86" s="525"/>
      <c r="CC86" s="526"/>
      <c r="CD86" s="158"/>
      <c r="CE86" s="547"/>
      <c r="CF86" s="547"/>
      <c r="CG86" s="49"/>
      <c r="CH86" s="530"/>
      <c r="CI86" s="531"/>
      <c r="CJ86" s="531"/>
      <c r="CK86" s="531"/>
      <c r="CL86" s="531"/>
      <c r="CM86" s="531"/>
      <c r="CN86" s="158"/>
      <c r="CO86" s="547"/>
      <c r="CP86" s="547"/>
      <c r="CQ86" s="49"/>
      <c r="CR86" s="534"/>
      <c r="CS86" s="534"/>
      <c r="CT86" s="534"/>
      <c r="CU86" s="534"/>
      <c r="CV86" s="534"/>
      <c r="CW86" s="534"/>
      <c r="CX86" s="534"/>
      <c r="CY86" s="534"/>
      <c r="CZ86" s="534"/>
      <c r="DA86" s="534"/>
      <c r="DB86" s="534"/>
      <c r="DC86" s="535"/>
      <c r="DD86" s="541"/>
      <c r="DE86" s="542"/>
      <c r="DF86" s="542"/>
      <c r="DG86" s="542"/>
      <c r="DH86" s="542"/>
      <c r="DI86" s="542"/>
      <c r="DJ86" s="542"/>
      <c r="DK86" s="542"/>
      <c r="DL86" s="542"/>
      <c r="DM86" s="542"/>
      <c r="DN86" s="542"/>
      <c r="DO86" s="543"/>
      <c r="DP86" s="488"/>
      <c r="DQ86" s="488"/>
      <c r="DR86" s="488"/>
      <c r="DS86" s="488"/>
      <c r="DT86" s="488"/>
      <c r="DU86" s="488"/>
      <c r="DV86" s="1024"/>
      <c r="DW86" s="1024"/>
      <c r="DX86" s="182"/>
    </row>
    <row r="87" spans="1:128" ht="7.5" customHeight="1" x14ac:dyDescent="0.15">
      <c r="A87" s="1193"/>
      <c r="B87" s="1193"/>
      <c r="C87" s="1193"/>
      <c r="D87" s="1193"/>
      <c r="E87" s="1193"/>
      <c r="F87" s="1193"/>
      <c r="G87" s="1193"/>
      <c r="H87" s="1193"/>
      <c r="I87" s="1193"/>
      <c r="J87" s="1193"/>
      <c r="K87" s="1193"/>
      <c r="L87" s="1193"/>
      <c r="M87" s="1193"/>
      <c r="N87" s="225"/>
      <c r="O87" s="228"/>
      <c r="P87" s="204"/>
      <c r="Q87" s="204"/>
      <c r="R87" s="204"/>
      <c r="S87" s="204"/>
      <c r="T87" s="204"/>
      <c r="U87" s="204"/>
      <c r="V87" s="567"/>
      <c r="W87" s="567"/>
      <c r="X87" s="567"/>
      <c r="Y87" s="567"/>
      <c r="Z87" s="567"/>
      <c r="AA87" s="567"/>
      <c r="AB87" s="567"/>
      <c r="AC87" s="567"/>
      <c r="AD87" s="567"/>
      <c r="AE87" s="567"/>
      <c r="AF87" s="567"/>
      <c r="AG87" s="567"/>
      <c r="AH87" s="567"/>
      <c r="AI87" s="567"/>
      <c r="AJ87" s="567"/>
      <c r="AK87" s="567"/>
      <c r="AL87" s="567"/>
      <c r="AM87" s="567"/>
      <c r="AN87" s="567"/>
      <c r="AO87" s="567"/>
      <c r="AP87" s="567"/>
      <c r="AQ87" s="567"/>
      <c r="AR87" s="567"/>
      <c r="AS87" s="567"/>
      <c r="AT87" s="567"/>
      <c r="AU87" s="567"/>
      <c r="AV87" s="567"/>
      <c r="AW87" s="567"/>
      <c r="AX87" s="567"/>
      <c r="AY87" s="567"/>
      <c r="AZ87" s="567"/>
      <c r="BA87" s="567"/>
      <c r="BB87" s="567"/>
      <c r="BC87" s="567"/>
      <c r="BD87" s="567"/>
      <c r="BE87" s="567"/>
      <c r="BF87" s="567"/>
      <c r="BG87" s="567"/>
      <c r="BH87" s="567"/>
      <c r="BI87" s="567"/>
      <c r="BJ87" s="567"/>
      <c r="BK87" s="567"/>
      <c r="BL87" s="567"/>
      <c r="BM87" s="567"/>
      <c r="BN87" s="567"/>
      <c r="BO87" s="567"/>
      <c r="BP87" s="567"/>
      <c r="BQ87" s="568"/>
      <c r="BR87" s="511"/>
      <c r="BS87" s="156"/>
      <c r="BT87" s="141"/>
      <c r="BU87" s="141"/>
      <c r="BV87" s="515"/>
      <c r="BW87" s="516"/>
      <c r="BX87" s="517"/>
      <c r="BY87" s="524"/>
      <c r="BZ87" s="525"/>
      <c r="CA87" s="525"/>
      <c r="CB87" s="525"/>
      <c r="CC87" s="526"/>
      <c r="CD87" s="158"/>
      <c r="CE87" s="547"/>
      <c r="CF87" s="547"/>
      <c r="CG87" s="49"/>
      <c r="CH87" s="530"/>
      <c r="CI87" s="531"/>
      <c r="CJ87" s="531"/>
      <c r="CK87" s="531"/>
      <c r="CL87" s="531"/>
      <c r="CM87" s="531"/>
      <c r="CN87" s="158"/>
      <c r="CO87" s="547"/>
      <c r="CP87" s="547"/>
      <c r="CQ87" s="49"/>
      <c r="CR87" s="534"/>
      <c r="CS87" s="534"/>
      <c r="CT87" s="534"/>
      <c r="CU87" s="534"/>
      <c r="CV87" s="534"/>
      <c r="CW87" s="534"/>
      <c r="CX87" s="534"/>
      <c r="CY87" s="534"/>
      <c r="CZ87" s="534"/>
      <c r="DA87" s="534"/>
      <c r="DB87" s="534"/>
      <c r="DC87" s="535"/>
      <c r="DD87" s="556"/>
      <c r="DE87" s="557"/>
      <c r="DF87" s="557"/>
      <c r="DG87" s="557"/>
      <c r="DH87" s="557"/>
      <c r="DI87" s="557"/>
      <c r="DJ87" s="557"/>
      <c r="DK87" s="557"/>
      <c r="DL87" s="557"/>
      <c r="DM87" s="557"/>
      <c r="DN87" s="557"/>
      <c r="DO87" s="558"/>
      <c r="DP87" s="499"/>
      <c r="DQ87" s="499"/>
      <c r="DR87" s="499"/>
      <c r="DS87" s="499"/>
      <c r="DT87" s="499"/>
      <c r="DU87" s="499"/>
      <c r="DV87" s="1024"/>
      <c r="DW87" s="1024"/>
      <c r="DX87" s="182"/>
    </row>
    <row r="88" spans="1:128" ht="7.5" customHeight="1" thickBot="1" x14ac:dyDescent="0.2">
      <c r="A88" s="1193"/>
      <c r="B88" s="1193"/>
      <c r="C88" s="1193"/>
      <c r="D88" s="1193"/>
      <c r="E88" s="1193"/>
      <c r="F88" s="1193"/>
      <c r="G88" s="1193"/>
      <c r="H88" s="1193"/>
      <c r="I88" s="1193"/>
      <c r="J88" s="1193"/>
      <c r="K88" s="1193"/>
      <c r="L88" s="1193"/>
      <c r="M88" s="119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7"/>
      <c r="BT88" s="141"/>
      <c r="BU88" s="141"/>
      <c r="BV88" s="515"/>
      <c r="BW88" s="516"/>
      <c r="BX88" s="517"/>
      <c r="BY88" s="524"/>
      <c r="BZ88" s="525"/>
      <c r="CA88" s="525"/>
      <c r="CB88" s="525"/>
      <c r="CC88" s="526"/>
      <c r="CD88" s="158"/>
      <c r="CE88" s="547"/>
      <c r="CF88" s="547"/>
      <c r="CG88" s="49"/>
      <c r="CH88" s="530"/>
      <c r="CI88" s="531"/>
      <c r="CJ88" s="531"/>
      <c r="CK88" s="531"/>
      <c r="CL88" s="531"/>
      <c r="CM88" s="531"/>
      <c r="CN88" s="158"/>
      <c r="CO88" s="547"/>
      <c r="CP88" s="547"/>
      <c r="CQ88" s="49"/>
      <c r="CR88" s="534"/>
      <c r="CS88" s="534"/>
      <c r="CT88" s="534"/>
      <c r="CU88" s="534"/>
      <c r="CV88" s="534"/>
      <c r="CW88" s="534"/>
      <c r="CX88" s="534"/>
      <c r="CY88" s="534"/>
      <c r="CZ88" s="534"/>
      <c r="DA88" s="534"/>
      <c r="DB88" s="534"/>
      <c r="DC88" s="535"/>
      <c r="DD88" s="559"/>
      <c r="DE88" s="560"/>
      <c r="DF88" s="560"/>
      <c r="DG88" s="560"/>
      <c r="DH88" s="560"/>
      <c r="DI88" s="560"/>
      <c r="DJ88" s="560"/>
      <c r="DK88" s="560"/>
      <c r="DL88" s="560"/>
      <c r="DM88" s="560"/>
      <c r="DN88" s="560"/>
      <c r="DO88" s="561"/>
      <c r="DP88" s="499"/>
      <c r="DQ88" s="499"/>
      <c r="DR88" s="499"/>
      <c r="DS88" s="499"/>
      <c r="DT88" s="499"/>
      <c r="DU88" s="499"/>
      <c r="DV88" s="1024"/>
      <c r="DW88" s="1024"/>
      <c r="DX88" s="182"/>
    </row>
    <row r="89" spans="1:128" ht="7.5" customHeight="1" thickTop="1" x14ac:dyDescent="0.15">
      <c r="A89" s="1193"/>
      <c r="B89" s="1193"/>
      <c r="C89" s="1193"/>
      <c r="D89" s="1193"/>
      <c r="E89" s="1193"/>
      <c r="F89" s="1193"/>
      <c r="G89" s="1193"/>
      <c r="H89" s="1193"/>
      <c r="I89" s="1193"/>
      <c r="J89" s="1193"/>
      <c r="K89" s="1193"/>
      <c r="L89" s="1193"/>
      <c r="M89" s="1193"/>
      <c r="O89" s="500" t="s">
        <v>212</v>
      </c>
      <c r="P89" s="500"/>
      <c r="Q89" s="500"/>
      <c r="R89" s="500"/>
      <c r="S89" s="500"/>
      <c r="T89" s="500"/>
      <c r="U89" s="500"/>
      <c r="V89" s="500"/>
      <c r="W89" s="500"/>
      <c r="X89" s="500"/>
      <c r="Y89" s="500"/>
      <c r="Z89" s="500"/>
      <c r="AA89" s="500"/>
      <c r="AB89" s="500"/>
      <c r="AC89" s="500"/>
      <c r="AD89" s="500"/>
      <c r="AE89" s="500"/>
      <c r="AF89" s="500"/>
      <c r="AG89" s="500"/>
      <c r="AH89" s="500"/>
      <c r="AI89" s="500"/>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141"/>
      <c r="BU89" s="141"/>
      <c r="BV89" s="518"/>
      <c r="BW89" s="519"/>
      <c r="BX89" s="520"/>
      <c r="BY89" s="527"/>
      <c r="BZ89" s="528"/>
      <c r="CA89" s="528"/>
      <c r="CB89" s="528"/>
      <c r="CC89" s="529"/>
      <c r="CD89" s="160"/>
      <c r="CE89" s="151"/>
      <c r="CF89" s="151"/>
      <c r="CG89" s="152"/>
      <c r="CH89" s="530"/>
      <c r="CI89" s="531"/>
      <c r="CJ89" s="531"/>
      <c r="CK89" s="531"/>
      <c r="CL89" s="531"/>
      <c r="CM89" s="531"/>
      <c r="CN89" s="160"/>
      <c r="CO89" s="151"/>
      <c r="CP89" s="151"/>
      <c r="CQ89" s="152"/>
      <c r="CR89" s="536"/>
      <c r="CS89" s="536"/>
      <c r="CT89" s="536"/>
      <c r="CU89" s="536"/>
      <c r="CV89" s="536"/>
      <c r="CW89" s="536"/>
      <c r="CX89" s="536"/>
      <c r="CY89" s="536"/>
      <c r="CZ89" s="536"/>
      <c r="DA89" s="536"/>
      <c r="DB89" s="536"/>
      <c r="DC89" s="537"/>
      <c r="DD89" s="562"/>
      <c r="DE89" s="563"/>
      <c r="DF89" s="563"/>
      <c r="DG89" s="563"/>
      <c r="DH89" s="563"/>
      <c r="DI89" s="563"/>
      <c r="DJ89" s="563"/>
      <c r="DK89" s="563"/>
      <c r="DL89" s="563"/>
      <c r="DM89" s="563"/>
      <c r="DN89" s="563"/>
      <c r="DO89" s="564"/>
      <c r="DP89" s="499"/>
      <c r="DQ89" s="499"/>
      <c r="DR89" s="499"/>
      <c r="DS89" s="499"/>
      <c r="DT89" s="499"/>
      <c r="DU89" s="499"/>
      <c r="DV89" s="1024"/>
      <c r="DW89" s="1024"/>
      <c r="DX89" s="182"/>
    </row>
    <row r="90" spans="1:128" ht="7.5" customHeight="1" x14ac:dyDescent="0.15">
      <c r="A90" s="1193"/>
      <c r="B90" s="1193"/>
      <c r="C90" s="1193"/>
      <c r="D90" s="1193"/>
      <c r="E90" s="1193"/>
      <c r="F90" s="1193"/>
      <c r="G90" s="1193"/>
      <c r="H90" s="1193"/>
      <c r="I90" s="1193"/>
      <c r="J90" s="1193"/>
      <c r="K90" s="1193"/>
      <c r="L90" s="1193"/>
      <c r="M90" s="1193"/>
      <c r="O90" s="500"/>
      <c r="P90" s="500"/>
      <c r="Q90" s="500"/>
      <c r="R90" s="500"/>
      <c r="S90" s="500"/>
      <c r="T90" s="500"/>
      <c r="U90" s="500"/>
      <c r="V90" s="500"/>
      <c r="W90" s="500"/>
      <c r="X90" s="500"/>
      <c r="Y90" s="500"/>
      <c r="Z90" s="500"/>
      <c r="AA90" s="500"/>
      <c r="AB90" s="500"/>
      <c r="AC90" s="500"/>
      <c r="AD90" s="500"/>
      <c r="AE90" s="500"/>
      <c r="AF90" s="500"/>
      <c r="AG90" s="500"/>
      <c r="AH90" s="500"/>
      <c r="AI90" s="500"/>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141"/>
      <c r="BU90" s="141"/>
      <c r="BV90" s="141"/>
      <c r="BW90" s="141"/>
      <c r="BX90" s="141"/>
      <c r="BY90" s="141"/>
      <c r="BZ90" s="141"/>
      <c r="CA90" s="141"/>
      <c r="CB90" s="141"/>
      <c r="CC90" s="141"/>
      <c r="CD90" s="141"/>
      <c r="CE90" s="141"/>
      <c r="CF90" s="141"/>
      <c r="CG90" s="141"/>
      <c r="CH90" s="141"/>
      <c r="CI90" s="141"/>
      <c r="CJ90" s="141"/>
      <c r="CK90" s="141"/>
      <c r="CL90" s="49"/>
      <c r="CM90" s="49"/>
      <c r="CN90" s="49"/>
      <c r="CO90" s="49"/>
      <c r="CP90" s="49"/>
      <c r="CQ90" s="49"/>
      <c r="CR90" s="49"/>
      <c r="CS90" s="49"/>
      <c r="CT90" s="49"/>
      <c r="CU90" s="49"/>
      <c r="CV90" s="49"/>
      <c r="CW90" s="49"/>
      <c r="CX90" s="49"/>
      <c r="CY90" s="49"/>
      <c r="CZ90" s="49"/>
      <c r="DA90" s="49"/>
      <c r="DB90" s="49"/>
      <c r="DC90" s="49"/>
      <c r="DD90" s="49"/>
      <c r="DE90" s="49"/>
      <c r="DF90" s="49"/>
      <c r="DG90" s="49"/>
      <c r="DH90" s="49"/>
      <c r="DI90" s="49"/>
      <c r="DJ90" s="49"/>
      <c r="DK90" s="49"/>
      <c r="DL90" s="49"/>
      <c r="DM90" s="49"/>
      <c r="DN90" s="49"/>
      <c r="DO90" s="49"/>
      <c r="DP90" s="49"/>
      <c r="DQ90" s="49"/>
      <c r="DR90" s="49"/>
      <c r="DS90" s="49"/>
      <c r="DT90" s="49"/>
      <c r="DU90" s="49"/>
      <c r="DV90" s="1024"/>
      <c r="DW90" s="1024"/>
      <c r="DX90" s="182"/>
    </row>
    <row r="91" spans="1:128" ht="7.5" customHeight="1" x14ac:dyDescent="0.15">
      <c r="A91" s="1193"/>
      <c r="B91" s="1193"/>
      <c r="C91" s="1193"/>
      <c r="D91" s="1193"/>
      <c r="E91" s="1193"/>
      <c r="F91" s="1193"/>
      <c r="G91" s="1193"/>
      <c r="H91" s="1193"/>
      <c r="I91" s="1193"/>
      <c r="J91" s="1193"/>
      <c r="K91" s="1193"/>
      <c r="L91" s="1193"/>
      <c r="M91" s="1193"/>
      <c r="O91" s="485" t="s">
        <v>71</v>
      </c>
      <c r="P91" s="486"/>
      <c r="Q91" s="486"/>
      <c r="R91" s="486"/>
      <c r="S91" s="486"/>
      <c r="T91" s="486"/>
      <c r="U91" s="486"/>
      <c r="V91" s="486"/>
      <c r="W91" s="486"/>
      <c r="X91" s="486"/>
      <c r="Y91" s="486"/>
      <c r="Z91" s="486"/>
      <c r="AA91" s="486"/>
      <c r="AB91" s="486"/>
      <c r="AC91" s="486"/>
      <c r="AD91" s="486"/>
      <c r="AE91" s="486"/>
      <c r="AF91" s="486"/>
      <c r="AG91" s="487"/>
      <c r="AH91" s="485" t="s">
        <v>70</v>
      </c>
      <c r="AI91" s="486"/>
      <c r="AJ91" s="486"/>
      <c r="AK91" s="486"/>
      <c r="AL91" s="486"/>
      <c r="AM91" s="486"/>
      <c r="AN91" s="486"/>
      <c r="AO91" s="486"/>
      <c r="AP91" s="486"/>
      <c r="AQ91" s="486"/>
      <c r="AR91" s="486"/>
      <c r="AS91" s="486"/>
      <c r="AT91" s="486"/>
      <c r="AU91" s="486"/>
      <c r="AV91" s="486"/>
      <c r="AW91" s="486"/>
      <c r="AX91" s="486"/>
      <c r="AY91" s="486"/>
      <c r="AZ91" s="487"/>
      <c r="BA91" s="485" t="s">
        <v>69</v>
      </c>
      <c r="BB91" s="486"/>
      <c r="BC91" s="486"/>
      <c r="BD91" s="486"/>
      <c r="BE91" s="486"/>
      <c r="BF91" s="486"/>
      <c r="BG91" s="486"/>
      <c r="BH91" s="486"/>
      <c r="BI91" s="486"/>
      <c r="BJ91" s="486"/>
      <c r="BK91" s="486"/>
      <c r="BL91" s="486"/>
      <c r="BM91" s="486"/>
      <c r="BN91" s="486"/>
      <c r="BO91" s="486"/>
      <c r="BP91" s="486"/>
      <c r="BQ91" s="486"/>
      <c r="BR91" s="486"/>
      <c r="BS91" s="487"/>
      <c r="BT91" s="485" t="s">
        <v>68</v>
      </c>
      <c r="BU91" s="486"/>
      <c r="BV91" s="486"/>
      <c r="BW91" s="486"/>
      <c r="BX91" s="486"/>
      <c r="BY91" s="486"/>
      <c r="BZ91" s="486"/>
      <c r="CA91" s="486"/>
      <c r="CB91" s="486"/>
      <c r="CC91" s="486"/>
      <c r="CD91" s="486"/>
      <c r="CE91" s="486"/>
      <c r="CF91" s="486"/>
      <c r="CG91" s="486"/>
      <c r="CH91" s="486"/>
      <c r="CI91" s="486"/>
      <c r="CJ91" s="486"/>
      <c r="CK91" s="487"/>
      <c r="CL91" s="488" t="s">
        <v>67</v>
      </c>
      <c r="CM91" s="488"/>
      <c r="CN91" s="488"/>
      <c r="CO91" s="488"/>
      <c r="CP91" s="488"/>
      <c r="CQ91" s="488"/>
      <c r="CR91" s="488"/>
      <c r="CS91" s="488"/>
      <c r="CT91" s="488"/>
      <c r="CU91" s="488"/>
      <c r="CV91" s="488"/>
      <c r="CW91" s="488"/>
      <c r="CX91" s="488"/>
      <c r="CY91" s="488"/>
      <c r="CZ91" s="488"/>
      <c r="DA91" s="488"/>
      <c r="DB91" s="488"/>
      <c r="DC91" s="488"/>
      <c r="DD91" s="485" t="s">
        <v>66</v>
      </c>
      <c r="DE91" s="486"/>
      <c r="DF91" s="486"/>
      <c r="DG91" s="486"/>
      <c r="DH91" s="486"/>
      <c r="DI91" s="486"/>
      <c r="DJ91" s="486"/>
      <c r="DK91" s="486"/>
      <c r="DL91" s="486"/>
      <c r="DM91" s="486"/>
      <c r="DN91" s="486"/>
      <c r="DO91" s="486"/>
      <c r="DP91" s="486"/>
      <c r="DQ91" s="486"/>
      <c r="DR91" s="486"/>
      <c r="DS91" s="486"/>
      <c r="DT91" s="486"/>
      <c r="DU91" s="487"/>
      <c r="DV91" s="1024"/>
      <c r="DW91" s="1024"/>
      <c r="DX91" s="182"/>
    </row>
    <row r="92" spans="1:128" ht="7.5" customHeight="1" x14ac:dyDescent="0.15">
      <c r="A92" s="1193"/>
      <c r="B92" s="1193"/>
      <c r="C92" s="1193"/>
      <c r="D92" s="1193"/>
      <c r="E92" s="1193"/>
      <c r="F92" s="1193"/>
      <c r="G92" s="1193"/>
      <c r="H92" s="1193"/>
      <c r="I92" s="1193"/>
      <c r="J92" s="1193"/>
      <c r="K92" s="1193"/>
      <c r="L92" s="1193"/>
      <c r="M92" s="1193"/>
      <c r="O92" s="489"/>
      <c r="P92" s="489"/>
      <c r="Q92" s="489"/>
      <c r="R92" s="489"/>
      <c r="S92" s="489"/>
      <c r="T92" s="489"/>
      <c r="U92" s="489"/>
      <c r="V92" s="489"/>
      <c r="W92" s="489"/>
      <c r="X92" s="489"/>
      <c r="Y92" s="489"/>
      <c r="Z92" s="489"/>
      <c r="AA92" s="489"/>
      <c r="AB92" s="489"/>
      <c r="AC92" s="489"/>
      <c r="AD92" s="489"/>
      <c r="AE92" s="489"/>
      <c r="AF92" s="489"/>
      <c r="AG92" s="489"/>
      <c r="AH92" s="489"/>
      <c r="AI92" s="489"/>
      <c r="AJ92" s="489"/>
      <c r="AK92" s="489"/>
      <c r="AL92" s="489"/>
      <c r="AM92" s="489"/>
      <c r="AN92" s="489"/>
      <c r="AO92" s="489"/>
      <c r="AP92" s="489"/>
      <c r="AQ92" s="489"/>
      <c r="AR92" s="489"/>
      <c r="AS92" s="489"/>
      <c r="AT92" s="489"/>
      <c r="AU92" s="489"/>
      <c r="AV92" s="489"/>
      <c r="AW92" s="489"/>
      <c r="AX92" s="489"/>
      <c r="AY92" s="489"/>
      <c r="AZ92" s="489"/>
      <c r="BA92" s="489"/>
      <c r="BB92" s="489"/>
      <c r="BC92" s="489"/>
      <c r="BD92" s="489"/>
      <c r="BE92" s="489"/>
      <c r="BF92" s="489"/>
      <c r="BG92" s="489"/>
      <c r="BH92" s="489"/>
      <c r="BI92" s="489"/>
      <c r="BJ92" s="489"/>
      <c r="BK92" s="489"/>
      <c r="BL92" s="489"/>
      <c r="BM92" s="489"/>
      <c r="BN92" s="489"/>
      <c r="BO92" s="489"/>
      <c r="BP92" s="489"/>
      <c r="BQ92" s="489"/>
      <c r="BR92" s="489"/>
      <c r="BS92" s="489"/>
      <c r="BT92" s="490"/>
      <c r="BU92" s="491"/>
      <c r="BV92" s="491"/>
      <c r="BW92" s="491"/>
      <c r="BX92" s="491"/>
      <c r="BY92" s="491"/>
      <c r="BZ92" s="491"/>
      <c r="CA92" s="491"/>
      <c r="CB92" s="491"/>
      <c r="CC92" s="491"/>
      <c r="CD92" s="491"/>
      <c r="CE92" s="491"/>
      <c r="CF92" s="491"/>
      <c r="CG92" s="491"/>
      <c r="CH92" s="491"/>
      <c r="CI92" s="491"/>
      <c r="CJ92" s="491"/>
      <c r="CK92" s="492"/>
      <c r="CL92" s="490"/>
      <c r="CM92" s="491"/>
      <c r="CN92" s="491"/>
      <c r="CO92" s="491"/>
      <c r="CP92" s="491"/>
      <c r="CQ92" s="491"/>
      <c r="CR92" s="491"/>
      <c r="CS92" s="491"/>
      <c r="CT92" s="491"/>
      <c r="CU92" s="491"/>
      <c r="CV92" s="491"/>
      <c r="CW92" s="491"/>
      <c r="CX92" s="491"/>
      <c r="CY92" s="491"/>
      <c r="CZ92" s="491"/>
      <c r="DA92" s="491"/>
      <c r="DB92" s="491"/>
      <c r="DC92" s="492"/>
      <c r="DD92" s="490"/>
      <c r="DE92" s="491"/>
      <c r="DF92" s="491"/>
      <c r="DG92" s="491"/>
      <c r="DH92" s="491"/>
      <c r="DI92" s="491"/>
      <c r="DJ92" s="491"/>
      <c r="DK92" s="491"/>
      <c r="DL92" s="491"/>
      <c r="DM92" s="491"/>
      <c r="DN92" s="491"/>
      <c r="DO92" s="491"/>
      <c r="DP92" s="491"/>
      <c r="DQ92" s="491"/>
      <c r="DR92" s="491"/>
      <c r="DS92" s="491"/>
      <c r="DT92" s="491"/>
      <c r="DU92" s="492"/>
      <c r="DV92" s="1024"/>
      <c r="DW92" s="1024"/>
      <c r="DX92" s="182"/>
    </row>
    <row r="93" spans="1:128" ht="7.5" customHeight="1" x14ac:dyDescent="0.15">
      <c r="A93" s="1193"/>
      <c r="B93" s="1193"/>
      <c r="C93" s="1193"/>
      <c r="D93" s="1193"/>
      <c r="E93" s="1193"/>
      <c r="F93" s="1193"/>
      <c r="G93" s="1193"/>
      <c r="H93" s="1193"/>
      <c r="I93" s="1193"/>
      <c r="J93" s="1193"/>
      <c r="K93" s="1193"/>
      <c r="L93" s="1193"/>
      <c r="M93" s="1193"/>
      <c r="O93" s="489"/>
      <c r="P93" s="489"/>
      <c r="Q93" s="489"/>
      <c r="R93" s="489"/>
      <c r="S93" s="489"/>
      <c r="T93" s="489"/>
      <c r="U93" s="489"/>
      <c r="V93" s="489"/>
      <c r="W93" s="489"/>
      <c r="X93" s="489"/>
      <c r="Y93" s="489"/>
      <c r="Z93" s="489"/>
      <c r="AA93" s="489"/>
      <c r="AB93" s="489"/>
      <c r="AC93" s="489"/>
      <c r="AD93" s="489"/>
      <c r="AE93" s="489"/>
      <c r="AF93" s="489"/>
      <c r="AG93" s="489"/>
      <c r="AH93" s="489"/>
      <c r="AI93" s="489"/>
      <c r="AJ93" s="489"/>
      <c r="AK93" s="489"/>
      <c r="AL93" s="489"/>
      <c r="AM93" s="489"/>
      <c r="AN93" s="489"/>
      <c r="AO93" s="489"/>
      <c r="AP93" s="489"/>
      <c r="AQ93" s="489"/>
      <c r="AR93" s="489"/>
      <c r="AS93" s="489"/>
      <c r="AT93" s="489"/>
      <c r="AU93" s="489"/>
      <c r="AV93" s="489"/>
      <c r="AW93" s="489"/>
      <c r="AX93" s="489"/>
      <c r="AY93" s="489"/>
      <c r="AZ93" s="489"/>
      <c r="BA93" s="489"/>
      <c r="BB93" s="489"/>
      <c r="BC93" s="489"/>
      <c r="BD93" s="489"/>
      <c r="BE93" s="489"/>
      <c r="BF93" s="489"/>
      <c r="BG93" s="489"/>
      <c r="BH93" s="489"/>
      <c r="BI93" s="489"/>
      <c r="BJ93" s="489"/>
      <c r="BK93" s="489"/>
      <c r="BL93" s="489"/>
      <c r="BM93" s="489"/>
      <c r="BN93" s="489"/>
      <c r="BO93" s="489"/>
      <c r="BP93" s="489"/>
      <c r="BQ93" s="489"/>
      <c r="BR93" s="489"/>
      <c r="BS93" s="489"/>
      <c r="BT93" s="493"/>
      <c r="BU93" s="494"/>
      <c r="BV93" s="494"/>
      <c r="BW93" s="494"/>
      <c r="BX93" s="494"/>
      <c r="BY93" s="494"/>
      <c r="BZ93" s="494"/>
      <c r="CA93" s="494"/>
      <c r="CB93" s="494"/>
      <c r="CC93" s="494"/>
      <c r="CD93" s="494"/>
      <c r="CE93" s="494"/>
      <c r="CF93" s="494"/>
      <c r="CG93" s="494"/>
      <c r="CH93" s="494"/>
      <c r="CI93" s="494"/>
      <c r="CJ93" s="494"/>
      <c r="CK93" s="495"/>
      <c r="CL93" s="493"/>
      <c r="CM93" s="494"/>
      <c r="CN93" s="494"/>
      <c r="CO93" s="494"/>
      <c r="CP93" s="494"/>
      <c r="CQ93" s="494"/>
      <c r="CR93" s="494"/>
      <c r="CS93" s="494"/>
      <c r="CT93" s="494"/>
      <c r="CU93" s="494"/>
      <c r="CV93" s="494"/>
      <c r="CW93" s="494"/>
      <c r="CX93" s="494"/>
      <c r="CY93" s="494"/>
      <c r="CZ93" s="494"/>
      <c r="DA93" s="494"/>
      <c r="DB93" s="494"/>
      <c r="DC93" s="495"/>
      <c r="DD93" s="493"/>
      <c r="DE93" s="494"/>
      <c r="DF93" s="494"/>
      <c r="DG93" s="494"/>
      <c r="DH93" s="494"/>
      <c r="DI93" s="494"/>
      <c r="DJ93" s="494"/>
      <c r="DK93" s="494"/>
      <c r="DL93" s="494"/>
      <c r="DM93" s="494"/>
      <c r="DN93" s="494"/>
      <c r="DO93" s="494"/>
      <c r="DP93" s="494"/>
      <c r="DQ93" s="494"/>
      <c r="DR93" s="494"/>
      <c r="DS93" s="494"/>
      <c r="DT93" s="494"/>
      <c r="DU93" s="495"/>
      <c r="DV93" s="1024"/>
      <c r="DW93" s="1024"/>
      <c r="DX93" s="182"/>
    </row>
    <row r="94" spans="1:128" ht="7.5" customHeight="1" x14ac:dyDescent="0.15">
      <c r="A94" s="1193"/>
      <c r="B94" s="1193"/>
      <c r="C94" s="1193"/>
      <c r="D94" s="1193"/>
      <c r="E94" s="1193"/>
      <c r="F94" s="1193"/>
      <c r="G94" s="1193"/>
      <c r="H94" s="1193"/>
      <c r="I94" s="1193"/>
      <c r="J94" s="1193"/>
      <c r="K94" s="1193"/>
      <c r="L94" s="1193"/>
      <c r="M94" s="1193"/>
      <c r="O94" s="489"/>
      <c r="P94" s="489"/>
      <c r="Q94" s="489"/>
      <c r="R94" s="489"/>
      <c r="S94" s="489"/>
      <c r="T94" s="489"/>
      <c r="U94" s="489"/>
      <c r="V94" s="489"/>
      <c r="W94" s="489"/>
      <c r="X94" s="489"/>
      <c r="Y94" s="489"/>
      <c r="Z94" s="489"/>
      <c r="AA94" s="489"/>
      <c r="AB94" s="489"/>
      <c r="AC94" s="489"/>
      <c r="AD94" s="489"/>
      <c r="AE94" s="489"/>
      <c r="AF94" s="489"/>
      <c r="AG94" s="489"/>
      <c r="AH94" s="489"/>
      <c r="AI94" s="489"/>
      <c r="AJ94" s="489"/>
      <c r="AK94" s="489"/>
      <c r="AL94" s="489"/>
      <c r="AM94" s="489"/>
      <c r="AN94" s="489"/>
      <c r="AO94" s="489"/>
      <c r="AP94" s="489"/>
      <c r="AQ94" s="489"/>
      <c r="AR94" s="489"/>
      <c r="AS94" s="489"/>
      <c r="AT94" s="489"/>
      <c r="AU94" s="489"/>
      <c r="AV94" s="489"/>
      <c r="AW94" s="489"/>
      <c r="AX94" s="489"/>
      <c r="AY94" s="489"/>
      <c r="AZ94" s="489"/>
      <c r="BA94" s="489"/>
      <c r="BB94" s="489"/>
      <c r="BC94" s="489"/>
      <c r="BD94" s="489"/>
      <c r="BE94" s="489"/>
      <c r="BF94" s="489"/>
      <c r="BG94" s="489"/>
      <c r="BH94" s="489"/>
      <c r="BI94" s="489"/>
      <c r="BJ94" s="489"/>
      <c r="BK94" s="489"/>
      <c r="BL94" s="489"/>
      <c r="BM94" s="489"/>
      <c r="BN94" s="489"/>
      <c r="BO94" s="489"/>
      <c r="BP94" s="489"/>
      <c r="BQ94" s="489"/>
      <c r="BR94" s="489"/>
      <c r="BS94" s="489"/>
      <c r="BT94" s="496"/>
      <c r="BU94" s="497"/>
      <c r="BV94" s="497"/>
      <c r="BW94" s="497"/>
      <c r="BX94" s="497"/>
      <c r="BY94" s="497"/>
      <c r="BZ94" s="497"/>
      <c r="CA94" s="497"/>
      <c r="CB94" s="497"/>
      <c r="CC94" s="497"/>
      <c r="CD94" s="497"/>
      <c r="CE94" s="497"/>
      <c r="CF94" s="497"/>
      <c r="CG94" s="497"/>
      <c r="CH94" s="497"/>
      <c r="CI94" s="497"/>
      <c r="CJ94" s="497"/>
      <c r="CK94" s="498"/>
      <c r="CL94" s="496"/>
      <c r="CM94" s="497"/>
      <c r="CN94" s="497"/>
      <c r="CO94" s="497"/>
      <c r="CP94" s="497"/>
      <c r="CQ94" s="497"/>
      <c r="CR94" s="497"/>
      <c r="CS94" s="497"/>
      <c r="CT94" s="497"/>
      <c r="CU94" s="497"/>
      <c r="CV94" s="497"/>
      <c r="CW94" s="497"/>
      <c r="CX94" s="497"/>
      <c r="CY94" s="497"/>
      <c r="CZ94" s="497"/>
      <c r="DA94" s="497"/>
      <c r="DB94" s="497"/>
      <c r="DC94" s="498"/>
      <c r="DD94" s="496"/>
      <c r="DE94" s="497"/>
      <c r="DF94" s="497"/>
      <c r="DG94" s="497"/>
      <c r="DH94" s="497"/>
      <c r="DI94" s="497"/>
      <c r="DJ94" s="497"/>
      <c r="DK94" s="497"/>
      <c r="DL94" s="497"/>
      <c r="DM94" s="497"/>
      <c r="DN94" s="497"/>
      <c r="DO94" s="497"/>
      <c r="DP94" s="497"/>
      <c r="DQ94" s="497"/>
      <c r="DR94" s="497"/>
      <c r="DS94" s="497"/>
      <c r="DT94" s="497"/>
      <c r="DU94" s="498"/>
      <c r="DV94" s="1024"/>
      <c r="DW94" s="1024"/>
      <c r="DX94" s="182"/>
    </row>
    <row r="95" spans="1:128" ht="7.5" customHeight="1" x14ac:dyDescent="0.15">
      <c r="A95" s="1193"/>
      <c r="B95" s="1193"/>
      <c r="C95" s="1193"/>
      <c r="D95" s="1193"/>
      <c r="E95" s="1193"/>
      <c r="F95" s="1193"/>
      <c r="G95" s="1193"/>
      <c r="H95" s="1193"/>
      <c r="I95" s="1193"/>
      <c r="J95" s="1193"/>
      <c r="K95" s="1193"/>
      <c r="L95" s="1193"/>
      <c r="M95" s="1193"/>
      <c r="O95" s="485" t="s">
        <v>207</v>
      </c>
      <c r="P95" s="486"/>
      <c r="Q95" s="486"/>
      <c r="R95" s="486"/>
      <c r="S95" s="486"/>
      <c r="T95" s="486"/>
      <c r="U95" s="486"/>
      <c r="V95" s="486"/>
      <c r="W95" s="486"/>
      <c r="X95" s="486"/>
      <c r="Y95" s="486"/>
      <c r="Z95" s="486"/>
      <c r="AA95" s="486"/>
      <c r="AB95" s="486"/>
      <c r="AC95" s="486"/>
      <c r="AD95" s="486"/>
      <c r="AE95" s="486"/>
      <c r="AF95" s="486"/>
      <c r="AG95" s="487"/>
      <c r="AH95" s="485" t="s">
        <v>213</v>
      </c>
      <c r="AI95" s="486"/>
      <c r="AJ95" s="486"/>
      <c r="AK95" s="486"/>
      <c r="AL95" s="486"/>
      <c r="AM95" s="486"/>
      <c r="AN95" s="486"/>
      <c r="AO95" s="486"/>
      <c r="AP95" s="486"/>
      <c r="AQ95" s="486"/>
      <c r="AR95" s="486"/>
      <c r="AS95" s="486"/>
      <c r="AT95" s="486"/>
      <c r="AU95" s="486"/>
      <c r="AV95" s="486"/>
      <c r="AW95" s="486"/>
      <c r="AX95" s="486"/>
      <c r="AY95" s="486"/>
      <c r="AZ95" s="487"/>
      <c r="BA95" s="485" t="s">
        <v>208</v>
      </c>
      <c r="BB95" s="486"/>
      <c r="BC95" s="486"/>
      <c r="BD95" s="486"/>
      <c r="BE95" s="486"/>
      <c r="BF95" s="486"/>
      <c r="BG95" s="486"/>
      <c r="BH95" s="486"/>
      <c r="BI95" s="486"/>
      <c r="BJ95" s="486"/>
      <c r="BK95" s="486"/>
      <c r="BL95" s="486"/>
      <c r="BM95" s="486"/>
      <c r="BN95" s="486"/>
      <c r="BO95" s="486"/>
      <c r="BP95" s="486"/>
      <c r="BQ95" s="486"/>
      <c r="BR95" s="486"/>
      <c r="BS95" s="487"/>
      <c r="BT95" s="485" t="s">
        <v>209</v>
      </c>
      <c r="BU95" s="486"/>
      <c r="BV95" s="486"/>
      <c r="BW95" s="486"/>
      <c r="BX95" s="486"/>
      <c r="BY95" s="486"/>
      <c r="BZ95" s="486"/>
      <c r="CA95" s="486"/>
      <c r="CB95" s="486"/>
      <c r="CC95" s="486"/>
      <c r="CD95" s="486"/>
      <c r="CE95" s="486"/>
      <c r="CF95" s="486"/>
      <c r="CG95" s="486"/>
      <c r="CH95" s="486"/>
      <c r="CI95" s="486"/>
      <c r="CJ95" s="486"/>
      <c r="CK95" s="487"/>
      <c r="CL95" s="488" t="s">
        <v>210</v>
      </c>
      <c r="CM95" s="488"/>
      <c r="CN95" s="488"/>
      <c r="CO95" s="488"/>
      <c r="CP95" s="488"/>
      <c r="CQ95" s="488"/>
      <c r="CR95" s="488"/>
      <c r="CS95" s="488"/>
      <c r="CT95" s="488"/>
      <c r="CU95" s="488"/>
      <c r="CV95" s="488"/>
      <c r="CW95" s="488"/>
      <c r="CX95" s="488"/>
      <c r="CY95" s="488"/>
      <c r="CZ95" s="488"/>
      <c r="DA95" s="488"/>
      <c r="DB95" s="488"/>
      <c r="DC95" s="488"/>
      <c r="DD95" s="485" t="s">
        <v>211</v>
      </c>
      <c r="DE95" s="486"/>
      <c r="DF95" s="486"/>
      <c r="DG95" s="486"/>
      <c r="DH95" s="486"/>
      <c r="DI95" s="486"/>
      <c r="DJ95" s="486"/>
      <c r="DK95" s="486"/>
      <c r="DL95" s="486"/>
      <c r="DM95" s="486"/>
      <c r="DN95" s="486"/>
      <c r="DO95" s="486"/>
      <c r="DP95" s="486"/>
      <c r="DQ95" s="486"/>
      <c r="DR95" s="486"/>
      <c r="DS95" s="486"/>
      <c r="DT95" s="486"/>
      <c r="DU95" s="487"/>
      <c r="DV95" s="1024"/>
      <c r="DW95" s="1024"/>
      <c r="DX95" s="182"/>
    </row>
    <row r="96" spans="1:128" ht="7.5" customHeight="1" x14ac:dyDescent="0.15">
      <c r="A96" s="1193"/>
      <c r="B96" s="1193"/>
      <c r="C96" s="1193"/>
      <c r="D96" s="1193"/>
      <c r="E96" s="1193"/>
      <c r="F96" s="1193"/>
      <c r="G96" s="1193"/>
      <c r="H96" s="1193"/>
      <c r="I96" s="1193"/>
      <c r="J96" s="1193"/>
      <c r="K96" s="1193"/>
      <c r="L96" s="1193"/>
      <c r="M96" s="1193"/>
      <c r="O96" s="489"/>
      <c r="P96" s="489"/>
      <c r="Q96" s="489"/>
      <c r="R96" s="489"/>
      <c r="S96" s="489"/>
      <c r="T96" s="489"/>
      <c r="U96" s="489"/>
      <c r="V96" s="489"/>
      <c r="W96" s="489"/>
      <c r="X96" s="489"/>
      <c r="Y96" s="489"/>
      <c r="Z96" s="489"/>
      <c r="AA96" s="489"/>
      <c r="AB96" s="489"/>
      <c r="AC96" s="489"/>
      <c r="AD96" s="489"/>
      <c r="AE96" s="489"/>
      <c r="AF96" s="489"/>
      <c r="AG96" s="489"/>
      <c r="AH96" s="489"/>
      <c r="AI96" s="489"/>
      <c r="AJ96" s="489"/>
      <c r="AK96" s="489"/>
      <c r="AL96" s="489"/>
      <c r="AM96" s="489"/>
      <c r="AN96" s="489"/>
      <c r="AO96" s="489"/>
      <c r="AP96" s="489"/>
      <c r="AQ96" s="489"/>
      <c r="AR96" s="489"/>
      <c r="AS96" s="489"/>
      <c r="AT96" s="489"/>
      <c r="AU96" s="489"/>
      <c r="AV96" s="489"/>
      <c r="AW96" s="489"/>
      <c r="AX96" s="489"/>
      <c r="AY96" s="489"/>
      <c r="AZ96" s="489"/>
      <c r="BA96" s="489"/>
      <c r="BB96" s="489"/>
      <c r="BC96" s="489"/>
      <c r="BD96" s="489"/>
      <c r="BE96" s="489"/>
      <c r="BF96" s="489"/>
      <c r="BG96" s="489"/>
      <c r="BH96" s="489"/>
      <c r="BI96" s="489"/>
      <c r="BJ96" s="489"/>
      <c r="BK96" s="489"/>
      <c r="BL96" s="489"/>
      <c r="BM96" s="489"/>
      <c r="BN96" s="489"/>
      <c r="BO96" s="489"/>
      <c r="BP96" s="489"/>
      <c r="BQ96" s="489"/>
      <c r="BR96" s="489"/>
      <c r="BS96" s="489"/>
      <c r="BT96" s="490"/>
      <c r="BU96" s="491"/>
      <c r="BV96" s="491"/>
      <c r="BW96" s="491"/>
      <c r="BX96" s="491"/>
      <c r="BY96" s="491"/>
      <c r="BZ96" s="491"/>
      <c r="CA96" s="491"/>
      <c r="CB96" s="491"/>
      <c r="CC96" s="491"/>
      <c r="CD96" s="491"/>
      <c r="CE96" s="491"/>
      <c r="CF96" s="491"/>
      <c r="CG96" s="491"/>
      <c r="CH96" s="491"/>
      <c r="CI96" s="491"/>
      <c r="CJ96" s="491"/>
      <c r="CK96" s="492"/>
      <c r="CL96" s="490"/>
      <c r="CM96" s="491"/>
      <c r="CN96" s="491"/>
      <c r="CO96" s="491"/>
      <c r="CP96" s="491"/>
      <c r="CQ96" s="491"/>
      <c r="CR96" s="491"/>
      <c r="CS96" s="491"/>
      <c r="CT96" s="491"/>
      <c r="CU96" s="491"/>
      <c r="CV96" s="491"/>
      <c r="CW96" s="491"/>
      <c r="CX96" s="491"/>
      <c r="CY96" s="491"/>
      <c r="CZ96" s="491"/>
      <c r="DA96" s="491"/>
      <c r="DB96" s="491"/>
      <c r="DC96" s="492"/>
      <c r="DD96" s="490"/>
      <c r="DE96" s="491"/>
      <c r="DF96" s="491"/>
      <c r="DG96" s="491"/>
      <c r="DH96" s="491"/>
      <c r="DI96" s="491"/>
      <c r="DJ96" s="491"/>
      <c r="DK96" s="491"/>
      <c r="DL96" s="491"/>
      <c r="DM96" s="491"/>
      <c r="DN96" s="491"/>
      <c r="DO96" s="491"/>
      <c r="DP96" s="491"/>
      <c r="DQ96" s="491"/>
      <c r="DR96" s="491"/>
      <c r="DS96" s="491"/>
      <c r="DT96" s="491"/>
      <c r="DU96" s="492"/>
      <c r="DV96" s="1024"/>
      <c r="DW96" s="1024"/>
      <c r="DX96" s="182"/>
    </row>
    <row r="97" spans="1:139" ht="7.5" customHeight="1" x14ac:dyDescent="0.15">
      <c r="A97" s="1193"/>
      <c r="B97" s="1193"/>
      <c r="C97" s="1193"/>
      <c r="D97" s="1193"/>
      <c r="E97" s="1193"/>
      <c r="F97" s="1193"/>
      <c r="G97" s="1193"/>
      <c r="H97" s="1193"/>
      <c r="I97" s="1193"/>
      <c r="J97" s="1193"/>
      <c r="K97" s="1193"/>
      <c r="L97" s="1193"/>
      <c r="M97" s="1193"/>
      <c r="O97" s="489"/>
      <c r="P97" s="489"/>
      <c r="Q97" s="489"/>
      <c r="R97" s="489"/>
      <c r="S97" s="489"/>
      <c r="T97" s="489"/>
      <c r="U97" s="489"/>
      <c r="V97" s="489"/>
      <c r="W97" s="489"/>
      <c r="X97" s="489"/>
      <c r="Y97" s="489"/>
      <c r="Z97" s="489"/>
      <c r="AA97" s="489"/>
      <c r="AB97" s="489"/>
      <c r="AC97" s="489"/>
      <c r="AD97" s="489"/>
      <c r="AE97" s="489"/>
      <c r="AF97" s="489"/>
      <c r="AG97" s="489"/>
      <c r="AH97" s="489"/>
      <c r="AI97" s="489"/>
      <c r="AJ97" s="489"/>
      <c r="AK97" s="489"/>
      <c r="AL97" s="489"/>
      <c r="AM97" s="489"/>
      <c r="AN97" s="489"/>
      <c r="AO97" s="489"/>
      <c r="AP97" s="489"/>
      <c r="AQ97" s="489"/>
      <c r="AR97" s="489"/>
      <c r="AS97" s="489"/>
      <c r="AT97" s="489"/>
      <c r="AU97" s="489"/>
      <c r="AV97" s="489"/>
      <c r="AW97" s="489"/>
      <c r="AX97" s="489"/>
      <c r="AY97" s="489"/>
      <c r="AZ97" s="489"/>
      <c r="BA97" s="489"/>
      <c r="BB97" s="489"/>
      <c r="BC97" s="489"/>
      <c r="BD97" s="489"/>
      <c r="BE97" s="489"/>
      <c r="BF97" s="489"/>
      <c r="BG97" s="489"/>
      <c r="BH97" s="489"/>
      <c r="BI97" s="489"/>
      <c r="BJ97" s="489"/>
      <c r="BK97" s="489"/>
      <c r="BL97" s="489"/>
      <c r="BM97" s="489"/>
      <c r="BN97" s="489"/>
      <c r="BO97" s="489"/>
      <c r="BP97" s="489"/>
      <c r="BQ97" s="489"/>
      <c r="BR97" s="489"/>
      <c r="BS97" s="489"/>
      <c r="BT97" s="493"/>
      <c r="BU97" s="494"/>
      <c r="BV97" s="494"/>
      <c r="BW97" s="494"/>
      <c r="BX97" s="494"/>
      <c r="BY97" s="494"/>
      <c r="BZ97" s="494"/>
      <c r="CA97" s="494"/>
      <c r="CB97" s="494"/>
      <c r="CC97" s="494"/>
      <c r="CD97" s="494"/>
      <c r="CE97" s="494"/>
      <c r="CF97" s="494"/>
      <c r="CG97" s="494"/>
      <c r="CH97" s="494"/>
      <c r="CI97" s="494"/>
      <c r="CJ97" s="494"/>
      <c r="CK97" s="495"/>
      <c r="CL97" s="493"/>
      <c r="CM97" s="494"/>
      <c r="CN97" s="494"/>
      <c r="CO97" s="494"/>
      <c r="CP97" s="494"/>
      <c r="CQ97" s="494"/>
      <c r="CR97" s="494"/>
      <c r="CS97" s="494"/>
      <c r="CT97" s="494"/>
      <c r="CU97" s="494"/>
      <c r="CV97" s="494"/>
      <c r="CW97" s="494"/>
      <c r="CX97" s="494"/>
      <c r="CY97" s="494"/>
      <c r="CZ97" s="494"/>
      <c r="DA97" s="494"/>
      <c r="DB97" s="494"/>
      <c r="DC97" s="495"/>
      <c r="DD97" s="493"/>
      <c r="DE97" s="494"/>
      <c r="DF97" s="494"/>
      <c r="DG97" s="494"/>
      <c r="DH97" s="494"/>
      <c r="DI97" s="494"/>
      <c r="DJ97" s="494"/>
      <c r="DK97" s="494"/>
      <c r="DL97" s="494"/>
      <c r="DM97" s="494"/>
      <c r="DN97" s="494"/>
      <c r="DO97" s="494"/>
      <c r="DP97" s="494"/>
      <c r="DQ97" s="494"/>
      <c r="DR97" s="494"/>
      <c r="DS97" s="494"/>
      <c r="DT97" s="494"/>
      <c r="DU97" s="495"/>
      <c r="DV97" s="1024"/>
      <c r="DW97" s="1024"/>
      <c r="DX97" s="182"/>
    </row>
    <row r="98" spans="1:139" ht="7.5" customHeight="1" x14ac:dyDescent="0.15">
      <c r="A98" s="1193"/>
      <c r="B98" s="1193"/>
      <c r="C98" s="1193"/>
      <c r="D98" s="1193"/>
      <c r="E98" s="1193"/>
      <c r="F98" s="1193"/>
      <c r="G98" s="1193"/>
      <c r="H98" s="1193"/>
      <c r="I98" s="1193"/>
      <c r="J98" s="1193"/>
      <c r="K98" s="1193"/>
      <c r="L98" s="1193"/>
      <c r="M98" s="1193"/>
      <c r="O98" s="489"/>
      <c r="P98" s="489"/>
      <c r="Q98" s="489"/>
      <c r="R98" s="489"/>
      <c r="S98" s="489"/>
      <c r="T98" s="489"/>
      <c r="U98" s="489"/>
      <c r="V98" s="489"/>
      <c r="W98" s="489"/>
      <c r="X98" s="489"/>
      <c r="Y98" s="489"/>
      <c r="Z98" s="489"/>
      <c r="AA98" s="489"/>
      <c r="AB98" s="489"/>
      <c r="AC98" s="489"/>
      <c r="AD98" s="489"/>
      <c r="AE98" s="489"/>
      <c r="AF98" s="489"/>
      <c r="AG98" s="489"/>
      <c r="AH98" s="489"/>
      <c r="AI98" s="489"/>
      <c r="AJ98" s="489"/>
      <c r="AK98" s="489"/>
      <c r="AL98" s="489"/>
      <c r="AM98" s="489"/>
      <c r="AN98" s="489"/>
      <c r="AO98" s="489"/>
      <c r="AP98" s="489"/>
      <c r="AQ98" s="489"/>
      <c r="AR98" s="489"/>
      <c r="AS98" s="489"/>
      <c r="AT98" s="489"/>
      <c r="AU98" s="489"/>
      <c r="AV98" s="489"/>
      <c r="AW98" s="489"/>
      <c r="AX98" s="489"/>
      <c r="AY98" s="489"/>
      <c r="AZ98" s="489"/>
      <c r="BA98" s="489"/>
      <c r="BB98" s="489"/>
      <c r="BC98" s="489"/>
      <c r="BD98" s="489"/>
      <c r="BE98" s="489"/>
      <c r="BF98" s="489"/>
      <c r="BG98" s="489"/>
      <c r="BH98" s="489"/>
      <c r="BI98" s="489"/>
      <c r="BJ98" s="489"/>
      <c r="BK98" s="489"/>
      <c r="BL98" s="489"/>
      <c r="BM98" s="489"/>
      <c r="BN98" s="489"/>
      <c r="BO98" s="489"/>
      <c r="BP98" s="489"/>
      <c r="BQ98" s="489"/>
      <c r="BR98" s="489"/>
      <c r="BS98" s="489"/>
      <c r="BT98" s="496"/>
      <c r="BU98" s="497"/>
      <c r="BV98" s="497"/>
      <c r="BW98" s="497"/>
      <c r="BX98" s="497"/>
      <c r="BY98" s="497"/>
      <c r="BZ98" s="497"/>
      <c r="CA98" s="497"/>
      <c r="CB98" s="497"/>
      <c r="CC98" s="497"/>
      <c r="CD98" s="497"/>
      <c r="CE98" s="497"/>
      <c r="CF98" s="497"/>
      <c r="CG98" s="497"/>
      <c r="CH98" s="497"/>
      <c r="CI98" s="497"/>
      <c r="CJ98" s="497"/>
      <c r="CK98" s="498"/>
      <c r="CL98" s="496"/>
      <c r="CM98" s="497"/>
      <c r="CN98" s="497"/>
      <c r="CO98" s="497"/>
      <c r="CP98" s="497"/>
      <c r="CQ98" s="497"/>
      <c r="CR98" s="497"/>
      <c r="CS98" s="497"/>
      <c r="CT98" s="497"/>
      <c r="CU98" s="497"/>
      <c r="CV98" s="497"/>
      <c r="CW98" s="497"/>
      <c r="CX98" s="497"/>
      <c r="CY98" s="497"/>
      <c r="CZ98" s="497"/>
      <c r="DA98" s="497"/>
      <c r="DB98" s="497"/>
      <c r="DC98" s="498"/>
      <c r="DD98" s="496"/>
      <c r="DE98" s="497"/>
      <c r="DF98" s="497"/>
      <c r="DG98" s="497"/>
      <c r="DH98" s="497"/>
      <c r="DI98" s="497"/>
      <c r="DJ98" s="497"/>
      <c r="DK98" s="497"/>
      <c r="DL98" s="497"/>
      <c r="DM98" s="497"/>
      <c r="DN98" s="497"/>
      <c r="DO98" s="497"/>
      <c r="DP98" s="497"/>
      <c r="DQ98" s="497"/>
      <c r="DR98" s="497"/>
      <c r="DS98" s="497"/>
      <c r="DT98" s="497"/>
      <c r="DU98" s="498"/>
      <c r="DV98" s="182"/>
      <c r="DW98" s="182"/>
      <c r="DX98" s="182"/>
    </row>
    <row r="99" spans="1:139" ht="7.5" customHeight="1" x14ac:dyDescent="0.15">
      <c r="L99" s="113"/>
      <c r="M99" s="113"/>
      <c r="O99" s="65"/>
      <c r="P99" s="65"/>
      <c r="Q99" s="65"/>
      <c r="R99" s="65"/>
      <c r="S99" s="65"/>
      <c r="T99" s="65"/>
      <c r="U99" s="65"/>
      <c r="V99" s="65"/>
      <c r="W99" s="65"/>
      <c r="X99" s="65"/>
      <c r="Y99" s="65"/>
      <c r="Z99" s="1146" t="s">
        <v>158</v>
      </c>
      <c r="AA99" s="1146"/>
      <c r="AB99" s="1146"/>
      <c r="AC99" s="1146"/>
      <c r="AD99" s="1146"/>
      <c r="AE99" s="1146"/>
      <c r="AF99" s="1146"/>
      <c r="AG99" s="1146"/>
      <c r="AH99" s="1146"/>
      <c r="AI99" s="1146"/>
      <c r="AJ99" s="1146"/>
      <c r="AK99" s="1146"/>
      <c r="AL99" s="1146"/>
      <c r="AM99" s="1146"/>
      <c r="AN99" s="1147" t="s">
        <v>94</v>
      </c>
      <c r="AO99" s="1147"/>
      <c r="AP99" s="1147"/>
      <c r="AQ99" s="1147"/>
      <c r="AR99" s="1147"/>
      <c r="AS99" s="1147"/>
      <c r="AT99" s="1147"/>
      <c r="AU99" s="1147"/>
      <c r="AV99" s="1147"/>
      <c r="AW99" s="1147"/>
      <c r="AX99" s="1147"/>
      <c r="AY99" s="1147"/>
      <c r="AZ99" s="1147"/>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5"/>
      <c r="CN99" s="65"/>
      <c r="CO99" s="65"/>
      <c r="CP99" s="65"/>
      <c r="CQ99" s="65"/>
      <c r="DT99" s="1148" t="s">
        <v>141</v>
      </c>
      <c r="DU99" s="1149"/>
      <c r="DV99" s="1149"/>
    </row>
    <row r="100" spans="1:139" ht="7.5" customHeight="1" x14ac:dyDescent="0.15">
      <c r="L100" s="113"/>
      <c r="M100" s="113"/>
      <c r="O100" s="65"/>
      <c r="P100" s="65"/>
      <c r="Q100" s="65"/>
      <c r="R100" s="65"/>
      <c r="S100" s="65"/>
      <c r="T100" s="65"/>
      <c r="U100" s="65"/>
      <c r="V100" s="65"/>
      <c r="W100" s="65"/>
      <c r="X100" s="65"/>
      <c r="Y100" s="65"/>
      <c r="Z100" s="1146"/>
      <c r="AA100" s="1146"/>
      <c r="AB100" s="1146"/>
      <c r="AC100" s="1146"/>
      <c r="AD100" s="1146"/>
      <c r="AE100" s="1146"/>
      <c r="AF100" s="1146"/>
      <c r="AG100" s="1146"/>
      <c r="AH100" s="1146"/>
      <c r="AI100" s="1146"/>
      <c r="AJ100" s="1146"/>
      <c r="AK100" s="1146"/>
      <c r="AL100" s="1146"/>
      <c r="AM100" s="1146"/>
      <c r="AN100" s="1147"/>
      <c r="AO100" s="1147"/>
      <c r="AP100" s="1147"/>
      <c r="AQ100" s="1147"/>
      <c r="AR100" s="1147"/>
      <c r="AS100" s="1147"/>
      <c r="AT100" s="1147"/>
      <c r="AU100" s="1147"/>
      <c r="AV100" s="1147"/>
      <c r="AW100" s="1147"/>
      <c r="AX100" s="1147"/>
      <c r="AY100" s="1147"/>
      <c r="AZ100" s="1147"/>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5"/>
      <c r="CN100" s="65"/>
      <c r="CO100" s="65"/>
      <c r="CP100" s="65"/>
      <c r="CQ100" s="65"/>
      <c r="DT100" s="1148"/>
      <c r="DU100" s="1149"/>
      <c r="DV100" s="1149"/>
    </row>
    <row r="101" spans="1:139" ht="7.5" customHeight="1" x14ac:dyDescent="0.15">
      <c r="B101" s="1150" t="s">
        <v>216</v>
      </c>
      <c r="C101" s="1151"/>
      <c r="D101" s="1151"/>
      <c r="E101" s="1151"/>
      <c r="F101" s="1151"/>
      <c r="G101" s="1151"/>
      <c r="H101" s="1151"/>
      <c r="I101" s="1151"/>
      <c r="J101" s="1151"/>
      <c r="K101" s="1151"/>
      <c r="L101" s="1151"/>
      <c r="M101" s="1152"/>
      <c r="O101" s="65"/>
      <c r="P101" s="65"/>
      <c r="Q101" s="65"/>
      <c r="R101" s="65"/>
      <c r="S101" s="65"/>
      <c r="T101" s="65"/>
      <c r="U101" s="65"/>
      <c r="V101" s="65"/>
      <c r="W101" s="65"/>
      <c r="X101" s="65"/>
      <c r="Y101" s="65"/>
      <c r="Z101" s="1146"/>
      <c r="AA101" s="1146"/>
      <c r="AB101" s="1146"/>
      <c r="AC101" s="1146"/>
      <c r="AD101" s="1146"/>
      <c r="AE101" s="1146"/>
      <c r="AF101" s="1146"/>
      <c r="AG101" s="1146"/>
      <c r="AH101" s="1146"/>
      <c r="AI101" s="1146"/>
      <c r="AJ101" s="1146"/>
      <c r="AK101" s="1146"/>
      <c r="AL101" s="1146"/>
      <c r="AM101" s="1146"/>
      <c r="AN101" s="1147"/>
      <c r="AO101" s="1147"/>
      <c r="AP101" s="1147"/>
      <c r="AQ101" s="1147"/>
      <c r="AR101" s="1147"/>
      <c r="AS101" s="1147"/>
      <c r="AT101" s="1147"/>
      <c r="AU101" s="1147"/>
      <c r="AV101" s="1147"/>
      <c r="AW101" s="1147"/>
      <c r="AX101" s="1147"/>
      <c r="AY101" s="1147"/>
      <c r="AZ101" s="1147"/>
      <c r="BA101" s="63"/>
      <c r="BB101" s="1156" t="s">
        <v>93</v>
      </c>
      <c r="BC101" s="1156"/>
      <c r="BD101" s="1156"/>
      <c r="BE101" s="1156"/>
      <c r="BF101" s="1156"/>
      <c r="BG101" s="1156"/>
      <c r="BH101" s="1156"/>
      <c r="BI101" s="1156"/>
      <c r="BJ101" s="1156"/>
      <c r="BK101" s="1156"/>
      <c r="BL101" s="1156"/>
      <c r="BM101" s="1156"/>
      <c r="BN101" s="1156"/>
      <c r="BO101" s="1156"/>
      <c r="BP101" s="1156"/>
      <c r="BQ101" s="1156"/>
      <c r="BR101" s="1156"/>
      <c r="BS101" s="1156"/>
      <c r="BT101" s="1156"/>
      <c r="BU101" s="1156"/>
      <c r="BV101" s="1156"/>
      <c r="BW101" s="1156"/>
      <c r="BX101" s="1156"/>
      <c r="BY101" s="1156"/>
      <c r="BZ101" s="1156"/>
      <c r="CA101" s="1156"/>
      <c r="CB101" s="1156"/>
      <c r="CC101" s="1156"/>
      <c r="CD101" s="1156"/>
      <c r="CE101" s="1156"/>
      <c r="CF101" s="1156"/>
      <c r="CG101" s="1156"/>
      <c r="CH101" s="1156"/>
      <c r="CI101" s="1156"/>
      <c r="CJ101" s="1156"/>
      <c r="CK101" s="1156"/>
      <c r="CL101" s="1156"/>
      <c r="CM101" s="61"/>
      <c r="CN101" s="61"/>
      <c r="CO101" s="61"/>
      <c r="CP101" s="61"/>
      <c r="CQ101" s="61"/>
      <c r="DT101" s="1149"/>
      <c r="DU101" s="1149"/>
      <c r="DV101" s="1149"/>
    </row>
    <row r="102" spans="1:139" ht="7.5" customHeight="1" x14ac:dyDescent="0.15">
      <c r="B102" s="1153"/>
      <c r="C102" s="1154"/>
      <c r="D102" s="1154"/>
      <c r="E102" s="1154"/>
      <c r="F102" s="1154"/>
      <c r="G102" s="1154"/>
      <c r="H102" s="1154"/>
      <c r="I102" s="1154"/>
      <c r="J102" s="1154"/>
      <c r="K102" s="1154"/>
      <c r="L102" s="1154"/>
      <c r="M102" s="1155"/>
      <c r="O102" s="64"/>
      <c r="P102" s="64"/>
      <c r="Q102" s="64"/>
      <c r="R102" s="64"/>
      <c r="S102" s="64"/>
      <c r="T102" s="64"/>
      <c r="U102" s="64"/>
      <c r="V102" s="64"/>
      <c r="W102" s="64"/>
      <c r="X102" s="64"/>
      <c r="Y102" s="64"/>
      <c r="Z102" s="1146" t="s">
        <v>159</v>
      </c>
      <c r="AA102" s="1146"/>
      <c r="AB102" s="1146"/>
      <c r="AC102" s="1146"/>
      <c r="AD102" s="1146"/>
      <c r="AE102" s="1146"/>
      <c r="AF102" s="1146"/>
      <c r="AG102" s="1146"/>
      <c r="AH102" s="1146"/>
      <c r="AI102" s="1146"/>
      <c r="AJ102" s="1146"/>
      <c r="AK102" s="1146"/>
      <c r="AL102" s="1146"/>
      <c r="AM102" s="1146"/>
      <c r="AN102" s="1158" t="s">
        <v>92</v>
      </c>
      <c r="AO102" s="1158"/>
      <c r="AP102" s="1158"/>
      <c r="AQ102" s="1158"/>
      <c r="AR102" s="1158"/>
      <c r="AS102" s="1158"/>
      <c r="AT102" s="1158"/>
      <c r="AU102" s="1158"/>
      <c r="AV102" s="1158"/>
      <c r="AW102" s="1158"/>
      <c r="AX102" s="1158"/>
      <c r="AY102" s="1158"/>
      <c r="AZ102" s="1158"/>
      <c r="BA102" s="63"/>
      <c r="BB102" s="1156"/>
      <c r="BC102" s="1156"/>
      <c r="BD102" s="1156"/>
      <c r="BE102" s="1156"/>
      <c r="BF102" s="1156"/>
      <c r="BG102" s="1156"/>
      <c r="BH102" s="1156"/>
      <c r="BI102" s="1156"/>
      <c r="BJ102" s="1156"/>
      <c r="BK102" s="1156"/>
      <c r="BL102" s="1156"/>
      <c r="BM102" s="1156"/>
      <c r="BN102" s="1156"/>
      <c r="BO102" s="1156"/>
      <c r="BP102" s="1156"/>
      <c r="BQ102" s="1156"/>
      <c r="BR102" s="1156"/>
      <c r="BS102" s="1156"/>
      <c r="BT102" s="1156"/>
      <c r="BU102" s="1156"/>
      <c r="BV102" s="1156"/>
      <c r="BW102" s="1156"/>
      <c r="BX102" s="1156"/>
      <c r="BY102" s="1156"/>
      <c r="BZ102" s="1156"/>
      <c r="CA102" s="1156"/>
      <c r="CB102" s="1156"/>
      <c r="CC102" s="1156"/>
      <c r="CD102" s="1156"/>
      <c r="CE102" s="1156"/>
      <c r="CF102" s="1156"/>
      <c r="CG102" s="1156"/>
      <c r="CH102" s="1156"/>
      <c r="CI102" s="1156"/>
      <c r="CJ102" s="1156"/>
      <c r="CK102" s="1156"/>
      <c r="CL102" s="1156"/>
      <c r="CM102" s="61"/>
      <c r="CN102" s="61"/>
      <c r="CO102" s="61"/>
      <c r="CP102" s="61"/>
      <c r="CQ102" s="61"/>
      <c r="CR102" s="1160" t="s">
        <v>91</v>
      </c>
      <c r="CS102" s="1160"/>
      <c r="CT102" s="1160"/>
      <c r="CU102" s="1160"/>
      <c r="CV102" s="1160"/>
      <c r="CW102" s="1160"/>
      <c r="CX102" s="1160"/>
      <c r="CY102" s="1160"/>
      <c r="CZ102" s="1160"/>
      <c r="DA102" s="1160"/>
      <c r="DB102" s="1160"/>
      <c r="DC102" s="1162"/>
      <c r="DD102" s="1162"/>
      <c r="DE102" s="1162"/>
      <c r="DF102" s="1162"/>
      <c r="DG102" s="1162"/>
      <c r="DH102" s="1162"/>
      <c r="DI102" s="1162"/>
      <c r="DJ102" s="1162"/>
      <c r="DK102" s="1162"/>
      <c r="DL102" s="1162"/>
      <c r="DM102" s="1162"/>
      <c r="DN102" s="1162"/>
      <c r="DO102" s="1162"/>
      <c r="DP102" s="1162"/>
      <c r="DQ102" s="1162"/>
      <c r="DR102" s="1162"/>
      <c r="DS102" s="1162"/>
      <c r="DT102" s="1162"/>
      <c r="DU102" s="1162"/>
      <c r="DV102" s="116"/>
      <c r="DW102" s="116"/>
    </row>
    <row r="103" spans="1:139" ht="7.5" customHeight="1" x14ac:dyDescent="0.15">
      <c r="A103" s="1193" t="s">
        <v>297</v>
      </c>
      <c r="B103" s="1193"/>
      <c r="C103" s="1192" t="s">
        <v>300</v>
      </c>
      <c r="D103" s="1192"/>
      <c r="E103" s="1192"/>
      <c r="F103" s="1192"/>
      <c r="G103" s="1192" t="s">
        <v>299</v>
      </c>
      <c r="H103" s="1192"/>
      <c r="I103" s="1192"/>
      <c r="J103" s="1192" t="s">
        <v>298</v>
      </c>
      <c r="K103" s="1192"/>
      <c r="L103" s="1192"/>
      <c r="M103" s="1192"/>
      <c r="O103" s="64"/>
      <c r="P103" s="64"/>
      <c r="Q103" s="64"/>
      <c r="R103" s="64"/>
      <c r="S103" s="64"/>
      <c r="T103" s="64"/>
      <c r="U103" s="64"/>
      <c r="V103" s="64"/>
      <c r="W103" s="64"/>
      <c r="X103" s="64"/>
      <c r="Y103" s="64"/>
      <c r="Z103" s="1146"/>
      <c r="AA103" s="1146"/>
      <c r="AB103" s="1146"/>
      <c r="AC103" s="1146"/>
      <c r="AD103" s="1146"/>
      <c r="AE103" s="1146"/>
      <c r="AF103" s="1146"/>
      <c r="AG103" s="1146"/>
      <c r="AH103" s="1146"/>
      <c r="AI103" s="1146"/>
      <c r="AJ103" s="1146"/>
      <c r="AK103" s="1146"/>
      <c r="AL103" s="1146"/>
      <c r="AM103" s="1146"/>
      <c r="AN103" s="1158"/>
      <c r="AO103" s="1158"/>
      <c r="AP103" s="1158"/>
      <c r="AQ103" s="1158"/>
      <c r="AR103" s="1158"/>
      <c r="AS103" s="1158"/>
      <c r="AT103" s="1158"/>
      <c r="AU103" s="1158"/>
      <c r="AV103" s="1158"/>
      <c r="AW103" s="1158"/>
      <c r="AX103" s="1158"/>
      <c r="AY103" s="1158"/>
      <c r="AZ103" s="1158"/>
      <c r="BA103" s="63"/>
      <c r="BB103" s="176"/>
      <c r="BC103" s="176"/>
      <c r="BD103" s="176"/>
      <c r="BE103" s="176"/>
      <c r="BF103" s="176"/>
      <c r="BG103" s="176"/>
      <c r="BH103" s="176"/>
      <c r="BI103" s="176"/>
      <c r="BJ103" s="176"/>
      <c r="BK103" s="176"/>
      <c r="BL103" s="176"/>
      <c r="BM103" s="176"/>
      <c r="BN103" s="176"/>
      <c r="BO103" s="176"/>
      <c r="BP103" s="176"/>
      <c r="BQ103" s="176"/>
      <c r="BR103" s="176"/>
      <c r="BS103" s="176"/>
      <c r="BT103" s="176"/>
      <c r="BU103" s="176"/>
      <c r="BV103" s="176"/>
      <c r="BW103" s="176"/>
      <c r="BX103" s="176"/>
      <c r="BY103" s="176"/>
      <c r="BZ103" s="176"/>
      <c r="CA103" s="176"/>
      <c r="CB103" s="176"/>
      <c r="CC103" s="176"/>
      <c r="CD103" s="176"/>
      <c r="CE103" s="176"/>
      <c r="CF103" s="176"/>
      <c r="CG103" s="176"/>
      <c r="CH103" s="176"/>
      <c r="CI103" s="176"/>
      <c r="CJ103" s="176"/>
      <c r="CK103" s="176"/>
      <c r="CL103" s="176"/>
      <c r="CM103" s="61"/>
      <c r="CN103" s="61"/>
      <c r="CO103" s="61"/>
      <c r="CP103" s="61"/>
      <c r="CQ103" s="61"/>
      <c r="CR103" s="1161"/>
      <c r="CS103" s="1161"/>
      <c r="CT103" s="1161"/>
      <c r="CU103" s="1161"/>
      <c r="CV103" s="1161"/>
      <c r="CW103" s="1161"/>
      <c r="CX103" s="1161"/>
      <c r="CY103" s="1161"/>
      <c r="CZ103" s="1161"/>
      <c r="DA103" s="1161"/>
      <c r="DB103" s="1161"/>
      <c r="DC103" s="1163"/>
      <c r="DD103" s="1163"/>
      <c r="DE103" s="1163"/>
      <c r="DF103" s="1163"/>
      <c r="DG103" s="1163"/>
      <c r="DH103" s="1163"/>
      <c r="DI103" s="1163"/>
      <c r="DJ103" s="1163"/>
      <c r="DK103" s="1163"/>
      <c r="DL103" s="1163"/>
      <c r="DM103" s="1163"/>
      <c r="DN103" s="1163"/>
      <c r="DO103" s="1163"/>
      <c r="DP103" s="1163"/>
      <c r="DQ103" s="1163"/>
      <c r="DR103" s="1163"/>
      <c r="DS103" s="1163"/>
      <c r="DT103" s="1163"/>
      <c r="DU103" s="1163"/>
      <c r="DV103" s="116"/>
      <c r="DW103" s="116"/>
    </row>
    <row r="104" spans="1:139" ht="7.5" customHeight="1" thickBot="1" x14ac:dyDescent="0.2">
      <c r="A104" s="1193"/>
      <c r="B104" s="1193"/>
      <c r="C104" s="1193"/>
      <c r="D104" s="1193"/>
      <c r="E104" s="1193"/>
      <c r="F104" s="1193"/>
      <c r="G104" s="1193"/>
      <c r="H104" s="1193"/>
      <c r="I104" s="1193"/>
      <c r="J104" s="1193"/>
      <c r="K104" s="1193"/>
      <c r="L104" s="1193"/>
      <c r="M104" s="1193"/>
      <c r="O104" s="49"/>
      <c r="P104" s="49"/>
      <c r="Q104" s="49"/>
      <c r="R104" s="49"/>
      <c r="S104" s="49"/>
      <c r="T104" s="49"/>
      <c r="U104" s="49"/>
      <c r="V104" s="49"/>
      <c r="W104" s="49"/>
      <c r="X104" s="49"/>
      <c r="Y104" s="49"/>
      <c r="Z104" s="1157"/>
      <c r="AA104" s="1157"/>
      <c r="AB104" s="1157"/>
      <c r="AC104" s="1157"/>
      <c r="AD104" s="1157"/>
      <c r="AE104" s="1157"/>
      <c r="AF104" s="1157"/>
      <c r="AG104" s="1157"/>
      <c r="AH104" s="1157"/>
      <c r="AI104" s="1157"/>
      <c r="AJ104" s="1157"/>
      <c r="AK104" s="1157"/>
      <c r="AL104" s="1157"/>
      <c r="AM104" s="1157"/>
      <c r="AN104" s="1159"/>
      <c r="AO104" s="1159"/>
      <c r="AP104" s="1159"/>
      <c r="AQ104" s="1159"/>
      <c r="AR104" s="1159"/>
      <c r="AS104" s="1158"/>
      <c r="AT104" s="1158"/>
      <c r="AU104" s="1158"/>
      <c r="AV104" s="1158"/>
      <c r="AW104" s="1158"/>
      <c r="AX104" s="1158"/>
      <c r="AY104" s="1158"/>
      <c r="AZ104" s="1158"/>
      <c r="BA104" s="60"/>
      <c r="BB104" s="60"/>
      <c r="BC104" s="60"/>
      <c r="BD104" s="60"/>
      <c r="BE104" s="60"/>
      <c r="BF104" s="60"/>
      <c r="BG104" s="60"/>
      <c r="BH104" s="60"/>
      <c r="BI104" s="59"/>
      <c r="BJ104" s="59"/>
      <c r="BK104" s="59"/>
      <c r="BL104" s="59"/>
      <c r="BM104" s="59"/>
      <c r="BN104" s="59"/>
      <c r="BO104" s="59"/>
      <c r="BP104" s="59"/>
      <c r="BQ104" s="59"/>
      <c r="BR104" s="59"/>
      <c r="BS104" s="59"/>
      <c r="BT104" s="59"/>
      <c r="BU104" s="59"/>
      <c r="BV104" s="59"/>
      <c r="BW104" s="59"/>
      <c r="BX104" s="59"/>
      <c r="BY104" s="59"/>
      <c r="BZ104" s="59"/>
      <c r="CA104" s="59"/>
      <c r="CB104" s="59"/>
      <c r="CC104" s="203"/>
      <c r="CD104" s="203"/>
      <c r="CE104" s="203"/>
      <c r="CF104" s="203"/>
      <c r="CG104" s="203"/>
      <c r="CH104" s="203"/>
      <c r="CI104" s="203"/>
      <c r="CJ104" s="203"/>
      <c r="CK104" s="203"/>
      <c r="CL104" s="203"/>
      <c r="CM104" s="204"/>
      <c r="CN104" s="204"/>
      <c r="CO104" s="204"/>
      <c r="CP104" s="204"/>
      <c r="CQ104" s="205"/>
      <c r="CR104" s="1161"/>
      <c r="CS104" s="1161"/>
      <c r="CT104" s="1161"/>
      <c r="CU104" s="1161"/>
      <c r="CV104" s="1161"/>
      <c r="CW104" s="1161"/>
      <c r="CX104" s="1161"/>
      <c r="CY104" s="1161"/>
      <c r="CZ104" s="1161"/>
      <c r="DA104" s="1161"/>
      <c r="DB104" s="1161"/>
      <c r="DC104" s="1163"/>
      <c r="DD104" s="1163"/>
      <c r="DE104" s="1163"/>
      <c r="DF104" s="1163"/>
      <c r="DG104" s="1163"/>
      <c r="DH104" s="1163"/>
      <c r="DI104" s="1163"/>
      <c r="DJ104" s="1163"/>
      <c r="DK104" s="1163"/>
      <c r="DL104" s="1163"/>
      <c r="DM104" s="1163"/>
      <c r="DN104" s="1163"/>
      <c r="DO104" s="1163"/>
      <c r="DP104" s="1163"/>
      <c r="DQ104" s="1163"/>
      <c r="DR104" s="1163"/>
      <c r="DS104" s="1163"/>
      <c r="DT104" s="1163"/>
      <c r="DU104" s="1163"/>
      <c r="DV104" s="116"/>
      <c r="DW104" s="116"/>
    </row>
    <row r="105" spans="1:139" ht="7.5" customHeight="1" thickBot="1" x14ac:dyDescent="0.2">
      <c r="A105" s="1193"/>
      <c r="B105" s="1193"/>
      <c r="C105" s="1193"/>
      <c r="D105" s="1193"/>
      <c r="E105" s="1193"/>
      <c r="F105" s="1193"/>
      <c r="G105" s="1193"/>
      <c r="H105" s="1193"/>
      <c r="I105" s="1193"/>
      <c r="J105" s="1193"/>
      <c r="K105" s="1193"/>
      <c r="L105" s="1193"/>
      <c r="M105" s="1193"/>
      <c r="O105" s="52"/>
      <c r="P105" s="58"/>
      <c r="Q105" s="58"/>
      <c r="R105" s="58"/>
      <c r="S105" s="58"/>
      <c r="T105" s="58"/>
      <c r="U105" s="58"/>
      <c r="V105" s="58"/>
      <c r="W105" s="58"/>
      <c r="X105" s="58"/>
      <c r="Y105" s="58"/>
      <c r="Z105" s="112"/>
      <c r="AA105" s="112"/>
      <c r="AB105" s="112"/>
      <c r="AC105" s="112"/>
      <c r="AD105" s="112"/>
      <c r="AE105" s="112"/>
      <c r="AF105" s="112"/>
      <c r="AG105" s="112"/>
      <c r="AH105" s="112"/>
      <c r="AI105" s="112"/>
      <c r="AJ105" s="112"/>
      <c r="AK105" s="112"/>
      <c r="AL105" s="212"/>
      <c r="AM105" s="1111" t="s">
        <v>247</v>
      </c>
      <c r="AN105" s="1112"/>
      <c r="AO105" s="1112"/>
      <c r="AP105" s="1113"/>
      <c r="AQ105" s="1053" t="s">
        <v>27</v>
      </c>
      <c r="AR105" s="1054"/>
      <c r="AS105" s="190"/>
      <c r="AT105" s="191"/>
      <c r="AU105" s="192"/>
      <c r="AV105" s="179"/>
      <c r="AW105" s="179"/>
      <c r="AX105" s="179"/>
      <c r="AY105" s="179"/>
      <c r="AZ105" s="179"/>
      <c r="BA105" s="179"/>
      <c r="BB105" s="179"/>
      <c r="BC105" s="179"/>
      <c r="BD105" s="179"/>
      <c r="BE105" s="179"/>
      <c r="BF105" s="179"/>
      <c r="BG105" s="179"/>
      <c r="BH105" s="179"/>
      <c r="BI105" s="1119"/>
      <c r="BJ105" s="1119"/>
      <c r="BK105" s="1119"/>
      <c r="BL105" s="1119"/>
      <c r="BM105" s="1119"/>
      <c r="BN105" s="1119"/>
      <c r="BO105" s="1119"/>
      <c r="BP105" s="1119"/>
      <c r="BQ105" s="1119"/>
      <c r="BR105" s="1119"/>
      <c r="BS105" s="1119"/>
      <c r="BT105" s="1119"/>
      <c r="BU105" s="1119"/>
      <c r="BV105" s="1119"/>
      <c r="BW105" s="1119"/>
      <c r="BX105" s="1119"/>
      <c r="BY105" s="1119"/>
      <c r="BZ105" s="1119"/>
      <c r="CA105" s="1119"/>
      <c r="CB105" s="1120"/>
      <c r="CC105" s="1121"/>
      <c r="CD105" s="1122"/>
      <c r="CE105" s="1122"/>
      <c r="CF105" s="1122"/>
      <c r="CG105" s="1122"/>
      <c r="CH105" s="1122"/>
      <c r="CI105" s="1122"/>
      <c r="CJ105" s="1122"/>
      <c r="CK105" s="1122"/>
      <c r="CL105" s="1122"/>
      <c r="CM105" s="1123"/>
      <c r="CN105" s="1127" t="s">
        <v>250</v>
      </c>
      <c r="CO105" s="1128"/>
      <c r="CP105" s="1133" t="s">
        <v>251</v>
      </c>
      <c r="CQ105" s="1134"/>
      <c r="CR105" s="1137" t="str">
        <f>IF(CR11&lt;&gt;"",CR11,"")</f>
        <v/>
      </c>
      <c r="CS105" s="1138"/>
      <c r="CT105" s="1138"/>
      <c r="CU105" s="1138"/>
      <c r="CV105" s="1138"/>
      <c r="CW105" s="1138"/>
      <c r="CX105" s="1138"/>
      <c r="CY105" s="1138"/>
      <c r="CZ105" s="1138"/>
      <c r="DA105" s="1138"/>
      <c r="DB105" s="1138"/>
      <c r="DC105" s="1138"/>
      <c r="DD105" s="1139"/>
      <c r="DE105" s="992" t="str">
        <f>IF(DE11&lt;&gt;"",DE11,"")</f>
        <v/>
      </c>
      <c r="DF105" s="993"/>
      <c r="DG105" s="951" t="s">
        <v>90</v>
      </c>
      <c r="DH105" s="996"/>
      <c r="DI105" s="997"/>
      <c r="DJ105" s="998" t="str">
        <f>IF(DJ11&lt;&gt;"",DJ11,"")</f>
        <v/>
      </c>
      <c r="DK105" s="999"/>
      <c r="DL105" s="999"/>
      <c r="DM105" s="999"/>
      <c r="DN105" s="999"/>
      <c r="DO105" s="999"/>
      <c r="DP105" s="999"/>
      <c r="DQ105" s="999"/>
      <c r="DR105" s="999"/>
      <c r="DS105" s="999"/>
      <c r="DT105" s="999"/>
      <c r="DU105" s="1000"/>
      <c r="DV105" s="1024" t="s">
        <v>206</v>
      </c>
      <c r="DW105" s="1024"/>
      <c r="DX105" s="182"/>
      <c r="DZ105" s="180"/>
    </row>
    <row r="106" spans="1:139" ht="7.5" customHeight="1" x14ac:dyDescent="0.15">
      <c r="A106" s="1193"/>
      <c r="B106" s="1193"/>
      <c r="C106" s="1193"/>
      <c r="D106" s="1193"/>
      <c r="E106" s="1193"/>
      <c r="F106" s="1193"/>
      <c r="G106" s="1193"/>
      <c r="H106" s="1193"/>
      <c r="I106" s="1193"/>
      <c r="J106" s="1193"/>
      <c r="K106" s="1193"/>
      <c r="L106" s="1193"/>
      <c r="M106" s="1193"/>
      <c r="O106" s="55"/>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213"/>
      <c r="AM106" s="1114"/>
      <c r="AN106" s="1115"/>
      <c r="AO106" s="1115"/>
      <c r="AP106" s="1116"/>
      <c r="AQ106" s="1053"/>
      <c r="AR106" s="1054"/>
      <c r="AS106" s="723" t="s">
        <v>76</v>
      </c>
      <c r="AT106" s="724"/>
      <c r="AU106" s="1025" t="str">
        <f>IF(AU12&lt;&gt;"",AU12,"")</f>
        <v/>
      </c>
      <c r="AV106" s="1026"/>
      <c r="AW106" s="1026"/>
      <c r="AX106" s="1026"/>
      <c r="AY106" s="1026"/>
      <c r="AZ106" s="729" t="s">
        <v>74</v>
      </c>
      <c r="BA106" s="1026" t="str">
        <f>IF(BA12&lt;&gt;"",BA12,"")</f>
        <v/>
      </c>
      <c r="BB106" s="1026"/>
      <c r="BC106" s="1026"/>
      <c r="BD106" s="1026"/>
      <c r="BE106" s="1026"/>
      <c r="BF106" s="1026"/>
      <c r="BG106" s="1026"/>
      <c r="BH106" s="1029"/>
      <c r="BI106" s="1061"/>
      <c r="BJ106" s="1061"/>
      <c r="BK106" s="1061"/>
      <c r="BL106" s="1061"/>
      <c r="BM106" s="1061"/>
      <c r="BN106" s="1061"/>
      <c r="BO106" s="1061"/>
      <c r="BP106" s="1061"/>
      <c r="BQ106" s="1061"/>
      <c r="BR106" s="1061"/>
      <c r="BS106" s="1061"/>
      <c r="BT106" s="1061"/>
      <c r="BU106" s="1061"/>
      <c r="BV106" s="1061"/>
      <c r="BW106" s="1061"/>
      <c r="BX106" s="1061"/>
      <c r="BY106" s="1061"/>
      <c r="BZ106" s="1061"/>
      <c r="CA106" s="1061"/>
      <c r="CB106" s="1062"/>
      <c r="CC106" s="1124"/>
      <c r="CD106" s="1125"/>
      <c r="CE106" s="1125"/>
      <c r="CF106" s="1125"/>
      <c r="CG106" s="1125"/>
      <c r="CH106" s="1125"/>
      <c r="CI106" s="1125"/>
      <c r="CJ106" s="1125"/>
      <c r="CK106" s="1125"/>
      <c r="CL106" s="1125"/>
      <c r="CM106" s="1126"/>
      <c r="CN106" s="1129"/>
      <c r="CO106" s="1130"/>
      <c r="CP106" s="1135"/>
      <c r="CQ106" s="1136"/>
      <c r="CR106" s="1140"/>
      <c r="CS106" s="1141"/>
      <c r="CT106" s="1141"/>
      <c r="CU106" s="1141"/>
      <c r="CV106" s="1141"/>
      <c r="CW106" s="1141"/>
      <c r="CX106" s="1141"/>
      <c r="CY106" s="1141"/>
      <c r="CZ106" s="1141"/>
      <c r="DA106" s="1141"/>
      <c r="DB106" s="1141"/>
      <c r="DC106" s="1141"/>
      <c r="DD106" s="1142"/>
      <c r="DE106" s="994"/>
      <c r="DF106" s="995"/>
      <c r="DG106" s="1020"/>
      <c r="DH106" s="984"/>
      <c r="DI106" s="990"/>
      <c r="DJ106" s="944"/>
      <c r="DK106" s="945"/>
      <c r="DL106" s="945"/>
      <c r="DM106" s="945"/>
      <c r="DN106" s="945"/>
      <c r="DO106" s="945"/>
      <c r="DP106" s="945"/>
      <c r="DQ106" s="945"/>
      <c r="DR106" s="945"/>
      <c r="DS106" s="945"/>
      <c r="DT106" s="945"/>
      <c r="DU106" s="946"/>
      <c r="DV106" s="1024"/>
      <c r="DW106" s="1024"/>
      <c r="DX106" s="182"/>
      <c r="DZ106" s="180"/>
    </row>
    <row r="107" spans="1:139" ht="7.5" customHeight="1" thickBot="1" x14ac:dyDescent="0.2">
      <c r="A107" s="1193"/>
      <c r="B107" s="1193"/>
      <c r="C107" s="1193"/>
      <c r="D107" s="1193"/>
      <c r="E107" s="1193"/>
      <c r="F107" s="1193"/>
      <c r="G107" s="1193"/>
      <c r="H107" s="1193"/>
      <c r="I107" s="1193"/>
      <c r="J107" s="1193"/>
      <c r="K107" s="1193"/>
      <c r="L107" s="1193"/>
      <c r="M107" s="1193"/>
      <c r="O107" s="55"/>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213"/>
      <c r="AM107" s="1114"/>
      <c r="AN107" s="1115"/>
      <c r="AO107" s="1115"/>
      <c r="AP107" s="1116"/>
      <c r="AQ107" s="1053"/>
      <c r="AR107" s="1054"/>
      <c r="AS107" s="723"/>
      <c r="AT107" s="724"/>
      <c r="AU107" s="1027"/>
      <c r="AV107" s="1028"/>
      <c r="AW107" s="1028"/>
      <c r="AX107" s="1028"/>
      <c r="AY107" s="1028"/>
      <c r="AZ107" s="730"/>
      <c r="BA107" s="1028"/>
      <c r="BB107" s="1028"/>
      <c r="BC107" s="1028"/>
      <c r="BD107" s="1028"/>
      <c r="BE107" s="1028"/>
      <c r="BF107" s="1028"/>
      <c r="BG107" s="1028"/>
      <c r="BH107" s="1030"/>
      <c r="BI107" s="1061"/>
      <c r="BJ107" s="1061"/>
      <c r="BK107" s="1061"/>
      <c r="BL107" s="1061"/>
      <c r="BM107" s="1061"/>
      <c r="BN107" s="1061"/>
      <c r="BO107" s="1061"/>
      <c r="BP107" s="1061"/>
      <c r="BQ107" s="1061"/>
      <c r="BR107" s="1061"/>
      <c r="BS107" s="1061"/>
      <c r="BT107" s="1061"/>
      <c r="BU107" s="1061"/>
      <c r="BV107" s="1061"/>
      <c r="BW107" s="1061"/>
      <c r="BX107" s="1061"/>
      <c r="BY107" s="1061"/>
      <c r="BZ107" s="1061"/>
      <c r="CA107" s="1061"/>
      <c r="CB107" s="1062"/>
      <c r="CC107" s="1124"/>
      <c r="CD107" s="1125"/>
      <c r="CE107" s="1125"/>
      <c r="CF107" s="1125"/>
      <c r="CG107" s="1125"/>
      <c r="CH107" s="1125"/>
      <c r="CI107" s="1125"/>
      <c r="CJ107" s="1125"/>
      <c r="CK107" s="1125"/>
      <c r="CL107" s="1125"/>
      <c r="CM107" s="1126"/>
      <c r="CN107" s="1129"/>
      <c r="CO107" s="1130"/>
      <c r="CP107" s="1135"/>
      <c r="CQ107" s="1136"/>
      <c r="CR107" s="1140"/>
      <c r="CS107" s="1141"/>
      <c r="CT107" s="1141"/>
      <c r="CU107" s="1141"/>
      <c r="CV107" s="1141"/>
      <c r="CW107" s="1141"/>
      <c r="CX107" s="1141"/>
      <c r="CY107" s="1141"/>
      <c r="CZ107" s="1141"/>
      <c r="DA107" s="1141"/>
      <c r="DB107" s="1141"/>
      <c r="DC107" s="1141"/>
      <c r="DD107" s="1142"/>
      <c r="DE107" s="994"/>
      <c r="DF107" s="995"/>
      <c r="DG107" s="1020"/>
      <c r="DH107" s="984"/>
      <c r="DI107" s="990"/>
      <c r="DJ107" s="944"/>
      <c r="DK107" s="945"/>
      <c r="DL107" s="945"/>
      <c r="DM107" s="945"/>
      <c r="DN107" s="945"/>
      <c r="DO107" s="945"/>
      <c r="DP107" s="945"/>
      <c r="DQ107" s="945"/>
      <c r="DR107" s="945"/>
      <c r="DS107" s="945"/>
      <c r="DT107" s="945"/>
      <c r="DU107" s="946"/>
      <c r="DV107" s="1024"/>
      <c r="DW107" s="1024"/>
      <c r="DX107" s="182"/>
      <c r="DZ107" s="180"/>
    </row>
    <row r="108" spans="1:139" ht="7.5" customHeight="1" thickBot="1" x14ac:dyDescent="0.2">
      <c r="A108" s="1193"/>
      <c r="B108" s="1193"/>
      <c r="C108" s="1193"/>
      <c r="D108" s="1193"/>
      <c r="E108" s="1193"/>
      <c r="F108" s="1193"/>
      <c r="G108" s="1193"/>
      <c r="H108" s="1193"/>
      <c r="I108" s="1193"/>
      <c r="J108" s="1193"/>
      <c r="K108" s="1193"/>
      <c r="L108" s="1193"/>
      <c r="M108" s="1193"/>
      <c r="O108" s="55"/>
      <c r="P108" s="112"/>
      <c r="Q108" s="112"/>
      <c r="R108" s="112"/>
      <c r="S108" s="112"/>
      <c r="T108" s="112"/>
      <c r="U108" s="112"/>
      <c r="V108" s="112"/>
      <c r="W108" s="112"/>
      <c r="X108" s="112"/>
      <c r="Y108" s="112"/>
      <c r="Z108" s="112"/>
      <c r="AA108" s="1094" t="str">
        <f>IF(AA14&lt;&gt;"",AA14,"")</f>
        <v>大阪市長</v>
      </c>
      <c r="AB108" s="1095"/>
      <c r="AC108" s="1095"/>
      <c r="AD108" s="1095"/>
      <c r="AE108" s="1095"/>
      <c r="AF108" s="1095"/>
      <c r="AG108" s="1095"/>
      <c r="AH108" s="1095"/>
      <c r="AI108" s="1095"/>
      <c r="AJ108" s="1095"/>
      <c r="AK108" s="1096"/>
      <c r="AL108" s="214"/>
      <c r="AM108" s="1114"/>
      <c r="AN108" s="1115"/>
      <c r="AO108" s="1115"/>
      <c r="AP108" s="1116"/>
      <c r="AQ108" s="1053"/>
      <c r="AR108" s="1054"/>
      <c r="AS108" s="218"/>
      <c r="AT108" s="219"/>
      <c r="AU108" s="219"/>
      <c r="AV108" s="220"/>
      <c r="AW108" s="204"/>
      <c r="AX108" s="204"/>
      <c r="AY108" s="204"/>
      <c r="AZ108" s="204"/>
      <c r="BA108" s="204"/>
      <c r="BB108" s="204"/>
      <c r="BC108" s="204"/>
      <c r="BD108" s="204"/>
      <c r="BE108" s="204"/>
      <c r="BF108" s="204"/>
      <c r="BG108" s="204"/>
      <c r="BH108" s="204"/>
      <c r="BI108" s="1063"/>
      <c r="BJ108" s="1063"/>
      <c r="BK108" s="1063"/>
      <c r="BL108" s="1063"/>
      <c r="BM108" s="1063"/>
      <c r="BN108" s="1063"/>
      <c r="BO108" s="1063"/>
      <c r="BP108" s="1063"/>
      <c r="BQ108" s="1063"/>
      <c r="BR108" s="1063"/>
      <c r="BS108" s="1063"/>
      <c r="BT108" s="1063"/>
      <c r="BU108" s="1063"/>
      <c r="BV108" s="1063"/>
      <c r="BW108" s="1063"/>
      <c r="BX108" s="1063"/>
      <c r="BY108" s="1063"/>
      <c r="BZ108" s="1063"/>
      <c r="CA108" s="1063"/>
      <c r="CB108" s="1064"/>
      <c r="CC108" s="1124"/>
      <c r="CD108" s="1125"/>
      <c r="CE108" s="1125"/>
      <c r="CF108" s="1125"/>
      <c r="CG108" s="1125"/>
      <c r="CH108" s="1125"/>
      <c r="CI108" s="1125"/>
      <c r="CJ108" s="1125"/>
      <c r="CK108" s="1125"/>
      <c r="CL108" s="1125"/>
      <c r="CM108" s="1126"/>
      <c r="CN108" s="1129"/>
      <c r="CO108" s="1130"/>
      <c r="CP108" s="1135"/>
      <c r="CQ108" s="1136"/>
      <c r="CR108" s="1140"/>
      <c r="CS108" s="1141"/>
      <c r="CT108" s="1141"/>
      <c r="CU108" s="1141"/>
      <c r="CV108" s="1141"/>
      <c r="CW108" s="1141"/>
      <c r="CX108" s="1141"/>
      <c r="CY108" s="1141"/>
      <c r="CZ108" s="1141"/>
      <c r="DA108" s="1141"/>
      <c r="DB108" s="1141"/>
      <c r="DC108" s="1141"/>
      <c r="DD108" s="1142"/>
      <c r="DE108" s="994"/>
      <c r="DF108" s="995"/>
      <c r="DG108" s="1020"/>
      <c r="DH108" s="984"/>
      <c r="DI108" s="990"/>
      <c r="DJ108" s="944"/>
      <c r="DK108" s="945"/>
      <c r="DL108" s="945"/>
      <c r="DM108" s="945"/>
      <c r="DN108" s="945"/>
      <c r="DO108" s="945"/>
      <c r="DP108" s="945"/>
      <c r="DQ108" s="945"/>
      <c r="DR108" s="945"/>
      <c r="DS108" s="945"/>
      <c r="DT108" s="945"/>
      <c r="DU108" s="946"/>
      <c r="DV108" s="1024"/>
      <c r="DW108" s="1024"/>
      <c r="DX108" s="182"/>
      <c r="DZ108" s="180"/>
    </row>
    <row r="109" spans="1:139" ht="7.5" customHeight="1" x14ac:dyDescent="0.15">
      <c r="A109" s="1193"/>
      <c r="B109" s="1193"/>
      <c r="C109" s="1193"/>
      <c r="D109" s="1193"/>
      <c r="E109" s="1193"/>
      <c r="F109" s="1193"/>
      <c r="G109" s="1193"/>
      <c r="H109" s="1193"/>
      <c r="I109" s="1193"/>
      <c r="J109" s="1193"/>
      <c r="K109" s="1193"/>
      <c r="L109" s="1193"/>
      <c r="M109" s="1193"/>
      <c r="O109" s="55"/>
      <c r="P109" s="112"/>
      <c r="Q109" s="112"/>
      <c r="R109" s="112"/>
      <c r="S109" s="112"/>
      <c r="T109" s="112"/>
      <c r="U109" s="112"/>
      <c r="V109" s="112"/>
      <c r="W109" s="112"/>
      <c r="X109" s="112"/>
      <c r="Y109" s="112"/>
      <c r="Z109" s="112"/>
      <c r="AA109" s="1097"/>
      <c r="AB109" s="1098"/>
      <c r="AC109" s="1098"/>
      <c r="AD109" s="1098"/>
      <c r="AE109" s="1098"/>
      <c r="AF109" s="1098"/>
      <c r="AG109" s="1098"/>
      <c r="AH109" s="1098"/>
      <c r="AI109" s="1098"/>
      <c r="AJ109" s="1098"/>
      <c r="AK109" s="1099"/>
      <c r="AL109" s="214"/>
      <c r="AM109" s="1114"/>
      <c r="AN109" s="1115"/>
      <c r="AO109" s="1115"/>
      <c r="AP109" s="1116"/>
      <c r="AQ109" s="1053"/>
      <c r="AR109" s="1054"/>
      <c r="AS109" s="1103" t="str">
        <f>IF(AS15&lt;&gt;"",AS15,"")</f>
        <v/>
      </c>
      <c r="AT109" s="1104"/>
      <c r="AU109" s="1104"/>
      <c r="AV109" s="1104"/>
      <c r="AW109" s="1104"/>
      <c r="AX109" s="1104"/>
      <c r="AY109" s="1104"/>
      <c r="AZ109" s="1104"/>
      <c r="BA109" s="1104"/>
      <c r="BB109" s="1104"/>
      <c r="BC109" s="1104"/>
      <c r="BD109" s="1104"/>
      <c r="BE109" s="1104"/>
      <c r="BF109" s="1104"/>
      <c r="BG109" s="1104"/>
      <c r="BH109" s="1104"/>
      <c r="BI109" s="1104"/>
      <c r="BJ109" s="1104"/>
      <c r="BK109" s="1104"/>
      <c r="BL109" s="1104"/>
      <c r="BM109" s="1104"/>
      <c r="BN109" s="1104"/>
      <c r="BO109" s="1104"/>
      <c r="BP109" s="1104"/>
      <c r="BQ109" s="1104"/>
      <c r="BR109" s="1104"/>
      <c r="BS109" s="1104"/>
      <c r="BT109" s="1104"/>
      <c r="BU109" s="1104"/>
      <c r="BV109" s="1104"/>
      <c r="BW109" s="1104"/>
      <c r="BX109" s="1104"/>
      <c r="BY109" s="1104"/>
      <c r="BZ109" s="1104"/>
      <c r="CA109" s="1104"/>
      <c r="CB109" s="1105"/>
      <c r="CC109" s="1124"/>
      <c r="CD109" s="1125"/>
      <c r="CE109" s="1125"/>
      <c r="CF109" s="1125"/>
      <c r="CG109" s="1125"/>
      <c r="CH109" s="1125"/>
      <c r="CI109" s="1125"/>
      <c r="CJ109" s="1125"/>
      <c r="CK109" s="1125"/>
      <c r="CL109" s="1125"/>
      <c r="CM109" s="1126"/>
      <c r="CN109" s="1129"/>
      <c r="CO109" s="1130"/>
      <c r="CP109" s="975" t="s">
        <v>252</v>
      </c>
      <c r="CQ109" s="976"/>
      <c r="CR109" s="1137" t="str">
        <f>IF(CR15&lt;&gt;"",CR15,"")</f>
        <v/>
      </c>
      <c r="CS109" s="1138"/>
      <c r="CT109" s="1138"/>
      <c r="CU109" s="1138"/>
      <c r="CV109" s="1138"/>
      <c r="CW109" s="1138"/>
      <c r="CX109" s="1138"/>
      <c r="CY109" s="1138"/>
      <c r="CZ109" s="1138"/>
      <c r="DA109" s="1138"/>
      <c r="DB109" s="1138"/>
      <c r="DC109" s="1138"/>
      <c r="DD109" s="1139"/>
      <c r="DE109" s="1006" t="s">
        <v>89</v>
      </c>
      <c r="DF109" s="1007"/>
      <c r="DG109" s="1020"/>
      <c r="DH109" s="984"/>
      <c r="DI109" s="990"/>
      <c r="DJ109" s="944"/>
      <c r="DK109" s="945"/>
      <c r="DL109" s="945"/>
      <c r="DM109" s="945"/>
      <c r="DN109" s="945"/>
      <c r="DO109" s="945"/>
      <c r="DP109" s="945"/>
      <c r="DQ109" s="945"/>
      <c r="DR109" s="945"/>
      <c r="DS109" s="945"/>
      <c r="DT109" s="945"/>
      <c r="DU109" s="946"/>
      <c r="DV109" s="1024"/>
      <c r="DW109" s="1024"/>
      <c r="DX109" s="182"/>
      <c r="DZ109" s="180"/>
    </row>
    <row r="110" spans="1:139" ht="7.5" customHeight="1" thickBot="1" x14ac:dyDescent="0.2">
      <c r="A110" s="1193"/>
      <c r="B110" s="1193"/>
      <c r="C110" s="1193"/>
      <c r="D110" s="1193"/>
      <c r="E110" s="1193"/>
      <c r="F110" s="1193"/>
      <c r="G110" s="1193"/>
      <c r="H110" s="1193"/>
      <c r="I110" s="1193"/>
      <c r="J110" s="1193"/>
      <c r="K110" s="1193"/>
      <c r="L110" s="1193"/>
      <c r="M110" s="1193"/>
      <c r="O110" s="55"/>
      <c r="P110" s="112"/>
      <c r="Q110" s="112"/>
      <c r="R110" s="112"/>
      <c r="S110" s="112"/>
      <c r="T110" s="112"/>
      <c r="U110" s="112"/>
      <c r="V110" s="48"/>
      <c r="W110" s="56"/>
      <c r="X110" s="56"/>
      <c r="Y110" s="56"/>
      <c r="Z110" s="56"/>
      <c r="AA110" s="1097"/>
      <c r="AB110" s="1098"/>
      <c r="AC110" s="1098"/>
      <c r="AD110" s="1098"/>
      <c r="AE110" s="1098"/>
      <c r="AF110" s="1098"/>
      <c r="AG110" s="1098"/>
      <c r="AH110" s="1098"/>
      <c r="AI110" s="1098"/>
      <c r="AJ110" s="1098"/>
      <c r="AK110" s="1099"/>
      <c r="AL110" s="215"/>
      <c r="AM110" s="1114"/>
      <c r="AN110" s="1115"/>
      <c r="AO110" s="1115"/>
      <c r="AP110" s="1116"/>
      <c r="AQ110" s="1053"/>
      <c r="AR110" s="1054"/>
      <c r="AS110" s="1103"/>
      <c r="AT110" s="1104"/>
      <c r="AU110" s="1104"/>
      <c r="AV110" s="1104"/>
      <c r="AW110" s="1104"/>
      <c r="AX110" s="1104"/>
      <c r="AY110" s="1104"/>
      <c r="AZ110" s="1104"/>
      <c r="BA110" s="1104"/>
      <c r="BB110" s="1104"/>
      <c r="BC110" s="1104"/>
      <c r="BD110" s="1104"/>
      <c r="BE110" s="1104"/>
      <c r="BF110" s="1104"/>
      <c r="BG110" s="1104"/>
      <c r="BH110" s="1104"/>
      <c r="BI110" s="1104"/>
      <c r="BJ110" s="1104"/>
      <c r="BK110" s="1104"/>
      <c r="BL110" s="1104"/>
      <c r="BM110" s="1104"/>
      <c r="BN110" s="1104"/>
      <c r="BO110" s="1104"/>
      <c r="BP110" s="1104"/>
      <c r="BQ110" s="1104"/>
      <c r="BR110" s="1104"/>
      <c r="BS110" s="1104"/>
      <c r="BT110" s="1104"/>
      <c r="BU110" s="1104"/>
      <c r="BV110" s="1104"/>
      <c r="BW110" s="1104"/>
      <c r="BX110" s="1104"/>
      <c r="BY110" s="1104"/>
      <c r="BZ110" s="1104"/>
      <c r="CA110" s="1104"/>
      <c r="CB110" s="1105"/>
      <c r="CC110" s="1124"/>
      <c r="CD110" s="1125"/>
      <c r="CE110" s="1125"/>
      <c r="CF110" s="1125"/>
      <c r="CG110" s="1125"/>
      <c r="CH110" s="1125"/>
      <c r="CI110" s="1125"/>
      <c r="CJ110" s="1125"/>
      <c r="CK110" s="1125"/>
      <c r="CL110" s="1125"/>
      <c r="CM110" s="1126"/>
      <c r="CN110" s="1129"/>
      <c r="CO110" s="1130"/>
      <c r="CP110" s="977"/>
      <c r="CQ110" s="978"/>
      <c r="CR110" s="1140"/>
      <c r="CS110" s="1141"/>
      <c r="CT110" s="1141"/>
      <c r="CU110" s="1141"/>
      <c r="CV110" s="1141"/>
      <c r="CW110" s="1141"/>
      <c r="CX110" s="1141"/>
      <c r="CY110" s="1141"/>
      <c r="CZ110" s="1141"/>
      <c r="DA110" s="1141"/>
      <c r="DB110" s="1141"/>
      <c r="DC110" s="1141"/>
      <c r="DD110" s="1142"/>
      <c r="DE110" s="1006"/>
      <c r="DF110" s="1007"/>
      <c r="DG110" s="1021"/>
      <c r="DH110" s="1022"/>
      <c r="DI110" s="1023"/>
      <c r="DJ110" s="947"/>
      <c r="DK110" s="948"/>
      <c r="DL110" s="948"/>
      <c r="DM110" s="948"/>
      <c r="DN110" s="948"/>
      <c r="DO110" s="948"/>
      <c r="DP110" s="948"/>
      <c r="DQ110" s="948"/>
      <c r="DR110" s="948"/>
      <c r="DS110" s="948"/>
      <c r="DT110" s="948"/>
      <c r="DU110" s="949"/>
      <c r="DV110" s="1024"/>
      <c r="DW110" s="1024"/>
      <c r="DX110" s="182"/>
      <c r="DZ110" s="180"/>
    </row>
    <row r="111" spans="1:139" ht="7.5" customHeight="1" thickBot="1" x14ac:dyDescent="0.2">
      <c r="A111" s="1193"/>
      <c r="B111" s="1193"/>
      <c r="C111" s="1193"/>
      <c r="D111" s="1193"/>
      <c r="E111" s="1193"/>
      <c r="F111" s="1193"/>
      <c r="G111" s="1193"/>
      <c r="H111" s="1193"/>
      <c r="I111" s="1193"/>
      <c r="J111" s="1193"/>
      <c r="K111" s="1193"/>
      <c r="L111" s="1193"/>
      <c r="M111" s="1193"/>
      <c r="O111" s="55"/>
      <c r="P111" s="112"/>
      <c r="Q111" s="112"/>
      <c r="R111" s="112"/>
      <c r="S111" s="112"/>
      <c r="T111" s="112"/>
      <c r="U111" s="112"/>
      <c r="V111" s="56"/>
      <c r="W111" s="56"/>
      <c r="X111" s="56"/>
      <c r="Y111" s="56"/>
      <c r="Z111" s="56"/>
      <c r="AA111" s="1100"/>
      <c r="AB111" s="1101"/>
      <c r="AC111" s="1101"/>
      <c r="AD111" s="1101"/>
      <c r="AE111" s="1101"/>
      <c r="AF111" s="1101"/>
      <c r="AG111" s="1101"/>
      <c r="AH111" s="1101"/>
      <c r="AI111" s="1101"/>
      <c r="AJ111" s="1101"/>
      <c r="AK111" s="1102"/>
      <c r="AL111" s="215"/>
      <c r="AM111" s="1114"/>
      <c r="AN111" s="1115"/>
      <c r="AO111" s="1115"/>
      <c r="AP111" s="1116"/>
      <c r="AQ111" s="1053"/>
      <c r="AR111" s="1054"/>
      <c r="AS111" s="1103"/>
      <c r="AT111" s="1104"/>
      <c r="AU111" s="1104"/>
      <c r="AV111" s="1104"/>
      <c r="AW111" s="1104"/>
      <c r="AX111" s="1104"/>
      <c r="AY111" s="1104"/>
      <c r="AZ111" s="1104"/>
      <c r="BA111" s="1104"/>
      <c r="BB111" s="1104"/>
      <c r="BC111" s="1104"/>
      <c r="BD111" s="1104"/>
      <c r="BE111" s="1104"/>
      <c r="BF111" s="1104"/>
      <c r="BG111" s="1104"/>
      <c r="BH111" s="1104"/>
      <c r="BI111" s="1104"/>
      <c r="BJ111" s="1104"/>
      <c r="BK111" s="1104"/>
      <c r="BL111" s="1104"/>
      <c r="BM111" s="1104"/>
      <c r="BN111" s="1104"/>
      <c r="BO111" s="1104"/>
      <c r="BP111" s="1104"/>
      <c r="BQ111" s="1104"/>
      <c r="BR111" s="1104"/>
      <c r="BS111" s="1104"/>
      <c r="BT111" s="1104"/>
      <c r="BU111" s="1104"/>
      <c r="BV111" s="1104"/>
      <c r="BW111" s="1104"/>
      <c r="BX111" s="1104"/>
      <c r="BY111" s="1104"/>
      <c r="BZ111" s="1104"/>
      <c r="CA111" s="1104"/>
      <c r="CB111" s="1105"/>
      <c r="CC111" s="1124"/>
      <c r="CD111" s="1125"/>
      <c r="CE111" s="1125"/>
      <c r="CF111" s="1125"/>
      <c r="CG111" s="1125"/>
      <c r="CH111" s="1125"/>
      <c r="CI111" s="1125"/>
      <c r="CJ111" s="1125"/>
      <c r="CK111" s="1125"/>
      <c r="CL111" s="1125"/>
      <c r="CM111" s="1126"/>
      <c r="CN111" s="1129"/>
      <c r="CO111" s="1130"/>
      <c r="CP111" s="977"/>
      <c r="CQ111" s="978"/>
      <c r="CR111" s="1140"/>
      <c r="CS111" s="1141"/>
      <c r="CT111" s="1141"/>
      <c r="CU111" s="1141"/>
      <c r="CV111" s="1141"/>
      <c r="CW111" s="1141"/>
      <c r="CX111" s="1141"/>
      <c r="CY111" s="1141"/>
      <c r="CZ111" s="1141"/>
      <c r="DA111" s="1141"/>
      <c r="DB111" s="1141"/>
      <c r="DC111" s="1141"/>
      <c r="DD111" s="1142"/>
      <c r="DE111" s="1006"/>
      <c r="DF111" s="1007"/>
      <c r="DG111" s="984" t="s">
        <v>255</v>
      </c>
      <c r="DH111" s="984"/>
      <c r="DI111" s="990"/>
      <c r="DJ111" s="944" t="str">
        <f>IF(DJ17&lt;&gt;"",DJ17,"")</f>
        <v/>
      </c>
      <c r="DK111" s="945"/>
      <c r="DL111" s="945"/>
      <c r="DM111" s="945"/>
      <c r="DN111" s="945"/>
      <c r="DO111" s="945"/>
      <c r="DP111" s="945"/>
      <c r="DQ111" s="945"/>
      <c r="DR111" s="945"/>
      <c r="DS111" s="945"/>
      <c r="DT111" s="945"/>
      <c r="DU111" s="946"/>
      <c r="DV111" s="1024"/>
      <c r="DW111" s="1024"/>
      <c r="DX111" s="182"/>
      <c r="DZ111" s="180"/>
    </row>
    <row r="112" spans="1:139" ht="7.5" customHeight="1" thickBot="1" x14ac:dyDescent="0.2">
      <c r="A112" s="1193"/>
      <c r="B112" s="1193"/>
      <c r="C112" s="1193"/>
      <c r="D112" s="1193"/>
      <c r="E112" s="1193"/>
      <c r="F112" s="1193"/>
      <c r="G112" s="1193"/>
      <c r="H112" s="1193"/>
      <c r="I112" s="1193"/>
      <c r="J112" s="1193"/>
      <c r="K112" s="1193"/>
      <c r="L112" s="1193"/>
      <c r="M112" s="1193"/>
      <c r="O112" s="55"/>
      <c r="P112" s="112"/>
      <c r="Q112" s="112"/>
      <c r="R112" s="112"/>
      <c r="S112" s="112"/>
      <c r="T112" s="56"/>
      <c r="U112" s="183"/>
      <c r="V112" s="183"/>
      <c r="W112" s="183"/>
      <c r="X112" s="183"/>
      <c r="Y112" s="183"/>
      <c r="Z112" s="183"/>
      <c r="AA112" s="183"/>
      <c r="AL112" s="216"/>
      <c r="AM112" s="1114"/>
      <c r="AN112" s="1115"/>
      <c r="AO112" s="1115"/>
      <c r="AP112" s="1116"/>
      <c r="AQ112" s="1053"/>
      <c r="AR112" s="1054"/>
      <c r="AS112" s="1103"/>
      <c r="AT112" s="1104"/>
      <c r="AU112" s="1104"/>
      <c r="AV112" s="1104"/>
      <c r="AW112" s="1104"/>
      <c r="AX112" s="1104"/>
      <c r="AY112" s="1104"/>
      <c r="AZ112" s="1104"/>
      <c r="BA112" s="1104"/>
      <c r="BB112" s="1104"/>
      <c r="BC112" s="1104"/>
      <c r="BD112" s="1104"/>
      <c r="BE112" s="1104"/>
      <c r="BF112" s="1104"/>
      <c r="BG112" s="1104"/>
      <c r="BH112" s="1104"/>
      <c r="BI112" s="1104"/>
      <c r="BJ112" s="1104"/>
      <c r="BK112" s="1104"/>
      <c r="BL112" s="1104"/>
      <c r="BM112" s="1104"/>
      <c r="BN112" s="1104"/>
      <c r="BO112" s="1104"/>
      <c r="BP112" s="1104"/>
      <c r="BQ112" s="1104"/>
      <c r="BR112" s="1104"/>
      <c r="BS112" s="1104"/>
      <c r="BT112" s="1104"/>
      <c r="BU112" s="1104"/>
      <c r="BV112" s="1104"/>
      <c r="BW112" s="1104"/>
      <c r="BX112" s="1104"/>
      <c r="BY112" s="1104"/>
      <c r="BZ112" s="1104"/>
      <c r="CA112" s="1104"/>
      <c r="CB112" s="1105"/>
      <c r="CC112" s="1124"/>
      <c r="CD112" s="1125"/>
      <c r="CE112" s="1125"/>
      <c r="CF112" s="1125"/>
      <c r="CG112" s="1125"/>
      <c r="CH112" s="1125"/>
      <c r="CI112" s="1125"/>
      <c r="CJ112" s="1125"/>
      <c r="CK112" s="1125"/>
      <c r="CL112" s="1125"/>
      <c r="CM112" s="1126"/>
      <c r="CN112" s="1129"/>
      <c r="CO112" s="1130"/>
      <c r="CP112" s="977"/>
      <c r="CQ112" s="978"/>
      <c r="CR112" s="1140"/>
      <c r="CS112" s="1141"/>
      <c r="CT112" s="1141"/>
      <c r="CU112" s="1141"/>
      <c r="CV112" s="1141"/>
      <c r="CW112" s="1141"/>
      <c r="CX112" s="1141"/>
      <c r="CY112" s="1141"/>
      <c r="CZ112" s="1141"/>
      <c r="DA112" s="1141"/>
      <c r="DB112" s="1141"/>
      <c r="DC112" s="1141"/>
      <c r="DD112" s="1142"/>
      <c r="DE112" s="1006"/>
      <c r="DF112" s="1007"/>
      <c r="DG112" s="984"/>
      <c r="DH112" s="984"/>
      <c r="DI112" s="990"/>
      <c r="DJ112" s="944"/>
      <c r="DK112" s="945"/>
      <c r="DL112" s="945"/>
      <c r="DM112" s="945"/>
      <c r="DN112" s="945"/>
      <c r="DO112" s="945"/>
      <c r="DP112" s="945"/>
      <c r="DQ112" s="945"/>
      <c r="DR112" s="945"/>
      <c r="DS112" s="945"/>
      <c r="DT112" s="945"/>
      <c r="DU112" s="946"/>
      <c r="DV112" s="1024"/>
      <c r="DW112" s="1024"/>
      <c r="DX112" s="182"/>
      <c r="DZ112" s="181"/>
      <c r="EA112" s="49"/>
      <c r="EB112" s="49"/>
      <c r="EC112" s="49"/>
      <c r="ED112" s="49"/>
      <c r="EE112" s="49"/>
      <c r="EF112" s="49"/>
      <c r="EG112" s="49"/>
      <c r="EH112" s="49"/>
      <c r="EI112" s="49"/>
    </row>
    <row r="113" spans="1:158" ht="7.5" customHeight="1" thickBot="1" x14ac:dyDescent="0.2">
      <c r="A113" s="1193"/>
      <c r="B113" s="1193"/>
      <c r="C113" s="1193"/>
      <c r="D113" s="1193"/>
      <c r="E113" s="1193"/>
      <c r="F113" s="1193"/>
      <c r="G113" s="1193"/>
      <c r="H113" s="1193"/>
      <c r="I113" s="1193"/>
      <c r="J113" s="1193"/>
      <c r="K113" s="1193"/>
      <c r="L113" s="1193"/>
      <c r="M113" s="1193"/>
      <c r="O113" s="55"/>
      <c r="P113" s="112"/>
      <c r="Q113" s="112"/>
      <c r="R113" s="741" t="s">
        <v>143</v>
      </c>
      <c r="S113" s="741"/>
      <c r="T113" s="741"/>
      <c r="U113" s="742"/>
      <c r="V113" s="971" t="str">
        <f>IF(V19&lt;&gt;"",V19,"")</f>
        <v/>
      </c>
      <c r="W113" s="739"/>
      <c r="X113" s="739"/>
      <c r="Y113" s="739"/>
      <c r="Z113" s="740"/>
      <c r="AA113" s="974" t="s">
        <v>243</v>
      </c>
      <c r="AB113" s="873"/>
      <c r="AC113" s="873"/>
      <c r="AL113" s="216"/>
      <c r="AM113" s="1114"/>
      <c r="AN113" s="1115"/>
      <c r="AO113" s="1115"/>
      <c r="AP113" s="1116"/>
      <c r="AQ113" s="1053"/>
      <c r="AR113" s="1054"/>
      <c r="AS113" s="1103"/>
      <c r="AT113" s="1104"/>
      <c r="AU113" s="1104"/>
      <c r="AV113" s="1104"/>
      <c r="AW113" s="1104"/>
      <c r="AX113" s="1104"/>
      <c r="AY113" s="1104"/>
      <c r="AZ113" s="1104"/>
      <c r="BA113" s="1104"/>
      <c r="BB113" s="1104"/>
      <c r="BC113" s="1104"/>
      <c r="BD113" s="1104"/>
      <c r="BE113" s="1104"/>
      <c r="BF113" s="1104"/>
      <c r="BG113" s="1104"/>
      <c r="BH113" s="1104"/>
      <c r="BI113" s="1104"/>
      <c r="BJ113" s="1104"/>
      <c r="BK113" s="1104"/>
      <c r="BL113" s="1104"/>
      <c r="BM113" s="1104"/>
      <c r="BN113" s="1104"/>
      <c r="BO113" s="1104"/>
      <c r="BP113" s="1104"/>
      <c r="BQ113" s="1104"/>
      <c r="BR113" s="1104"/>
      <c r="BS113" s="1104"/>
      <c r="BT113" s="1104"/>
      <c r="BU113" s="1104"/>
      <c r="BV113" s="1104"/>
      <c r="BW113" s="1104"/>
      <c r="BX113" s="1104"/>
      <c r="BY113" s="1104"/>
      <c r="BZ113" s="1104"/>
      <c r="CA113" s="1104"/>
      <c r="CB113" s="1105"/>
      <c r="CC113" s="1124"/>
      <c r="CD113" s="1125"/>
      <c r="CE113" s="1125"/>
      <c r="CF113" s="1125"/>
      <c r="CG113" s="1125"/>
      <c r="CH113" s="1125"/>
      <c r="CI113" s="1125"/>
      <c r="CJ113" s="1125"/>
      <c r="CK113" s="1125"/>
      <c r="CL113" s="1125"/>
      <c r="CM113" s="1126"/>
      <c r="CN113" s="1129"/>
      <c r="CO113" s="1130"/>
      <c r="CP113" s="1109"/>
      <c r="CQ113" s="1110"/>
      <c r="CR113" s="1143"/>
      <c r="CS113" s="1144"/>
      <c r="CT113" s="1144"/>
      <c r="CU113" s="1144"/>
      <c r="CV113" s="1144"/>
      <c r="CW113" s="1144"/>
      <c r="CX113" s="1144"/>
      <c r="CY113" s="1144"/>
      <c r="CZ113" s="1144"/>
      <c r="DA113" s="1144"/>
      <c r="DB113" s="1144"/>
      <c r="DC113" s="1144"/>
      <c r="DD113" s="1145"/>
      <c r="DE113" s="1008"/>
      <c r="DF113" s="1009"/>
      <c r="DG113" s="1022"/>
      <c r="DH113" s="1022"/>
      <c r="DI113" s="1023"/>
      <c r="DJ113" s="947"/>
      <c r="DK113" s="948"/>
      <c r="DL113" s="948"/>
      <c r="DM113" s="948"/>
      <c r="DN113" s="948"/>
      <c r="DO113" s="948"/>
      <c r="DP113" s="948"/>
      <c r="DQ113" s="948"/>
      <c r="DR113" s="948"/>
      <c r="DS113" s="948"/>
      <c r="DT113" s="948"/>
      <c r="DU113" s="949"/>
      <c r="DV113" s="1024"/>
      <c r="DW113" s="1024"/>
      <c r="DX113" s="182"/>
      <c r="DZ113" s="181"/>
      <c r="EA113" s="49"/>
      <c r="EB113" s="49"/>
      <c r="EC113" s="49"/>
      <c r="ED113" s="49"/>
      <c r="EE113" s="49"/>
      <c r="EF113" s="49"/>
      <c r="EG113" s="49"/>
      <c r="EH113" s="49"/>
      <c r="EI113" s="49"/>
    </row>
    <row r="114" spans="1:158" ht="7.5" customHeight="1" x14ac:dyDescent="0.15">
      <c r="A114" s="1193"/>
      <c r="B114" s="1193"/>
      <c r="C114" s="1193"/>
      <c r="D114" s="1193"/>
      <c r="E114" s="1193"/>
      <c r="F114" s="1193"/>
      <c r="G114" s="1193"/>
      <c r="H114" s="1193"/>
      <c r="I114" s="1193"/>
      <c r="J114" s="1193"/>
      <c r="K114" s="1193"/>
      <c r="L114" s="1193"/>
      <c r="M114" s="1193"/>
      <c r="O114" s="55"/>
      <c r="P114" s="112"/>
      <c r="Q114" s="112"/>
      <c r="R114" s="741"/>
      <c r="S114" s="741"/>
      <c r="T114" s="741"/>
      <c r="U114" s="742"/>
      <c r="V114" s="972"/>
      <c r="W114" s="741"/>
      <c r="X114" s="741"/>
      <c r="Y114" s="741"/>
      <c r="Z114" s="742"/>
      <c r="AA114" s="974"/>
      <c r="AB114" s="873"/>
      <c r="AC114" s="873"/>
      <c r="AD114" s="48"/>
      <c r="AE114" s="48"/>
      <c r="AF114" s="48"/>
      <c r="AG114" s="48"/>
      <c r="AH114" s="48"/>
      <c r="AI114" s="48"/>
      <c r="AJ114" s="48"/>
      <c r="AK114" s="48"/>
      <c r="AL114" s="217"/>
      <c r="AM114" s="1114"/>
      <c r="AN114" s="1115"/>
      <c r="AO114" s="1115"/>
      <c r="AP114" s="1116"/>
      <c r="AQ114" s="1056"/>
      <c r="AR114" s="1057"/>
      <c r="AS114" s="1106"/>
      <c r="AT114" s="1107"/>
      <c r="AU114" s="1107"/>
      <c r="AV114" s="1107"/>
      <c r="AW114" s="1107"/>
      <c r="AX114" s="1107"/>
      <c r="AY114" s="1107"/>
      <c r="AZ114" s="1107"/>
      <c r="BA114" s="1107"/>
      <c r="BB114" s="1107"/>
      <c r="BC114" s="1107"/>
      <c r="BD114" s="1107"/>
      <c r="BE114" s="1107"/>
      <c r="BF114" s="1107"/>
      <c r="BG114" s="1107"/>
      <c r="BH114" s="1107"/>
      <c r="BI114" s="1107"/>
      <c r="BJ114" s="1107"/>
      <c r="BK114" s="1107"/>
      <c r="BL114" s="1107"/>
      <c r="BM114" s="1107"/>
      <c r="BN114" s="1107"/>
      <c r="BO114" s="1107"/>
      <c r="BP114" s="1107"/>
      <c r="BQ114" s="1107"/>
      <c r="BR114" s="1107"/>
      <c r="BS114" s="1107"/>
      <c r="BT114" s="1107"/>
      <c r="BU114" s="1107"/>
      <c r="BV114" s="1107"/>
      <c r="BW114" s="1107"/>
      <c r="BX114" s="1107"/>
      <c r="BY114" s="1107"/>
      <c r="BZ114" s="1107"/>
      <c r="CA114" s="1107"/>
      <c r="CB114" s="1108"/>
      <c r="CC114" s="1124"/>
      <c r="CD114" s="1125"/>
      <c r="CE114" s="1125"/>
      <c r="CF114" s="1125"/>
      <c r="CG114" s="1125"/>
      <c r="CH114" s="1125"/>
      <c r="CI114" s="1125"/>
      <c r="CJ114" s="1125"/>
      <c r="CK114" s="1125"/>
      <c r="CL114" s="1125"/>
      <c r="CM114" s="1126"/>
      <c r="CN114" s="1129"/>
      <c r="CO114" s="1130"/>
      <c r="CP114" s="975" t="s">
        <v>253</v>
      </c>
      <c r="CQ114" s="976"/>
      <c r="CR114" s="981" t="str">
        <f>IF(CR20&lt;&gt;"",CR20,"")</f>
        <v/>
      </c>
      <c r="CS114" s="982"/>
      <c r="CT114" s="982"/>
      <c r="CU114" s="987" t="str">
        <f>IF(CU20&lt;&gt;"",CU20,"")</f>
        <v/>
      </c>
      <c r="CV114" s="982" t="str">
        <f>IF(CV20&lt;&gt;"",CV20,"")</f>
        <v/>
      </c>
      <c r="CW114" s="982"/>
      <c r="CX114" s="982"/>
      <c r="CY114" s="987" t="str">
        <f>IF(CY20&lt;&gt;"",CY20,"")</f>
        <v/>
      </c>
      <c r="CZ114" s="982" t="str">
        <f>IF(CZ20&lt;&gt;"",CZ20,"")</f>
        <v/>
      </c>
      <c r="DA114" s="982"/>
      <c r="DB114" s="982"/>
      <c r="DC114" s="982"/>
      <c r="DD114" s="989"/>
      <c r="DE114" s="992" t="str">
        <f>IF(DE20&lt;&gt;"",DE20,"")</f>
        <v/>
      </c>
      <c r="DF114" s="993"/>
      <c r="DG114" s="996" t="s">
        <v>90</v>
      </c>
      <c r="DH114" s="996"/>
      <c r="DI114" s="997"/>
      <c r="DJ114" s="998" t="str">
        <f>IF(DJ20&lt;&gt;"",DJ20,"")</f>
        <v/>
      </c>
      <c r="DK114" s="999"/>
      <c r="DL114" s="999"/>
      <c r="DM114" s="999"/>
      <c r="DN114" s="999"/>
      <c r="DO114" s="999"/>
      <c r="DP114" s="999"/>
      <c r="DQ114" s="999"/>
      <c r="DR114" s="999"/>
      <c r="DS114" s="999"/>
      <c r="DT114" s="999"/>
      <c r="DU114" s="1000"/>
      <c r="DV114" s="1024"/>
      <c r="DW114" s="1024"/>
      <c r="DX114" s="182"/>
      <c r="DZ114" s="181"/>
      <c r="EA114" s="186"/>
      <c r="EB114" s="187"/>
      <c r="EC114" s="186"/>
      <c r="ED114" s="187"/>
      <c r="EE114" s="186"/>
      <c r="EF114" s="187"/>
      <c r="EG114" s="186"/>
      <c r="EH114" s="187"/>
      <c r="EI114" s="186"/>
      <c r="EJ114" s="187"/>
      <c r="EK114" s="186"/>
      <c r="EL114" s="187"/>
      <c r="EM114" s="186"/>
      <c r="EN114" s="187"/>
      <c r="EO114" s="186"/>
      <c r="EP114" s="187"/>
      <c r="EQ114" s="186"/>
      <c r="ER114" s="187"/>
      <c r="ES114" s="186"/>
      <c r="ET114" s="187"/>
      <c r="EU114" s="186"/>
      <c r="EV114" s="187"/>
      <c r="EW114" s="186"/>
      <c r="EX114" s="187"/>
      <c r="EY114" s="186"/>
      <c r="EZ114" s="187"/>
    </row>
    <row r="115" spans="1:158" ht="7.5" customHeight="1" thickBot="1" x14ac:dyDescent="0.2">
      <c r="A115" s="1193"/>
      <c r="B115" s="1193"/>
      <c r="C115" s="1193"/>
      <c r="D115" s="1193"/>
      <c r="E115" s="1193"/>
      <c r="F115" s="1193"/>
      <c r="G115" s="1193"/>
      <c r="H115" s="1193"/>
      <c r="I115" s="1193"/>
      <c r="J115" s="1193"/>
      <c r="K115" s="1193"/>
      <c r="L115" s="1193"/>
      <c r="M115" s="1193"/>
      <c r="O115" s="55"/>
      <c r="P115" s="112"/>
      <c r="Q115" s="112"/>
      <c r="R115" s="741"/>
      <c r="S115" s="741"/>
      <c r="T115" s="741"/>
      <c r="U115" s="742"/>
      <c r="V115" s="973"/>
      <c r="W115" s="743"/>
      <c r="X115" s="743"/>
      <c r="Y115" s="743"/>
      <c r="Z115" s="744"/>
      <c r="AA115" s="974"/>
      <c r="AB115" s="873"/>
      <c r="AC115" s="873"/>
      <c r="AD115" s="48"/>
      <c r="AE115" s="48"/>
      <c r="AF115" s="48"/>
      <c r="AG115" s="48"/>
      <c r="AH115" s="48"/>
      <c r="AI115" s="48"/>
      <c r="AJ115" s="48"/>
      <c r="AK115" s="48"/>
      <c r="AL115" s="217"/>
      <c r="AM115" s="1114"/>
      <c r="AN115" s="1115"/>
      <c r="AO115" s="1115"/>
      <c r="AP115" s="1116"/>
      <c r="AQ115" s="639" t="s">
        <v>226</v>
      </c>
      <c r="AR115" s="639"/>
      <c r="AS115" s="1001" t="str">
        <f>IF(AS21&lt;&gt;"",AS21,"")</f>
        <v/>
      </c>
      <c r="AT115" s="1002"/>
      <c r="AU115" s="1002"/>
      <c r="AV115" s="1002"/>
      <c r="AW115" s="1002"/>
      <c r="AX115" s="1002"/>
      <c r="AY115" s="1002"/>
      <c r="AZ115" s="1002"/>
      <c r="BA115" s="1002"/>
      <c r="BB115" s="1002"/>
      <c r="BC115" s="1002"/>
      <c r="BD115" s="1002"/>
      <c r="BE115" s="1002"/>
      <c r="BF115" s="1002"/>
      <c r="BG115" s="1002"/>
      <c r="BH115" s="1002"/>
      <c r="BI115" s="1002"/>
      <c r="BJ115" s="1002"/>
      <c r="BK115" s="1002"/>
      <c r="BL115" s="1002"/>
      <c r="BM115" s="1002"/>
      <c r="BN115" s="1002"/>
      <c r="BO115" s="1002"/>
      <c r="BP115" s="1002"/>
      <c r="BQ115" s="1002"/>
      <c r="BR115" s="1002"/>
      <c r="BS115" s="1002"/>
      <c r="BT115" s="1002"/>
      <c r="BU115" s="1002"/>
      <c r="BV115" s="1002"/>
      <c r="BW115" s="1002"/>
      <c r="BX115" s="1002"/>
      <c r="BY115" s="1002"/>
      <c r="BZ115" s="1002"/>
      <c r="CA115" s="1002"/>
      <c r="CB115" s="1003"/>
      <c r="CC115" s="1124"/>
      <c r="CD115" s="1125"/>
      <c r="CE115" s="1125"/>
      <c r="CF115" s="1125"/>
      <c r="CG115" s="1125"/>
      <c r="CH115" s="1125"/>
      <c r="CI115" s="1125"/>
      <c r="CJ115" s="1125"/>
      <c r="CK115" s="1125"/>
      <c r="CL115" s="1125"/>
      <c r="CM115" s="1126"/>
      <c r="CN115" s="1129"/>
      <c r="CO115" s="1130"/>
      <c r="CP115" s="977"/>
      <c r="CQ115" s="978"/>
      <c r="CR115" s="983"/>
      <c r="CS115" s="984"/>
      <c r="CT115" s="984"/>
      <c r="CU115" s="560"/>
      <c r="CV115" s="984"/>
      <c r="CW115" s="984"/>
      <c r="CX115" s="984"/>
      <c r="CY115" s="560"/>
      <c r="CZ115" s="984"/>
      <c r="DA115" s="984"/>
      <c r="DB115" s="984"/>
      <c r="DC115" s="984"/>
      <c r="DD115" s="990"/>
      <c r="DE115" s="994"/>
      <c r="DF115" s="995"/>
      <c r="DG115" s="984"/>
      <c r="DH115" s="984"/>
      <c r="DI115" s="990"/>
      <c r="DJ115" s="944"/>
      <c r="DK115" s="945"/>
      <c r="DL115" s="945"/>
      <c r="DM115" s="945"/>
      <c r="DN115" s="945"/>
      <c r="DO115" s="945"/>
      <c r="DP115" s="945"/>
      <c r="DQ115" s="945"/>
      <c r="DR115" s="945"/>
      <c r="DS115" s="945"/>
      <c r="DT115" s="945"/>
      <c r="DU115" s="946"/>
      <c r="DV115" s="1024"/>
      <c r="DW115" s="1024"/>
      <c r="DX115" s="182"/>
      <c r="DZ115" s="181"/>
      <c r="EA115" s="187"/>
      <c r="EB115" s="248"/>
      <c r="EC115" s="187"/>
      <c r="ED115" s="187"/>
      <c r="EE115" s="187"/>
      <c r="EF115" s="187"/>
      <c r="EG115" s="187"/>
      <c r="EH115" s="187"/>
      <c r="EI115" s="187"/>
      <c r="EJ115" s="187"/>
      <c r="EK115" s="187"/>
      <c r="EL115" s="187"/>
      <c r="EM115" s="187"/>
      <c r="EN115" s="187"/>
      <c r="EO115" s="187"/>
      <c r="EP115" s="187"/>
      <c r="EQ115" s="187"/>
      <c r="ER115" s="187"/>
      <c r="ES115" s="187"/>
      <c r="ET115" s="187"/>
      <c r="EU115" s="187"/>
      <c r="EV115" s="187"/>
      <c r="EW115" s="187"/>
      <c r="EX115" s="187"/>
      <c r="EY115" s="187"/>
      <c r="EZ115" s="187"/>
    </row>
    <row r="116" spans="1:158" ht="7.5" customHeight="1" x14ac:dyDescent="0.15">
      <c r="A116" s="1193"/>
      <c r="B116" s="1193"/>
      <c r="C116" s="1193"/>
      <c r="D116" s="1193"/>
      <c r="E116" s="1193"/>
      <c r="F116" s="1193"/>
      <c r="G116" s="1193"/>
      <c r="H116" s="1193"/>
      <c r="I116" s="1193"/>
      <c r="J116" s="1193"/>
      <c r="K116" s="1193"/>
      <c r="L116" s="1193"/>
      <c r="M116" s="1193"/>
      <c r="O116" s="55"/>
      <c r="P116" s="112"/>
      <c r="Q116" s="112"/>
      <c r="R116" s="184"/>
      <c r="S116" s="184"/>
      <c r="T116" s="184"/>
      <c r="U116" s="184"/>
      <c r="V116" s="177"/>
      <c r="W116" s="177"/>
      <c r="X116" s="177"/>
      <c r="Y116" s="177"/>
      <c r="Z116" s="177"/>
      <c r="AA116" s="185"/>
      <c r="AB116" s="185"/>
      <c r="AC116" s="185"/>
      <c r="AD116" s="48"/>
      <c r="AE116" s="48"/>
      <c r="AF116" s="48"/>
      <c r="AG116" s="48"/>
      <c r="AH116" s="48"/>
      <c r="AI116" s="48"/>
      <c r="AJ116" s="48"/>
      <c r="AK116" s="48"/>
      <c r="AL116" s="217"/>
      <c r="AM116" s="1114"/>
      <c r="AN116" s="1115"/>
      <c r="AO116" s="1115"/>
      <c r="AP116" s="1116"/>
      <c r="AQ116" s="639"/>
      <c r="AR116" s="639"/>
      <c r="AS116" s="1001"/>
      <c r="AT116" s="1002"/>
      <c r="AU116" s="1002"/>
      <c r="AV116" s="1002"/>
      <c r="AW116" s="1002"/>
      <c r="AX116" s="1002"/>
      <c r="AY116" s="1002"/>
      <c r="AZ116" s="1002"/>
      <c r="BA116" s="1002"/>
      <c r="BB116" s="1002"/>
      <c r="BC116" s="1002"/>
      <c r="BD116" s="1002"/>
      <c r="BE116" s="1002"/>
      <c r="BF116" s="1002"/>
      <c r="BG116" s="1002"/>
      <c r="BH116" s="1002"/>
      <c r="BI116" s="1002"/>
      <c r="BJ116" s="1002"/>
      <c r="BK116" s="1002"/>
      <c r="BL116" s="1002"/>
      <c r="BM116" s="1002"/>
      <c r="BN116" s="1002"/>
      <c r="BO116" s="1002"/>
      <c r="BP116" s="1002"/>
      <c r="BQ116" s="1002"/>
      <c r="BR116" s="1002"/>
      <c r="BS116" s="1002"/>
      <c r="BT116" s="1002"/>
      <c r="BU116" s="1002"/>
      <c r="BV116" s="1002"/>
      <c r="BW116" s="1002"/>
      <c r="BX116" s="1002"/>
      <c r="BY116" s="1002"/>
      <c r="BZ116" s="1002"/>
      <c r="CA116" s="1002"/>
      <c r="CB116" s="1003"/>
      <c r="CC116" s="1124"/>
      <c r="CD116" s="1125"/>
      <c r="CE116" s="1125"/>
      <c r="CF116" s="1125"/>
      <c r="CG116" s="1125"/>
      <c r="CH116" s="1125"/>
      <c r="CI116" s="1125"/>
      <c r="CJ116" s="1125"/>
      <c r="CK116" s="1125"/>
      <c r="CL116" s="1125"/>
      <c r="CM116" s="1126"/>
      <c r="CN116" s="1129"/>
      <c r="CO116" s="1130"/>
      <c r="CP116" s="977"/>
      <c r="CQ116" s="978"/>
      <c r="CR116" s="983"/>
      <c r="CS116" s="984"/>
      <c r="CT116" s="984"/>
      <c r="CU116" s="560"/>
      <c r="CV116" s="984"/>
      <c r="CW116" s="984"/>
      <c r="CX116" s="984"/>
      <c r="CY116" s="560"/>
      <c r="CZ116" s="984"/>
      <c r="DA116" s="984"/>
      <c r="DB116" s="984"/>
      <c r="DC116" s="984"/>
      <c r="DD116" s="990"/>
      <c r="DE116" s="994"/>
      <c r="DF116" s="995"/>
      <c r="DG116" s="984"/>
      <c r="DH116" s="984"/>
      <c r="DI116" s="990"/>
      <c r="DJ116" s="944"/>
      <c r="DK116" s="945"/>
      <c r="DL116" s="945"/>
      <c r="DM116" s="945"/>
      <c r="DN116" s="945"/>
      <c r="DO116" s="945"/>
      <c r="DP116" s="945"/>
      <c r="DQ116" s="945"/>
      <c r="DR116" s="945"/>
      <c r="DS116" s="945"/>
      <c r="DT116" s="945"/>
      <c r="DU116" s="946"/>
      <c r="DV116" s="1024"/>
      <c r="DW116" s="1024"/>
      <c r="DX116" s="182"/>
      <c r="DZ116" s="181"/>
      <c r="EA116" s="49"/>
      <c r="EB116" s="254"/>
      <c r="EC116" s="49"/>
      <c r="ED116" s="49"/>
      <c r="EE116" s="49"/>
      <c r="EF116" s="49"/>
      <c r="EG116" s="49"/>
      <c r="EH116" s="49"/>
      <c r="EI116" s="49"/>
    </row>
    <row r="117" spans="1:158" ht="7.5" customHeight="1" thickBot="1" x14ac:dyDescent="0.2">
      <c r="A117" s="1193"/>
      <c r="B117" s="1193"/>
      <c r="C117" s="1193"/>
      <c r="D117" s="1193"/>
      <c r="E117" s="1193"/>
      <c r="F117" s="1193"/>
      <c r="G117" s="1193"/>
      <c r="H117" s="1193"/>
      <c r="I117" s="1193"/>
      <c r="J117" s="1193"/>
      <c r="K117" s="1193"/>
      <c r="L117" s="1193"/>
      <c r="M117" s="1193"/>
      <c r="O117" s="55"/>
      <c r="P117" s="112"/>
      <c r="Q117" s="112"/>
      <c r="R117" s="48"/>
      <c r="S117" s="48"/>
      <c r="T117" s="48"/>
      <c r="U117" s="48"/>
      <c r="V117" s="48"/>
      <c r="W117" s="48"/>
      <c r="X117" s="48"/>
      <c r="Y117" s="48"/>
      <c r="Z117" s="48"/>
      <c r="AA117" s="48"/>
      <c r="AB117" s="48"/>
      <c r="AC117" s="48"/>
      <c r="AD117" s="48"/>
      <c r="AE117" s="48"/>
      <c r="AF117" s="48"/>
      <c r="AG117" s="48"/>
      <c r="AH117" s="48"/>
      <c r="AI117" s="48"/>
      <c r="AJ117" s="48"/>
      <c r="AK117" s="48"/>
      <c r="AL117" s="217"/>
      <c r="AM117" s="1114"/>
      <c r="AN117" s="1115"/>
      <c r="AO117" s="1115"/>
      <c r="AP117" s="1116"/>
      <c r="AQ117" s="639"/>
      <c r="AR117" s="639"/>
      <c r="AS117" s="1001"/>
      <c r="AT117" s="1002"/>
      <c r="AU117" s="1002"/>
      <c r="AV117" s="1002"/>
      <c r="AW117" s="1002"/>
      <c r="AX117" s="1002"/>
      <c r="AY117" s="1002"/>
      <c r="AZ117" s="1002"/>
      <c r="BA117" s="1002"/>
      <c r="BB117" s="1002"/>
      <c r="BC117" s="1002"/>
      <c r="BD117" s="1002"/>
      <c r="BE117" s="1002"/>
      <c r="BF117" s="1002"/>
      <c r="BG117" s="1002"/>
      <c r="BH117" s="1002"/>
      <c r="BI117" s="1002"/>
      <c r="BJ117" s="1002"/>
      <c r="BK117" s="1002"/>
      <c r="BL117" s="1002"/>
      <c r="BM117" s="1002"/>
      <c r="BN117" s="1002"/>
      <c r="BO117" s="1002"/>
      <c r="BP117" s="1002"/>
      <c r="BQ117" s="1002"/>
      <c r="BR117" s="1002"/>
      <c r="BS117" s="1002"/>
      <c r="BT117" s="1002"/>
      <c r="BU117" s="1002"/>
      <c r="BV117" s="1002"/>
      <c r="BW117" s="1002"/>
      <c r="BX117" s="1002"/>
      <c r="BY117" s="1002"/>
      <c r="BZ117" s="1002"/>
      <c r="CA117" s="1002"/>
      <c r="CB117" s="1003"/>
      <c r="CC117" s="1124"/>
      <c r="CD117" s="1125"/>
      <c r="CE117" s="1125"/>
      <c r="CF117" s="1125"/>
      <c r="CG117" s="1125"/>
      <c r="CH117" s="1125"/>
      <c r="CI117" s="1125"/>
      <c r="CJ117" s="1125"/>
      <c r="CK117" s="1125"/>
      <c r="CL117" s="1125"/>
      <c r="CM117" s="1126"/>
      <c r="CN117" s="1129"/>
      <c r="CO117" s="1130"/>
      <c r="CP117" s="977"/>
      <c r="CQ117" s="978"/>
      <c r="CR117" s="983"/>
      <c r="CS117" s="984"/>
      <c r="CT117" s="984"/>
      <c r="CU117" s="560"/>
      <c r="CV117" s="984"/>
      <c r="CW117" s="984"/>
      <c r="CX117" s="984"/>
      <c r="CY117" s="560"/>
      <c r="CZ117" s="984"/>
      <c r="DA117" s="984"/>
      <c r="DB117" s="984"/>
      <c r="DC117" s="984"/>
      <c r="DD117" s="990"/>
      <c r="DE117" s="994"/>
      <c r="DF117" s="995"/>
      <c r="DG117" s="984"/>
      <c r="DH117" s="984"/>
      <c r="DI117" s="990"/>
      <c r="DJ117" s="944"/>
      <c r="DK117" s="945"/>
      <c r="DL117" s="945"/>
      <c r="DM117" s="945"/>
      <c r="DN117" s="945"/>
      <c r="DO117" s="945"/>
      <c r="DP117" s="945"/>
      <c r="DQ117" s="945"/>
      <c r="DR117" s="945"/>
      <c r="DS117" s="945"/>
      <c r="DT117" s="945"/>
      <c r="DU117" s="946"/>
      <c r="DV117" s="1024"/>
      <c r="DW117" s="1024"/>
      <c r="DX117" s="182"/>
      <c r="DZ117" s="181"/>
      <c r="EA117" s="49"/>
      <c r="EB117" s="49"/>
      <c r="EC117" s="49"/>
      <c r="ED117" s="49"/>
      <c r="EE117" s="49"/>
      <c r="EF117" s="49"/>
      <c r="EG117" s="49"/>
      <c r="EH117" s="49"/>
      <c r="EI117" s="49"/>
    </row>
    <row r="118" spans="1:158" ht="7.5" customHeight="1" thickBot="1" x14ac:dyDescent="0.2">
      <c r="A118" s="1193"/>
      <c r="B118" s="1193"/>
      <c r="C118" s="1193"/>
      <c r="D118" s="1193"/>
      <c r="E118" s="1193"/>
      <c r="F118" s="1193"/>
      <c r="G118" s="1193"/>
      <c r="H118" s="1193"/>
      <c r="I118" s="1193"/>
      <c r="J118" s="1193"/>
      <c r="K118" s="1193"/>
      <c r="L118" s="1193"/>
      <c r="M118" s="1193"/>
      <c r="O118" s="55"/>
      <c r="P118" s="112"/>
      <c r="Q118" s="112"/>
      <c r="R118" s="48"/>
      <c r="S118" s="48"/>
      <c r="T118" s="48"/>
      <c r="U118" s="48"/>
      <c r="V118" s="971" t="str">
        <f>IF(AA25&lt;&gt;"",AA25,"")</f>
        <v/>
      </c>
      <c r="W118" s="739"/>
      <c r="X118" s="739"/>
      <c r="Y118" s="739"/>
      <c r="Z118" s="740"/>
      <c r="AA118" s="974" t="s">
        <v>244</v>
      </c>
      <c r="AB118" s="873"/>
      <c r="AC118" s="873"/>
      <c r="AD118" s="971" t="str">
        <f>IF(AF25&lt;&gt;"",AF25,"")</f>
        <v/>
      </c>
      <c r="AE118" s="739"/>
      <c r="AF118" s="739"/>
      <c r="AG118" s="739"/>
      <c r="AH118" s="740"/>
      <c r="AI118" s="974" t="s">
        <v>245</v>
      </c>
      <c r="AJ118" s="873"/>
      <c r="AK118" s="873"/>
      <c r="AL118" s="217"/>
      <c r="AM118" s="1114"/>
      <c r="AN118" s="1115"/>
      <c r="AO118" s="1115"/>
      <c r="AP118" s="1116"/>
      <c r="AQ118" s="639"/>
      <c r="AR118" s="639"/>
      <c r="AS118" s="1001"/>
      <c r="AT118" s="1002"/>
      <c r="AU118" s="1002"/>
      <c r="AV118" s="1002"/>
      <c r="AW118" s="1002"/>
      <c r="AX118" s="1002"/>
      <c r="AY118" s="1002"/>
      <c r="AZ118" s="1002"/>
      <c r="BA118" s="1002"/>
      <c r="BB118" s="1002"/>
      <c r="BC118" s="1002"/>
      <c r="BD118" s="1002"/>
      <c r="BE118" s="1002"/>
      <c r="BF118" s="1002"/>
      <c r="BG118" s="1002"/>
      <c r="BH118" s="1002"/>
      <c r="BI118" s="1002"/>
      <c r="BJ118" s="1002"/>
      <c r="BK118" s="1002"/>
      <c r="BL118" s="1002"/>
      <c r="BM118" s="1002"/>
      <c r="BN118" s="1002"/>
      <c r="BO118" s="1002"/>
      <c r="BP118" s="1002"/>
      <c r="BQ118" s="1002"/>
      <c r="BR118" s="1002"/>
      <c r="BS118" s="1002"/>
      <c r="BT118" s="1002"/>
      <c r="BU118" s="1002"/>
      <c r="BV118" s="1002"/>
      <c r="BW118" s="1002"/>
      <c r="BX118" s="1002"/>
      <c r="BY118" s="1002"/>
      <c r="BZ118" s="1002"/>
      <c r="CA118" s="1002"/>
      <c r="CB118" s="1003"/>
      <c r="CC118" s="1124"/>
      <c r="CD118" s="1125"/>
      <c r="CE118" s="1125"/>
      <c r="CF118" s="1125"/>
      <c r="CG118" s="1125"/>
      <c r="CH118" s="1125"/>
      <c r="CI118" s="1125"/>
      <c r="CJ118" s="1125"/>
      <c r="CK118" s="1125"/>
      <c r="CL118" s="1125"/>
      <c r="CM118" s="1126"/>
      <c r="CN118" s="1129"/>
      <c r="CO118" s="1130"/>
      <c r="CP118" s="979"/>
      <c r="CQ118" s="980"/>
      <c r="CR118" s="985"/>
      <c r="CS118" s="986"/>
      <c r="CT118" s="986"/>
      <c r="CU118" s="988"/>
      <c r="CV118" s="986"/>
      <c r="CW118" s="986"/>
      <c r="CX118" s="986"/>
      <c r="CY118" s="988"/>
      <c r="CZ118" s="986"/>
      <c r="DA118" s="986"/>
      <c r="DB118" s="986"/>
      <c r="DC118" s="986"/>
      <c r="DD118" s="991"/>
      <c r="DE118" s="1006" t="s">
        <v>89</v>
      </c>
      <c r="DF118" s="1007"/>
      <c r="DG118" s="984"/>
      <c r="DH118" s="984"/>
      <c r="DI118" s="990"/>
      <c r="DJ118" s="944"/>
      <c r="DK118" s="945"/>
      <c r="DL118" s="945"/>
      <c r="DM118" s="945"/>
      <c r="DN118" s="945"/>
      <c r="DO118" s="945"/>
      <c r="DP118" s="945"/>
      <c r="DQ118" s="945"/>
      <c r="DR118" s="945"/>
      <c r="DS118" s="945"/>
      <c r="DT118" s="945"/>
      <c r="DU118" s="946"/>
      <c r="DV118" s="1024"/>
      <c r="DW118" s="1024"/>
      <c r="DX118" s="182"/>
      <c r="DZ118" s="181"/>
      <c r="EA118" s="49"/>
      <c r="EB118" s="49"/>
      <c r="EC118" s="49"/>
      <c r="ED118" s="49"/>
      <c r="EE118" s="49"/>
      <c r="EF118" s="49"/>
      <c r="EG118" s="49"/>
      <c r="EH118" s="49"/>
      <c r="EI118" s="49"/>
    </row>
    <row r="119" spans="1:158" ht="7.5" customHeight="1" thickBot="1" x14ac:dyDescent="0.2">
      <c r="A119" s="1193"/>
      <c r="B119" s="1193"/>
      <c r="C119" s="1193"/>
      <c r="D119" s="1193"/>
      <c r="E119" s="1193"/>
      <c r="F119" s="1193"/>
      <c r="G119" s="1193"/>
      <c r="H119" s="1193"/>
      <c r="I119" s="1193"/>
      <c r="J119" s="1193"/>
      <c r="K119" s="1193"/>
      <c r="L119" s="1193"/>
      <c r="M119" s="1193"/>
      <c r="O119" s="55"/>
      <c r="P119" s="112"/>
      <c r="Q119" s="112"/>
      <c r="V119" s="972"/>
      <c r="W119" s="741"/>
      <c r="X119" s="741"/>
      <c r="Y119" s="741"/>
      <c r="Z119" s="742"/>
      <c r="AA119" s="974"/>
      <c r="AB119" s="873"/>
      <c r="AC119" s="873"/>
      <c r="AD119" s="972"/>
      <c r="AE119" s="741"/>
      <c r="AF119" s="741"/>
      <c r="AG119" s="741"/>
      <c r="AH119" s="742"/>
      <c r="AI119" s="974"/>
      <c r="AJ119" s="873"/>
      <c r="AK119" s="873"/>
      <c r="AL119" s="210"/>
      <c r="AM119" s="1114"/>
      <c r="AN119" s="1115"/>
      <c r="AO119" s="1115"/>
      <c r="AP119" s="1116"/>
      <c r="AQ119" s="639"/>
      <c r="AR119" s="639"/>
      <c r="AS119" s="1001"/>
      <c r="AT119" s="1002"/>
      <c r="AU119" s="1002"/>
      <c r="AV119" s="1002"/>
      <c r="AW119" s="1002"/>
      <c r="AX119" s="1002"/>
      <c r="AY119" s="1002"/>
      <c r="AZ119" s="1002"/>
      <c r="BA119" s="1002"/>
      <c r="BB119" s="1002"/>
      <c r="BC119" s="1002"/>
      <c r="BD119" s="1002"/>
      <c r="BE119" s="1002"/>
      <c r="BF119" s="1002"/>
      <c r="BG119" s="1002"/>
      <c r="BH119" s="1002"/>
      <c r="BI119" s="1002"/>
      <c r="BJ119" s="1002"/>
      <c r="BK119" s="1002"/>
      <c r="BL119" s="1002"/>
      <c r="BM119" s="1002"/>
      <c r="BN119" s="1002"/>
      <c r="BO119" s="1002"/>
      <c r="BP119" s="1002"/>
      <c r="BQ119" s="1002"/>
      <c r="BR119" s="1002"/>
      <c r="BS119" s="1002"/>
      <c r="BT119" s="1002"/>
      <c r="BU119" s="1002"/>
      <c r="BV119" s="1002"/>
      <c r="BW119" s="1002"/>
      <c r="BX119" s="1002"/>
      <c r="BY119" s="1002"/>
      <c r="BZ119" s="1002"/>
      <c r="CA119" s="1002"/>
      <c r="CB119" s="1003"/>
      <c r="CC119" s="1010" t="s">
        <v>249</v>
      </c>
      <c r="CD119" s="1011"/>
      <c r="CE119" s="1011"/>
      <c r="CF119" s="1011"/>
      <c r="CG119" s="1011"/>
      <c r="CH119" s="1011"/>
      <c r="CI119" s="1011"/>
      <c r="CJ119" s="1011"/>
      <c r="CK119" s="1011"/>
      <c r="CL119" s="1011"/>
      <c r="CM119" s="1012"/>
      <c r="CN119" s="1129"/>
      <c r="CO119" s="1130"/>
      <c r="CP119" s="1016" t="s">
        <v>254</v>
      </c>
      <c r="CQ119" s="1017"/>
      <c r="CR119" s="653" t="str">
        <f>IF(CR25&lt;&gt;"",CR25,"")</f>
        <v/>
      </c>
      <c r="CS119" s="654"/>
      <c r="CT119" s="654"/>
      <c r="CU119" s="654"/>
      <c r="CV119" s="654"/>
      <c r="CW119" s="654"/>
      <c r="CX119" s="654"/>
      <c r="CY119" s="654"/>
      <c r="CZ119" s="654"/>
      <c r="DA119" s="654"/>
      <c r="DB119" s="654"/>
      <c r="DC119" s="654"/>
      <c r="DD119" s="683"/>
      <c r="DE119" s="1006"/>
      <c r="DF119" s="1007"/>
      <c r="DG119" s="984"/>
      <c r="DH119" s="984"/>
      <c r="DI119" s="990"/>
      <c r="DJ119" s="947"/>
      <c r="DK119" s="948"/>
      <c r="DL119" s="948"/>
      <c r="DM119" s="948"/>
      <c r="DN119" s="948"/>
      <c r="DO119" s="948"/>
      <c r="DP119" s="948"/>
      <c r="DQ119" s="948"/>
      <c r="DR119" s="948"/>
      <c r="DS119" s="948"/>
      <c r="DT119" s="948"/>
      <c r="DU119" s="949"/>
      <c r="DV119" s="1024"/>
      <c r="DW119" s="1024"/>
      <c r="DX119" s="182"/>
      <c r="DZ119" s="181"/>
      <c r="EA119" s="49"/>
      <c r="EB119" s="49"/>
      <c r="EC119" s="49"/>
      <c r="ED119" s="49"/>
      <c r="EE119" s="232"/>
      <c r="EF119" s="233"/>
      <c r="EG119" s="232"/>
      <c r="EH119" s="233"/>
      <c r="EI119" s="232"/>
      <c r="EJ119" s="233"/>
      <c r="EK119" s="232"/>
      <c r="EL119" s="233"/>
      <c r="EM119" s="232"/>
      <c r="EN119" s="233"/>
      <c r="EO119" s="232"/>
      <c r="EP119" s="233"/>
      <c r="EQ119" s="232"/>
      <c r="ER119" s="233"/>
      <c r="ES119" s="232"/>
      <c r="ET119" s="233"/>
      <c r="EU119" s="232"/>
      <c r="EV119" s="233"/>
      <c r="EW119" s="232"/>
      <c r="EX119" s="233"/>
      <c r="EY119" s="232"/>
      <c r="EZ119" s="233"/>
      <c r="FA119" s="232"/>
      <c r="FB119" s="233"/>
    </row>
    <row r="120" spans="1:158" ht="7.5" customHeight="1" thickBot="1" x14ac:dyDescent="0.2">
      <c r="A120" s="1193"/>
      <c r="B120" s="1193"/>
      <c r="C120" s="1193"/>
      <c r="D120" s="1193"/>
      <c r="E120" s="1193"/>
      <c r="F120" s="1193"/>
      <c r="G120" s="1193"/>
      <c r="H120" s="1193"/>
      <c r="I120" s="1193"/>
      <c r="J120" s="1193"/>
      <c r="K120" s="1193"/>
      <c r="L120" s="1193"/>
      <c r="M120" s="1193"/>
      <c r="O120" s="55"/>
      <c r="P120" s="112"/>
      <c r="Q120" s="112"/>
      <c r="V120" s="973"/>
      <c r="W120" s="743"/>
      <c r="X120" s="743"/>
      <c r="Y120" s="743"/>
      <c r="Z120" s="744"/>
      <c r="AA120" s="974"/>
      <c r="AB120" s="873"/>
      <c r="AC120" s="873"/>
      <c r="AD120" s="973"/>
      <c r="AE120" s="743"/>
      <c r="AF120" s="743"/>
      <c r="AG120" s="743"/>
      <c r="AH120" s="744"/>
      <c r="AI120" s="974"/>
      <c r="AJ120" s="873"/>
      <c r="AK120" s="873"/>
      <c r="AL120" s="210"/>
      <c r="AM120" s="1114"/>
      <c r="AN120" s="1115"/>
      <c r="AO120" s="1115"/>
      <c r="AP120" s="1116"/>
      <c r="AQ120" s="639"/>
      <c r="AR120" s="639"/>
      <c r="AS120" s="1001"/>
      <c r="AT120" s="1002"/>
      <c r="AU120" s="1002"/>
      <c r="AV120" s="1002"/>
      <c r="AW120" s="1002"/>
      <c r="AX120" s="1002"/>
      <c r="AY120" s="1002"/>
      <c r="AZ120" s="1002"/>
      <c r="BA120" s="1002"/>
      <c r="BB120" s="1002"/>
      <c r="BC120" s="1004"/>
      <c r="BD120" s="1004"/>
      <c r="BE120" s="1004"/>
      <c r="BF120" s="1004"/>
      <c r="BG120" s="1004"/>
      <c r="BH120" s="1004"/>
      <c r="BI120" s="1004"/>
      <c r="BJ120" s="1004"/>
      <c r="BK120" s="1004"/>
      <c r="BL120" s="1004"/>
      <c r="BM120" s="1004"/>
      <c r="BN120" s="1004"/>
      <c r="BO120" s="1004"/>
      <c r="BP120" s="1004"/>
      <c r="BQ120" s="1004"/>
      <c r="BR120" s="1004"/>
      <c r="BS120" s="1004"/>
      <c r="BT120" s="1004"/>
      <c r="BU120" s="1004"/>
      <c r="BV120" s="1004"/>
      <c r="BW120" s="1004"/>
      <c r="BX120" s="1004"/>
      <c r="BY120" s="1004"/>
      <c r="BZ120" s="1004"/>
      <c r="CA120" s="1004"/>
      <c r="CB120" s="1005"/>
      <c r="CC120" s="1010"/>
      <c r="CD120" s="1011"/>
      <c r="CE120" s="1011"/>
      <c r="CF120" s="1011"/>
      <c r="CG120" s="1011"/>
      <c r="CH120" s="1011"/>
      <c r="CI120" s="1011"/>
      <c r="CJ120" s="1011"/>
      <c r="CK120" s="1011"/>
      <c r="CL120" s="1011"/>
      <c r="CM120" s="1012"/>
      <c r="CN120" s="1129"/>
      <c r="CO120" s="1130"/>
      <c r="CP120" s="1018"/>
      <c r="CQ120" s="978"/>
      <c r="CR120" s="656"/>
      <c r="CS120" s="657"/>
      <c r="CT120" s="657"/>
      <c r="CU120" s="657"/>
      <c r="CV120" s="657"/>
      <c r="CW120" s="657"/>
      <c r="CX120" s="657"/>
      <c r="CY120" s="657"/>
      <c r="CZ120" s="657"/>
      <c r="DA120" s="657"/>
      <c r="DB120" s="657"/>
      <c r="DC120" s="657"/>
      <c r="DD120" s="684"/>
      <c r="DE120" s="1006"/>
      <c r="DF120" s="1007"/>
      <c r="DG120" s="951" t="s">
        <v>255</v>
      </c>
      <c r="DH120" s="996"/>
      <c r="DI120" s="997"/>
      <c r="DJ120" s="944" t="str">
        <f>IF(DJ26&lt;&gt;"",DJ26,"")</f>
        <v/>
      </c>
      <c r="DK120" s="945"/>
      <c r="DL120" s="945"/>
      <c r="DM120" s="945"/>
      <c r="DN120" s="945"/>
      <c r="DO120" s="945"/>
      <c r="DP120" s="945"/>
      <c r="DQ120" s="945"/>
      <c r="DR120" s="945"/>
      <c r="DS120" s="945"/>
      <c r="DT120" s="945"/>
      <c r="DU120" s="946"/>
      <c r="DV120" s="1024"/>
      <c r="DW120" s="1024"/>
      <c r="DX120" s="182"/>
      <c r="DZ120" s="181"/>
      <c r="EA120" s="49"/>
      <c r="EB120" s="49"/>
      <c r="EC120" s="49"/>
      <c r="ED120" s="49"/>
      <c r="EE120" s="233"/>
      <c r="EF120" s="233"/>
      <c r="EG120" s="233"/>
      <c r="EH120" s="233"/>
      <c r="EI120" s="233"/>
      <c r="EJ120" s="233"/>
      <c r="EK120" s="233"/>
      <c r="EL120" s="233"/>
      <c r="EM120" s="233"/>
      <c r="EN120" s="233"/>
      <c r="EO120" s="233"/>
      <c r="EP120" s="233"/>
      <c r="EQ120" s="233"/>
      <c r="ER120" s="233"/>
      <c r="ES120" s="233"/>
      <c r="ET120" s="233"/>
      <c r="EU120" s="233"/>
      <c r="EV120" s="233"/>
      <c r="EW120" s="233"/>
      <c r="EX120" s="233"/>
      <c r="EY120" s="233"/>
      <c r="EZ120" s="233"/>
      <c r="FA120" s="233"/>
      <c r="FB120" s="233"/>
    </row>
    <row r="121" spans="1:158" ht="7.5" customHeight="1" x14ac:dyDescent="0.15">
      <c r="A121" s="1193"/>
      <c r="B121" s="1193"/>
      <c r="C121" s="1193"/>
      <c r="D121" s="1193"/>
      <c r="E121" s="1193"/>
      <c r="F121" s="1193"/>
      <c r="G121" s="1193"/>
      <c r="H121" s="1193"/>
      <c r="I121" s="1193"/>
      <c r="J121" s="1193"/>
      <c r="K121" s="1193"/>
      <c r="L121" s="1193"/>
      <c r="M121" s="1193"/>
      <c r="O121" s="55"/>
      <c r="P121" s="112"/>
      <c r="Q121" s="112"/>
      <c r="R121" s="112"/>
      <c r="S121" s="112"/>
      <c r="T121" s="48"/>
      <c r="U121" s="48"/>
      <c r="V121" s="48"/>
      <c r="W121" s="48"/>
      <c r="X121" s="48"/>
      <c r="Y121" s="48"/>
      <c r="Z121" s="48"/>
      <c r="AA121" s="48"/>
      <c r="AB121" s="48"/>
      <c r="AC121" s="48"/>
      <c r="AD121" s="48"/>
      <c r="AE121" s="48"/>
      <c r="AF121" s="950" t="s">
        <v>246</v>
      </c>
      <c r="AG121" s="950"/>
      <c r="AH121" s="950"/>
      <c r="AI121" s="950"/>
      <c r="AJ121" s="950"/>
      <c r="AK121" s="950"/>
      <c r="AL121" s="216"/>
      <c r="AM121" s="1114"/>
      <c r="AN121" s="1115"/>
      <c r="AO121" s="1115"/>
      <c r="AP121" s="1116"/>
      <c r="AQ121" s="951" t="s">
        <v>248</v>
      </c>
      <c r="AR121" s="952"/>
      <c r="AS121" s="952"/>
      <c r="AT121" s="952"/>
      <c r="AU121" s="952"/>
      <c r="AV121" s="952"/>
      <c r="AW121" s="952"/>
      <c r="AX121" s="952"/>
      <c r="AY121" s="952"/>
      <c r="AZ121" s="952"/>
      <c r="BA121" s="952"/>
      <c r="BB121" s="953"/>
      <c r="BC121" s="957" t="str">
        <f>IF(BC27&lt;&gt;"",BC27,"")</f>
        <v/>
      </c>
      <c r="BD121" s="958"/>
      <c r="BE121" s="961" t="str">
        <f>IF(BE27&lt;&gt;"",BE27,"")</f>
        <v/>
      </c>
      <c r="BF121" s="962"/>
      <c r="BG121" s="964" t="str">
        <f>IF(BG27&lt;&gt;"",BG27,"")</f>
        <v/>
      </c>
      <c r="BH121" s="965"/>
      <c r="BI121" s="964" t="str">
        <f>IF(BI27&lt;&gt;"",BI27,"")</f>
        <v/>
      </c>
      <c r="BJ121" s="965"/>
      <c r="BK121" s="967" t="str">
        <f>IF(BK27&lt;&gt;"",BK27,"")</f>
        <v/>
      </c>
      <c r="BL121" s="958"/>
      <c r="BM121" s="961" t="str">
        <f>IF(BM27&lt;&gt;"",BM27,"")</f>
        <v/>
      </c>
      <c r="BN121" s="962"/>
      <c r="BO121" s="964" t="str">
        <f>IF(BO27&lt;&gt;"",BO27,"")</f>
        <v/>
      </c>
      <c r="BP121" s="965"/>
      <c r="BQ121" s="964" t="str">
        <f>IF(BQ27&lt;&gt;"",BQ27,"")</f>
        <v/>
      </c>
      <c r="BR121" s="965"/>
      <c r="BS121" s="967" t="str">
        <f>IF(BS27&lt;&gt;"",BS27,"")</f>
        <v/>
      </c>
      <c r="BT121" s="958"/>
      <c r="BU121" s="961" t="str">
        <f>IF(BU27&lt;&gt;"",BU27,"")</f>
        <v/>
      </c>
      <c r="BV121" s="962"/>
      <c r="BW121" s="964" t="str">
        <f>IF(BW27&lt;&gt;"",BW27,"")</f>
        <v/>
      </c>
      <c r="BX121" s="965"/>
      <c r="BY121" s="964" t="str">
        <f>IF(BY27&lt;&gt;"",BY27,"")</f>
        <v/>
      </c>
      <c r="BZ121" s="965"/>
      <c r="CA121" s="964" t="str">
        <f>IF(CA27&lt;&gt;"",CA27,"")</f>
        <v/>
      </c>
      <c r="CB121" s="969"/>
      <c r="CC121" s="1010"/>
      <c r="CD121" s="1011"/>
      <c r="CE121" s="1011"/>
      <c r="CF121" s="1011"/>
      <c r="CG121" s="1011"/>
      <c r="CH121" s="1011"/>
      <c r="CI121" s="1011"/>
      <c r="CJ121" s="1011"/>
      <c r="CK121" s="1011"/>
      <c r="CL121" s="1011"/>
      <c r="CM121" s="1012"/>
      <c r="CN121" s="1129"/>
      <c r="CO121" s="1130"/>
      <c r="CP121" s="1018"/>
      <c r="CQ121" s="978"/>
      <c r="CR121" s="656"/>
      <c r="CS121" s="657"/>
      <c r="CT121" s="657"/>
      <c r="CU121" s="657"/>
      <c r="CV121" s="657"/>
      <c r="CW121" s="657"/>
      <c r="CX121" s="657"/>
      <c r="CY121" s="657"/>
      <c r="CZ121" s="657"/>
      <c r="DA121" s="657"/>
      <c r="DB121" s="657"/>
      <c r="DC121" s="657"/>
      <c r="DD121" s="684"/>
      <c r="DE121" s="1006"/>
      <c r="DF121" s="1007"/>
      <c r="DG121" s="1020"/>
      <c r="DH121" s="984"/>
      <c r="DI121" s="990"/>
      <c r="DJ121" s="944"/>
      <c r="DK121" s="945"/>
      <c r="DL121" s="945"/>
      <c r="DM121" s="945"/>
      <c r="DN121" s="945"/>
      <c r="DO121" s="945"/>
      <c r="DP121" s="945"/>
      <c r="DQ121" s="945"/>
      <c r="DR121" s="945"/>
      <c r="DS121" s="945"/>
      <c r="DT121" s="945"/>
      <c r="DU121" s="946"/>
      <c r="DV121" s="1024"/>
      <c r="DW121" s="1024"/>
      <c r="DX121" s="182"/>
      <c r="DZ121" s="181"/>
      <c r="EA121" s="49"/>
      <c r="EB121" s="49"/>
      <c r="EC121" s="49"/>
      <c r="ED121" s="49"/>
      <c r="EE121" s="49"/>
      <c r="EF121" s="49"/>
      <c r="EG121" s="49"/>
      <c r="EH121" s="49"/>
      <c r="EI121" s="49"/>
    </row>
    <row r="122" spans="1:158" ht="7.5" customHeight="1" thickBot="1" x14ac:dyDescent="0.2">
      <c r="A122" s="1193"/>
      <c r="B122" s="1193"/>
      <c r="C122" s="1193"/>
      <c r="D122" s="1193"/>
      <c r="E122" s="1193"/>
      <c r="F122" s="1193"/>
      <c r="G122" s="1193"/>
      <c r="H122" s="1193"/>
      <c r="I122" s="1193"/>
      <c r="J122" s="1193"/>
      <c r="K122" s="1193"/>
      <c r="L122" s="1193"/>
      <c r="M122" s="1193"/>
      <c r="O122" s="55"/>
      <c r="P122" s="112"/>
      <c r="Q122" s="112"/>
      <c r="R122" s="112"/>
      <c r="S122" s="112"/>
      <c r="T122" s="112"/>
      <c r="U122" s="112"/>
      <c r="V122" s="112"/>
      <c r="W122" s="112"/>
      <c r="X122" s="112"/>
      <c r="Y122" s="112"/>
      <c r="Z122" s="112"/>
      <c r="AA122" s="112"/>
      <c r="AB122" s="112"/>
      <c r="AC122" s="112"/>
      <c r="AD122" s="112"/>
      <c r="AE122" s="112"/>
      <c r="AF122" s="801"/>
      <c r="AG122" s="801"/>
      <c r="AH122" s="801"/>
      <c r="AI122" s="801"/>
      <c r="AJ122" s="801"/>
      <c r="AK122" s="801"/>
      <c r="AL122" s="216"/>
      <c r="AM122" s="1114"/>
      <c r="AN122" s="1115"/>
      <c r="AO122" s="1117"/>
      <c r="AP122" s="1118"/>
      <c r="AQ122" s="954"/>
      <c r="AR122" s="746"/>
      <c r="AS122" s="746"/>
      <c r="AT122" s="746"/>
      <c r="AU122" s="746"/>
      <c r="AV122" s="746"/>
      <c r="AW122" s="746"/>
      <c r="AX122" s="746"/>
      <c r="AY122" s="955"/>
      <c r="AZ122" s="955"/>
      <c r="BA122" s="955"/>
      <c r="BB122" s="956"/>
      <c r="BC122" s="959"/>
      <c r="BD122" s="960"/>
      <c r="BE122" s="960"/>
      <c r="BF122" s="963"/>
      <c r="BG122" s="966"/>
      <c r="BH122" s="966"/>
      <c r="BI122" s="966"/>
      <c r="BJ122" s="966"/>
      <c r="BK122" s="968"/>
      <c r="BL122" s="960"/>
      <c r="BM122" s="960"/>
      <c r="BN122" s="963"/>
      <c r="BO122" s="966"/>
      <c r="BP122" s="966"/>
      <c r="BQ122" s="966"/>
      <c r="BR122" s="966"/>
      <c r="BS122" s="968"/>
      <c r="BT122" s="960"/>
      <c r="BU122" s="960"/>
      <c r="BV122" s="963"/>
      <c r="BW122" s="966"/>
      <c r="BX122" s="966"/>
      <c r="BY122" s="966"/>
      <c r="BZ122" s="966"/>
      <c r="CA122" s="966"/>
      <c r="CB122" s="970"/>
      <c r="CC122" s="1013"/>
      <c r="CD122" s="1014"/>
      <c r="CE122" s="1014"/>
      <c r="CF122" s="1014"/>
      <c r="CG122" s="1014"/>
      <c r="CH122" s="1014"/>
      <c r="CI122" s="1014"/>
      <c r="CJ122" s="1014"/>
      <c r="CK122" s="1014"/>
      <c r="CL122" s="1014"/>
      <c r="CM122" s="1015"/>
      <c r="CN122" s="1131"/>
      <c r="CO122" s="1132"/>
      <c r="CP122" s="1019"/>
      <c r="CQ122" s="980"/>
      <c r="CR122" s="659"/>
      <c r="CS122" s="660"/>
      <c r="CT122" s="660"/>
      <c r="CU122" s="660"/>
      <c r="CV122" s="660"/>
      <c r="CW122" s="660"/>
      <c r="CX122" s="660"/>
      <c r="CY122" s="660"/>
      <c r="CZ122" s="660"/>
      <c r="DA122" s="660"/>
      <c r="DB122" s="660"/>
      <c r="DC122" s="660"/>
      <c r="DD122" s="685"/>
      <c r="DE122" s="1008"/>
      <c r="DF122" s="1009"/>
      <c r="DG122" s="1021"/>
      <c r="DH122" s="1022"/>
      <c r="DI122" s="1023"/>
      <c r="DJ122" s="947"/>
      <c r="DK122" s="948"/>
      <c r="DL122" s="948"/>
      <c r="DM122" s="948"/>
      <c r="DN122" s="948"/>
      <c r="DO122" s="948"/>
      <c r="DP122" s="948"/>
      <c r="DQ122" s="948"/>
      <c r="DR122" s="948"/>
      <c r="DS122" s="948"/>
      <c r="DT122" s="948"/>
      <c r="DU122" s="949"/>
      <c r="DV122" s="1024"/>
      <c r="DW122" s="1024"/>
      <c r="DX122" s="182"/>
      <c r="DZ122" s="181"/>
      <c r="EA122" s="49"/>
      <c r="EB122" s="49"/>
      <c r="EC122" s="49"/>
      <c r="ED122" s="49"/>
      <c r="EE122" s="49"/>
      <c r="EF122" s="49"/>
      <c r="EG122" s="49"/>
      <c r="EH122" s="49"/>
      <c r="EI122" s="49"/>
    </row>
    <row r="123" spans="1:158" ht="11.25" customHeight="1" x14ac:dyDescent="0.15">
      <c r="A123" s="1193"/>
      <c r="B123" s="1193"/>
      <c r="C123" s="1193"/>
      <c r="D123" s="1193"/>
      <c r="E123" s="1193"/>
      <c r="F123" s="1193"/>
      <c r="G123" s="1193"/>
      <c r="H123" s="1193"/>
      <c r="I123" s="1193"/>
      <c r="J123" s="1193"/>
      <c r="K123" s="1193"/>
      <c r="L123" s="1193"/>
      <c r="M123" s="1193"/>
      <c r="O123" s="876" t="s">
        <v>88</v>
      </c>
      <c r="P123" s="877"/>
      <c r="Q123" s="882" t="s">
        <v>49</v>
      </c>
      <c r="R123" s="882"/>
      <c r="S123" s="882"/>
      <c r="T123" s="882"/>
      <c r="U123" s="883" t="str">
        <f>IF(U29&lt;&gt;"",U29,"")</f>
        <v/>
      </c>
      <c r="V123" s="884"/>
      <c r="W123" s="884"/>
      <c r="X123" s="884"/>
      <c r="Y123" s="884"/>
      <c r="Z123" s="884"/>
      <c r="AA123" s="884"/>
      <c r="AB123" s="884"/>
      <c r="AC123" s="884"/>
      <c r="AD123" s="884"/>
      <c r="AE123" s="884"/>
      <c r="AF123" s="884"/>
      <c r="AG123" s="884"/>
      <c r="AH123" s="884"/>
      <c r="AI123" s="884"/>
      <c r="AJ123" s="884"/>
      <c r="AK123" s="884"/>
      <c r="AL123" s="884"/>
      <c r="AM123" s="884"/>
      <c r="AN123" s="885"/>
      <c r="AO123" s="886" t="s">
        <v>86</v>
      </c>
      <c r="AP123" s="886"/>
      <c r="AQ123" s="883" t="str">
        <f>IF(AQ29&lt;&gt;"",AQ29,"")</f>
        <v/>
      </c>
      <c r="AR123" s="884"/>
      <c r="AS123" s="884"/>
      <c r="AT123" s="884"/>
      <c r="AU123" s="884"/>
      <c r="AV123" s="884"/>
      <c r="AW123" s="884"/>
      <c r="AX123" s="885"/>
      <c r="AY123" s="888" t="s">
        <v>261</v>
      </c>
      <c r="AZ123" s="888"/>
      <c r="BA123" s="888"/>
      <c r="BB123" s="888"/>
      <c r="BC123" s="889"/>
      <c r="BD123" s="889"/>
      <c r="BE123" s="889"/>
      <c r="BF123" s="889"/>
      <c r="BG123" s="889"/>
      <c r="BH123" s="889"/>
      <c r="BI123" s="889"/>
      <c r="BJ123" s="890" t="s">
        <v>263</v>
      </c>
      <c r="BK123" s="891"/>
      <c r="BL123" s="891"/>
      <c r="BM123" s="891"/>
      <c r="BN123" s="891"/>
      <c r="BO123" s="891"/>
      <c r="BP123" s="891"/>
      <c r="BQ123" s="891"/>
      <c r="BR123" s="891"/>
      <c r="BS123" s="892"/>
      <c r="BT123" s="889" t="s">
        <v>264</v>
      </c>
      <c r="BU123" s="889"/>
      <c r="BV123" s="889"/>
      <c r="BW123" s="889"/>
      <c r="BX123" s="889"/>
      <c r="BY123" s="889"/>
      <c r="BZ123" s="889"/>
      <c r="CA123" s="889"/>
      <c r="CB123" s="889"/>
      <c r="CC123" s="893"/>
      <c r="CD123" s="894" t="s">
        <v>45</v>
      </c>
      <c r="CE123" s="895"/>
      <c r="CF123" s="895"/>
      <c r="CG123" s="895"/>
      <c r="CH123" s="895"/>
      <c r="CI123" s="895"/>
      <c r="CJ123" s="895"/>
      <c r="CK123" s="896"/>
      <c r="CL123" s="1031" t="s">
        <v>85</v>
      </c>
      <c r="CM123" s="1031"/>
      <c r="CN123" s="1031"/>
      <c r="CO123" s="1031"/>
      <c r="CP123" s="1031"/>
      <c r="CQ123" s="1031"/>
      <c r="CR123" s="1031"/>
      <c r="CS123" s="1031"/>
      <c r="CT123" s="1031"/>
      <c r="CU123" s="1031"/>
      <c r="CV123" s="1031"/>
      <c r="CW123" s="1032"/>
      <c r="CX123" s="1033" t="s">
        <v>84</v>
      </c>
      <c r="CY123" s="1034"/>
      <c r="CZ123" s="1034"/>
      <c r="DA123" s="1034"/>
      <c r="DB123" s="1034"/>
      <c r="DC123" s="1034"/>
      <c r="DD123" s="1034"/>
      <c r="DE123" s="1034"/>
      <c r="DF123" s="1034"/>
      <c r="DG123" s="1034"/>
      <c r="DH123" s="1034"/>
      <c r="DI123" s="1035"/>
      <c r="DJ123" s="1033" t="s">
        <v>83</v>
      </c>
      <c r="DK123" s="1034"/>
      <c r="DL123" s="1034"/>
      <c r="DM123" s="1034"/>
      <c r="DN123" s="1034"/>
      <c r="DO123" s="1034"/>
      <c r="DP123" s="1034"/>
      <c r="DQ123" s="1034"/>
      <c r="DR123" s="1034"/>
      <c r="DS123" s="1034"/>
      <c r="DT123" s="1034"/>
      <c r="DU123" s="1035"/>
      <c r="DV123" s="1024"/>
      <c r="DW123" s="1024"/>
      <c r="DX123" s="182"/>
      <c r="DZ123" s="181"/>
      <c r="EA123" s="49"/>
      <c r="EB123" s="49"/>
      <c r="EC123" s="49"/>
      <c r="ED123" s="49"/>
      <c r="EE123" s="49"/>
      <c r="EF123" s="49"/>
      <c r="EG123" s="49"/>
      <c r="EH123" s="49"/>
      <c r="EI123" s="49"/>
    </row>
    <row r="124" spans="1:158" ht="7.5" customHeight="1" x14ac:dyDescent="0.15">
      <c r="A124" s="1193"/>
      <c r="B124" s="1193"/>
      <c r="C124" s="1193"/>
      <c r="D124" s="1193"/>
      <c r="E124" s="1193"/>
      <c r="F124" s="1193"/>
      <c r="G124" s="1193"/>
      <c r="H124" s="1193"/>
      <c r="I124" s="1193"/>
      <c r="J124" s="1193"/>
      <c r="K124" s="1193"/>
      <c r="L124" s="1193"/>
      <c r="M124" s="1193"/>
      <c r="O124" s="878"/>
      <c r="P124" s="879"/>
      <c r="Q124" s="897" t="s">
        <v>82</v>
      </c>
      <c r="R124" s="898"/>
      <c r="S124" s="898"/>
      <c r="T124" s="899"/>
      <c r="U124" s="906" t="str">
        <f>IF(U30&lt;&gt;"",U30,"")</f>
        <v/>
      </c>
      <c r="V124" s="907"/>
      <c r="W124" s="907"/>
      <c r="X124" s="907"/>
      <c r="Y124" s="907"/>
      <c r="Z124" s="907"/>
      <c r="AA124" s="907"/>
      <c r="AB124" s="907"/>
      <c r="AC124" s="907"/>
      <c r="AD124" s="907"/>
      <c r="AE124" s="907"/>
      <c r="AF124" s="907"/>
      <c r="AG124" s="907"/>
      <c r="AH124" s="907"/>
      <c r="AI124" s="907"/>
      <c r="AJ124" s="907"/>
      <c r="AK124" s="907"/>
      <c r="AL124" s="907"/>
      <c r="AM124" s="907"/>
      <c r="AN124" s="908"/>
      <c r="AO124" s="887"/>
      <c r="AP124" s="887"/>
      <c r="AQ124" s="909" t="str">
        <f>IF(AQ30&lt;&gt;"",AQ30,"")</f>
        <v/>
      </c>
      <c r="AR124" s="910"/>
      <c r="AS124" s="910"/>
      <c r="AT124" s="910"/>
      <c r="AU124" s="910"/>
      <c r="AV124" s="910"/>
      <c r="AW124" s="910"/>
      <c r="AX124" s="911"/>
      <c r="AY124" s="889" t="s">
        <v>262</v>
      </c>
      <c r="AZ124" s="889"/>
      <c r="BA124" s="889"/>
      <c r="BB124" s="889"/>
      <c r="BC124" s="889"/>
      <c r="BD124" s="889"/>
      <c r="BE124" s="889"/>
      <c r="BF124" s="889"/>
      <c r="BG124" s="889"/>
      <c r="BH124" s="889"/>
      <c r="BI124" s="889"/>
      <c r="BJ124" s="890" t="s">
        <v>266</v>
      </c>
      <c r="BK124" s="891"/>
      <c r="BL124" s="891"/>
      <c r="BM124" s="891"/>
      <c r="BN124" s="891"/>
      <c r="BO124" s="891"/>
      <c r="BP124" s="891"/>
      <c r="BQ124" s="891"/>
      <c r="BR124" s="891"/>
      <c r="BS124" s="892"/>
      <c r="BT124" s="916" t="s">
        <v>265</v>
      </c>
      <c r="BU124" s="916"/>
      <c r="BV124" s="916"/>
      <c r="BW124" s="916"/>
      <c r="BX124" s="916"/>
      <c r="BY124" s="916"/>
      <c r="BZ124" s="916"/>
      <c r="CA124" s="916"/>
      <c r="CB124" s="916"/>
      <c r="CC124" s="917"/>
      <c r="CD124" s="894"/>
      <c r="CE124" s="895"/>
      <c r="CF124" s="895"/>
      <c r="CG124" s="895"/>
      <c r="CH124" s="895"/>
      <c r="CI124" s="895"/>
      <c r="CJ124" s="895"/>
      <c r="CK124" s="896"/>
      <c r="CL124" s="1031"/>
      <c r="CM124" s="1031"/>
      <c r="CN124" s="1031"/>
      <c r="CO124" s="1031"/>
      <c r="CP124" s="1031"/>
      <c r="CQ124" s="1031"/>
      <c r="CR124" s="1031"/>
      <c r="CS124" s="1031"/>
      <c r="CT124" s="1031"/>
      <c r="CU124" s="1031"/>
      <c r="CV124" s="1031"/>
      <c r="CW124" s="1032"/>
      <c r="CX124" s="1033"/>
      <c r="CY124" s="1034"/>
      <c r="CZ124" s="1034"/>
      <c r="DA124" s="1034"/>
      <c r="DB124" s="1034"/>
      <c r="DC124" s="1034"/>
      <c r="DD124" s="1034"/>
      <c r="DE124" s="1034"/>
      <c r="DF124" s="1034"/>
      <c r="DG124" s="1034"/>
      <c r="DH124" s="1034"/>
      <c r="DI124" s="1035"/>
      <c r="DJ124" s="1033"/>
      <c r="DK124" s="1034"/>
      <c r="DL124" s="1034"/>
      <c r="DM124" s="1034"/>
      <c r="DN124" s="1034"/>
      <c r="DO124" s="1034"/>
      <c r="DP124" s="1034"/>
      <c r="DQ124" s="1034"/>
      <c r="DR124" s="1034"/>
      <c r="DS124" s="1034"/>
      <c r="DT124" s="1034"/>
      <c r="DU124" s="1035"/>
      <c r="DV124" s="1024"/>
      <c r="DW124" s="1024"/>
      <c r="DX124" s="182"/>
      <c r="EA124" s="49"/>
      <c r="EB124" s="49"/>
      <c r="EC124" s="49"/>
      <c r="ED124" s="49"/>
      <c r="EE124" s="49"/>
      <c r="EF124" s="49"/>
      <c r="EG124" s="49"/>
      <c r="EH124" s="49"/>
      <c r="EI124" s="49"/>
    </row>
    <row r="125" spans="1:158" ht="7.5" customHeight="1" x14ac:dyDescent="0.15">
      <c r="A125" s="1193"/>
      <c r="B125" s="1193"/>
      <c r="C125" s="1193"/>
      <c r="D125" s="1193"/>
      <c r="E125" s="1193"/>
      <c r="F125" s="1193"/>
      <c r="G125" s="1193"/>
      <c r="H125" s="1193"/>
      <c r="I125" s="1193"/>
      <c r="J125" s="1193"/>
      <c r="K125" s="1193"/>
      <c r="L125" s="1193"/>
      <c r="M125" s="1193"/>
      <c r="O125" s="878"/>
      <c r="P125" s="879"/>
      <c r="Q125" s="900"/>
      <c r="R125" s="901"/>
      <c r="S125" s="901"/>
      <c r="T125" s="902"/>
      <c r="U125" s="909"/>
      <c r="V125" s="910"/>
      <c r="W125" s="910"/>
      <c r="X125" s="910"/>
      <c r="Y125" s="910"/>
      <c r="Z125" s="910"/>
      <c r="AA125" s="910"/>
      <c r="AB125" s="910"/>
      <c r="AC125" s="910"/>
      <c r="AD125" s="910"/>
      <c r="AE125" s="910"/>
      <c r="AF125" s="910"/>
      <c r="AG125" s="910"/>
      <c r="AH125" s="910"/>
      <c r="AI125" s="910"/>
      <c r="AJ125" s="910"/>
      <c r="AK125" s="910"/>
      <c r="AL125" s="910"/>
      <c r="AM125" s="910"/>
      <c r="AN125" s="911"/>
      <c r="AO125" s="887"/>
      <c r="AP125" s="887"/>
      <c r="AQ125" s="909"/>
      <c r="AR125" s="910"/>
      <c r="AS125" s="910"/>
      <c r="AT125" s="910"/>
      <c r="AU125" s="910"/>
      <c r="AV125" s="910"/>
      <c r="AW125" s="910"/>
      <c r="AX125" s="911"/>
      <c r="AY125" s="889"/>
      <c r="AZ125" s="889"/>
      <c r="BA125" s="889"/>
      <c r="BB125" s="889"/>
      <c r="BC125" s="889"/>
      <c r="BD125" s="889"/>
      <c r="BE125" s="889"/>
      <c r="BF125" s="889"/>
      <c r="BG125" s="889"/>
      <c r="BH125" s="889"/>
      <c r="BI125" s="889"/>
      <c r="BJ125" s="890"/>
      <c r="BK125" s="891"/>
      <c r="BL125" s="891"/>
      <c r="BM125" s="891"/>
      <c r="BN125" s="891"/>
      <c r="BO125" s="891"/>
      <c r="BP125" s="891"/>
      <c r="BQ125" s="891"/>
      <c r="BR125" s="891"/>
      <c r="BS125" s="892"/>
      <c r="BT125" s="916"/>
      <c r="BU125" s="916"/>
      <c r="BV125" s="916"/>
      <c r="BW125" s="916"/>
      <c r="BX125" s="916"/>
      <c r="BY125" s="916"/>
      <c r="BZ125" s="916"/>
      <c r="CA125" s="916"/>
      <c r="CB125" s="916"/>
      <c r="CC125" s="917"/>
      <c r="CD125" s="894"/>
      <c r="CE125" s="895"/>
      <c r="CF125" s="895"/>
      <c r="CG125" s="895"/>
      <c r="CH125" s="895"/>
      <c r="CI125" s="895"/>
      <c r="CJ125" s="895"/>
      <c r="CK125" s="896"/>
      <c r="CL125" s="1036" t="s">
        <v>276</v>
      </c>
      <c r="CM125" s="1036"/>
      <c r="CN125" s="1036"/>
      <c r="CO125" s="1036"/>
      <c r="CP125" s="1036"/>
      <c r="CQ125" s="1036"/>
      <c r="CR125" s="1036"/>
      <c r="CS125" s="1036"/>
      <c r="CT125" s="1036"/>
      <c r="CU125" s="1036"/>
      <c r="CV125" s="1036"/>
      <c r="CW125" s="1037"/>
      <c r="CX125" s="1033"/>
      <c r="CY125" s="1034"/>
      <c r="CZ125" s="1034"/>
      <c r="DA125" s="1034"/>
      <c r="DB125" s="1034"/>
      <c r="DC125" s="1034"/>
      <c r="DD125" s="1034"/>
      <c r="DE125" s="1034"/>
      <c r="DF125" s="1034"/>
      <c r="DG125" s="1034"/>
      <c r="DH125" s="1034"/>
      <c r="DI125" s="1035"/>
      <c r="DJ125" s="1033"/>
      <c r="DK125" s="1034"/>
      <c r="DL125" s="1034"/>
      <c r="DM125" s="1034"/>
      <c r="DN125" s="1034"/>
      <c r="DO125" s="1034"/>
      <c r="DP125" s="1034"/>
      <c r="DQ125" s="1034"/>
      <c r="DR125" s="1034"/>
      <c r="DS125" s="1034"/>
      <c r="DT125" s="1034"/>
      <c r="DU125" s="1035"/>
      <c r="DV125" s="1024"/>
      <c r="DW125" s="1024"/>
      <c r="DX125" s="182"/>
      <c r="EA125" s="49"/>
      <c r="EB125" s="49"/>
      <c r="EC125" s="49"/>
      <c r="ED125" s="49"/>
      <c r="EE125" s="49"/>
      <c r="EF125" s="49"/>
      <c r="EG125" s="49"/>
      <c r="EH125" s="49"/>
      <c r="EI125" s="49"/>
    </row>
    <row r="126" spans="1:158" ht="7.5" customHeight="1" thickBot="1" x14ac:dyDescent="0.2">
      <c r="A126" s="1193"/>
      <c r="B126" s="1193"/>
      <c r="C126" s="1193"/>
      <c r="D126" s="1193"/>
      <c r="E126" s="1193"/>
      <c r="F126" s="1193"/>
      <c r="G126" s="1193"/>
      <c r="H126" s="1193"/>
      <c r="I126" s="1193"/>
      <c r="J126" s="1193"/>
      <c r="K126" s="1193"/>
      <c r="L126" s="1193"/>
      <c r="M126" s="1193"/>
      <c r="O126" s="878"/>
      <c r="P126" s="879"/>
      <c r="Q126" s="903"/>
      <c r="R126" s="904"/>
      <c r="S126" s="904"/>
      <c r="T126" s="905"/>
      <c r="U126" s="912"/>
      <c r="V126" s="913"/>
      <c r="W126" s="913"/>
      <c r="X126" s="913"/>
      <c r="Y126" s="913"/>
      <c r="Z126" s="913"/>
      <c r="AA126" s="913"/>
      <c r="AB126" s="913"/>
      <c r="AC126" s="913"/>
      <c r="AD126" s="913"/>
      <c r="AE126" s="913"/>
      <c r="AF126" s="913"/>
      <c r="AG126" s="913"/>
      <c r="AH126" s="913"/>
      <c r="AI126" s="913"/>
      <c r="AJ126" s="913"/>
      <c r="AK126" s="913"/>
      <c r="AL126" s="913"/>
      <c r="AM126" s="913"/>
      <c r="AN126" s="914"/>
      <c r="AO126" s="887"/>
      <c r="AP126" s="887"/>
      <c r="AQ126" s="912"/>
      <c r="AR126" s="913"/>
      <c r="AS126" s="913"/>
      <c r="AT126" s="913"/>
      <c r="AU126" s="913"/>
      <c r="AV126" s="913"/>
      <c r="AW126" s="913"/>
      <c r="AX126" s="914"/>
      <c r="AY126" s="889"/>
      <c r="AZ126" s="889"/>
      <c r="BA126" s="889"/>
      <c r="BB126" s="889"/>
      <c r="BC126" s="889"/>
      <c r="BD126" s="889"/>
      <c r="BE126" s="889"/>
      <c r="BF126" s="889"/>
      <c r="BG126" s="889"/>
      <c r="BH126" s="889"/>
      <c r="BI126" s="889"/>
      <c r="BJ126" s="918" t="s">
        <v>267</v>
      </c>
      <c r="BK126" s="919"/>
      <c r="BL126" s="919"/>
      <c r="BM126" s="919"/>
      <c r="BN126" s="919"/>
      <c r="BO126" s="919"/>
      <c r="BP126" s="919"/>
      <c r="BQ126" s="919"/>
      <c r="BR126" s="919"/>
      <c r="BS126" s="919"/>
      <c r="BT126" s="919"/>
      <c r="BU126" s="919"/>
      <c r="BV126" s="919"/>
      <c r="BW126" s="919"/>
      <c r="BX126" s="919"/>
      <c r="BY126" s="919"/>
      <c r="BZ126" s="919"/>
      <c r="CA126" s="919"/>
      <c r="CB126" s="919"/>
      <c r="CC126" s="920"/>
      <c r="CD126" s="894"/>
      <c r="CE126" s="895"/>
      <c r="CF126" s="895"/>
      <c r="CG126" s="895"/>
      <c r="CH126" s="895"/>
      <c r="CI126" s="895"/>
      <c r="CJ126" s="895"/>
      <c r="CK126" s="896"/>
      <c r="CL126" s="1036"/>
      <c r="CM126" s="1036"/>
      <c r="CN126" s="1036"/>
      <c r="CO126" s="1036"/>
      <c r="CP126" s="1036"/>
      <c r="CQ126" s="1036"/>
      <c r="CR126" s="1036"/>
      <c r="CS126" s="1036"/>
      <c r="CT126" s="1036"/>
      <c r="CU126" s="1036"/>
      <c r="CV126" s="1036"/>
      <c r="CW126" s="1037"/>
      <c r="CX126" s="1033"/>
      <c r="CY126" s="1034"/>
      <c r="CZ126" s="1034"/>
      <c r="DA126" s="1034"/>
      <c r="DB126" s="1034"/>
      <c r="DC126" s="1034"/>
      <c r="DD126" s="1034"/>
      <c r="DE126" s="1034"/>
      <c r="DF126" s="1034"/>
      <c r="DG126" s="1034"/>
      <c r="DH126" s="1034"/>
      <c r="DI126" s="1035"/>
      <c r="DJ126" s="1033"/>
      <c r="DK126" s="1034"/>
      <c r="DL126" s="1034"/>
      <c r="DM126" s="1034"/>
      <c r="DN126" s="1034"/>
      <c r="DO126" s="1034"/>
      <c r="DP126" s="1034"/>
      <c r="DQ126" s="1034"/>
      <c r="DR126" s="1034"/>
      <c r="DS126" s="1034"/>
      <c r="DT126" s="1034"/>
      <c r="DU126" s="1035"/>
      <c r="DV126" s="1024"/>
      <c r="DW126" s="1024"/>
      <c r="DX126" s="182"/>
      <c r="EA126" s="49"/>
      <c r="EB126" s="49"/>
      <c r="EC126" s="49"/>
      <c r="ED126" s="49"/>
      <c r="EE126" s="49"/>
      <c r="EF126" s="49"/>
      <c r="EG126" s="49"/>
      <c r="EH126" s="49"/>
      <c r="EI126" s="49"/>
    </row>
    <row r="127" spans="1:158" ht="7.5" customHeight="1" thickBot="1" x14ac:dyDescent="0.2">
      <c r="A127" s="1193"/>
      <c r="B127" s="1193"/>
      <c r="C127" s="1193"/>
      <c r="D127" s="1193"/>
      <c r="E127" s="1193"/>
      <c r="F127" s="1193"/>
      <c r="G127" s="1193"/>
      <c r="H127" s="1193"/>
      <c r="I127" s="1193"/>
      <c r="J127" s="1193"/>
      <c r="K127" s="1193"/>
      <c r="L127" s="1193"/>
      <c r="M127" s="1193"/>
      <c r="O127" s="878"/>
      <c r="P127" s="879"/>
      <c r="Q127" s="921" t="s">
        <v>81</v>
      </c>
      <c r="R127" s="910"/>
      <c r="S127" s="910"/>
      <c r="T127" s="911"/>
      <c r="U127" s="925" t="s">
        <v>256</v>
      </c>
      <c r="V127" s="926"/>
      <c r="W127" s="929" t="str">
        <f>IF(W33&lt;&gt;"",W33,"")</f>
        <v/>
      </c>
      <c r="X127" s="929"/>
      <c r="Y127" s="929"/>
      <c r="Z127" s="930"/>
      <c r="AA127" s="933" t="s">
        <v>257</v>
      </c>
      <c r="AB127" s="934"/>
      <c r="AC127" s="937" t="s">
        <v>258</v>
      </c>
      <c r="AD127" s="938"/>
      <c r="AE127" s="938"/>
      <c r="AF127" s="938"/>
      <c r="AG127" s="939"/>
      <c r="AH127" s="942" t="str">
        <f>IF(AH33&lt;&gt;"",AH33,"")</f>
        <v/>
      </c>
      <c r="AI127" s="822"/>
      <c r="AJ127" s="822"/>
      <c r="AK127" s="834" t="s">
        <v>32</v>
      </c>
      <c r="AL127" s="943"/>
      <c r="AM127" s="942" t="str">
        <f>IF(AM33&lt;&gt;"",AM33,"")</f>
        <v/>
      </c>
      <c r="AN127" s="822"/>
      <c r="AO127" s="822"/>
      <c r="AP127" s="834" t="s">
        <v>31</v>
      </c>
      <c r="AQ127" s="835"/>
      <c r="AR127" s="837" t="str">
        <f>IF(AR33&lt;&gt;"",AR33,"")</f>
        <v/>
      </c>
      <c r="AS127" s="824"/>
      <c r="AT127" s="824"/>
      <c r="AU127" s="838" t="s">
        <v>60</v>
      </c>
      <c r="AV127" s="839"/>
      <c r="AW127" s="839"/>
      <c r="AX127" s="835"/>
      <c r="AY127" s="889"/>
      <c r="AZ127" s="889"/>
      <c r="BA127" s="889"/>
      <c r="BB127" s="889"/>
      <c r="BC127" s="889"/>
      <c r="BD127" s="889"/>
      <c r="BE127" s="889"/>
      <c r="BF127" s="889"/>
      <c r="BG127" s="889"/>
      <c r="BH127" s="889"/>
      <c r="BI127" s="889"/>
      <c r="BJ127" s="840" t="str">
        <f>IF(BJ33&lt;&gt;"",BJ33,"")</f>
        <v/>
      </c>
      <c r="BK127" s="841"/>
      <c r="BL127" s="841"/>
      <c r="BM127" s="842"/>
      <c r="BN127" s="846" t="s">
        <v>80</v>
      </c>
      <c r="BO127" s="846"/>
      <c r="BP127" s="846"/>
      <c r="BQ127" s="846"/>
      <c r="BR127" s="846"/>
      <c r="BS127" s="846"/>
      <c r="BT127" s="840" t="str">
        <f>IF(BT33&lt;&gt;"",BT33,"")</f>
        <v/>
      </c>
      <c r="BU127" s="841"/>
      <c r="BV127" s="841"/>
      <c r="BW127" s="842"/>
      <c r="BX127" s="846" t="s">
        <v>80</v>
      </c>
      <c r="BY127" s="846"/>
      <c r="BZ127" s="846"/>
      <c r="CA127" s="846"/>
      <c r="CB127" s="846"/>
      <c r="CC127" s="847"/>
      <c r="CD127" s="206"/>
      <c r="CE127" s="206"/>
      <c r="CF127" s="206"/>
      <c r="CG127" s="206"/>
      <c r="CH127" s="206"/>
      <c r="CI127" s="206"/>
      <c r="CJ127" s="206"/>
      <c r="CK127" s="211"/>
      <c r="CL127" s="58"/>
      <c r="CM127" s="57"/>
      <c r="CN127" s="57"/>
      <c r="CO127" s="57"/>
      <c r="CP127" s="207"/>
      <c r="CQ127" s="57"/>
      <c r="CR127" s="848" t="s">
        <v>270</v>
      </c>
      <c r="CS127" s="848"/>
      <c r="CT127" s="848"/>
      <c r="CU127" s="848"/>
      <c r="CV127" s="848"/>
      <c r="CW127" s="849"/>
      <c r="CX127" s="208"/>
      <c r="CY127" s="58"/>
      <c r="CZ127" s="58"/>
      <c r="DA127" s="58"/>
      <c r="DB127" s="58"/>
      <c r="DC127" s="58"/>
      <c r="DD127" s="58"/>
      <c r="DE127" s="58"/>
      <c r="DF127" s="58"/>
      <c r="DG127" s="58"/>
      <c r="DH127" s="58"/>
      <c r="DI127" s="58"/>
      <c r="DJ127" s="193"/>
      <c r="DK127" s="194"/>
      <c r="DL127" s="194"/>
      <c r="DM127" s="194"/>
      <c r="DN127" s="194"/>
      <c r="DO127" s="194"/>
      <c r="DP127" s="194"/>
      <c r="DQ127" s="194"/>
      <c r="DR127" s="194"/>
      <c r="DS127" s="194"/>
      <c r="DT127" s="799" t="s">
        <v>12</v>
      </c>
      <c r="DU127" s="800"/>
      <c r="DV127" s="1024"/>
      <c r="DW127" s="1024"/>
      <c r="DX127" s="182"/>
      <c r="EA127" s="49"/>
      <c r="EB127" s="255"/>
      <c r="EC127" s="256"/>
      <c r="ED127" s="257"/>
      <c r="EE127" s="257"/>
      <c r="EF127" s="257"/>
      <c r="EG127" s="257"/>
      <c r="EH127" s="257"/>
      <c r="EI127" s="49"/>
    </row>
    <row r="128" spans="1:158" ht="7.5" customHeight="1" thickBot="1" x14ac:dyDescent="0.2">
      <c r="A128" s="1193"/>
      <c r="B128" s="1193"/>
      <c r="C128" s="1193"/>
      <c r="D128" s="1193"/>
      <c r="E128" s="1193"/>
      <c r="F128" s="1193"/>
      <c r="G128" s="1193"/>
      <c r="H128" s="1193"/>
      <c r="I128" s="1193"/>
      <c r="J128" s="1193"/>
      <c r="K128" s="1193"/>
      <c r="L128" s="1193"/>
      <c r="M128" s="1193"/>
      <c r="O128" s="878"/>
      <c r="P128" s="879"/>
      <c r="Q128" s="922"/>
      <c r="R128" s="923"/>
      <c r="S128" s="923"/>
      <c r="T128" s="924"/>
      <c r="U128" s="927"/>
      <c r="V128" s="928"/>
      <c r="W128" s="931"/>
      <c r="X128" s="931"/>
      <c r="Y128" s="931"/>
      <c r="Z128" s="932"/>
      <c r="AA128" s="935"/>
      <c r="AB128" s="936"/>
      <c r="AC128" s="940"/>
      <c r="AD128" s="940"/>
      <c r="AE128" s="940"/>
      <c r="AF128" s="940"/>
      <c r="AG128" s="941"/>
      <c r="AH128" s="824"/>
      <c r="AI128" s="824"/>
      <c r="AJ128" s="824"/>
      <c r="AK128" s="836"/>
      <c r="AL128" s="835"/>
      <c r="AM128" s="824"/>
      <c r="AN128" s="824"/>
      <c r="AO128" s="824"/>
      <c r="AP128" s="836"/>
      <c r="AQ128" s="835"/>
      <c r="AR128" s="824"/>
      <c r="AS128" s="824"/>
      <c r="AT128" s="824"/>
      <c r="AU128" s="836"/>
      <c r="AV128" s="839"/>
      <c r="AW128" s="839"/>
      <c r="AX128" s="835"/>
      <c r="AY128" s="889"/>
      <c r="AZ128" s="889"/>
      <c r="BA128" s="889"/>
      <c r="BB128" s="889"/>
      <c r="BC128" s="889"/>
      <c r="BD128" s="889"/>
      <c r="BE128" s="889"/>
      <c r="BF128" s="889"/>
      <c r="BG128" s="889"/>
      <c r="BH128" s="889"/>
      <c r="BI128" s="889"/>
      <c r="BJ128" s="840"/>
      <c r="BK128" s="841"/>
      <c r="BL128" s="841"/>
      <c r="BM128" s="842"/>
      <c r="BN128" s="846"/>
      <c r="BO128" s="846"/>
      <c r="BP128" s="846"/>
      <c r="BQ128" s="846"/>
      <c r="BR128" s="846"/>
      <c r="BS128" s="846"/>
      <c r="BT128" s="840"/>
      <c r="BU128" s="841"/>
      <c r="BV128" s="841"/>
      <c r="BW128" s="842"/>
      <c r="BX128" s="846"/>
      <c r="BY128" s="846"/>
      <c r="BZ128" s="846"/>
      <c r="CA128" s="846"/>
      <c r="CB128" s="846"/>
      <c r="CC128" s="847"/>
      <c r="CD128" s="53"/>
      <c r="CE128" s="53"/>
      <c r="CF128" s="53"/>
      <c r="CG128" s="53"/>
      <c r="CH128" s="53"/>
      <c r="CI128" s="53"/>
      <c r="CJ128" s="53"/>
      <c r="CK128" s="210"/>
      <c r="CL128" s="854" t="s">
        <v>272</v>
      </c>
      <c r="CM128" s="854"/>
      <c r="CN128" s="854"/>
      <c r="CO128" s="854"/>
      <c r="CP128" s="854"/>
      <c r="CQ128" s="202"/>
      <c r="CR128" s="850"/>
      <c r="CS128" s="850"/>
      <c r="CT128" s="850"/>
      <c r="CU128" s="850"/>
      <c r="CV128" s="850"/>
      <c r="CW128" s="851"/>
      <c r="CX128" s="209"/>
      <c r="CY128" s="112"/>
      <c r="CZ128" s="855" t="s">
        <v>273</v>
      </c>
      <c r="DA128" s="774"/>
      <c r="DB128" s="774"/>
      <c r="DC128" s="112"/>
      <c r="DD128" s="856" t="str">
        <f>IF(DD34&lt;&gt;"",DD34,"")</f>
        <v/>
      </c>
      <c r="DE128" s="857"/>
      <c r="DF128" s="857"/>
      <c r="DG128" s="858"/>
      <c r="DH128" s="112"/>
      <c r="DI128" s="112"/>
      <c r="DJ128" s="195"/>
      <c r="DK128" s="112"/>
      <c r="DL128" s="112"/>
      <c r="DM128" s="112"/>
      <c r="DN128" s="112"/>
      <c r="DO128" s="112"/>
      <c r="DP128" s="112"/>
      <c r="DQ128" s="112"/>
      <c r="DR128" s="112"/>
      <c r="DS128" s="112"/>
      <c r="DT128" s="801"/>
      <c r="DU128" s="802"/>
      <c r="DV128" s="1024"/>
      <c r="DW128" s="1024"/>
      <c r="DX128" s="182"/>
      <c r="EA128" s="49"/>
      <c r="EB128" s="258"/>
      <c r="EC128" s="256"/>
      <c r="ED128" s="257"/>
      <c r="EE128" s="257"/>
      <c r="EF128" s="257"/>
      <c r="EG128" s="257"/>
      <c r="EH128" s="257"/>
      <c r="EI128" s="49"/>
    </row>
    <row r="129" spans="1:139" ht="7.5" customHeight="1" thickBot="1" x14ac:dyDescent="0.2">
      <c r="A129" s="1193"/>
      <c r="B129" s="1193"/>
      <c r="C129" s="1193"/>
      <c r="D129" s="1193"/>
      <c r="E129" s="1193"/>
      <c r="F129" s="1193"/>
      <c r="G129" s="1193"/>
      <c r="H129" s="1193"/>
      <c r="I129" s="1193"/>
      <c r="J129" s="1193"/>
      <c r="K129" s="1193"/>
      <c r="L129" s="1193"/>
      <c r="M129" s="1193"/>
      <c r="O129" s="878"/>
      <c r="P129" s="879"/>
      <c r="Q129" s="657" t="s">
        <v>130</v>
      </c>
      <c r="R129" s="657"/>
      <c r="S129" s="657"/>
      <c r="T129" s="657"/>
      <c r="U129" s="657"/>
      <c r="V129" s="657"/>
      <c r="W129" s="657"/>
      <c r="X129" s="657"/>
      <c r="Y129" s="657"/>
      <c r="Z129" s="657"/>
      <c r="AA129" s="821" t="str">
        <f>IF(AA35&lt;&gt;"",AA35,"")</f>
        <v/>
      </c>
      <c r="AB129" s="822"/>
      <c r="AC129" s="825" t="str">
        <f>IF(AC35&lt;&gt;"",AC35,"")</f>
        <v/>
      </c>
      <c r="AD129" s="822"/>
      <c r="AE129" s="825" t="str">
        <f>IF(AE35&lt;&gt;"",AE35,"")</f>
        <v/>
      </c>
      <c r="AF129" s="822"/>
      <c r="AG129" s="827" t="str">
        <f>IF(AG35&lt;&gt;"",AG35,"")</f>
        <v/>
      </c>
      <c r="AH129" s="828"/>
      <c r="AI129" s="831" t="str">
        <f>IF(AI35&lt;&gt;"",AI35,"")</f>
        <v/>
      </c>
      <c r="AJ129" s="832"/>
      <c r="AK129" s="825" t="str">
        <f>IF(AK35&lt;&gt;"",AK35,"")</f>
        <v/>
      </c>
      <c r="AL129" s="822"/>
      <c r="AM129" s="825" t="str">
        <f>IF(AM35&lt;&gt;"",AM35,"")</f>
        <v/>
      </c>
      <c r="AN129" s="822"/>
      <c r="AO129" s="827" t="str">
        <f>IF(AO35&lt;&gt;"",AO35,"")</f>
        <v/>
      </c>
      <c r="AP129" s="828"/>
      <c r="AQ129" s="831" t="str">
        <f>IF(AQ35&lt;&gt;"",AQ35,"")</f>
        <v/>
      </c>
      <c r="AR129" s="832"/>
      <c r="AS129" s="825" t="str">
        <f>IF(AS35&lt;&gt;"",AS35,"")</f>
        <v/>
      </c>
      <c r="AT129" s="822"/>
      <c r="AU129" s="825" t="str">
        <f>IF(AU35&lt;&gt;"",AU35,"")</f>
        <v/>
      </c>
      <c r="AV129" s="822"/>
      <c r="AW129" s="865" t="str">
        <f>IF(AW35&lt;&gt;"",AW35,"")</f>
        <v/>
      </c>
      <c r="AX129" s="866"/>
      <c r="AY129" s="889"/>
      <c r="AZ129" s="889"/>
      <c r="BA129" s="889"/>
      <c r="BB129" s="889"/>
      <c r="BC129" s="889"/>
      <c r="BD129" s="889"/>
      <c r="BE129" s="889"/>
      <c r="BF129" s="889"/>
      <c r="BG129" s="889"/>
      <c r="BH129" s="889"/>
      <c r="BI129" s="889"/>
      <c r="BJ129" s="843"/>
      <c r="BK129" s="844"/>
      <c r="BL129" s="844"/>
      <c r="BM129" s="845"/>
      <c r="BN129" s="846"/>
      <c r="BO129" s="846"/>
      <c r="BP129" s="846"/>
      <c r="BQ129" s="846"/>
      <c r="BR129" s="846"/>
      <c r="BS129" s="846"/>
      <c r="BT129" s="843"/>
      <c r="BU129" s="844"/>
      <c r="BV129" s="844"/>
      <c r="BW129" s="845"/>
      <c r="BX129" s="846"/>
      <c r="BY129" s="846"/>
      <c r="BZ129" s="846"/>
      <c r="CA129" s="846"/>
      <c r="CB129" s="846"/>
      <c r="CC129" s="847"/>
      <c r="CD129" s="695" t="s">
        <v>282</v>
      </c>
      <c r="CE129" s="695"/>
      <c r="CF129" s="695"/>
      <c r="CG129" s="696"/>
      <c r="CH129" s="653" t="str">
        <f>IF(CH35&lt;&gt;"",CH35,"")</f>
        <v/>
      </c>
      <c r="CI129" s="683"/>
      <c r="CJ129" s="53"/>
      <c r="CK129" s="210"/>
      <c r="CL129" s="854"/>
      <c r="CM129" s="854"/>
      <c r="CN129" s="854"/>
      <c r="CO129" s="854"/>
      <c r="CP129" s="854"/>
      <c r="CQ129" s="202"/>
      <c r="CR129" s="850"/>
      <c r="CS129" s="850"/>
      <c r="CT129" s="850"/>
      <c r="CU129" s="850"/>
      <c r="CV129" s="850"/>
      <c r="CW129" s="851"/>
      <c r="CX129" s="188"/>
      <c r="CY129" s="188"/>
      <c r="CZ129" s="774"/>
      <c r="DA129" s="774"/>
      <c r="DB129" s="774"/>
      <c r="DC129" s="188"/>
      <c r="DD129" s="859"/>
      <c r="DE129" s="860"/>
      <c r="DF129" s="860"/>
      <c r="DG129" s="861"/>
      <c r="DH129" s="188"/>
      <c r="DI129" s="188"/>
      <c r="DJ129" s="195"/>
      <c r="DK129" s="112"/>
      <c r="DL129" s="112"/>
      <c r="DM129" s="112"/>
      <c r="DN129" s="112"/>
      <c r="DO129" s="112"/>
      <c r="DP129" s="112"/>
      <c r="DQ129" s="112"/>
      <c r="DR129" s="112"/>
      <c r="DS129" s="112"/>
      <c r="DT129" s="801"/>
      <c r="DU129" s="802"/>
      <c r="DV129" s="1024"/>
      <c r="DW129" s="1024"/>
      <c r="DX129" s="182"/>
      <c r="EA129" s="49"/>
      <c r="EB129" s="259"/>
      <c r="EC129" s="259"/>
      <c r="ED129" s="259"/>
      <c r="EE129" s="255"/>
      <c r="EF129" s="257"/>
      <c r="EG129" s="257"/>
      <c r="EH129" s="257"/>
      <c r="EI129" s="49"/>
    </row>
    <row r="130" spans="1:139" ht="7.5" customHeight="1" thickBot="1" x14ac:dyDescent="0.2">
      <c r="A130" s="1193"/>
      <c r="B130" s="1193"/>
      <c r="C130" s="1193"/>
      <c r="D130" s="1193"/>
      <c r="E130" s="1193"/>
      <c r="F130" s="1193"/>
      <c r="G130" s="1193"/>
      <c r="H130" s="1193"/>
      <c r="I130" s="1193"/>
      <c r="J130" s="1193"/>
      <c r="K130" s="1193"/>
      <c r="L130" s="1193"/>
      <c r="M130" s="1193"/>
      <c r="O130" s="878"/>
      <c r="P130" s="879"/>
      <c r="Q130" s="657"/>
      <c r="R130" s="657"/>
      <c r="S130" s="657"/>
      <c r="T130" s="657"/>
      <c r="U130" s="657"/>
      <c r="V130" s="657"/>
      <c r="W130" s="657"/>
      <c r="X130" s="657"/>
      <c r="Y130" s="657"/>
      <c r="Z130" s="657"/>
      <c r="AA130" s="823"/>
      <c r="AB130" s="824"/>
      <c r="AC130" s="826"/>
      <c r="AD130" s="824"/>
      <c r="AE130" s="826"/>
      <c r="AF130" s="824"/>
      <c r="AG130" s="829"/>
      <c r="AH130" s="830"/>
      <c r="AI130" s="830"/>
      <c r="AJ130" s="833"/>
      <c r="AK130" s="826"/>
      <c r="AL130" s="824"/>
      <c r="AM130" s="826"/>
      <c r="AN130" s="824"/>
      <c r="AO130" s="829"/>
      <c r="AP130" s="830"/>
      <c r="AQ130" s="830"/>
      <c r="AR130" s="833"/>
      <c r="AS130" s="826"/>
      <c r="AT130" s="824"/>
      <c r="AU130" s="826"/>
      <c r="AV130" s="824"/>
      <c r="AW130" s="867"/>
      <c r="AX130" s="829"/>
      <c r="AY130" s="889"/>
      <c r="AZ130" s="889"/>
      <c r="BA130" s="889"/>
      <c r="BB130" s="889"/>
      <c r="BC130" s="889"/>
      <c r="BD130" s="889"/>
      <c r="BE130" s="889"/>
      <c r="BF130" s="889"/>
      <c r="BG130" s="889"/>
      <c r="BH130" s="889"/>
      <c r="BI130" s="889"/>
      <c r="BJ130" s="868" t="str">
        <f>IF(BJ36&lt;&gt;"",BJ36,"")</f>
        <v/>
      </c>
      <c r="BK130" s="869"/>
      <c r="BL130" s="869"/>
      <c r="BM130" s="870"/>
      <c r="BN130" s="846" t="s">
        <v>79</v>
      </c>
      <c r="BO130" s="846"/>
      <c r="BP130" s="846"/>
      <c r="BQ130" s="846"/>
      <c r="BR130" s="846"/>
      <c r="BS130" s="846"/>
      <c r="BT130" s="868" t="str">
        <f>IF(BT36&lt;&gt;"",BT36,"")</f>
        <v/>
      </c>
      <c r="BU130" s="869"/>
      <c r="BV130" s="869"/>
      <c r="BW130" s="870"/>
      <c r="BX130" s="846" t="s">
        <v>79</v>
      </c>
      <c r="BY130" s="846"/>
      <c r="BZ130" s="846"/>
      <c r="CA130" s="846"/>
      <c r="CB130" s="846"/>
      <c r="CC130" s="847"/>
      <c r="CD130" s="695"/>
      <c r="CE130" s="695"/>
      <c r="CF130" s="695"/>
      <c r="CG130" s="696"/>
      <c r="CH130" s="656"/>
      <c r="CI130" s="684"/>
      <c r="CJ130" s="873" t="s">
        <v>32</v>
      </c>
      <c r="CK130" s="874"/>
      <c r="CL130" s="112"/>
      <c r="CM130" s="875" t="str">
        <f>IF(CM36&lt;&gt;"",CM36,"")</f>
        <v/>
      </c>
      <c r="CN130" s="857"/>
      <c r="CO130" s="858"/>
      <c r="CP130" s="200"/>
      <c r="CQ130" s="202"/>
      <c r="CR130" s="850"/>
      <c r="CS130" s="850"/>
      <c r="CT130" s="850"/>
      <c r="CU130" s="850"/>
      <c r="CV130" s="850"/>
      <c r="CW130" s="851"/>
      <c r="CX130" s="188"/>
      <c r="CY130" s="188"/>
      <c r="CZ130" s="774"/>
      <c r="DA130" s="774"/>
      <c r="DB130" s="774"/>
      <c r="DC130" s="188"/>
      <c r="DD130" s="859"/>
      <c r="DE130" s="860"/>
      <c r="DF130" s="860"/>
      <c r="DG130" s="861"/>
      <c r="DH130" s="188"/>
      <c r="DI130" s="188"/>
      <c r="DJ130" s="815" t="str">
        <f>IF(DJ36&lt;&gt;"",DJ36,"")</f>
        <v/>
      </c>
      <c r="DK130" s="816"/>
      <c r="DL130" s="816"/>
      <c r="DM130" s="816"/>
      <c r="DN130" s="816"/>
      <c r="DO130" s="816"/>
      <c r="DP130" s="816"/>
      <c r="DQ130" s="816"/>
      <c r="DR130" s="816"/>
      <c r="DS130" s="816"/>
      <c r="DT130" s="816"/>
      <c r="DU130" s="817"/>
      <c r="DV130" s="1024"/>
      <c r="DW130" s="1024"/>
      <c r="DX130" s="182"/>
      <c r="EA130" s="49"/>
      <c r="EB130" s="259"/>
      <c r="EC130" s="259"/>
      <c r="ED130" s="259"/>
      <c r="EE130" s="260"/>
      <c r="EF130" s="49"/>
      <c r="EG130" s="49"/>
      <c r="EH130" s="49"/>
      <c r="EI130" s="49"/>
    </row>
    <row r="131" spans="1:139" ht="7.5" customHeight="1" thickBot="1" x14ac:dyDescent="0.2">
      <c r="A131" s="1193"/>
      <c r="B131" s="1193"/>
      <c r="C131" s="1193"/>
      <c r="D131" s="1193"/>
      <c r="E131" s="1193"/>
      <c r="F131" s="1193"/>
      <c r="G131" s="1193"/>
      <c r="H131" s="1193"/>
      <c r="I131" s="1193"/>
      <c r="J131" s="1193"/>
      <c r="K131" s="1193"/>
      <c r="L131" s="1193"/>
      <c r="M131" s="1193"/>
      <c r="O131" s="878"/>
      <c r="P131" s="879"/>
      <c r="Q131" s="754" t="s">
        <v>259</v>
      </c>
      <c r="R131" s="757" t="s">
        <v>260</v>
      </c>
      <c r="S131" s="758"/>
      <c r="T131" s="759"/>
      <c r="U131" s="764" t="str">
        <f>IF(U37&lt;&gt;"",U37,"")</f>
        <v>大阪市</v>
      </c>
      <c r="V131" s="765"/>
      <c r="W131" s="765"/>
      <c r="X131" s="765"/>
      <c r="Y131" s="765"/>
      <c r="Z131" s="765"/>
      <c r="AA131" s="765"/>
      <c r="AB131" s="765"/>
      <c r="AC131" s="765"/>
      <c r="AD131" s="765"/>
      <c r="AE131" s="765"/>
      <c r="AF131" s="765"/>
      <c r="AG131" s="765"/>
      <c r="AH131" s="765"/>
      <c r="AI131" s="765"/>
      <c r="AJ131" s="765"/>
      <c r="AK131" s="765"/>
      <c r="AL131" s="765"/>
      <c r="AM131" s="765"/>
      <c r="AN131" s="765"/>
      <c r="AO131" s="765"/>
      <c r="AP131" s="765"/>
      <c r="AQ131" s="765"/>
      <c r="AR131" s="765"/>
      <c r="AS131" s="765"/>
      <c r="AT131" s="765"/>
      <c r="AU131" s="765"/>
      <c r="AV131" s="765"/>
      <c r="AW131" s="765"/>
      <c r="AX131" s="766"/>
      <c r="AY131" s="889"/>
      <c r="AZ131" s="889"/>
      <c r="BA131" s="889"/>
      <c r="BB131" s="889"/>
      <c r="BC131" s="889"/>
      <c r="BD131" s="889"/>
      <c r="BE131" s="889"/>
      <c r="BF131" s="889"/>
      <c r="BG131" s="889"/>
      <c r="BH131" s="889"/>
      <c r="BI131" s="889"/>
      <c r="BJ131" s="840"/>
      <c r="BK131" s="841"/>
      <c r="BL131" s="841"/>
      <c r="BM131" s="842"/>
      <c r="BN131" s="846"/>
      <c r="BO131" s="846"/>
      <c r="BP131" s="846"/>
      <c r="BQ131" s="846"/>
      <c r="BR131" s="846"/>
      <c r="BS131" s="846"/>
      <c r="BT131" s="840"/>
      <c r="BU131" s="841"/>
      <c r="BV131" s="841"/>
      <c r="BW131" s="842"/>
      <c r="BX131" s="846"/>
      <c r="BY131" s="846"/>
      <c r="BZ131" s="846"/>
      <c r="CA131" s="846"/>
      <c r="CB131" s="846"/>
      <c r="CC131" s="847"/>
      <c r="CD131" s="695"/>
      <c r="CE131" s="695"/>
      <c r="CF131" s="695"/>
      <c r="CG131" s="696"/>
      <c r="CH131" s="656"/>
      <c r="CI131" s="684"/>
      <c r="CJ131" s="873"/>
      <c r="CK131" s="874"/>
      <c r="CL131" s="112"/>
      <c r="CM131" s="859"/>
      <c r="CN131" s="860"/>
      <c r="CO131" s="861"/>
      <c r="CP131" s="773" t="s">
        <v>257</v>
      </c>
      <c r="CQ131" s="774"/>
      <c r="CR131" s="850"/>
      <c r="CS131" s="850"/>
      <c r="CT131" s="850"/>
      <c r="CU131" s="850"/>
      <c r="CV131" s="850"/>
      <c r="CW131" s="851"/>
      <c r="CX131" s="188"/>
      <c r="CY131" s="188"/>
      <c r="CZ131" s="774"/>
      <c r="DA131" s="774"/>
      <c r="DB131" s="774"/>
      <c r="DC131" s="188"/>
      <c r="DD131" s="862"/>
      <c r="DE131" s="863"/>
      <c r="DF131" s="863"/>
      <c r="DG131" s="864"/>
      <c r="DH131" s="188"/>
      <c r="DI131" s="188"/>
      <c r="DJ131" s="815"/>
      <c r="DK131" s="816"/>
      <c r="DL131" s="816"/>
      <c r="DM131" s="816"/>
      <c r="DN131" s="816"/>
      <c r="DO131" s="816"/>
      <c r="DP131" s="816"/>
      <c r="DQ131" s="816"/>
      <c r="DR131" s="816"/>
      <c r="DS131" s="816"/>
      <c r="DT131" s="816"/>
      <c r="DU131" s="817"/>
      <c r="DV131" s="1024"/>
      <c r="DW131" s="1024"/>
      <c r="DX131" s="182"/>
      <c r="EA131" s="49"/>
      <c r="EB131" s="259"/>
      <c r="EC131" s="259"/>
      <c r="ED131" s="259"/>
      <c r="EE131" s="260"/>
      <c r="EF131" s="49"/>
      <c r="EG131" s="49"/>
      <c r="EH131" s="49"/>
      <c r="EI131" s="49"/>
    </row>
    <row r="132" spans="1:139" ht="7.5" customHeight="1" thickBot="1" x14ac:dyDescent="0.2">
      <c r="A132" s="1193"/>
      <c r="B132" s="1193"/>
      <c r="C132" s="1193"/>
      <c r="D132" s="1193"/>
      <c r="E132" s="1193"/>
      <c r="F132" s="1193"/>
      <c r="G132" s="1193"/>
      <c r="H132" s="1193"/>
      <c r="I132" s="1193"/>
      <c r="J132" s="1193"/>
      <c r="K132" s="1193"/>
      <c r="L132" s="1193"/>
      <c r="M132" s="1193"/>
      <c r="O132" s="878"/>
      <c r="P132" s="879"/>
      <c r="Q132" s="755"/>
      <c r="R132" s="760"/>
      <c r="S132" s="760"/>
      <c r="T132" s="761"/>
      <c r="U132" s="767"/>
      <c r="V132" s="768"/>
      <c r="W132" s="768"/>
      <c r="X132" s="768"/>
      <c r="Y132" s="768"/>
      <c r="Z132" s="768"/>
      <c r="AA132" s="768"/>
      <c r="AB132" s="768"/>
      <c r="AC132" s="768"/>
      <c r="AD132" s="768"/>
      <c r="AE132" s="768"/>
      <c r="AF132" s="768"/>
      <c r="AG132" s="768"/>
      <c r="AH132" s="768"/>
      <c r="AI132" s="768"/>
      <c r="AJ132" s="768"/>
      <c r="AK132" s="768"/>
      <c r="AL132" s="768"/>
      <c r="AM132" s="768"/>
      <c r="AN132" s="768"/>
      <c r="AO132" s="768"/>
      <c r="AP132" s="768"/>
      <c r="AQ132" s="768"/>
      <c r="AR132" s="768"/>
      <c r="AS132" s="768"/>
      <c r="AT132" s="768"/>
      <c r="AU132" s="768"/>
      <c r="AV132" s="768"/>
      <c r="AW132" s="768"/>
      <c r="AX132" s="769"/>
      <c r="AY132" s="915"/>
      <c r="AZ132" s="915"/>
      <c r="BA132" s="915"/>
      <c r="BB132" s="915"/>
      <c r="BC132" s="915"/>
      <c r="BD132" s="915"/>
      <c r="BE132" s="915"/>
      <c r="BF132" s="915"/>
      <c r="BG132" s="915"/>
      <c r="BH132" s="915"/>
      <c r="BI132" s="915"/>
      <c r="BJ132" s="843"/>
      <c r="BK132" s="844"/>
      <c r="BL132" s="844"/>
      <c r="BM132" s="845"/>
      <c r="BN132" s="871"/>
      <c r="BO132" s="871"/>
      <c r="BP132" s="871"/>
      <c r="BQ132" s="871"/>
      <c r="BR132" s="871"/>
      <c r="BS132" s="871"/>
      <c r="BT132" s="843"/>
      <c r="BU132" s="844"/>
      <c r="BV132" s="844"/>
      <c r="BW132" s="845"/>
      <c r="BX132" s="871"/>
      <c r="BY132" s="871"/>
      <c r="BZ132" s="871"/>
      <c r="CA132" s="871"/>
      <c r="CB132" s="871"/>
      <c r="CC132" s="872"/>
      <c r="CD132" s="695"/>
      <c r="CE132" s="695"/>
      <c r="CF132" s="695"/>
      <c r="CG132" s="696"/>
      <c r="CH132" s="659"/>
      <c r="CI132" s="685"/>
      <c r="CJ132" s="873"/>
      <c r="CK132" s="874"/>
      <c r="CL132" s="112"/>
      <c r="CM132" s="859"/>
      <c r="CN132" s="860"/>
      <c r="CO132" s="861"/>
      <c r="CP132" s="773"/>
      <c r="CQ132" s="774"/>
      <c r="CR132" s="850"/>
      <c r="CS132" s="850"/>
      <c r="CT132" s="850"/>
      <c r="CU132" s="850"/>
      <c r="CV132" s="850"/>
      <c r="CW132" s="851"/>
      <c r="CX132" s="188"/>
      <c r="CY132" s="188"/>
      <c r="CZ132" s="188"/>
      <c r="DA132" s="188"/>
      <c r="DB132" s="188"/>
      <c r="DC132" s="188"/>
      <c r="DD132" s="188"/>
      <c r="DE132" s="775" t="s">
        <v>275</v>
      </c>
      <c r="DF132" s="775"/>
      <c r="DG132" s="188"/>
      <c r="DH132" s="188"/>
      <c r="DI132" s="188"/>
      <c r="DJ132" s="818"/>
      <c r="DK132" s="819"/>
      <c r="DL132" s="819"/>
      <c r="DM132" s="819"/>
      <c r="DN132" s="819"/>
      <c r="DO132" s="819"/>
      <c r="DP132" s="819"/>
      <c r="DQ132" s="819"/>
      <c r="DR132" s="819"/>
      <c r="DS132" s="819"/>
      <c r="DT132" s="819"/>
      <c r="DU132" s="820"/>
      <c r="DV132" s="1024"/>
      <c r="DW132" s="1024"/>
      <c r="DX132" s="182"/>
      <c r="EA132" s="49"/>
      <c r="EB132" s="259"/>
      <c r="EC132" s="259"/>
      <c r="ED132" s="261"/>
      <c r="EE132" s="261"/>
      <c r="EF132" s="49"/>
      <c r="EG132" s="49"/>
      <c r="EH132" s="49"/>
      <c r="EI132" s="49"/>
    </row>
    <row r="133" spans="1:139" ht="7.5" customHeight="1" thickBot="1" x14ac:dyDescent="0.2">
      <c r="A133" s="1193"/>
      <c r="B133" s="1193"/>
      <c r="C133" s="1193"/>
      <c r="D133" s="1193"/>
      <c r="E133" s="1193"/>
      <c r="F133" s="1193"/>
      <c r="G133" s="1193"/>
      <c r="H133" s="1193"/>
      <c r="I133" s="1193"/>
      <c r="J133" s="1193"/>
      <c r="K133" s="1193"/>
      <c r="L133" s="1193"/>
      <c r="M133" s="1193"/>
      <c r="O133" s="878"/>
      <c r="P133" s="879"/>
      <c r="Q133" s="755"/>
      <c r="R133" s="760"/>
      <c r="S133" s="760"/>
      <c r="T133" s="761"/>
      <c r="U133" s="767"/>
      <c r="V133" s="768"/>
      <c r="W133" s="768"/>
      <c r="X133" s="768"/>
      <c r="Y133" s="768"/>
      <c r="Z133" s="768"/>
      <c r="AA133" s="768"/>
      <c r="AB133" s="768"/>
      <c r="AC133" s="768"/>
      <c r="AD133" s="768"/>
      <c r="AE133" s="768"/>
      <c r="AF133" s="768"/>
      <c r="AG133" s="768"/>
      <c r="AH133" s="768"/>
      <c r="AI133" s="768"/>
      <c r="AJ133" s="768"/>
      <c r="AK133" s="768"/>
      <c r="AL133" s="768"/>
      <c r="AM133" s="768"/>
      <c r="AN133" s="768"/>
      <c r="AO133" s="768"/>
      <c r="AP133" s="768"/>
      <c r="AQ133" s="768"/>
      <c r="AR133" s="768"/>
      <c r="AS133" s="768"/>
      <c r="AT133" s="768"/>
      <c r="AU133" s="768"/>
      <c r="AV133" s="768"/>
      <c r="AW133" s="768"/>
      <c r="AX133" s="769"/>
      <c r="AY133" s="193"/>
      <c r="AZ133" s="194"/>
      <c r="BA133" s="194"/>
      <c r="BB133" s="194"/>
      <c r="BC133" s="194"/>
      <c r="BD133" s="194"/>
      <c r="BE133" s="194"/>
      <c r="BF133" s="194"/>
      <c r="BG133" s="194"/>
      <c r="BH133" s="654" t="s">
        <v>12</v>
      </c>
      <c r="BI133" s="655"/>
      <c r="BJ133" s="194"/>
      <c r="BK133" s="194"/>
      <c r="BL133" s="194"/>
      <c r="BM133" s="194"/>
      <c r="BN133" s="194"/>
      <c r="BO133" s="194"/>
      <c r="BP133" s="194"/>
      <c r="BQ133" s="194"/>
      <c r="BR133" s="654" t="s">
        <v>12</v>
      </c>
      <c r="BS133" s="655"/>
      <c r="BT133" s="194"/>
      <c r="BU133" s="194"/>
      <c r="BV133" s="194"/>
      <c r="BW133" s="194"/>
      <c r="BX133" s="194"/>
      <c r="BY133" s="194"/>
      <c r="BZ133" s="194"/>
      <c r="CA133" s="194"/>
      <c r="CB133" s="654" t="s">
        <v>12</v>
      </c>
      <c r="CC133" s="683"/>
      <c r="CD133" s="53"/>
      <c r="CE133" s="53"/>
      <c r="CF133" s="53"/>
      <c r="CG133" s="53"/>
      <c r="CH133" s="53"/>
      <c r="CI133" s="53"/>
      <c r="CJ133" s="53"/>
      <c r="CK133" s="210"/>
      <c r="CL133" s="112"/>
      <c r="CM133" s="859"/>
      <c r="CN133" s="860"/>
      <c r="CO133" s="861"/>
      <c r="CP133" s="201"/>
      <c r="CQ133" s="202"/>
      <c r="CR133" s="850"/>
      <c r="CS133" s="850"/>
      <c r="CT133" s="850"/>
      <c r="CU133" s="850"/>
      <c r="CV133" s="850"/>
      <c r="CW133" s="851"/>
      <c r="CX133" s="188"/>
      <c r="CY133" s="188"/>
      <c r="CZ133" s="188"/>
      <c r="DA133" s="188"/>
      <c r="DB133" s="188"/>
      <c r="DC133" s="188"/>
      <c r="DD133" s="188"/>
      <c r="DE133" s="776"/>
      <c r="DF133" s="776"/>
      <c r="DG133" s="188"/>
      <c r="DH133" s="188"/>
      <c r="DI133" s="188"/>
      <c r="DJ133" s="777" t="s">
        <v>78</v>
      </c>
      <c r="DK133" s="778"/>
      <c r="DL133" s="778"/>
      <c r="DM133" s="778"/>
      <c r="DN133" s="778"/>
      <c r="DO133" s="778"/>
      <c r="DP133" s="778"/>
      <c r="DQ133" s="778"/>
      <c r="DR133" s="778"/>
      <c r="DS133" s="778"/>
      <c r="DT133" s="778"/>
      <c r="DU133" s="779"/>
      <c r="DV133" s="1024"/>
      <c r="DW133" s="1024"/>
      <c r="DX133" s="182"/>
      <c r="EA133" s="49"/>
      <c r="EB133" s="49"/>
      <c r="EC133" s="49"/>
      <c r="ED133" s="49"/>
      <c r="EE133" s="49"/>
      <c r="EF133" s="49"/>
      <c r="EG133" s="49"/>
      <c r="EH133" s="49"/>
      <c r="EI133" s="49"/>
    </row>
    <row r="134" spans="1:139" ht="7.5" customHeight="1" thickBot="1" x14ac:dyDescent="0.2">
      <c r="A134" s="1193"/>
      <c r="B134" s="1193"/>
      <c r="C134" s="1193"/>
      <c r="D134" s="1193"/>
      <c r="E134" s="1193"/>
      <c r="F134" s="1193"/>
      <c r="G134" s="1193"/>
      <c r="H134" s="1193"/>
      <c r="I134" s="1193"/>
      <c r="J134" s="1193"/>
      <c r="K134" s="1193"/>
      <c r="L134" s="1193"/>
      <c r="M134" s="1193"/>
      <c r="O134" s="878"/>
      <c r="P134" s="879"/>
      <c r="Q134" s="755"/>
      <c r="R134" s="762"/>
      <c r="S134" s="762"/>
      <c r="T134" s="763"/>
      <c r="U134" s="770"/>
      <c r="V134" s="771"/>
      <c r="W134" s="771"/>
      <c r="X134" s="771"/>
      <c r="Y134" s="771"/>
      <c r="Z134" s="771"/>
      <c r="AA134" s="771"/>
      <c r="AB134" s="771"/>
      <c r="AC134" s="771"/>
      <c r="AD134" s="771"/>
      <c r="AE134" s="771"/>
      <c r="AF134" s="771"/>
      <c r="AG134" s="771"/>
      <c r="AH134" s="771"/>
      <c r="AI134" s="771"/>
      <c r="AJ134" s="771"/>
      <c r="AK134" s="771"/>
      <c r="AL134" s="771"/>
      <c r="AM134" s="771"/>
      <c r="AN134" s="771"/>
      <c r="AO134" s="771"/>
      <c r="AP134" s="771"/>
      <c r="AQ134" s="771"/>
      <c r="AR134" s="771"/>
      <c r="AS134" s="771"/>
      <c r="AT134" s="771"/>
      <c r="AU134" s="771"/>
      <c r="AV134" s="771"/>
      <c r="AW134" s="771"/>
      <c r="AX134" s="772"/>
      <c r="AY134" s="195"/>
      <c r="AZ134" s="112"/>
      <c r="BA134" s="112"/>
      <c r="BB134" s="112"/>
      <c r="BC134" s="112"/>
      <c r="BD134" s="112"/>
      <c r="BE134" s="112"/>
      <c r="BF134" s="112"/>
      <c r="BG134" s="112"/>
      <c r="BH134" s="657"/>
      <c r="BI134" s="658"/>
      <c r="BJ134" s="112"/>
      <c r="BK134" s="112"/>
      <c r="BL134" s="112"/>
      <c r="BM134" s="112"/>
      <c r="BN134" s="112"/>
      <c r="BO134" s="112"/>
      <c r="BP134" s="112"/>
      <c r="BQ134" s="112"/>
      <c r="BR134" s="657"/>
      <c r="BS134" s="658"/>
      <c r="BT134" s="112"/>
      <c r="BU134" s="112"/>
      <c r="BV134" s="112"/>
      <c r="BW134" s="112"/>
      <c r="BX134" s="112"/>
      <c r="BY134" s="112"/>
      <c r="BZ134" s="112"/>
      <c r="CA134" s="112"/>
      <c r="CB134" s="657"/>
      <c r="CC134" s="684"/>
      <c r="CD134" s="53"/>
      <c r="CE134" s="653" t="str">
        <f>IF(CE40&lt;&gt;"",CE40,"")</f>
        <v/>
      </c>
      <c r="CF134" s="683"/>
      <c r="CG134" s="53"/>
      <c r="CH134" s="653" t="str">
        <f>IF(CH40&lt;&gt;"",CH40,"")</f>
        <v/>
      </c>
      <c r="CI134" s="683"/>
      <c r="CJ134" s="53"/>
      <c r="CK134" s="210"/>
      <c r="CL134" s="112"/>
      <c r="CM134" s="862"/>
      <c r="CN134" s="863"/>
      <c r="CO134" s="864"/>
      <c r="CP134" s="201"/>
      <c r="CQ134" s="202"/>
      <c r="CR134" s="850"/>
      <c r="CS134" s="850"/>
      <c r="CT134" s="850"/>
      <c r="CU134" s="850"/>
      <c r="CV134" s="850"/>
      <c r="CW134" s="851"/>
      <c r="CX134" s="783" t="s">
        <v>274</v>
      </c>
      <c r="CY134" s="784"/>
      <c r="CZ134" s="784"/>
      <c r="DA134" s="784"/>
      <c r="DB134" s="784"/>
      <c r="DC134" s="784"/>
      <c r="DD134" s="784"/>
      <c r="DE134" s="784"/>
      <c r="DF134" s="784"/>
      <c r="DG134" s="784"/>
      <c r="DH134" s="784"/>
      <c r="DI134" s="784"/>
      <c r="DJ134" s="780"/>
      <c r="DK134" s="781"/>
      <c r="DL134" s="781"/>
      <c r="DM134" s="781"/>
      <c r="DN134" s="781"/>
      <c r="DO134" s="781"/>
      <c r="DP134" s="781"/>
      <c r="DQ134" s="781"/>
      <c r="DR134" s="781"/>
      <c r="DS134" s="781"/>
      <c r="DT134" s="781"/>
      <c r="DU134" s="782"/>
      <c r="DV134" s="1024"/>
      <c r="DW134" s="1024"/>
      <c r="DX134" s="182"/>
      <c r="EA134" s="49"/>
      <c r="EB134" s="262"/>
      <c r="EC134" s="49"/>
      <c r="ED134" s="49"/>
      <c r="EE134" s="49"/>
      <c r="EF134" s="49"/>
      <c r="EG134" s="49"/>
      <c r="EH134" s="49"/>
      <c r="EI134" s="49"/>
    </row>
    <row r="135" spans="1:139" ht="7.5" customHeight="1" thickBot="1" x14ac:dyDescent="0.2">
      <c r="A135" s="1193"/>
      <c r="B135" s="1193"/>
      <c r="C135" s="1193"/>
      <c r="D135" s="1193"/>
      <c r="E135" s="1193"/>
      <c r="F135" s="1193"/>
      <c r="G135" s="1193"/>
      <c r="H135" s="1193"/>
      <c r="I135" s="1193"/>
      <c r="J135" s="1193"/>
      <c r="K135" s="1193"/>
      <c r="L135" s="1193"/>
      <c r="M135" s="1193"/>
      <c r="O135" s="878"/>
      <c r="P135" s="879"/>
      <c r="Q135" s="755"/>
      <c r="R135" s="774" t="s">
        <v>77</v>
      </c>
      <c r="S135" s="774"/>
      <c r="T135" s="785"/>
      <c r="U135" s="767" t="str">
        <f>IF(U41&lt;&gt;"",U41,"")</f>
        <v/>
      </c>
      <c r="V135" s="768"/>
      <c r="W135" s="768"/>
      <c r="X135" s="768"/>
      <c r="Y135" s="768"/>
      <c r="Z135" s="768"/>
      <c r="AA135" s="768"/>
      <c r="AB135" s="768"/>
      <c r="AC135" s="768"/>
      <c r="AD135" s="768"/>
      <c r="AE135" s="768"/>
      <c r="AF135" s="768"/>
      <c r="AG135" s="768"/>
      <c r="AH135" s="768"/>
      <c r="AI135" s="768"/>
      <c r="AJ135" s="768"/>
      <c r="AK135" s="768"/>
      <c r="AL135" s="768"/>
      <c r="AM135" s="768"/>
      <c r="AN135" s="768"/>
      <c r="AO135" s="768"/>
      <c r="AP135" s="768"/>
      <c r="AQ135" s="768"/>
      <c r="AR135" s="768"/>
      <c r="AS135" s="768"/>
      <c r="AT135" s="768"/>
      <c r="AU135" s="768"/>
      <c r="AV135" s="768"/>
      <c r="AW135" s="768"/>
      <c r="AX135" s="769"/>
      <c r="AY135" s="791" t="str">
        <f>IF(AY41&lt;&gt;"",AY41,"")</f>
        <v/>
      </c>
      <c r="AZ135" s="792"/>
      <c r="BA135" s="792"/>
      <c r="BB135" s="792"/>
      <c r="BC135" s="792"/>
      <c r="BD135" s="792"/>
      <c r="BE135" s="792"/>
      <c r="BF135" s="792"/>
      <c r="BG135" s="792"/>
      <c r="BH135" s="792"/>
      <c r="BI135" s="793"/>
      <c r="BJ135" s="792" t="str">
        <f>IF(BJ41&lt;&gt;"",BJ41,"")</f>
        <v/>
      </c>
      <c r="BK135" s="792"/>
      <c r="BL135" s="792"/>
      <c r="BM135" s="792"/>
      <c r="BN135" s="792"/>
      <c r="BO135" s="792"/>
      <c r="BP135" s="792"/>
      <c r="BQ135" s="792"/>
      <c r="BR135" s="792"/>
      <c r="BS135" s="793"/>
      <c r="BT135" s="792" t="str">
        <f>IF(BT41&lt;&gt;"",BT41,"")</f>
        <v/>
      </c>
      <c r="BU135" s="792"/>
      <c r="BV135" s="792"/>
      <c r="BW135" s="792"/>
      <c r="BX135" s="792"/>
      <c r="BY135" s="792"/>
      <c r="BZ135" s="792"/>
      <c r="CA135" s="792"/>
      <c r="CB135" s="792"/>
      <c r="CC135" s="797"/>
      <c r="CD135" s="178"/>
      <c r="CE135" s="656"/>
      <c r="CF135" s="684"/>
      <c r="CG135" s="53"/>
      <c r="CH135" s="656"/>
      <c r="CI135" s="684"/>
      <c r="CJ135" s="53"/>
      <c r="CK135" s="210"/>
      <c r="CL135" s="112"/>
      <c r="CM135" s="201"/>
      <c r="CN135" s="201"/>
      <c r="CO135" s="201"/>
      <c r="CP135" s="201"/>
      <c r="CQ135" s="202"/>
      <c r="CR135" s="852"/>
      <c r="CS135" s="852"/>
      <c r="CT135" s="852"/>
      <c r="CU135" s="852"/>
      <c r="CV135" s="852"/>
      <c r="CW135" s="853"/>
      <c r="CX135" s="784"/>
      <c r="CY135" s="784"/>
      <c r="CZ135" s="784"/>
      <c r="DA135" s="784"/>
      <c r="DB135" s="784"/>
      <c r="DC135" s="784"/>
      <c r="DD135" s="784"/>
      <c r="DE135" s="784"/>
      <c r="DF135" s="784"/>
      <c r="DG135" s="784"/>
      <c r="DH135" s="784"/>
      <c r="DI135" s="784"/>
      <c r="DJ135" s="193"/>
      <c r="DK135" s="194"/>
      <c r="DL135" s="194"/>
      <c r="DM135" s="194"/>
      <c r="DN135" s="194"/>
      <c r="DO135" s="194"/>
      <c r="DP135" s="194"/>
      <c r="DQ135" s="194"/>
      <c r="DR135" s="194"/>
      <c r="DS135" s="194"/>
      <c r="DT135" s="799" t="s">
        <v>12</v>
      </c>
      <c r="DU135" s="800"/>
      <c r="DV135" s="1024"/>
      <c r="DW135" s="1024"/>
      <c r="DX135" s="182"/>
      <c r="EA135" s="49"/>
      <c r="EB135" s="260"/>
      <c r="EC135" s="261"/>
      <c r="ED135" s="260"/>
      <c r="EE135" s="49"/>
      <c r="EF135" s="49"/>
      <c r="EG135" s="49"/>
      <c r="EH135" s="49"/>
      <c r="EI135" s="49"/>
    </row>
    <row r="136" spans="1:139" ht="7.5" customHeight="1" x14ac:dyDescent="0.15">
      <c r="A136" s="1193"/>
      <c r="B136" s="1193"/>
      <c r="C136" s="1193"/>
      <c r="D136" s="1193"/>
      <c r="E136" s="1193"/>
      <c r="F136" s="1193"/>
      <c r="G136" s="1193"/>
      <c r="H136" s="1193"/>
      <c r="I136" s="1193"/>
      <c r="J136" s="1193"/>
      <c r="K136" s="1193"/>
      <c r="L136" s="1193"/>
      <c r="M136" s="1193"/>
      <c r="O136" s="878"/>
      <c r="P136" s="879"/>
      <c r="Q136" s="755"/>
      <c r="R136" s="774"/>
      <c r="S136" s="774"/>
      <c r="T136" s="785"/>
      <c r="U136" s="767"/>
      <c r="V136" s="768"/>
      <c r="W136" s="768"/>
      <c r="X136" s="768"/>
      <c r="Y136" s="768"/>
      <c r="Z136" s="768"/>
      <c r="AA136" s="768"/>
      <c r="AB136" s="768"/>
      <c r="AC136" s="768"/>
      <c r="AD136" s="768"/>
      <c r="AE136" s="768"/>
      <c r="AF136" s="768"/>
      <c r="AG136" s="768"/>
      <c r="AH136" s="768"/>
      <c r="AI136" s="768"/>
      <c r="AJ136" s="768"/>
      <c r="AK136" s="768"/>
      <c r="AL136" s="768"/>
      <c r="AM136" s="768"/>
      <c r="AN136" s="768"/>
      <c r="AO136" s="768"/>
      <c r="AP136" s="768"/>
      <c r="AQ136" s="768"/>
      <c r="AR136" s="768"/>
      <c r="AS136" s="768"/>
      <c r="AT136" s="768"/>
      <c r="AU136" s="768"/>
      <c r="AV136" s="768"/>
      <c r="AW136" s="768"/>
      <c r="AX136" s="769"/>
      <c r="AY136" s="791"/>
      <c r="AZ136" s="792"/>
      <c r="BA136" s="792"/>
      <c r="BB136" s="792"/>
      <c r="BC136" s="792"/>
      <c r="BD136" s="792"/>
      <c r="BE136" s="792"/>
      <c r="BF136" s="792"/>
      <c r="BG136" s="792"/>
      <c r="BH136" s="792"/>
      <c r="BI136" s="793"/>
      <c r="BJ136" s="792"/>
      <c r="BK136" s="792"/>
      <c r="BL136" s="792"/>
      <c r="BM136" s="792"/>
      <c r="BN136" s="792"/>
      <c r="BO136" s="792"/>
      <c r="BP136" s="792"/>
      <c r="BQ136" s="792"/>
      <c r="BR136" s="792"/>
      <c r="BS136" s="793"/>
      <c r="BT136" s="792"/>
      <c r="BU136" s="792"/>
      <c r="BV136" s="792"/>
      <c r="BW136" s="792"/>
      <c r="BX136" s="792"/>
      <c r="BY136" s="792"/>
      <c r="BZ136" s="792"/>
      <c r="CA136" s="792"/>
      <c r="CB136" s="792"/>
      <c r="CC136" s="797"/>
      <c r="CD136" s="178"/>
      <c r="CE136" s="656"/>
      <c r="CF136" s="684"/>
      <c r="CG136" s="53"/>
      <c r="CH136" s="656"/>
      <c r="CI136" s="684"/>
      <c r="CJ136" s="53"/>
      <c r="CK136" s="210"/>
      <c r="CL136" s="803" t="s">
        <v>271</v>
      </c>
      <c r="CM136" s="804"/>
      <c r="CN136" s="804"/>
      <c r="CO136" s="805"/>
      <c r="CP136" s="806" t="str">
        <f>IF(CP42&lt;&gt;"",CP42,"")</f>
        <v/>
      </c>
      <c r="CQ136" s="807"/>
      <c r="CR136" s="807"/>
      <c r="CS136" s="807"/>
      <c r="CT136" s="807"/>
      <c r="CU136" s="807"/>
      <c r="CV136" s="807"/>
      <c r="CW136" s="808"/>
      <c r="CX136" s="784"/>
      <c r="CY136" s="784"/>
      <c r="CZ136" s="784"/>
      <c r="DA136" s="784"/>
      <c r="DB136" s="784"/>
      <c r="DC136" s="784"/>
      <c r="DD136" s="784"/>
      <c r="DE136" s="784"/>
      <c r="DF136" s="784"/>
      <c r="DG136" s="784"/>
      <c r="DH136" s="784"/>
      <c r="DI136" s="784"/>
      <c r="DJ136" s="195"/>
      <c r="DK136" s="112"/>
      <c r="DL136" s="112"/>
      <c r="DM136" s="112"/>
      <c r="DN136" s="112"/>
      <c r="DO136" s="112"/>
      <c r="DP136" s="112"/>
      <c r="DQ136" s="112"/>
      <c r="DR136" s="112"/>
      <c r="DS136" s="112"/>
      <c r="DT136" s="801"/>
      <c r="DU136" s="802"/>
      <c r="DV136" s="1024"/>
      <c r="DW136" s="1024"/>
      <c r="DX136" s="182"/>
      <c r="EA136" s="49"/>
      <c r="EB136" s="260"/>
      <c r="EC136" s="261"/>
      <c r="ED136" s="260"/>
      <c r="EE136" s="49"/>
      <c r="EF136" s="49"/>
      <c r="EG136" s="49"/>
      <c r="EH136" s="49"/>
      <c r="EI136" s="49"/>
    </row>
    <row r="137" spans="1:139" ht="7.5" customHeight="1" thickBot="1" x14ac:dyDescent="0.2">
      <c r="A137" s="1193"/>
      <c r="B137" s="1193"/>
      <c r="C137" s="1193"/>
      <c r="D137" s="1193"/>
      <c r="E137" s="1193"/>
      <c r="F137" s="1193"/>
      <c r="G137" s="1193"/>
      <c r="H137" s="1193"/>
      <c r="I137" s="1193"/>
      <c r="J137" s="1193"/>
      <c r="K137" s="1193"/>
      <c r="L137" s="1193"/>
      <c r="M137" s="1193"/>
      <c r="O137" s="878"/>
      <c r="P137" s="879"/>
      <c r="Q137" s="755"/>
      <c r="R137" s="774"/>
      <c r="S137" s="774"/>
      <c r="T137" s="785"/>
      <c r="U137" s="767"/>
      <c r="V137" s="768"/>
      <c r="W137" s="768"/>
      <c r="X137" s="768"/>
      <c r="Y137" s="768"/>
      <c r="Z137" s="768"/>
      <c r="AA137" s="768"/>
      <c r="AB137" s="768"/>
      <c r="AC137" s="768"/>
      <c r="AD137" s="768"/>
      <c r="AE137" s="768"/>
      <c r="AF137" s="768"/>
      <c r="AG137" s="768"/>
      <c r="AH137" s="768"/>
      <c r="AI137" s="768"/>
      <c r="AJ137" s="768"/>
      <c r="AK137" s="768"/>
      <c r="AL137" s="768"/>
      <c r="AM137" s="768"/>
      <c r="AN137" s="768"/>
      <c r="AO137" s="768"/>
      <c r="AP137" s="768"/>
      <c r="AQ137" s="768"/>
      <c r="AR137" s="768"/>
      <c r="AS137" s="768"/>
      <c r="AT137" s="768"/>
      <c r="AU137" s="768"/>
      <c r="AV137" s="768"/>
      <c r="AW137" s="768"/>
      <c r="AX137" s="769"/>
      <c r="AY137" s="791"/>
      <c r="AZ137" s="792"/>
      <c r="BA137" s="792"/>
      <c r="BB137" s="792"/>
      <c r="BC137" s="792"/>
      <c r="BD137" s="792"/>
      <c r="BE137" s="792"/>
      <c r="BF137" s="792"/>
      <c r="BG137" s="792"/>
      <c r="BH137" s="792"/>
      <c r="BI137" s="793"/>
      <c r="BJ137" s="792"/>
      <c r="BK137" s="792"/>
      <c r="BL137" s="792"/>
      <c r="BM137" s="792"/>
      <c r="BN137" s="792"/>
      <c r="BO137" s="792"/>
      <c r="BP137" s="792"/>
      <c r="BQ137" s="792"/>
      <c r="BR137" s="792"/>
      <c r="BS137" s="793"/>
      <c r="BT137" s="792"/>
      <c r="BU137" s="792"/>
      <c r="BV137" s="792"/>
      <c r="BW137" s="792"/>
      <c r="BX137" s="792"/>
      <c r="BY137" s="792"/>
      <c r="BZ137" s="792"/>
      <c r="CA137" s="792"/>
      <c r="CB137" s="792"/>
      <c r="CC137" s="797"/>
      <c r="CD137" s="53"/>
      <c r="CE137" s="659"/>
      <c r="CF137" s="685"/>
      <c r="CG137" s="196" t="s">
        <v>268</v>
      </c>
      <c r="CH137" s="659"/>
      <c r="CI137" s="685"/>
      <c r="CJ137" s="197" t="s">
        <v>269</v>
      </c>
      <c r="CK137" s="210"/>
      <c r="CL137" s="804"/>
      <c r="CM137" s="804"/>
      <c r="CN137" s="804"/>
      <c r="CO137" s="805"/>
      <c r="CP137" s="809"/>
      <c r="CQ137" s="810"/>
      <c r="CR137" s="810"/>
      <c r="CS137" s="810"/>
      <c r="CT137" s="810"/>
      <c r="CU137" s="810"/>
      <c r="CV137" s="810"/>
      <c r="CW137" s="811"/>
      <c r="CX137" s="784"/>
      <c r="CY137" s="784"/>
      <c r="CZ137" s="784"/>
      <c r="DA137" s="784"/>
      <c r="DB137" s="784"/>
      <c r="DC137" s="784"/>
      <c r="DD137" s="784"/>
      <c r="DE137" s="784"/>
      <c r="DF137" s="784"/>
      <c r="DG137" s="784"/>
      <c r="DH137" s="784"/>
      <c r="DI137" s="784"/>
      <c r="DJ137" s="815" t="str">
        <f>IF(DJ43&lt;&gt;"",DJ43,"")</f>
        <v/>
      </c>
      <c r="DK137" s="816"/>
      <c r="DL137" s="816"/>
      <c r="DM137" s="816"/>
      <c r="DN137" s="816"/>
      <c r="DO137" s="816"/>
      <c r="DP137" s="816"/>
      <c r="DQ137" s="816"/>
      <c r="DR137" s="816"/>
      <c r="DS137" s="816"/>
      <c r="DT137" s="816"/>
      <c r="DU137" s="817"/>
      <c r="DV137" s="1024"/>
      <c r="DW137" s="1024"/>
      <c r="DX137" s="182"/>
      <c r="EA137" s="49"/>
      <c r="EB137" s="261"/>
      <c r="EC137" s="261"/>
      <c r="ED137" s="260"/>
      <c r="EE137" s="49"/>
      <c r="EF137" s="49"/>
      <c r="EG137" s="49"/>
      <c r="EH137" s="49"/>
      <c r="EI137" s="49"/>
    </row>
    <row r="138" spans="1:139" ht="7.5" customHeight="1" thickBot="1" x14ac:dyDescent="0.2">
      <c r="A138" s="1193"/>
      <c r="B138" s="1193"/>
      <c r="C138" s="1193"/>
      <c r="D138" s="1193"/>
      <c r="E138" s="1193"/>
      <c r="F138" s="1193"/>
      <c r="G138" s="1193"/>
      <c r="H138" s="1193"/>
      <c r="I138" s="1193"/>
      <c r="J138" s="1193"/>
      <c r="K138" s="1193"/>
      <c r="L138" s="1193"/>
      <c r="M138" s="1193"/>
      <c r="O138" s="880"/>
      <c r="P138" s="881"/>
      <c r="Q138" s="756"/>
      <c r="R138" s="786"/>
      <c r="S138" s="786"/>
      <c r="T138" s="787"/>
      <c r="U138" s="788"/>
      <c r="V138" s="789"/>
      <c r="W138" s="789"/>
      <c r="X138" s="789"/>
      <c r="Y138" s="789"/>
      <c r="Z138" s="789"/>
      <c r="AA138" s="789"/>
      <c r="AB138" s="789"/>
      <c r="AC138" s="789"/>
      <c r="AD138" s="789"/>
      <c r="AE138" s="789"/>
      <c r="AF138" s="789"/>
      <c r="AG138" s="789"/>
      <c r="AH138" s="789"/>
      <c r="AI138" s="789"/>
      <c r="AJ138" s="789"/>
      <c r="AK138" s="789"/>
      <c r="AL138" s="789"/>
      <c r="AM138" s="789"/>
      <c r="AN138" s="789"/>
      <c r="AO138" s="789"/>
      <c r="AP138" s="789"/>
      <c r="AQ138" s="789"/>
      <c r="AR138" s="789"/>
      <c r="AS138" s="789"/>
      <c r="AT138" s="789"/>
      <c r="AU138" s="789"/>
      <c r="AV138" s="789"/>
      <c r="AW138" s="789"/>
      <c r="AX138" s="790"/>
      <c r="AY138" s="794"/>
      <c r="AZ138" s="795"/>
      <c r="BA138" s="795"/>
      <c r="BB138" s="795"/>
      <c r="BC138" s="795"/>
      <c r="BD138" s="795"/>
      <c r="BE138" s="795"/>
      <c r="BF138" s="795"/>
      <c r="BG138" s="795"/>
      <c r="BH138" s="795"/>
      <c r="BI138" s="796"/>
      <c r="BJ138" s="795"/>
      <c r="BK138" s="795"/>
      <c r="BL138" s="795"/>
      <c r="BM138" s="795"/>
      <c r="BN138" s="795"/>
      <c r="BO138" s="795"/>
      <c r="BP138" s="795"/>
      <c r="BQ138" s="795"/>
      <c r="BR138" s="795"/>
      <c r="BS138" s="796"/>
      <c r="BT138" s="795"/>
      <c r="BU138" s="795"/>
      <c r="BV138" s="795"/>
      <c r="BW138" s="795"/>
      <c r="BX138" s="795"/>
      <c r="BY138" s="795"/>
      <c r="BZ138" s="795"/>
      <c r="CA138" s="795"/>
      <c r="CB138" s="795"/>
      <c r="CC138" s="798"/>
      <c r="CD138" s="53"/>
      <c r="CE138" s="53"/>
      <c r="CF138" s="53"/>
      <c r="CG138" s="54"/>
      <c r="CH138" s="53"/>
      <c r="CI138" s="53"/>
      <c r="CJ138" s="53"/>
      <c r="CK138" s="210"/>
      <c r="CL138" s="804"/>
      <c r="CM138" s="804"/>
      <c r="CN138" s="804"/>
      <c r="CO138" s="805"/>
      <c r="CP138" s="812"/>
      <c r="CQ138" s="813"/>
      <c r="CR138" s="813"/>
      <c r="CS138" s="813"/>
      <c r="CT138" s="813"/>
      <c r="CU138" s="813"/>
      <c r="CV138" s="813"/>
      <c r="CW138" s="814"/>
      <c r="CX138" s="784"/>
      <c r="CY138" s="784"/>
      <c r="CZ138" s="784"/>
      <c r="DA138" s="784"/>
      <c r="DB138" s="784"/>
      <c r="DC138" s="784"/>
      <c r="DD138" s="784"/>
      <c r="DE138" s="784"/>
      <c r="DF138" s="784"/>
      <c r="DG138" s="784"/>
      <c r="DH138" s="784"/>
      <c r="DI138" s="784"/>
      <c r="DJ138" s="818"/>
      <c r="DK138" s="819"/>
      <c r="DL138" s="819"/>
      <c r="DM138" s="819"/>
      <c r="DN138" s="819"/>
      <c r="DO138" s="819"/>
      <c r="DP138" s="819"/>
      <c r="DQ138" s="819"/>
      <c r="DR138" s="819"/>
      <c r="DS138" s="819"/>
      <c r="DT138" s="819"/>
      <c r="DU138" s="820"/>
      <c r="DV138" s="1024"/>
      <c r="DW138" s="1024"/>
      <c r="DX138" s="182"/>
      <c r="EA138" s="49"/>
      <c r="EB138" s="261"/>
      <c r="EC138" s="49"/>
      <c r="ED138" s="49"/>
      <c r="EE138" s="49"/>
      <c r="EF138" s="49"/>
      <c r="EG138" s="49"/>
      <c r="EH138" s="49"/>
      <c r="EI138" s="49"/>
    </row>
    <row r="139" spans="1:139" ht="6" customHeight="1" x14ac:dyDescent="0.15">
      <c r="A139" s="1193"/>
      <c r="B139" s="1193"/>
      <c r="C139" s="1193"/>
      <c r="D139" s="1193"/>
      <c r="E139" s="1193"/>
      <c r="F139" s="1193"/>
      <c r="G139" s="1193"/>
      <c r="H139" s="1193"/>
      <c r="I139" s="1193"/>
      <c r="J139" s="1193"/>
      <c r="K139" s="1193"/>
      <c r="L139" s="1193"/>
      <c r="M139" s="1193"/>
      <c r="N139" s="230"/>
      <c r="O139" s="1038"/>
      <c r="P139" s="1038"/>
      <c r="Q139" s="1038"/>
      <c r="R139" s="1038"/>
      <c r="S139" s="1038"/>
      <c r="T139" s="1038"/>
      <c r="U139" s="1039"/>
      <c r="V139" s="1039"/>
      <c r="W139" s="1039"/>
      <c r="X139" s="1039"/>
      <c r="Y139" s="1039"/>
      <c r="Z139" s="1039"/>
      <c r="AA139" s="1039"/>
      <c r="AB139" s="1039"/>
      <c r="AC139" s="1039"/>
      <c r="AD139" s="1039"/>
      <c r="AE139" s="1039"/>
      <c r="AF139" s="1039"/>
      <c r="AG139" s="1039"/>
      <c r="AH139" s="1039"/>
      <c r="AI139" s="1039"/>
      <c r="AJ139" s="1039"/>
      <c r="AK139" s="1039"/>
      <c r="AL139" s="1039"/>
      <c r="AM139" s="1039"/>
      <c r="AN139" s="1039"/>
      <c r="AO139" s="1039"/>
      <c r="AP139" s="1039"/>
      <c r="AQ139" s="1039"/>
      <c r="AR139" s="1039"/>
      <c r="AS139" s="1039"/>
      <c r="AT139" s="1039"/>
      <c r="AU139" s="1039"/>
      <c r="AV139" s="1039"/>
      <c r="AW139" s="1039"/>
      <c r="AX139" s="1039"/>
      <c r="AY139" s="1039"/>
      <c r="AZ139" s="1039"/>
      <c r="BA139" s="1039"/>
      <c r="BB139" s="1039"/>
      <c r="BC139" s="1039"/>
      <c r="BD139" s="1039"/>
      <c r="BE139" s="1039"/>
      <c r="BF139" s="1039"/>
      <c r="BG139" s="1039"/>
      <c r="BH139" s="1039"/>
      <c r="BI139" s="1039"/>
      <c r="BJ139" s="1039"/>
      <c r="BK139" s="1039"/>
      <c r="BL139" s="1039"/>
      <c r="BM139" s="1039"/>
      <c r="BN139" s="1039"/>
      <c r="BO139" s="1039"/>
      <c r="BP139" s="1039"/>
      <c r="BQ139" s="1039"/>
      <c r="BR139" s="1039"/>
      <c r="BS139" s="1039"/>
      <c r="BT139" s="1039"/>
      <c r="BU139" s="1039"/>
      <c r="BV139" s="1039"/>
      <c r="BW139" s="1039"/>
      <c r="BX139" s="1039"/>
      <c r="BY139" s="1039"/>
      <c r="BZ139" s="1039"/>
      <c r="CA139" s="1039"/>
      <c r="CB139" s="1039"/>
      <c r="CC139" s="1039"/>
      <c r="CD139" s="1038"/>
      <c r="CE139" s="1038"/>
      <c r="CF139" s="1038"/>
      <c r="CG139" s="1038"/>
      <c r="CH139" s="1038"/>
      <c r="CI139" s="1038"/>
      <c r="CJ139" s="1038"/>
      <c r="CK139" s="1038"/>
      <c r="CL139" s="1038"/>
      <c r="CM139" s="1038"/>
      <c r="CN139" s="1038"/>
      <c r="CO139" s="1038"/>
      <c r="CP139" s="1039"/>
      <c r="CQ139" s="1039"/>
      <c r="CR139" s="1039"/>
      <c r="CS139" s="1039"/>
      <c r="CT139" s="1039"/>
      <c r="CU139" s="1039"/>
      <c r="CV139" s="1039"/>
      <c r="CW139" s="1039"/>
      <c r="CX139" s="1038"/>
      <c r="CY139" s="1038"/>
      <c r="CZ139" s="1038"/>
      <c r="DA139" s="1038"/>
      <c r="DB139" s="1038"/>
      <c r="DC139" s="1038"/>
      <c r="DD139" s="1038"/>
      <c r="DE139" s="1038"/>
      <c r="DF139" s="1038"/>
      <c r="DG139" s="1038"/>
      <c r="DH139" s="1038"/>
      <c r="DI139" s="1038"/>
      <c r="DJ139" s="1039"/>
      <c r="DK139" s="1039"/>
      <c r="DL139" s="1039"/>
      <c r="DM139" s="1039"/>
      <c r="DN139" s="1039"/>
      <c r="DO139" s="1039"/>
      <c r="DP139" s="1039"/>
      <c r="DQ139" s="1039"/>
      <c r="DR139" s="1039"/>
      <c r="DS139" s="1039"/>
      <c r="DT139" s="1039"/>
      <c r="DU139" s="1039"/>
      <c r="DV139" s="1024"/>
      <c r="DW139" s="1024"/>
      <c r="DX139" s="182"/>
      <c r="EA139" s="49"/>
      <c r="EB139" s="261"/>
      <c r="EC139" s="49"/>
      <c r="ED139" s="49"/>
      <c r="EE139" s="49"/>
      <c r="EF139" s="49"/>
      <c r="EG139" s="49"/>
      <c r="EH139" s="49"/>
      <c r="EI139" s="49"/>
    </row>
    <row r="140" spans="1:139" ht="6" customHeight="1" x14ac:dyDescent="0.15">
      <c r="A140" s="1193"/>
      <c r="B140" s="1193"/>
      <c r="C140" s="1193"/>
      <c r="D140" s="1193"/>
      <c r="E140" s="1193"/>
      <c r="F140" s="1193"/>
      <c r="G140" s="1193"/>
      <c r="H140" s="1193"/>
      <c r="I140" s="1193"/>
      <c r="J140" s="1193"/>
      <c r="K140" s="1193"/>
      <c r="L140" s="1193"/>
      <c r="M140" s="1193"/>
      <c r="N140" s="169"/>
      <c r="O140" s="1040"/>
      <c r="P140" s="1040"/>
      <c r="Q140" s="1040"/>
      <c r="R140" s="1040"/>
      <c r="S140" s="1040"/>
      <c r="T140" s="1040"/>
      <c r="U140" s="1040"/>
      <c r="V140" s="1040"/>
      <c r="W140" s="1040"/>
      <c r="X140" s="1040"/>
      <c r="Y140" s="1040"/>
      <c r="Z140" s="1040"/>
      <c r="AA140" s="1040"/>
      <c r="AB140" s="1040"/>
      <c r="AC140" s="1040"/>
      <c r="AD140" s="1040"/>
      <c r="AE140" s="1040"/>
      <c r="AF140" s="1040"/>
      <c r="AG140" s="1040"/>
      <c r="AH140" s="1040"/>
      <c r="AI140" s="1040"/>
      <c r="AJ140" s="1040"/>
      <c r="AK140" s="1040"/>
      <c r="AL140" s="1040"/>
      <c r="AM140" s="1040"/>
      <c r="AN140" s="1040"/>
      <c r="AO140" s="1040"/>
      <c r="AP140" s="1040"/>
      <c r="AQ140" s="1040"/>
      <c r="AR140" s="1040"/>
      <c r="AS140" s="1040"/>
      <c r="AT140" s="1040"/>
      <c r="AU140" s="1040"/>
      <c r="AV140" s="1040"/>
      <c r="AW140" s="1040"/>
      <c r="AX140" s="1040"/>
      <c r="AY140" s="1040"/>
      <c r="AZ140" s="1040"/>
      <c r="BA140" s="1040"/>
      <c r="BB140" s="1040"/>
      <c r="BC140" s="1040"/>
      <c r="BD140" s="1040"/>
      <c r="BE140" s="1040"/>
      <c r="BF140" s="1040"/>
      <c r="BG140" s="1040"/>
      <c r="BH140" s="1040"/>
      <c r="BI140" s="1040"/>
      <c r="BJ140" s="1040"/>
      <c r="BK140" s="1040"/>
      <c r="BL140" s="1040"/>
      <c r="BM140" s="1040"/>
      <c r="BN140" s="1040"/>
      <c r="BO140" s="1040"/>
      <c r="BP140" s="1040"/>
      <c r="BQ140" s="1040"/>
      <c r="BR140" s="1040"/>
      <c r="BS140" s="1040"/>
      <c r="BT140" s="1040"/>
      <c r="BU140" s="1040"/>
      <c r="BV140" s="1040"/>
      <c r="BW140" s="1040"/>
      <c r="BX140" s="1040"/>
      <c r="BY140" s="1040"/>
      <c r="BZ140" s="1040"/>
      <c r="CA140" s="1040"/>
      <c r="CB140" s="1040"/>
      <c r="CC140" s="1040"/>
      <c r="CD140" s="1040"/>
      <c r="CE140" s="1040"/>
      <c r="CF140" s="1040"/>
      <c r="CG140" s="1040"/>
      <c r="CH140" s="1040"/>
      <c r="CI140" s="1040"/>
      <c r="CJ140" s="1040"/>
      <c r="CK140" s="1040"/>
      <c r="CL140" s="1040"/>
      <c r="CM140" s="1040"/>
      <c r="CN140" s="1040"/>
      <c r="CO140" s="1040"/>
      <c r="CP140" s="1040"/>
      <c r="CQ140" s="1040"/>
      <c r="CR140" s="1040"/>
      <c r="CS140" s="1040"/>
      <c r="CT140" s="1040"/>
      <c r="CU140" s="1040"/>
      <c r="CV140" s="1040"/>
      <c r="CW140" s="1040"/>
      <c r="CX140" s="1040"/>
      <c r="CY140" s="1040"/>
      <c r="CZ140" s="1040"/>
      <c r="DA140" s="1040"/>
      <c r="DB140" s="1040"/>
      <c r="DC140" s="1040"/>
      <c r="DD140" s="1040"/>
      <c r="DE140" s="1040"/>
      <c r="DF140" s="1040"/>
      <c r="DG140" s="1040"/>
      <c r="DH140" s="1040"/>
      <c r="DI140" s="1040"/>
      <c r="DJ140" s="1040"/>
      <c r="DK140" s="1040"/>
      <c r="DL140" s="1040"/>
      <c r="DM140" s="1040"/>
      <c r="DN140" s="1040"/>
      <c r="DO140" s="1040"/>
      <c r="DP140" s="1040"/>
      <c r="DQ140" s="1040"/>
      <c r="DR140" s="1040"/>
      <c r="DS140" s="1040"/>
      <c r="DT140" s="1040"/>
      <c r="DU140" s="1040"/>
      <c r="DV140" s="1024"/>
      <c r="DW140" s="1024"/>
      <c r="DX140" s="182"/>
      <c r="EA140" s="49"/>
      <c r="EB140" s="263"/>
      <c r="EC140" s="49"/>
      <c r="ED140" s="49"/>
      <c r="EE140" s="49"/>
      <c r="EF140" s="49"/>
      <c r="EG140" s="49"/>
      <c r="EH140" s="49"/>
      <c r="EI140" s="49"/>
    </row>
    <row r="141" spans="1:139" ht="7.5" customHeight="1" x14ac:dyDescent="0.15">
      <c r="A141" s="1193"/>
      <c r="B141" s="1193"/>
      <c r="C141" s="1193"/>
      <c r="D141" s="1193"/>
      <c r="E141" s="1193"/>
      <c r="F141" s="1193"/>
      <c r="G141" s="1193"/>
      <c r="H141" s="1193"/>
      <c r="I141" s="1193"/>
      <c r="J141" s="1193"/>
      <c r="K141" s="1193"/>
      <c r="L141" s="1193"/>
      <c r="M141" s="1193"/>
      <c r="N141" s="169"/>
      <c r="O141" s="1041" t="s">
        <v>224</v>
      </c>
      <c r="P141" s="1042"/>
      <c r="Q141" s="1042"/>
      <c r="R141" s="1042"/>
      <c r="S141" s="1042"/>
      <c r="T141" s="1042"/>
      <c r="U141" s="1042"/>
      <c r="V141" s="1042"/>
      <c r="W141" s="1042"/>
      <c r="X141" s="1042"/>
      <c r="Y141" s="1042"/>
      <c r="Z141" s="1042"/>
      <c r="AA141" s="1042"/>
      <c r="AB141" s="1042"/>
      <c r="AC141" s="1042"/>
      <c r="AD141" s="1042"/>
      <c r="AE141" s="1042"/>
      <c r="AF141" s="1042"/>
      <c r="AG141" s="1042"/>
      <c r="AH141" s="1042"/>
      <c r="AI141" s="1042"/>
      <c r="AJ141" s="1042"/>
      <c r="AK141" s="1042"/>
      <c r="AL141" s="1042"/>
      <c r="AM141" s="1042"/>
      <c r="AN141" s="1042"/>
      <c r="AO141" s="1042"/>
      <c r="AP141" s="1042"/>
      <c r="AQ141" s="1042"/>
      <c r="AR141" s="1042"/>
      <c r="AS141" s="1042"/>
      <c r="AT141" s="1042"/>
      <c r="AU141" s="1042"/>
      <c r="AV141" s="1042"/>
      <c r="AW141" s="1042"/>
      <c r="AX141" s="1042"/>
      <c r="AY141" s="1042"/>
      <c r="AZ141" s="1042"/>
      <c r="BA141" s="1042"/>
      <c r="BB141" s="1042"/>
      <c r="BC141" s="1042"/>
      <c r="BD141" s="1042"/>
      <c r="BE141" s="1042"/>
      <c r="BF141" s="1042"/>
      <c r="BG141" s="1042"/>
      <c r="BH141" s="1042"/>
      <c r="BI141" s="1042"/>
      <c r="BJ141" s="1042"/>
      <c r="BK141" s="1042"/>
      <c r="BL141" s="1042"/>
      <c r="BM141" s="1042"/>
      <c r="BN141" s="1042"/>
      <c r="BO141" s="1042"/>
      <c r="BP141" s="1042"/>
      <c r="BQ141" s="1042"/>
      <c r="BR141" s="1042"/>
      <c r="BS141" s="1042"/>
      <c r="BT141" s="1042"/>
      <c r="BU141" s="1042"/>
      <c r="BV141" s="1042"/>
      <c r="BW141" s="1042"/>
      <c r="BX141" s="1042"/>
      <c r="BY141" s="1042"/>
      <c r="BZ141" s="1042"/>
      <c r="CA141" s="1042"/>
      <c r="CB141" s="1042"/>
      <c r="CC141" s="1042"/>
      <c r="CD141" s="1042"/>
      <c r="CE141" s="1042"/>
      <c r="CF141" s="1042"/>
      <c r="CG141" s="1042"/>
      <c r="CH141" s="1042"/>
      <c r="CI141" s="1042"/>
      <c r="CJ141" s="1042"/>
      <c r="CK141" s="1042"/>
      <c r="CL141" s="1042"/>
      <c r="CM141" s="1042"/>
      <c r="CN141" s="1042"/>
      <c r="CO141" s="1042"/>
      <c r="CP141" s="1042"/>
      <c r="CQ141" s="1042"/>
      <c r="CR141" s="1042"/>
      <c r="CS141" s="1042"/>
      <c r="CT141" s="1042"/>
      <c r="CU141" s="1042"/>
      <c r="CV141" s="1042"/>
      <c r="CW141" s="1042"/>
      <c r="CX141" s="1042"/>
      <c r="CY141" s="1042"/>
      <c r="CZ141" s="1042"/>
      <c r="DA141" s="1042"/>
      <c r="DB141" s="1042"/>
      <c r="DC141" s="1042"/>
      <c r="DD141" s="1042"/>
      <c r="DE141" s="1042"/>
      <c r="DF141" s="1042"/>
      <c r="DG141" s="1042"/>
      <c r="DH141" s="1042"/>
      <c r="DI141" s="1042"/>
      <c r="DJ141" s="1042"/>
      <c r="DK141" s="1042"/>
      <c r="DL141" s="1042"/>
      <c r="DM141" s="1042"/>
      <c r="DN141" s="1042"/>
      <c r="DO141" s="1042"/>
      <c r="DP141" s="1042"/>
      <c r="DQ141" s="1042"/>
      <c r="DR141" s="1042"/>
      <c r="DS141" s="1042"/>
      <c r="DT141" s="1042"/>
      <c r="DU141" s="1043"/>
      <c r="DV141" s="1024"/>
      <c r="DW141" s="1024"/>
      <c r="DX141" s="182"/>
      <c r="EA141" s="49"/>
      <c r="EB141" s="263"/>
      <c r="EC141" s="49"/>
      <c r="ED141" s="49"/>
      <c r="EE141" s="49"/>
      <c r="EF141" s="49"/>
      <c r="EG141" s="49"/>
      <c r="EH141" s="49"/>
      <c r="EI141" s="49"/>
    </row>
    <row r="142" spans="1:139" ht="7.5" customHeight="1" x14ac:dyDescent="0.15">
      <c r="A142" s="1193"/>
      <c r="B142" s="1193"/>
      <c r="C142" s="1193"/>
      <c r="D142" s="1193"/>
      <c r="E142" s="1193"/>
      <c r="F142" s="1193"/>
      <c r="G142" s="1193"/>
      <c r="H142" s="1193"/>
      <c r="I142" s="1193"/>
      <c r="J142" s="1193"/>
      <c r="K142" s="1193"/>
      <c r="L142" s="1193"/>
      <c r="M142" s="1193"/>
      <c r="N142" s="169"/>
      <c r="O142" s="1044"/>
      <c r="P142" s="1045"/>
      <c r="Q142" s="1045"/>
      <c r="R142" s="1045"/>
      <c r="S142" s="1045"/>
      <c r="T142" s="1045"/>
      <c r="U142" s="1045"/>
      <c r="V142" s="1045"/>
      <c r="W142" s="1045"/>
      <c r="X142" s="1045"/>
      <c r="Y142" s="1045"/>
      <c r="Z142" s="1045"/>
      <c r="AA142" s="1045"/>
      <c r="AB142" s="1045"/>
      <c r="AC142" s="1045"/>
      <c r="AD142" s="1045"/>
      <c r="AE142" s="1045"/>
      <c r="AF142" s="1045"/>
      <c r="AG142" s="1045"/>
      <c r="AH142" s="1045"/>
      <c r="AI142" s="1045"/>
      <c r="AJ142" s="1045"/>
      <c r="AK142" s="1045"/>
      <c r="AL142" s="1045"/>
      <c r="AM142" s="1045"/>
      <c r="AN142" s="1045"/>
      <c r="AO142" s="1045"/>
      <c r="AP142" s="1045"/>
      <c r="AQ142" s="1045"/>
      <c r="AR142" s="1045"/>
      <c r="AS142" s="1045"/>
      <c r="AT142" s="1045"/>
      <c r="AU142" s="1045"/>
      <c r="AV142" s="1045"/>
      <c r="AW142" s="1045"/>
      <c r="AX142" s="1045"/>
      <c r="AY142" s="1045"/>
      <c r="AZ142" s="1045"/>
      <c r="BA142" s="1045"/>
      <c r="BB142" s="1045"/>
      <c r="BC142" s="1045"/>
      <c r="BD142" s="1045"/>
      <c r="BE142" s="1045"/>
      <c r="BF142" s="1045"/>
      <c r="BG142" s="1045"/>
      <c r="BH142" s="1045"/>
      <c r="BI142" s="1045"/>
      <c r="BJ142" s="1045"/>
      <c r="BK142" s="1045"/>
      <c r="BL142" s="1045"/>
      <c r="BM142" s="1045"/>
      <c r="BN142" s="1045"/>
      <c r="BO142" s="1045"/>
      <c r="BP142" s="1045"/>
      <c r="BQ142" s="1045"/>
      <c r="BR142" s="1045"/>
      <c r="BS142" s="1045"/>
      <c r="BT142" s="1045"/>
      <c r="BU142" s="1045"/>
      <c r="BV142" s="1045"/>
      <c r="BW142" s="1045"/>
      <c r="BX142" s="1045"/>
      <c r="BY142" s="1045"/>
      <c r="BZ142" s="1045"/>
      <c r="CA142" s="1045"/>
      <c r="CB142" s="1045"/>
      <c r="CC142" s="1045"/>
      <c r="CD142" s="1045"/>
      <c r="CE142" s="1045"/>
      <c r="CF142" s="1045"/>
      <c r="CG142" s="1045"/>
      <c r="CH142" s="1045"/>
      <c r="CI142" s="1045"/>
      <c r="CJ142" s="1045"/>
      <c r="CK142" s="1045"/>
      <c r="CL142" s="1045"/>
      <c r="CM142" s="1045"/>
      <c r="CN142" s="1045"/>
      <c r="CO142" s="1045"/>
      <c r="CP142" s="1045"/>
      <c r="CQ142" s="1045"/>
      <c r="CR142" s="1045"/>
      <c r="CS142" s="1045"/>
      <c r="CT142" s="1045"/>
      <c r="CU142" s="1045"/>
      <c r="CV142" s="1045"/>
      <c r="CW142" s="1045"/>
      <c r="CX142" s="1045"/>
      <c r="CY142" s="1045"/>
      <c r="CZ142" s="1045"/>
      <c r="DA142" s="1045"/>
      <c r="DB142" s="1045"/>
      <c r="DC142" s="1045"/>
      <c r="DD142" s="1045"/>
      <c r="DE142" s="1045"/>
      <c r="DF142" s="1045"/>
      <c r="DG142" s="1045"/>
      <c r="DH142" s="1045"/>
      <c r="DI142" s="1045"/>
      <c r="DJ142" s="1045"/>
      <c r="DK142" s="1045"/>
      <c r="DL142" s="1045"/>
      <c r="DM142" s="1045"/>
      <c r="DN142" s="1045"/>
      <c r="DO142" s="1045"/>
      <c r="DP142" s="1045"/>
      <c r="DQ142" s="1045"/>
      <c r="DR142" s="1045"/>
      <c r="DS142" s="1045"/>
      <c r="DT142" s="1045"/>
      <c r="DU142" s="1046"/>
      <c r="DV142" s="1024"/>
      <c r="DW142" s="1024"/>
      <c r="DX142" s="182"/>
      <c r="EA142" s="49"/>
      <c r="EB142" s="174"/>
      <c r="EC142" s="49"/>
      <c r="ED142" s="49"/>
      <c r="EE142" s="49"/>
      <c r="EF142" s="49"/>
      <c r="EG142" s="49"/>
      <c r="EH142" s="49"/>
      <c r="EI142" s="49"/>
    </row>
    <row r="143" spans="1:139" ht="4.5" customHeight="1" x14ac:dyDescent="0.15">
      <c r="A143" s="1193"/>
      <c r="B143" s="1193"/>
      <c r="C143" s="1193"/>
      <c r="D143" s="1193"/>
      <c r="E143" s="1193"/>
      <c r="F143" s="1193"/>
      <c r="G143" s="1193"/>
      <c r="H143" s="1193"/>
      <c r="I143" s="1193"/>
      <c r="J143" s="1193"/>
      <c r="K143" s="1193"/>
      <c r="L143" s="1193"/>
      <c r="M143" s="1193"/>
      <c r="N143" s="169"/>
      <c r="O143" s="1047"/>
      <c r="P143" s="1048"/>
      <c r="Q143" s="1048"/>
      <c r="R143" s="1048"/>
      <c r="S143" s="1048"/>
      <c r="T143" s="1048"/>
      <c r="U143" s="1048"/>
      <c r="V143" s="1048"/>
      <c r="W143" s="1048"/>
      <c r="X143" s="1048"/>
      <c r="Y143" s="1048"/>
      <c r="Z143" s="1048"/>
      <c r="AA143" s="1048"/>
      <c r="AB143" s="1048"/>
      <c r="AC143" s="1048"/>
      <c r="AD143" s="1048"/>
      <c r="AE143" s="1048"/>
      <c r="AF143" s="1048"/>
      <c r="AG143" s="1048"/>
      <c r="AH143" s="1048"/>
      <c r="AI143" s="1048"/>
      <c r="AJ143" s="1048"/>
      <c r="AK143" s="1048"/>
      <c r="AL143" s="1048"/>
      <c r="AM143" s="1048"/>
      <c r="AN143" s="1048"/>
      <c r="AO143" s="1048"/>
      <c r="AP143" s="1048"/>
      <c r="AQ143" s="1048"/>
      <c r="AR143" s="1048"/>
      <c r="AS143" s="1048"/>
      <c r="AT143" s="1048"/>
      <c r="AU143" s="1048"/>
      <c r="AV143" s="1048"/>
      <c r="AW143" s="1048"/>
      <c r="AX143" s="1048"/>
      <c r="AY143" s="1048"/>
      <c r="AZ143" s="1048"/>
      <c r="BA143" s="1048"/>
      <c r="BB143" s="1048"/>
      <c r="BC143" s="1048"/>
      <c r="BD143" s="1048"/>
      <c r="BE143" s="1048"/>
      <c r="BF143" s="1048"/>
      <c r="BG143" s="1048"/>
      <c r="BH143" s="1048"/>
      <c r="BI143" s="1048"/>
      <c r="BJ143" s="1048"/>
      <c r="BK143" s="1048"/>
      <c r="BL143" s="1048"/>
      <c r="BM143" s="1048"/>
      <c r="BN143" s="1048"/>
      <c r="BO143" s="1048"/>
      <c r="BP143" s="1048"/>
      <c r="BQ143" s="1048"/>
      <c r="BR143" s="1048"/>
      <c r="BS143" s="1048"/>
      <c r="BT143" s="1048"/>
      <c r="BU143" s="1048"/>
      <c r="BV143" s="1048"/>
      <c r="BW143" s="1048"/>
      <c r="BX143" s="1048"/>
      <c r="BY143" s="1048"/>
      <c r="BZ143" s="1048"/>
      <c r="CA143" s="1048"/>
      <c r="CB143" s="1048"/>
      <c r="CC143" s="1048"/>
      <c r="CD143" s="1048"/>
      <c r="CE143" s="1048"/>
      <c r="CF143" s="1048"/>
      <c r="CG143" s="1048"/>
      <c r="CH143" s="1048"/>
      <c r="CI143" s="1048"/>
      <c r="CJ143" s="1048"/>
      <c r="CK143" s="1048"/>
      <c r="CL143" s="1048"/>
      <c r="CM143" s="1048"/>
      <c r="CN143" s="1048"/>
      <c r="CO143" s="1048"/>
      <c r="CP143" s="1048"/>
      <c r="CQ143" s="1048"/>
      <c r="CR143" s="1048"/>
      <c r="CS143" s="1048"/>
      <c r="CT143" s="1048"/>
      <c r="CU143" s="1048"/>
      <c r="CV143" s="1048"/>
      <c r="CW143" s="1048"/>
      <c r="CX143" s="1048"/>
      <c r="CY143" s="1048"/>
      <c r="CZ143" s="1048"/>
      <c r="DA143" s="1048"/>
      <c r="DB143" s="1048"/>
      <c r="DC143" s="1048"/>
      <c r="DD143" s="1048"/>
      <c r="DE143" s="1048"/>
      <c r="DF143" s="1048"/>
      <c r="DG143" s="1048"/>
      <c r="DH143" s="1048"/>
      <c r="DI143" s="1048"/>
      <c r="DJ143" s="1048"/>
      <c r="DK143" s="1048"/>
      <c r="DL143" s="1048"/>
      <c r="DM143" s="1048"/>
      <c r="DN143" s="1048"/>
      <c r="DO143" s="1048"/>
      <c r="DP143" s="1048"/>
      <c r="DQ143" s="1048"/>
      <c r="DR143" s="1048"/>
      <c r="DS143" s="1048"/>
      <c r="DT143" s="1048"/>
      <c r="DU143" s="1049"/>
      <c r="DV143" s="1024"/>
      <c r="DW143" s="1024"/>
      <c r="DX143" s="182"/>
      <c r="EA143" s="49"/>
      <c r="EB143" s="174"/>
      <c r="EC143" s="200"/>
      <c r="ED143" s="189"/>
      <c r="EE143" s="49"/>
      <c r="EF143" s="49"/>
      <c r="EG143" s="49"/>
      <c r="EH143" s="49"/>
      <c r="EI143" s="49"/>
    </row>
    <row r="144" spans="1:139" ht="4.5" customHeight="1" thickBot="1" x14ac:dyDescent="0.2">
      <c r="A144" s="1193"/>
      <c r="B144" s="1193"/>
      <c r="C144" s="1193"/>
      <c r="D144" s="1193"/>
      <c r="E144" s="1193"/>
      <c r="F144" s="1193"/>
      <c r="G144" s="1193"/>
      <c r="H144" s="1193"/>
      <c r="I144" s="1193"/>
      <c r="J144" s="1193"/>
      <c r="K144" s="1193"/>
      <c r="L144" s="1193"/>
      <c r="M144" s="1193"/>
      <c r="N144" s="169"/>
      <c r="O144" s="1050" t="s">
        <v>278</v>
      </c>
      <c r="P144" s="1051"/>
      <c r="Q144" s="1051"/>
      <c r="R144" s="1052"/>
      <c r="S144" s="1050" t="s">
        <v>27</v>
      </c>
      <c r="T144" s="1051"/>
      <c r="U144" s="222"/>
      <c r="V144" s="223"/>
      <c r="W144" s="224"/>
      <c r="X144" s="57"/>
      <c r="Y144" s="57"/>
      <c r="Z144" s="57"/>
      <c r="AA144" s="57"/>
      <c r="AB144" s="57"/>
      <c r="AC144" s="57"/>
      <c r="AD144" s="57"/>
      <c r="AE144" s="57"/>
      <c r="AF144" s="57"/>
      <c r="AG144" s="57"/>
      <c r="AH144" s="57"/>
      <c r="AI144" s="57"/>
      <c r="AJ144" s="57"/>
      <c r="AK144" s="1059"/>
      <c r="AL144" s="1059"/>
      <c r="AM144" s="1059"/>
      <c r="AN144" s="1059"/>
      <c r="AO144" s="1059"/>
      <c r="AP144" s="1059"/>
      <c r="AQ144" s="1059"/>
      <c r="AR144" s="1059"/>
      <c r="AS144" s="1059"/>
      <c r="AT144" s="1059"/>
      <c r="AU144" s="1059"/>
      <c r="AV144" s="1059"/>
      <c r="AW144" s="1059"/>
      <c r="AX144" s="1059"/>
      <c r="AY144" s="1059"/>
      <c r="AZ144" s="1059"/>
      <c r="BA144" s="1059"/>
      <c r="BB144" s="1059"/>
      <c r="BC144" s="1059"/>
      <c r="BD144" s="1060"/>
      <c r="BE144" s="1065" t="s">
        <v>234</v>
      </c>
      <c r="BF144" s="1066"/>
      <c r="BG144" s="1066"/>
      <c r="BH144" s="1066"/>
      <c r="BI144" s="1066"/>
      <c r="BJ144" s="1066"/>
      <c r="BK144" s="1066"/>
      <c r="BL144" s="1066"/>
      <c r="BM144" s="1066"/>
      <c r="BN144" s="1066"/>
      <c r="BO144" s="1066"/>
      <c r="BP144" s="1066"/>
      <c r="BQ144" s="1066"/>
      <c r="BR144" s="1066"/>
      <c r="BS144" s="1067"/>
      <c r="BT144" s="1074" t="s">
        <v>230</v>
      </c>
      <c r="BU144" s="1075"/>
      <c r="BV144" s="1080" t="s">
        <v>82</v>
      </c>
      <c r="BW144" s="1081"/>
      <c r="BX144" s="1086" t="str">
        <f>IF(BX50&lt;&gt;"",BX50,"")</f>
        <v/>
      </c>
      <c r="BY144" s="1087"/>
      <c r="BZ144" s="1087"/>
      <c r="CA144" s="1087"/>
      <c r="CB144" s="1087"/>
      <c r="CC144" s="1087"/>
      <c r="CD144" s="1087"/>
      <c r="CE144" s="1087"/>
      <c r="CF144" s="1087"/>
      <c r="CG144" s="1087"/>
      <c r="CH144" s="1087"/>
      <c r="CI144" s="1087"/>
      <c r="CJ144" s="1087"/>
      <c r="CK144" s="1087"/>
      <c r="CL144" s="1087"/>
      <c r="CM144" s="1087"/>
      <c r="CN144" s="1087"/>
      <c r="CO144" s="1087"/>
      <c r="CP144" s="1087"/>
      <c r="CQ144" s="1087"/>
      <c r="CR144" s="1087"/>
      <c r="CS144" s="1088"/>
      <c r="CT144" s="1092" t="s">
        <v>139</v>
      </c>
      <c r="CU144" s="1092"/>
      <c r="CV144" s="1092"/>
      <c r="CW144" s="1092"/>
      <c r="CX144" s="1092"/>
      <c r="CY144" s="1092"/>
      <c r="CZ144" s="1092"/>
      <c r="DA144" s="1092"/>
      <c r="DB144" s="1092"/>
      <c r="DC144" s="1092"/>
      <c r="DD144" s="1092"/>
      <c r="DE144" s="1092"/>
      <c r="DF144" s="1092"/>
      <c r="DG144" s="1092"/>
      <c r="DH144" s="1092"/>
      <c r="DI144" s="1092"/>
      <c r="DJ144" s="1092"/>
      <c r="DK144" s="1092"/>
      <c r="DL144" s="1092"/>
      <c r="DM144" s="1092"/>
      <c r="DN144" s="1092"/>
      <c r="DO144" s="1092"/>
      <c r="DP144" s="1092"/>
      <c r="DQ144" s="1092"/>
      <c r="DR144" s="1092"/>
      <c r="DS144" s="1092"/>
      <c r="DT144" s="1092"/>
      <c r="DU144" s="1093"/>
      <c r="DV144" s="1024"/>
      <c r="DW144" s="1024"/>
      <c r="DX144" s="182"/>
      <c r="EA144" s="49"/>
      <c r="EB144" s="174"/>
      <c r="EC144" s="189"/>
      <c r="ED144" s="189"/>
      <c r="EE144" s="49"/>
      <c r="EF144" s="49"/>
      <c r="EG144" s="49"/>
      <c r="EH144" s="49"/>
      <c r="EI144" s="49"/>
    </row>
    <row r="145" spans="1:141" ht="7.5" customHeight="1" x14ac:dyDescent="0.15">
      <c r="A145" s="1193"/>
      <c r="B145" s="1193"/>
      <c r="C145" s="1193"/>
      <c r="D145" s="1193"/>
      <c r="E145" s="1193"/>
      <c r="F145" s="1193"/>
      <c r="G145" s="1193"/>
      <c r="H145" s="1193"/>
      <c r="I145" s="1193"/>
      <c r="J145" s="1193"/>
      <c r="K145" s="1193"/>
      <c r="L145" s="1193"/>
      <c r="M145" s="1193"/>
      <c r="N145" s="169"/>
      <c r="O145" s="1053"/>
      <c r="P145" s="1054"/>
      <c r="Q145" s="1054"/>
      <c r="R145" s="1055"/>
      <c r="S145" s="1053"/>
      <c r="T145" s="1054"/>
      <c r="U145" s="723" t="s">
        <v>76</v>
      </c>
      <c r="V145" s="724"/>
      <c r="W145" s="725" t="str">
        <f>IF(W51&lt;&gt;"",W51,"")</f>
        <v/>
      </c>
      <c r="X145" s="726"/>
      <c r="Y145" s="726"/>
      <c r="Z145" s="726"/>
      <c r="AA145" s="726"/>
      <c r="AB145" s="729" t="s">
        <v>74</v>
      </c>
      <c r="AC145" s="726" t="str">
        <f>IF(AC51&lt;&gt;"",AC51,"")</f>
        <v/>
      </c>
      <c r="AD145" s="726"/>
      <c r="AE145" s="726"/>
      <c r="AF145" s="726"/>
      <c r="AG145" s="726"/>
      <c r="AH145" s="726"/>
      <c r="AI145" s="726"/>
      <c r="AJ145" s="731"/>
      <c r="AK145" s="1061"/>
      <c r="AL145" s="1061"/>
      <c r="AM145" s="1061"/>
      <c r="AN145" s="1061"/>
      <c r="AO145" s="1061"/>
      <c r="AP145" s="1061"/>
      <c r="AQ145" s="1061"/>
      <c r="AR145" s="1061"/>
      <c r="AS145" s="1061"/>
      <c r="AT145" s="1061"/>
      <c r="AU145" s="1061"/>
      <c r="AV145" s="1061"/>
      <c r="AW145" s="1061"/>
      <c r="AX145" s="1061"/>
      <c r="AY145" s="1061"/>
      <c r="AZ145" s="1061"/>
      <c r="BA145" s="1061"/>
      <c r="BB145" s="1061"/>
      <c r="BC145" s="1061"/>
      <c r="BD145" s="1062"/>
      <c r="BE145" s="1068"/>
      <c r="BF145" s="1069"/>
      <c r="BG145" s="1069"/>
      <c r="BH145" s="1069"/>
      <c r="BI145" s="1069"/>
      <c r="BJ145" s="1069"/>
      <c r="BK145" s="1069"/>
      <c r="BL145" s="1069"/>
      <c r="BM145" s="1069"/>
      <c r="BN145" s="1069"/>
      <c r="BO145" s="1069"/>
      <c r="BP145" s="1069"/>
      <c r="BQ145" s="1069"/>
      <c r="BR145" s="1069"/>
      <c r="BS145" s="1070"/>
      <c r="BT145" s="1076"/>
      <c r="BU145" s="1077"/>
      <c r="BV145" s="1082"/>
      <c r="BW145" s="1083"/>
      <c r="BX145" s="1086"/>
      <c r="BY145" s="1087"/>
      <c r="BZ145" s="1087"/>
      <c r="CA145" s="1087"/>
      <c r="CB145" s="1087"/>
      <c r="CC145" s="1087"/>
      <c r="CD145" s="1087"/>
      <c r="CE145" s="1087"/>
      <c r="CF145" s="1087"/>
      <c r="CG145" s="1087"/>
      <c r="CH145" s="1087"/>
      <c r="CI145" s="1087"/>
      <c r="CJ145" s="1087"/>
      <c r="CK145" s="1087"/>
      <c r="CL145" s="1087"/>
      <c r="CM145" s="1087"/>
      <c r="CN145" s="1087"/>
      <c r="CO145" s="1087"/>
      <c r="CP145" s="1087"/>
      <c r="CQ145" s="1087"/>
      <c r="CR145" s="1087"/>
      <c r="CS145" s="1088"/>
      <c r="CT145" s="1092"/>
      <c r="CU145" s="1092"/>
      <c r="CV145" s="1092"/>
      <c r="CW145" s="1092"/>
      <c r="CX145" s="1092"/>
      <c r="CY145" s="1092"/>
      <c r="CZ145" s="1092"/>
      <c r="DA145" s="1092"/>
      <c r="DB145" s="1092"/>
      <c r="DC145" s="1092"/>
      <c r="DD145" s="1092"/>
      <c r="DE145" s="1092"/>
      <c r="DF145" s="1092"/>
      <c r="DG145" s="1092"/>
      <c r="DH145" s="1092"/>
      <c r="DI145" s="1092"/>
      <c r="DJ145" s="1092"/>
      <c r="DK145" s="1092"/>
      <c r="DL145" s="1092"/>
      <c r="DM145" s="1092"/>
      <c r="DN145" s="1092"/>
      <c r="DO145" s="1092"/>
      <c r="DP145" s="1092"/>
      <c r="DQ145" s="1092"/>
      <c r="DR145" s="1092"/>
      <c r="DS145" s="1092"/>
      <c r="DT145" s="1092"/>
      <c r="DU145" s="1093"/>
      <c r="DV145" s="1024"/>
      <c r="DW145" s="1024"/>
      <c r="DX145" s="182"/>
      <c r="EA145" s="49"/>
      <c r="EB145" s="174"/>
      <c r="EC145" s="189"/>
      <c r="ED145" s="189"/>
      <c r="EE145" s="49"/>
      <c r="EF145" s="49"/>
      <c r="EG145" s="49"/>
      <c r="EH145" s="49"/>
      <c r="EI145" s="49"/>
    </row>
    <row r="146" spans="1:141" ht="7.5" customHeight="1" thickBot="1" x14ac:dyDescent="0.2">
      <c r="A146" s="1193"/>
      <c r="B146" s="1193"/>
      <c r="C146" s="1193"/>
      <c r="D146" s="1193"/>
      <c r="E146" s="1193"/>
      <c r="F146" s="1193"/>
      <c r="G146" s="1193"/>
      <c r="H146" s="1193"/>
      <c r="I146" s="1193"/>
      <c r="J146" s="1193"/>
      <c r="K146" s="1193"/>
      <c r="L146" s="1193"/>
      <c r="M146" s="1193"/>
      <c r="N146" s="169"/>
      <c r="O146" s="1053"/>
      <c r="P146" s="1054"/>
      <c r="Q146" s="1054"/>
      <c r="R146" s="1055"/>
      <c r="S146" s="1053"/>
      <c r="T146" s="1054"/>
      <c r="U146" s="723"/>
      <c r="V146" s="724"/>
      <c r="W146" s="727"/>
      <c r="X146" s="728"/>
      <c r="Y146" s="728"/>
      <c r="Z146" s="728"/>
      <c r="AA146" s="728"/>
      <c r="AB146" s="730"/>
      <c r="AC146" s="728"/>
      <c r="AD146" s="728"/>
      <c r="AE146" s="728"/>
      <c r="AF146" s="728"/>
      <c r="AG146" s="728"/>
      <c r="AH146" s="728"/>
      <c r="AI146" s="728"/>
      <c r="AJ146" s="732"/>
      <c r="AK146" s="1061"/>
      <c r="AL146" s="1061"/>
      <c r="AM146" s="1061"/>
      <c r="AN146" s="1061"/>
      <c r="AO146" s="1061"/>
      <c r="AP146" s="1061"/>
      <c r="AQ146" s="1061"/>
      <c r="AR146" s="1061"/>
      <c r="AS146" s="1061"/>
      <c r="AT146" s="1061"/>
      <c r="AU146" s="1061"/>
      <c r="AV146" s="1061"/>
      <c r="AW146" s="1061"/>
      <c r="AX146" s="1061"/>
      <c r="AY146" s="1061"/>
      <c r="AZ146" s="1061"/>
      <c r="BA146" s="1061"/>
      <c r="BB146" s="1061"/>
      <c r="BC146" s="1061"/>
      <c r="BD146" s="1062"/>
      <c r="BE146" s="1068"/>
      <c r="BF146" s="1069"/>
      <c r="BG146" s="1069"/>
      <c r="BH146" s="1069"/>
      <c r="BI146" s="1069"/>
      <c r="BJ146" s="1069"/>
      <c r="BK146" s="1069"/>
      <c r="BL146" s="1069"/>
      <c r="BM146" s="1069"/>
      <c r="BN146" s="1069"/>
      <c r="BO146" s="1069"/>
      <c r="BP146" s="1069"/>
      <c r="BQ146" s="1069"/>
      <c r="BR146" s="1069"/>
      <c r="BS146" s="1070"/>
      <c r="BT146" s="1076"/>
      <c r="BU146" s="1077"/>
      <c r="BV146" s="1082"/>
      <c r="BW146" s="1083"/>
      <c r="BX146" s="1086"/>
      <c r="BY146" s="1087"/>
      <c r="BZ146" s="1087"/>
      <c r="CA146" s="1087"/>
      <c r="CB146" s="1087"/>
      <c r="CC146" s="1087"/>
      <c r="CD146" s="1087"/>
      <c r="CE146" s="1087"/>
      <c r="CF146" s="1087"/>
      <c r="CG146" s="1087"/>
      <c r="CH146" s="1087"/>
      <c r="CI146" s="1087"/>
      <c r="CJ146" s="1087"/>
      <c r="CK146" s="1087"/>
      <c r="CL146" s="1087"/>
      <c r="CM146" s="1087"/>
      <c r="CN146" s="1087"/>
      <c r="CO146" s="1087"/>
      <c r="CP146" s="1087"/>
      <c r="CQ146" s="1087"/>
      <c r="CR146" s="1087"/>
      <c r="CS146" s="1088"/>
      <c r="CT146" s="1092"/>
      <c r="CU146" s="1092"/>
      <c r="CV146" s="1092"/>
      <c r="CW146" s="1092"/>
      <c r="CX146" s="1092"/>
      <c r="CY146" s="1092"/>
      <c r="CZ146" s="1092"/>
      <c r="DA146" s="1092"/>
      <c r="DB146" s="1092"/>
      <c r="DC146" s="1092"/>
      <c r="DD146" s="1092"/>
      <c r="DE146" s="1092"/>
      <c r="DF146" s="1092"/>
      <c r="DG146" s="1092"/>
      <c r="DH146" s="1092"/>
      <c r="DI146" s="1092"/>
      <c r="DJ146" s="1092"/>
      <c r="DK146" s="1092"/>
      <c r="DL146" s="1092"/>
      <c r="DM146" s="1092"/>
      <c r="DN146" s="1092"/>
      <c r="DO146" s="1092"/>
      <c r="DP146" s="1092"/>
      <c r="DQ146" s="1092"/>
      <c r="DR146" s="1092"/>
      <c r="DS146" s="1092"/>
      <c r="DT146" s="1092"/>
      <c r="DU146" s="1093"/>
      <c r="DV146" s="1024"/>
      <c r="DW146" s="1024"/>
      <c r="DX146" s="182"/>
      <c r="EA146" s="49"/>
      <c r="EB146" s="174"/>
      <c r="EC146" s="189"/>
      <c r="ED146" s="189"/>
      <c r="EE146" s="49"/>
      <c r="EF146" s="49"/>
      <c r="EG146" s="49"/>
      <c r="EH146" s="49"/>
      <c r="EI146" s="49"/>
    </row>
    <row r="147" spans="1:141" ht="4.5" customHeight="1" thickBot="1" x14ac:dyDescent="0.2">
      <c r="A147" s="1193"/>
      <c r="B147" s="1193"/>
      <c r="C147" s="1193"/>
      <c r="D147" s="1193"/>
      <c r="E147" s="1193"/>
      <c r="F147" s="1193"/>
      <c r="G147" s="1193"/>
      <c r="H147" s="1193"/>
      <c r="I147" s="1193"/>
      <c r="J147" s="1193"/>
      <c r="K147" s="1193"/>
      <c r="L147" s="1193"/>
      <c r="M147" s="1193"/>
      <c r="N147" s="169"/>
      <c r="O147" s="1053"/>
      <c r="P147" s="1054"/>
      <c r="Q147" s="1054"/>
      <c r="R147" s="1055"/>
      <c r="S147" s="1053"/>
      <c r="T147" s="1054"/>
      <c r="U147" s="218"/>
      <c r="V147" s="219"/>
      <c r="W147" s="219"/>
      <c r="X147" s="220"/>
      <c r="Y147" s="204"/>
      <c r="Z147" s="204"/>
      <c r="AA147" s="204"/>
      <c r="AB147" s="204"/>
      <c r="AC147" s="204"/>
      <c r="AD147" s="204"/>
      <c r="AE147" s="204"/>
      <c r="AF147" s="204"/>
      <c r="AG147" s="204"/>
      <c r="AH147" s="204"/>
      <c r="AI147" s="204"/>
      <c r="AJ147" s="204"/>
      <c r="AK147" s="1063"/>
      <c r="AL147" s="1063"/>
      <c r="AM147" s="1063"/>
      <c r="AN147" s="1063"/>
      <c r="AO147" s="1063"/>
      <c r="AP147" s="1063"/>
      <c r="AQ147" s="1063"/>
      <c r="AR147" s="1063"/>
      <c r="AS147" s="1063"/>
      <c r="AT147" s="1063"/>
      <c r="AU147" s="1063"/>
      <c r="AV147" s="1063"/>
      <c r="AW147" s="1063"/>
      <c r="AX147" s="1063"/>
      <c r="AY147" s="1063"/>
      <c r="AZ147" s="1063"/>
      <c r="BA147" s="1063"/>
      <c r="BB147" s="1063"/>
      <c r="BC147" s="1063"/>
      <c r="BD147" s="1064"/>
      <c r="BE147" s="1071"/>
      <c r="BF147" s="1072"/>
      <c r="BG147" s="1072"/>
      <c r="BH147" s="1072"/>
      <c r="BI147" s="1072"/>
      <c r="BJ147" s="1072"/>
      <c r="BK147" s="1072"/>
      <c r="BL147" s="1072"/>
      <c r="BM147" s="1072"/>
      <c r="BN147" s="1072"/>
      <c r="BO147" s="1072"/>
      <c r="BP147" s="1072"/>
      <c r="BQ147" s="1072"/>
      <c r="BR147" s="1072"/>
      <c r="BS147" s="1073"/>
      <c r="BT147" s="1076"/>
      <c r="BU147" s="1077"/>
      <c r="BV147" s="1082"/>
      <c r="BW147" s="1083"/>
      <c r="BX147" s="1086"/>
      <c r="BY147" s="1087"/>
      <c r="BZ147" s="1087"/>
      <c r="CA147" s="1087"/>
      <c r="CB147" s="1087"/>
      <c r="CC147" s="1087"/>
      <c r="CD147" s="1087"/>
      <c r="CE147" s="1087"/>
      <c r="CF147" s="1087"/>
      <c r="CG147" s="1087"/>
      <c r="CH147" s="1087"/>
      <c r="CI147" s="1087"/>
      <c r="CJ147" s="1087"/>
      <c r="CK147" s="1087"/>
      <c r="CL147" s="1087"/>
      <c r="CM147" s="1087"/>
      <c r="CN147" s="1087"/>
      <c r="CO147" s="1087"/>
      <c r="CP147" s="1087"/>
      <c r="CQ147" s="1087"/>
      <c r="CR147" s="1087"/>
      <c r="CS147" s="1088"/>
      <c r="CT147" s="1092"/>
      <c r="CU147" s="1092"/>
      <c r="CV147" s="1092"/>
      <c r="CW147" s="1092"/>
      <c r="CX147" s="1092"/>
      <c r="CY147" s="1092"/>
      <c r="CZ147" s="1092"/>
      <c r="DA147" s="1092"/>
      <c r="DB147" s="1092"/>
      <c r="DC147" s="1092"/>
      <c r="DD147" s="1092"/>
      <c r="DE147" s="1092"/>
      <c r="DF147" s="1092"/>
      <c r="DG147" s="1092"/>
      <c r="DH147" s="1092"/>
      <c r="DI147" s="1092"/>
      <c r="DJ147" s="1092"/>
      <c r="DK147" s="1092"/>
      <c r="DL147" s="1092"/>
      <c r="DM147" s="1092"/>
      <c r="DN147" s="1092"/>
      <c r="DO147" s="1092"/>
      <c r="DP147" s="1092"/>
      <c r="DQ147" s="1092"/>
      <c r="DR147" s="1092"/>
      <c r="DS147" s="1092"/>
      <c r="DT147" s="1092"/>
      <c r="DU147" s="1093"/>
      <c r="DV147" s="1024"/>
      <c r="DW147" s="1024"/>
      <c r="DX147" s="182"/>
      <c r="EA147" s="49"/>
      <c r="EB147" s="174"/>
      <c r="EC147" s="189"/>
      <c r="ED147" s="189"/>
      <c r="EE147" s="49"/>
      <c r="EF147" s="49"/>
      <c r="EG147" s="49"/>
      <c r="EH147" s="49"/>
      <c r="EI147" s="49"/>
    </row>
    <row r="148" spans="1:141" ht="4.5" customHeight="1" thickBot="1" x14ac:dyDescent="0.2">
      <c r="A148" s="1193"/>
      <c r="B148" s="1193"/>
      <c r="C148" s="1193"/>
      <c r="D148" s="1193"/>
      <c r="E148" s="1193"/>
      <c r="F148" s="1193"/>
      <c r="G148" s="1193"/>
      <c r="H148" s="1193"/>
      <c r="I148" s="1193"/>
      <c r="J148" s="1193"/>
      <c r="K148" s="1193"/>
      <c r="L148" s="1193"/>
      <c r="M148" s="1193"/>
      <c r="N148" s="169"/>
      <c r="O148" s="1053"/>
      <c r="P148" s="1054"/>
      <c r="Q148" s="1054"/>
      <c r="R148" s="1055"/>
      <c r="S148" s="1053"/>
      <c r="T148" s="1054"/>
      <c r="U148" s="733" t="str">
        <f>IF(U54&lt;&gt;"",U54,"")</f>
        <v/>
      </c>
      <c r="V148" s="734"/>
      <c r="W148" s="734"/>
      <c r="X148" s="734"/>
      <c r="Y148" s="734"/>
      <c r="Z148" s="734"/>
      <c r="AA148" s="734"/>
      <c r="AB148" s="734"/>
      <c r="AC148" s="734"/>
      <c r="AD148" s="734"/>
      <c r="AE148" s="734"/>
      <c r="AF148" s="734"/>
      <c r="AG148" s="734"/>
      <c r="AH148" s="734"/>
      <c r="AI148" s="734"/>
      <c r="AJ148" s="734"/>
      <c r="AK148" s="734"/>
      <c r="AL148" s="734"/>
      <c r="AM148" s="734"/>
      <c r="AN148" s="734"/>
      <c r="AO148" s="734"/>
      <c r="AP148" s="734"/>
      <c r="AQ148" s="734"/>
      <c r="AR148" s="734"/>
      <c r="AS148" s="734"/>
      <c r="AT148" s="734"/>
      <c r="AU148" s="734"/>
      <c r="AV148" s="734"/>
      <c r="AW148" s="734"/>
      <c r="AX148" s="734"/>
      <c r="AY148" s="734"/>
      <c r="AZ148" s="734"/>
      <c r="BA148" s="734"/>
      <c r="BB148" s="734"/>
      <c r="BC148" s="734"/>
      <c r="BD148" s="735"/>
      <c r="BE148" s="739" t="str">
        <f>IF(BE54&lt;&gt;"",BE54,"")</f>
        <v/>
      </c>
      <c r="BF148" s="739"/>
      <c r="BG148" s="739"/>
      <c r="BH148" s="739"/>
      <c r="BI148" s="739"/>
      <c r="BJ148" s="739"/>
      <c r="BK148" s="739"/>
      <c r="BL148" s="739"/>
      <c r="BM148" s="739"/>
      <c r="BN148" s="739"/>
      <c r="BO148" s="739"/>
      <c r="BP148" s="739"/>
      <c r="BQ148" s="739"/>
      <c r="BR148" s="739"/>
      <c r="BS148" s="740"/>
      <c r="BT148" s="1076"/>
      <c r="BU148" s="1077"/>
      <c r="BV148" s="1082"/>
      <c r="BW148" s="1083"/>
      <c r="BX148" s="1086"/>
      <c r="BY148" s="1087"/>
      <c r="BZ148" s="1087"/>
      <c r="CA148" s="1087"/>
      <c r="CB148" s="1087"/>
      <c r="CC148" s="1087"/>
      <c r="CD148" s="1087"/>
      <c r="CE148" s="1087"/>
      <c r="CF148" s="1087"/>
      <c r="CG148" s="1087"/>
      <c r="CH148" s="1087"/>
      <c r="CI148" s="1087"/>
      <c r="CJ148" s="1087"/>
      <c r="CK148" s="1087"/>
      <c r="CL148" s="1087"/>
      <c r="CM148" s="1087"/>
      <c r="CN148" s="1087"/>
      <c r="CO148" s="1087"/>
      <c r="CP148" s="1087"/>
      <c r="CQ148" s="1087"/>
      <c r="CR148" s="1087"/>
      <c r="CS148" s="1088"/>
      <c r="CT148" s="745" t="s">
        <v>239</v>
      </c>
      <c r="CU148" s="746"/>
      <c r="CV148" s="746"/>
      <c r="CW148" s="746"/>
      <c r="CX148" s="746"/>
      <c r="CY148" s="49"/>
      <c r="CZ148" s="49"/>
      <c r="DA148" s="49"/>
      <c r="DB148" s="49"/>
      <c r="DC148" s="49"/>
      <c r="DD148" s="49"/>
      <c r="DE148" s="49"/>
      <c r="DF148" s="49"/>
      <c r="DG148" s="49"/>
      <c r="DH148" s="49"/>
      <c r="DI148" s="49"/>
      <c r="DJ148" s="49"/>
      <c r="DK148" s="49"/>
      <c r="DL148" s="49"/>
      <c r="DM148" s="49"/>
      <c r="DN148" s="49"/>
      <c r="DO148" s="49"/>
      <c r="DP148" s="49"/>
      <c r="DQ148" s="49"/>
      <c r="DR148" s="49"/>
      <c r="DS148" s="49"/>
      <c r="DT148" s="49"/>
      <c r="DU148" s="216"/>
      <c r="DV148" s="1024"/>
      <c r="DW148" s="1024"/>
      <c r="DX148" s="182"/>
      <c r="EA148" s="49"/>
      <c r="EB148" s="174"/>
      <c r="EC148" s="49"/>
      <c r="ED148" s="49"/>
      <c r="EE148" s="49"/>
      <c r="EF148" s="49"/>
      <c r="EG148" s="49"/>
      <c r="EH148" s="49"/>
      <c r="EI148" s="49"/>
    </row>
    <row r="149" spans="1:141" ht="8.25" customHeight="1" thickBot="1" x14ac:dyDescent="0.2">
      <c r="A149" s="1193"/>
      <c r="B149" s="1193"/>
      <c r="C149" s="1193"/>
      <c r="D149" s="1193"/>
      <c r="E149" s="1193"/>
      <c r="F149" s="1193"/>
      <c r="G149" s="1193"/>
      <c r="H149" s="1193"/>
      <c r="I149" s="1193"/>
      <c r="J149" s="1193"/>
      <c r="K149" s="1193"/>
      <c r="L149" s="1193"/>
      <c r="M149" s="1193"/>
      <c r="N149" s="169"/>
      <c r="O149" s="1053"/>
      <c r="P149" s="1054"/>
      <c r="Q149" s="1054"/>
      <c r="R149" s="1055"/>
      <c r="S149" s="1053"/>
      <c r="T149" s="1054"/>
      <c r="U149" s="733"/>
      <c r="V149" s="734"/>
      <c r="W149" s="734"/>
      <c r="X149" s="734"/>
      <c r="Y149" s="734"/>
      <c r="Z149" s="734"/>
      <c r="AA149" s="734"/>
      <c r="AB149" s="734"/>
      <c r="AC149" s="734"/>
      <c r="AD149" s="734"/>
      <c r="AE149" s="734"/>
      <c r="AF149" s="734"/>
      <c r="AG149" s="734"/>
      <c r="AH149" s="734"/>
      <c r="AI149" s="734"/>
      <c r="AJ149" s="734"/>
      <c r="AK149" s="734"/>
      <c r="AL149" s="734"/>
      <c r="AM149" s="734"/>
      <c r="AN149" s="734"/>
      <c r="AO149" s="734"/>
      <c r="AP149" s="734"/>
      <c r="AQ149" s="734"/>
      <c r="AR149" s="734"/>
      <c r="AS149" s="734"/>
      <c r="AT149" s="734"/>
      <c r="AU149" s="734"/>
      <c r="AV149" s="734"/>
      <c r="AW149" s="734"/>
      <c r="AX149" s="734"/>
      <c r="AY149" s="734"/>
      <c r="AZ149" s="734"/>
      <c r="BA149" s="734"/>
      <c r="BB149" s="734"/>
      <c r="BC149" s="734"/>
      <c r="BD149" s="735"/>
      <c r="BE149" s="741"/>
      <c r="BF149" s="741"/>
      <c r="BG149" s="741"/>
      <c r="BH149" s="741"/>
      <c r="BI149" s="741"/>
      <c r="BJ149" s="741"/>
      <c r="BK149" s="741"/>
      <c r="BL149" s="741"/>
      <c r="BM149" s="741"/>
      <c r="BN149" s="741"/>
      <c r="BO149" s="741"/>
      <c r="BP149" s="741"/>
      <c r="BQ149" s="741"/>
      <c r="BR149" s="741"/>
      <c r="BS149" s="742"/>
      <c r="BT149" s="1076"/>
      <c r="BU149" s="1077"/>
      <c r="BV149" s="1082"/>
      <c r="BW149" s="1083"/>
      <c r="BX149" s="1086"/>
      <c r="BY149" s="1087"/>
      <c r="BZ149" s="1087"/>
      <c r="CA149" s="1087"/>
      <c r="CB149" s="1087"/>
      <c r="CC149" s="1087"/>
      <c r="CD149" s="1087"/>
      <c r="CE149" s="1087"/>
      <c r="CF149" s="1087"/>
      <c r="CG149" s="1087"/>
      <c r="CH149" s="1087"/>
      <c r="CI149" s="1087"/>
      <c r="CJ149" s="1087"/>
      <c r="CK149" s="1087"/>
      <c r="CL149" s="1087"/>
      <c r="CM149" s="1087"/>
      <c r="CN149" s="1087"/>
      <c r="CO149" s="1087"/>
      <c r="CP149" s="1087"/>
      <c r="CQ149" s="1087"/>
      <c r="CR149" s="1087"/>
      <c r="CS149" s="1088"/>
      <c r="CT149" s="745"/>
      <c r="CU149" s="746"/>
      <c r="CV149" s="746"/>
      <c r="CW149" s="746"/>
      <c r="CX149" s="746"/>
      <c r="CY149" s="747" t="s">
        <v>241</v>
      </c>
      <c r="CZ149" s="748"/>
      <c r="DA149" s="748"/>
      <c r="DB149" s="748"/>
      <c r="DC149" s="748"/>
      <c r="DD149" s="748"/>
      <c r="DE149" s="748"/>
      <c r="DF149" s="748"/>
      <c r="DG149" s="748"/>
      <c r="DH149" s="749"/>
      <c r="DI149" s="753" t="s">
        <v>240</v>
      </c>
      <c r="DJ149" s="689"/>
      <c r="DK149" s="689"/>
      <c r="DL149" s="49"/>
      <c r="DM149" s="49"/>
      <c r="DN149" s="49"/>
      <c r="DO149" s="49"/>
      <c r="DP149" s="49"/>
      <c r="DQ149" s="49"/>
      <c r="DR149" s="689" t="s">
        <v>242</v>
      </c>
      <c r="DS149" s="689"/>
      <c r="DT149" s="689"/>
      <c r="DU149" s="690"/>
      <c r="DV149" s="1024"/>
      <c r="DW149" s="1024"/>
      <c r="DX149" s="182"/>
      <c r="EA149" s="49"/>
      <c r="EB149" s="174"/>
      <c r="EC149" s="245"/>
      <c r="ED149" s="244"/>
      <c r="EE149" s="244"/>
      <c r="EF149" s="244"/>
      <c r="EG149" s="244"/>
      <c r="EH149" s="244"/>
      <c r="EI149" s="244"/>
      <c r="EJ149" s="244"/>
      <c r="EK149" s="244"/>
    </row>
    <row r="150" spans="1:141" ht="8.25" customHeight="1" thickBot="1" x14ac:dyDescent="0.2">
      <c r="A150" s="1193"/>
      <c r="B150" s="1193"/>
      <c r="C150" s="1193"/>
      <c r="D150" s="1193"/>
      <c r="E150" s="1193"/>
      <c r="F150" s="1193"/>
      <c r="G150" s="1193"/>
      <c r="H150" s="1193"/>
      <c r="I150" s="1193"/>
      <c r="J150" s="1193"/>
      <c r="K150" s="1193"/>
      <c r="L150" s="1193"/>
      <c r="M150" s="1193"/>
      <c r="N150" s="168"/>
      <c r="O150" s="1053"/>
      <c r="P150" s="1054"/>
      <c r="Q150" s="1054"/>
      <c r="R150" s="1055"/>
      <c r="S150" s="1053"/>
      <c r="T150" s="1054"/>
      <c r="U150" s="733"/>
      <c r="V150" s="734"/>
      <c r="W150" s="734"/>
      <c r="X150" s="734"/>
      <c r="Y150" s="734"/>
      <c r="Z150" s="734"/>
      <c r="AA150" s="734"/>
      <c r="AB150" s="734"/>
      <c r="AC150" s="734"/>
      <c r="AD150" s="734"/>
      <c r="AE150" s="734"/>
      <c r="AF150" s="734"/>
      <c r="AG150" s="734"/>
      <c r="AH150" s="734"/>
      <c r="AI150" s="734"/>
      <c r="AJ150" s="734"/>
      <c r="AK150" s="734"/>
      <c r="AL150" s="734"/>
      <c r="AM150" s="734"/>
      <c r="AN150" s="734"/>
      <c r="AO150" s="734"/>
      <c r="AP150" s="734"/>
      <c r="AQ150" s="734"/>
      <c r="AR150" s="734"/>
      <c r="AS150" s="734"/>
      <c r="AT150" s="734"/>
      <c r="AU150" s="734"/>
      <c r="AV150" s="734"/>
      <c r="AW150" s="734"/>
      <c r="AX150" s="734"/>
      <c r="AY150" s="734"/>
      <c r="AZ150" s="734"/>
      <c r="BA150" s="734"/>
      <c r="BB150" s="734"/>
      <c r="BC150" s="734"/>
      <c r="BD150" s="735"/>
      <c r="BE150" s="741"/>
      <c r="BF150" s="741"/>
      <c r="BG150" s="741"/>
      <c r="BH150" s="741"/>
      <c r="BI150" s="741"/>
      <c r="BJ150" s="741"/>
      <c r="BK150" s="741"/>
      <c r="BL150" s="741"/>
      <c r="BM150" s="741"/>
      <c r="BN150" s="741"/>
      <c r="BO150" s="741"/>
      <c r="BP150" s="741"/>
      <c r="BQ150" s="741"/>
      <c r="BR150" s="741"/>
      <c r="BS150" s="742"/>
      <c r="BT150" s="1076"/>
      <c r="BU150" s="1077"/>
      <c r="BV150" s="1084"/>
      <c r="BW150" s="1085"/>
      <c r="BX150" s="1089"/>
      <c r="BY150" s="1090"/>
      <c r="BZ150" s="1090"/>
      <c r="CA150" s="1090"/>
      <c r="CB150" s="1090"/>
      <c r="CC150" s="1090"/>
      <c r="CD150" s="1090"/>
      <c r="CE150" s="1090"/>
      <c r="CF150" s="1090"/>
      <c r="CG150" s="1090"/>
      <c r="CH150" s="1090"/>
      <c r="CI150" s="1090"/>
      <c r="CJ150" s="1090"/>
      <c r="CK150" s="1090"/>
      <c r="CL150" s="1090"/>
      <c r="CM150" s="1090"/>
      <c r="CN150" s="1090"/>
      <c r="CO150" s="1090"/>
      <c r="CP150" s="1090"/>
      <c r="CQ150" s="1090"/>
      <c r="CR150" s="1090"/>
      <c r="CS150" s="1091"/>
      <c r="CT150" s="745"/>
      <c r="CU150" s="746"/>
      <c r="CV150" s="746"/>
      <c r="CW150" s="746"/>
      <c r="CX150" s="746"/>
      <c r="CY150" s="750"/>
      <c r="CZ150" s="751"/>
      <c r="DA150" s="751"/>
      <c r="DB150" s="751"/>
      <c r="DC150" s="751"/>
      <c r="DD150" s="751"/>
      <c r="DE150" s="751"/>
      <c r="DF150" s="751"/>
      <c r="DG150" s="751"/>
      <c r="DH150" s="752"/>
      <c r="DI150" s="753"/>
      <c r="DJ150" s="689"/>
      <c r="DK150" s="689"/>
      <c r="DL150" s="691" t="str">
        <f>IF(DL56&lt;&gt;"",DL56,"")</f>
        <v/>
      </c>
      <c r="DM150" s="692"/>
      <c r="DN150" s="692"/>
      <c r="DO150" s="692"/>
      <c r="DP150" s="692"/>
      <c r="DQ150" s="693"/>
      <c r="DR150" s="689"/>
      <c r="DS150" s="689"/>
      <c r="DT150" s="689"/>
      <c r="DU150" s="690"/>
      <c r="DV150" s="1024"/>
      <c r="DW150" s="1024"/>
      <c r="DX150" s="182"/>
      <c r="EA150" s="49"/>
      <c r="EB150" s="49"/>
      <c r="EC150" s="244"/>
      <c r="ED150" s="244"/>
      <c r="EE150" s="244"/>
      <c r="EF150" s="244"/>
      <c r="EG150" s="244"/>
      <c r="EH150" s="244"/>
      <c r="EI150" s="244"/>
      <c r="EJ150" s="244"/>
      <c r="EK150" s="244"/>
    </row>
    <row r="151" spans="1:141" ht="7.5" customHeight="1" x14ac:dyDescent="0.15">
      <c r="A151" s="1193"/>
      <c r="B151" s="1193"/>
      <c r="C151" s="1193"/>
      <c r="D151" s="1193"/>
      <c r="E151" s="1193"/>
      <c r="F151" s="1193"/>
      <c r="G151" s="1193"/>
      <c r="H151" s="1193"/>
      <c r="I151" s="1193"/>
      <c r="J151" s="1193"/>
      <c r="K151" s="1193"/>
      <c r="L151" s="1193"/>
      <c r="M151" s="1193"/>
      <c r="N151" s="168"/>
      <c r="O151" s="1053"/>
      <c r="P151" s="1054"/>
      <c r="Q151" s="1054"/>
      <c r="R151" s="1055"/>
      <c r="S151" s="1053"/>
      <c r="T151" s="1054"/>
      <c r="U151" s="733"/>
      <c r="V151" s="734"/>
      <c r="W151" s="734"/>
      <c r="X151" s="734"/>
      <c r="Y151" s="734"/>
      <c r="Z151" s="734"/>
      <c r="AA151" s="734"/>
      <c r="AB151" s="734"/>
      <c r="AC151" s="734"/>
      <c r="AD151" s="734"/>
      <c r="AE151" s="734"/>
      <c r="AF151" s="734"/>
      <c r="AG151" s="734"/>
      <c r="AH151" s="734"/>
      <c r="AI151" s="734"/>
      <c r="AJ151" s="734"/>
      <c r="AK151" s="734"/>
      <c r="AL151" s="734"/>
      <c r="AM151" s="734"/>
      <c r="AN151" s="734"/>
      <c r="AO151" s="734"/>
      <c r="AP151" s="734"/>
      <c r="AQ151" s="734"/>
      <c r="AR151" s="734"/>
      <c r="AS151" s="734"/>
      <c r="AT151" s="734"/>
      <c r="AU151" s="734"/>
      <c r="AV151" s="734"/>
      <c r="AW151" s="734"/>
      <c r="AX151" s="734"/>
      <c r="AY151" s="734"/>
      <c r="AZ151" s="734"/>
      <c r="BA151" s="734"/>
      <c r="BB151" s="734"/>
      <c r="BC151" s="734"/>
      <c r="BD151" s="735"/>
      <c r="BE151" s="741"/>
      <c r="BF151" s="741"/>
      <c r="BG151" s="741"/>
      <c r="BH151" s="741"/>
      <c r="BI151" s="741"/>
      <c r="BJ151" s="741"/>
      <c r="BK151" s="741"/>
      <c r="BL151" s="741"/>
      <c r="BM151" s="741"/>
      <c r="BN151" s="741"/>
      <c r="BO151" s="741"/>
      <c r="BP151" s="741"/>
      <c r="BQ151" s="741"/>
      <c r="BR151" s="741"/>
      <c r="BS151" s="742"/>
      <c r="BT151" s="1076"/>
      <c r="BU151" s="1077"/>
      <c r="BV151" s="700" t="s">
        <v>75</v>
      </c>
      <c r="BW151" s="700"/>
      <c r="BX151" s="702" t="str">
        <f>IF(BX57&lt;&gt;"",BX57,"")</f>
        <v/>
      </c>
      <c r="BY151" s="703"/>
      <c r="BZ151" s="703"/>
      <c r="CA151" s="703"/>
      <c r="CB151" s="703"/>
      <c r="CC151" s="708" t="s">
        <v>25</v>
      </c>
      <c r="CD151" s="708"/>
      <c r="CE151" s="703" t="str">
        <f>IF(CE57&lt;&gt;"",CE57,"")</f>
        <v/>
      </c>
      <c r="CF151" s="703"/>
      <c r="CG151" s="703"/>
      <c r="CH151" s="703"/>
      <c r="CI151" s="703"/>
      <c r="CJ151" s="708" t="s">
        <v>25</v>
      </c>
      <c r="CK151" s="708"/>
      <c r="CL151" s="711" t="str">
        <f>IF(CL57&lt;&gt;"",CL57,"")</f>
        <v/>
      </c>
      <c r="CM151" s="711"/>
      <c r="CN151" s="711"/>
      <c r="CO151" s="711"/>
      <c r="CP151" s="711"/>
      <c r="CQ151" s="711"/>
      <c r="CR151" s="711"/>
      <c r="CS151" s="712"/>
      <c r="CT151" s="745"/>
      <c r="CU151" s="746"/>
      <c r="CV151" s="746"/>
      <c r="CW151" s="746"/>
      <c r="CX151" s="746"/>
      <c r="CY151" s="717" t="str">
        <f>IF(CY57&lt;&gt;"",CY57,"")</f>
        <v/>
      </c>
      <c r="CZ151" s="718"/>
      <c r="DA151" s="718"/>
      <c r="DB151" s="718"/>
      <c r="DC151" s="718"/>
      <c r="DD151" s="718"/>
      <c r="DE151" s="718"/>
      <c r="DF151" s="718"/>
      <c r="DG151" s="718"/>
      <c r="DH151" s="719"/>
      <c r="DI151" s="753"/>
      <c r="DJ151" s="689"/>
      <c r="DK151" s="689"/>
      <c r="DL151" s="694"/>
      <c r="DM151" s="695"/>
      <c r="DN151" s="695"/>
      <c r="DO151" s="695"/>
      <c r="DP151" s="695"/>
      <c r="DQ151" s="696"/>
      <c r="DR151" s="689"/>
      <c r="DS151" s="689"/>
      <c r="DT151" s="689"/>
      <c r="DU151" s="690"/>
      <c r="DV151" s="1024"/>
      <c r="DW151" s="1024"/>
      <c r="DX151" s="182"/>
      <c r="EA151" s="49"/>
      <c r="EB151" s="49"/>
      <c r="EC151" s="244"/>
      <c r="ED151" s="244"/>
      <c r="EE151" s="244"/>
      <c r="EF151" s="244"/>
      <c r="EG151" s="244"/>
      <c r="EH151" s="244"/>
      <c r="EI151" s="244"/>
      <c r="EJ151" s="244"/>
      <c r="EK151" s="244"/>
    </row>
    <row r="152" spans="1:141" ht="7.5" customHeight="1" x14ac:dyDescent="0.15">
      <c r="A152" s="1193"/>
      <c r="B152" s="1193"/>
      <c r="C152" s="1193"/>
      <c r="D152" s="1193"/>
      <c r="E152" s="1193"/>
      <c r="F152" s="1193"/>
      <c r="G152" s="1193"/>
      <c r="H152" s="1193"/>
      <c r="I152" s="1193"/>
      <c r="J152" s="1193"/>
      <c r="K152" s="1193"/>
      <c r="L152" s="1193"/>
      <c r="M152" s="1193"/>
      <c r="N152" s="168"/>
      <c r="O152" s="1053"/>
      <c r="P152" s="1054"/>
      <c r="Q152" s="1054"/>
      <c r="R152" s="1055"/>
      <c r="S152" s="1053"/>
      <c r="T152" s="1054"/>
      <c r="U152" s="733"/>
      <c r="V152" s="734"/>
      <c r="W152" s="734"/>
      <c r="X152" s="734"/>
      <c r="Y152" s="734"/>
      <c r="Z152" s="734"/>
      <c r="AA152" s="734"/>
      <c r="AB152" s="734"/>
      <c r="AC152" s="734"/>
      <c r="AD152" s="734"/>
      <c r="AE152" s="734"/>
      <c r="AF152" s="734"/>
      <c r="AG152" s="734"/>
      <c r="AH152" s="734"/>
      <c r="AI152" s="734"/>
      <c r="AJ152" s="734"/>
      <c r="AK152" s="734"/>
      <c r="AL152" s="734"/>
      <c r="AM152" s="734"/>
      <c r="AN152" s="734"/>
      <c r="AO152" s="734"/>
      <c r="AP152" s="734"/>
      <c r="AQ152" s="734"/>
      <c r="AR152" s="734"/>
      <c r="AS152" s="734"/>
      <c r="AT152" s="734"/>
      <c r="AU152" s="734"/>
      <c r="AV152" s="734"/>
      <c r="AW152" s="734"/>
      <c r="AX152" s="734"/>
      <c r="AY152" s="734"/>
      <c r="AZ152" s="734"/>
      <c r="BA152" s="734"/>
      <c r="BB152" s="734"/>
      <c r="BC152" s="734"/>
      <c r="BD152" s="735"/>
      <c r="BE152" s="741"/>
      <c r="BF152" s="741"/>
      <c r="BG152" s="741"/>
      <c r="BH152" s="741"/>
      <c r="BI152" s="741"/>
      <c r="BJ152" s="741"/>
      <c r="BK152" s="741"/>
      <c r="BL152" s="741"/>
      <c r="BM152" s="741"/>
      <c r="BN152" s="741"/>
      <c r="BO152" s="741"/>
      <c r="BP152" s="741"/>
      <c r="BQ152" s="741"/>
      <c r="BR152" s="741"/>
      <c r="BS152" s="742"/>
      <c r="BT152" s="1076"/>
      <c r="BU152" s="1077"/>
      <c r="BV152" s="700"/>
      <c r="BW152" s="700"/>
      <c r="BX152" s="704"/>
      <c r="BY152" s="705"/>
      <c r="BZ152" s="705"/>
      <c r="CA152" s="705"/>
      <c r="CB152" s="705"/>
      <c r="CC152" s="709"/>
      <c r="CD152" s="709"/>
      <c r="CE152" s="705"/>
      <c r="CF152" s="705"/>
      <c r="CG152" s="705"/>
      <c r="CH152" s="705"/>
      <c r="CI152" s="705"/>
      <c r="CJ152" s="709"/>
      <c r="CK152" s="709"/>
      <c r="CL152" s="713"/>
      <c r="CM152" s="713"/>
      <c r="CN152" s="713"/>
      <c r="CO152" s="713"/>
      <c r="CP152" s="713"/>
      <c r="CQ152" s="713"/>
      <c r="CR152" s="713"/>
      <c r="CS152" s="714"/>
      <c r="CT152" s="745"/>
      <c r="CU152" s="746"/>
      <c r="CV152" s="746"/>
      <c r="CW152" s="746"/>
      <c r="CX152" s="746"/>
      <c r="CY152" s="717"/>
      <c r="CZ152" s="718"/>
      <c r="DA152" s="718"/>
      <c r="DB152" s="718"/>
      <c r="DC152" s="718"/>
      <c r="DD152" s="718"/>
      <c r="DE152" s="718"/>
      <c r="DF152" s="718"/>
      <c r="DG152" s="718"/>
      <c r="DH152" s="719"/>
      <c r="DI152" s="753"/>
      <c r="DJ152" s="689"/>
      <c r="DK152" s="689"/>
      <c r="DL152" s="694"/>
      <c r="DM152" s="695"/>
      <c r="DN152" s="695"/>
      <c r="DO152" s="695"/>
      <c r="DP152" s="695"/>
      <c r="DQ152" s="696"/>
      <c r="DR152" s="689"/>
      <c r="DS152" s="689"/>
      <c r="DT152" s="689"/>
      <c r="DU152" s="690"/>
      <c r="DV152" s="1024"/>
      <c r="DW152" s="1024"/>
      <c r="DX152" s="182"/>
    </row>
    <row r="153" spans="1:141" ht="7.5" customHeight="1" thickBot="1" x14ac:dyDescent="0.2">
      <c r="A153" s="1193"/>
      <c r="B153" s="1193"/>
      <c r="C153" s="1193"/>
      <c r="D153" s="1193"/>
      <c r="E153" s="1193"/>
      <c r="F153" s="1193"/>
      <c r="G153" s="1193"/>
      <c r="H153" s="1193"/>
      <c r="I153" s="1193"/>
      <c r="J153" s="1193"/>
      <c r="K153" s="1193"/>
      <c r="L153" s="1193"/>
      <c r="M153" s="1193"/>
      <c r="N153" s="168"/>
      <c r="O153" s="1053"/>
      <c r="P153" s="1054"/>
      <c r="Q153" s="1054"/>
      <c r="R153" s="1055"/>
      <c r="S153" s="1056"/>
      <c r="T153" s="1057"/>
      <c r="U153" s="736"/>
      <c r="V153" s="737"/>
      <c r="W153" s="737"/>
      <c r="X153" s="737"/>
      <c r="Y153" s="737"/>
      <c r="Z153" s="737"/>
      <c r="AA153" s="737"/>
      <c r="AB153" s="737"/>
      <c r="AC153" s="737"/>
      <c r="AD153" s="737"/>
      <c r="AE153" s="737"/>
      <c r="AF153" s="737"/>
      <c r="AG153" s="737"/>
      <c r="AH153" s="737"/>
      <c r="AI153" s="737"/>
      <c r="AJ153" s="737"/>
      <c r="AK153" s="737"/>
      <c r="AL153" s="737"/>
      <c r="AM153" s="737"/>
      <c r="AN153" s="737"/>
      <c r="AO153" s="737"/>
      <c r="AP153" s="737"/>
      <c r="AQ153" s="737"/>
      <c r="AR153" s="737"/>
      <c r="AS153" s="737"/>
      <c r="AT153" s="737"/>
      <c r="AU153" s="737"/>
      <c r="AV153" s="737"/>
      <c r="AW153" s="737"/>
      <c r="AX153" s="737"/>
      <c r="AY153" s="737"/>
      <c r="AZ153" s="737"/>
      <c r="BA153" s="737"/>
      <c r="BB153" s="737"/>
      <c r="BC153" s="737"/>
      <c r="BD153" s="738"/>
      <c r="BE153" s="743"/>
      <c r="BF153" s="743"/>
      <c r="BG153" s="743"/>
      <c r="BH153" s="743"/>
      <c r="BI153" s="743"/>
      <c r="BJ153" s="743"/>
      <c r="BK153" s="743"/>
      <c r="BL153" s="743"/>
      <c r="BM153" s="743"/>
      <c r="BN153" s="743"/>
      <c r="BO153" s="743"/>
      <c r="BP153" s="743"/>
      <c r="BQ153" s="743"/>
      <c r="BR153" s="743"/>
      <c r="BS153" s="744"/>
      <c r="BT153" s="1078"/>
      <c r="BU153" s="1079"/>
      <c r="BV153" s="701"/>
      <c r="BW153" s="701"/>
      <c r="BX153" s="706"/>
      <c r="BY153" s="707"/>
      <c r="BZ153" s="707"/>
      <c r="CA153" s="707"/>
      <c r="CB153" s="707"/>
      <c r="CC153" s="710"/>
      <c r="CD153" s="710"/>
      <c r="CE153" s="707"/>
      <c r="CF153" s="707"/>
      <c r="CG153" s="707"/>
      <c r="CH153" s="707"/>
      <c r="CI153" s="707"/>
      <c r="CJ153" s="710"/>
      <c r="CK153" s="710"/>
      <c r="CL153" s="715"/>
      <c r="CM153" s="715"/>
      <c r="CN153" s="715"/>
      <c r="CO153" s="715"/>
      <c r="CP153" s="715"/>
      <c r="CQ153" s="715"/>
      <c r="CR153" s="715"/>
      <c r="CS153" s="716"/>
      <c r="CT153" s="745"/>
      <c r="CU153" s="746"/>
      <c r="CV153" s="746"/>
      <c r="CW153" s="746"/>
      <c r="CX153" s="746"/>
      <c r="CY153" s="720"/>
      <c r="CZ153" s="721"/>
      <c r="DA153" s="721"/>
      <c r="DB153" s="721"/>
      <c r="DC153" s="721"/>
      <c r="DD153" s="721"/>
      <c r="DE153" s="721"/>
      <c r="DF153" s="721"/>
      <c r="DG153" s="721"/>
      <c r="DH153" s="722"/>
      <c r="DI153" s="753"/>
      <c r="DJ153" s="689"/>
      <c r="DK153" s="689"/>
      <c r="DL153" s="697"/>
      <c r="DM153" s="698"/>
      <c r="DN153" s="698"/>
      <c r="DO153" s="698"/>
      <c r="DP153" s="698"/>
      <c r="DQ153" s="699"/>
      <c r="DR153" s="689"/>
      <c r="DS153" s="689"/>
      <c r="DT153" s="689"/>
      <c r="DU153" s="690"/>
      <c r="DV153" s="1024"/>
      <c r="DW153" s="1024"/>
      <c r="DX153" s="182"/>
    </row>
    <row r="154" spans="1:141" ht="7.5" customHeight="1" x14ac:dyDescent="0.15">
      <c r="A154" s="1193"/>
      <c r="B154" s="1193"/>
      <c r="C154" s="1193"/>
      <c r="D154" s="1193"/>
      <c r="E154" s="1193"/>
      <c r="F154" s="1193"/>
      <c r="G154" s="1193"/>
      <c r="H154" s="1193"/>
      <c r="I154" s="1193"/>
      <c r="J154" s="1193"/>
      <c r="K154" s="1193"/>
      <c r="L154" s="1193"/>
      <c r="M154" s="1193"/>
      <c r="N154" s="168"/>
      <c r="O154" s="1053"/>
      <c r="P154" s="1054"/>
      <c r="Q154" s="1054"/>
      <c r="R154" s="1055"/>
      <c r="S154" s="639" t="s">
        <v>226</v>
      </c>
      <c r="T154" s="639"/>
      <c r="U154" s="641" t="s">
        <v>49</v>
      </c>
      <c r="V154" s="642"/>
      <c r="W154" s="642"/>
      <c r="X154" s="642"/>
      <c r="Y154" s="645" t="str">
        <f>IF(Y60&lt;&gt;"",Y60,"")</f>
        <v/>
      </c>
      <c r="Z154" s="645"/>
      <c r="AA154" s="645"/>
      <c r="AB154" s="645"/>
      <c r="AC154" s="645"/>
      <c r="AD154" s="645"/>
      <c r="AE154" s="645"/>
      <c r="AF154" s="645"/>
      <c r="AG154" s="645"/>
      <c r="AH154" s="645"/>
      <c r="AI154" s="645"/>
      <c r="AJ154" s="645"/>
      <c r="AK154" s="645"/>
      <c r="AL154" s="645"/>
      <c r="AM154" s="645"/>
      <c r="AN154" s="645"/>
      <c r="AO154" s="645"/>
      <c r="AP154" s="645"/>
      <c r="AQ154" s="645"/>
      <c r="AR154" s="645"/>
      <c r="AS154" s="645"/>
      <c r="AT154" s="645"/>
      <c r="AU154" s="645"/>
      <c r="AV154" s="645"/>
      <c r="AW154" s="645"/>
      <c r="AX154" s="645"/>
      <c r="AY154" s="645"/>
      <c r="AZ154" s="645"/>
      <c r="BA154" s="645"/>
      <c r="BB154" s="645"/>
      <c r="BC154" s="645"/>
      <c r="BD154" s="646"/>
      <c r="BE154" s="649" t="s">
        <v>231</v>
      </c>
      <c r="BF154" s="650"/>
      <c r="BG154" s="653" t="str">
        <f>IF(BG60&lt;&gt;"",BG60,"")</f>
        <v/>
      </c>
      <c r="BH154" s="654"/>
      <c r="BI154" s="655"/>
      <c r="BJ154" s="654" t="str">
        <f>IF(BJ60&lt;&gt;"",BJ60,"")</f>
        <v/>
      </c>
      <c r="BK154" s="654"/>
      <c r="BL154" s="654"/>
      <c r="BM154" s="662" t="str">
        <f>IF(BM60&lt;&gt;"",BM60,"")</f>
        <v/>
      </c>
      <c r="BN154" s="654"/>
      <c r="BO154" s="654"/>
      <c r="BP154" s="662" t="str">
        <f>IF(BP60&lt;&gt;"",BP60,"")</f>
        <v/>
      </c>
      <c r="BQ154" s="654"/>
      <c r="BR154" s="654"/>
      <c r="BS154" s="662" t="str">
        <f>IF(BS60&lt;&gt;"",BS60,"")</f>
        <v/>
      </c>
      <c r="BT154" s="654"/>
      <c r="BU154" s="655"/>
      <c r="BV154" s="654" t="str">
        <f>IF(BV60&lt;&gt;"",BV60,"")</f>
        <v/>
      </c>
      <c r="BW154" s="654"/>
      <c r="BX154" s="654"/>
      <c r="BY154" s="662" t="str">
        <f>IF(BY60&lt;&gt;"",BY60,"")</f>
        <v/>
      </c>
      <c r="BZ154" s="654"/>
      <c r="CA154" s="654"/>
      <c r="CB154" s="662" t="str">
        <f>IF(CB60&lt;&gt;"",CB60,"")</f>
        <v/>
      </c>
      <c r="CC154" s="654"/>
      <c r="CD154" s="654"/>
      <c r="CE154" s="662" t="str">
        <f>IF(CE60&lt;&gt;"",CE60,"")</f>
        <v/>
      </c>
      <c r="CF154" s="654"/>
      <c r="CG154" s="655"/>
      <c r="CH154" s="654" t="str">
        <f>IF(CH60&lt;&gt;"",CH60,"")</f>
        <v/>
      </c>
      <c r="CI154" s="654"/>
      <c r="CJ154" s="654"/>
      <c r="CK154" s="662" t="str">
        <f>IF(CK60&lt;&gt;"",CK60,"")</f>
        <v/>
      </c>
      <c r="CL154" s="654"/>
      <c r="CM154" s="654"/>
      <c r="CN154" s="662" t="str">
        <f>IF(CN60&lt;&gt;"",CN60,"")</f>
        <v/>
      </c>
      <c r="CO154" s="654"/>
      <c r="CP154" s="654"/>
      <c r="CQ154" s="662" t="str">
        <f>IF(CQ60&lt;&gt;"",CQ60,"")</f>
        <v/>
      </c>
      <c r="CR154" s="654"/>
      <c r="CS154" s="683"/>
      <c r="CT154" s="686" t="s">
        <v>296</v>
      </c>
      <c r="CU154" s="687"/>
      <c r="CV154" s="687"/>
      <c r="CW154" s="687"/>
      <c r="CX154" s="687"/>
      <c r="CY154" s="687"/>
      <c r="CZ154" s="687"/>
      <c r="DA154" s="687"/>
      <c r="DB154" s="687"/>
      <c r="DC154" s="687"/>
      <c r="DD154" s="687"/>
      <c r="DE154" s="687"/>
      <c r="DF154" s="687"/>
      <c r="DG154" s="687"/>
      <c r="DH154" s="687"/>
      <c r="DI154" s="687"/>
      <c r="DJ154" s="687"/>
      <c r="DK154" s="687"/>
      <c r="DL154" s="687"/>
      <c r="DM154" s="687"/>
      <c r="DN154" s="687"/>
      <c r="DO154" s="687"/>
      <c r="DP154" s="687"/>
      <c r="DQ154" s="687"/>
      <c r="DR154" s="687"/>
      <c r="DS154" s="687"/>
      <c r="DT154" s="687"/>
      <c r="DU154" s="688"/>
      <c r="DV154" s="1024"/>
      <c r="DW154" s="1024"/>
      <c r="DX154" s="182"/>
    </row>
    <row r="155" spans="1:141" ht="7.5" customHeight="1" x14ac:dyDescent="0.15">
      <c r="A155" s="1193"/>
      <c r="B155" s="1193"/>
      <c r="C155" s="1193"/>
      <c r="D155" s="1193"/>
      <c r="E155" s="1193"/>
      <c r="F155" s="1193"/>
      <c r="G155" s="1193"/>
      <c r="H155" s="1193"/>
      <c r="I155" s="1193"/>
      <c r="J155" s="1193"/>
      <c r="K155" s="1193"/>
      <c r="L155" s="1193"/>
      <c r="M155" s="1193"/>
      <c r="N155" s="168"/>
      <c r="O155" s="1053"/>
      <c r="P155" s="1054"/>
      <c r="Q155" s="1054"/>
      <c r="R155" s="1055"/>
      <c r="S155" s="639"/>
      <c r="T155" s="639"/>
      <c r="U155" s="643"/>
      <c r="V155" s="644"/>
      <c r="W155" s="644"/>
      <c r="X155" s="644"/>
      <c r="Y155" s="647"/>
      <c r="Z155" s="647"/>
      <c r="AA155" s="647"/>
      <c r="AB155" s="647"/>
      <c r="AC155" s="647"/>
      <c r="AD155" s="647"/>
      <c r="AE155" s="647"/>
      <c r="AF155" s="647"/>
      <c r="AG155" s="647"/>
      <c r="AH155" s="647"/>
      <c r="AI155" s="647"/>
      <c r="AJ155" s="647"/>
      <c r="AK155" s="647"/>
      <c r="AL155" s="647"/>
      <c r="AM155" s="647"/>
      <c r="AN155" s="647"/>
      <c r="AO155" s="647"/>
      <c r="AP155" s="647"/>
      <c r="AQ155" s="647"/>
      <c r="AR155" s="647"/>
      <c r="AS155" s="647"/>
      <c r="AT155" s="647"/>
      <c r="AU155" s="647"/>
      <c r="AV155" s="647"/>
      <c r="AW155" s="647"/>
      <c r="AX155" s="647"/>
      <c r="AY155" s="647"/>
      <c r="AZ155" s="647"/>
      <c r="BA155" s="647"/>
      <c r="BB155" s="647"/>
      <c r="BC155" s="647"/>
      <c r="BD155" s="648"/>
      <c r="BE155" s="649"/>
      <c r="BF155" s="650"/>
      <c r="BG155" s="656"/>
      <c r="BH155" s="657"/>
      <c r="BI155" s="658"/>
      <c r="BJ155" s="657"/>
      <c r="BK155" s="657"/>
      <c r="BL155" s="657"/>
      <c r="BM155" s="663"/>
      <c r="BN155" s="657"/>
      <c r="BO155" s="657"/>
      <c r="BP155" s="663"/>
      <c r="BQ155" s="657"/>
      <c r="BR155" s="657"/>
      <c r="BS155" s="663"/>
      <c r="BT155" s="657"/>
      <c r="BU155" s="658"/>
      <c r="BV155" s="657"/>
      <c r="BW155" s="657"/>
      <c r="BX155" s="657"/>
      <c r="BY155" s="663"/>
      <c r="BZ155" s="657"/>
      <c r="CA155" s="657"/>
      <c r="CB155" s="663"/>
      <c r="CC155" s="657"/>
      <c r="CD155" s="657"/>
      <c r="CE155" s="663"/>
      <c r="CF155" s="657"/>
      <c r="CG155" s="658"/>
      <c r="CH155" s="657"/>
      <c r="CI155" s="657"/>
      <c r="CJ155" s="657"/>
      <c r="CK155" s="663"/>
      <c r="CL155" s="657"/>
      <c r="CM155" s="657"/>
      <c r="CN155" s="663"/>
      <c r="CO155" s="657"/>
      <c r="CP155" s="657"/>
      <c r="CQ155" s="663"/>
      <c r="CR155" s="657"/>
      <c r="CS155" s="684"/>
      <c r="CT155" s="686"/>
      <c r="CU155" s="687"/>
      <c r="CV155" s="687"/>
      <c r="CW155" s="687"/>
      <c r="CX155" s="687"/>
      <c r="CY155" s="687"/>
      <c r="CZ155" s="687"/>
      <c r="DA155" s="687"/>
      <c r="DB155" s="687"/>
      <c r="DC155" s="687"/>
      <c r="DD155" s="687"/>
      <c r="DE155" s="687"/>
      <c r="DF155" s="687"/>
      <c r="DG155" s="687"/>
      <c r="DH155" s="687"/>
      <c r="DI155" s="687"/>
      <c r="DJ155" s="687"/>
      <c r="DK155" s="687"/>
      <c r="DL155" s="687"/>
      <c r="DM155" s="687"/>
      <c r="DN155" s="687"/>
      <c r="DO155" s="687"/>
      <c r="DP155" s="687"/>
      <c r="DQ155" s="687"/>
      <c r="DR155" s="687"/>
      <c r="DS155" s="687"/>
      <c r="DT155" s="687"/>
      <c r="DU155" s="688"/>
      <c r="DV155" s="1024"/>
      <c r="DW155" s="1024"/>
      <c r="DX155" s="182"/>
    </row>
    <row r="156" spans="1:141" ht="7.5" customHeight="1" thickBot="1" x14ac:dyDescent="0.2">
      <c r="A156" s="1193"/>
      <c r="B156" s="1193"/>
      <c r="C156" s="1193"/>
      <c r="D156" s="1193"/>
      <c r="E156" s="1193"/>
      <c r="F156" s="1193"/>
      <c r="G156" s="1193"/>
      <c r="H156" s="1193"/>
      <c r="I156" s="1193"/>
      <c r="J156" s="1193"/>
      <c r="K156" s="1193"/>
      <c r="L156" s="1193"/>
      <c r="M156" s="1193"/>
      <c r="N156" s="168"/>
      <c r="O156" s="1053"/>
      <c r="P156" s="1054"/>
      <c r="Q156" s="1054"/>
      <c r="R156" s="1055"/>
      <c r="S156" s="639"/>
      <c r="T156" s="639"/>
      <c r="U156" s="665" t="str">
        <f>IF(U62&lt;&gt;"",U62,"")</f>
        <v/>
      </c>
      <c r="V156" s="666"/>
      <c r="W156" s="666"/>
      <c r="X156" s="666"/>
      <c r="Y156" s="666"/>
      <c r="Z156" s="666"/>
      <c r="AA156" s="666"/>
      <c r="AB156" s="666"/>
      <c r="AC156" s="666"/>
      <c r="AD156" s="666"/>
      <c r="AE156" s="666"/>
      <c r="AF156" s="666"/>
      <c r="AG156" s="666"/>
      <c r="AH156" s="666"/>
      <c r="AI156" s="666"/>
      <c r="AJ156" s="666"/>
      <c r="AK156" s="666"/>
      <c r="AL156" s="666"/>
      <c r="AM156" s="666"/>
      <c r="AN156" s="666"/>
      <c r="AO156" s="666"/>
      <c r="AP156" s="666"/>
      <c r="AQ156" s="666"/>
      <c r="AR156" s="666"/>
      <c r="AS156" s="666"/>
      <c r="AT156" s="666"/>
      <c r="AU156" s="666"/>
      <c r="AV156" s="666"/>
      <c r="AW156" s="666"/>
      <c r="AX156" s="666"/>
      <c r="AY156" s="666"/>
      <c r="AZ156" s="666"/>
      <c r="BA156" s="666"/>
      <c r="BB156" s="666"/>
      <c r="BC156" s="666"/>
      <c r="BD156" s="667"/>
      <c r="BE156" s="649"/>
      <c r="BF156" s="650"/>
      <c r="BG156" s="659"/>
      <c r="BH156" s="660"/>
      <c r="BI156" s="661"/>
      <c r="BJ156" s="660"/>
      <c r="BK156" s="660"/>
      <c r="BL156" s="660"/>
      <c r="BM156" s="664"/>
      <c r="BN156" s="660"/>
      <c r="BO156" s="660"/>
      <c r="BP156" s="664"/>
      <c r="BQ156" s="660"/>
      <c r="BR156" s="660"/>
      <c r="BS156" s="664"/>
      <c r="BT156" s="660"/>
      <c r="BU156" s="661"/>
      <c r="BV156" s="660"/>
      <c r="BW156" s="660"/>
      <c r="BX156" s="660"/>
      <c r="BY156" s="664"/>
      <c r="BZ156" s="660"/>
      <c r="CA156" s="660"/>
      <c r="CB156" s="664"/>
      <c r="CC156" s="660"/>
      <c r="CD156" s="660"/>
      <c r="CE156" s="664"/>
      <c r="CF156" s="660"/>
      <c r="CG156" s="661"/>
      <c r="CH156" s="660"/>
      <c r="CI156" s="660"/>
      <c r="CJ156" s="660"/>
      <c r="CK156" s="664"/>
      <c r="CL156" s="660"/>
      <c r="CM156" s="660"/>
      <c r="CN156" s="664"/>
      <c r="CO156" s="660"/>
      <c r="CP156" s="660"/>
      <c r="CQ156" s="664"/>
      <c r="CR156" s="660"/>
      <c r="CS156" s="685"/>
      <c r="CT156" s="686"/>
      <c r="CU156" s="687"/>
      <c r="CV156" s="687"/>
      <c r="CW156" s="687"/>
      <c r="CX156" s="687"/>
      <c r="CY156" s="687"/>
      <c r="CZ156" s="687"/>
      <c r="DA156" s="687"/>
      <c r="DB156" s="687"/>
      <c r="DC156" s="687"/>
      <c r="DD156" s="687"/>
      <c r="DE156" s="687"/>
      <c r="DF156" s="687"/>
      <c r="DG156" s="687"/>
      <c r="DH156" s="687"/>
      <c r="DI156" s="687"/>
      <c r="DJ156" s="687"/>
      <c r="DK156" s="687"/>
      <c r="DL156" s="687"/>
      <c r="DM156" s="687"/>
      <c r="DN156" s="687"/>
      <c r="DO156" s="687"/>
      <c r="DP156" s="687"/>
      <c r="DQ156" s="687"/>
      <c r="DR156" s="687"/>
      <c r="DS156" s="687"/>
      <c r="DT156" s="687"/>
      <c r="DU156" s="688"/>
      <c r="DV156" s="1024"/>
      <c r="DW156" s="1024"/>
      <c r="DX156" s="182"/>
    </row>
    <row r="157" spans="1:141" ht="7.5" customHeight="1" x14ac:dyDescent="0.15">
      <c r="A157" s="1193"/>
      <c r="B157" s="1193"/>
      <c r="C157" s="1193"/>
      <c r="D157" s="1193"/>
      <c r="E157" s="1193"/>
      <c r="F157" s="1193"/>
      <c r="G157" s="1193"/>
      <c r="H157" s="1193"/>
      <c r="I157" s="1193"/>
      <c r="J157" s="1193"/>
      <c r="K157" s="1193"/>
      <c r="L157" s="1193"/>
      <c r="M157" s="1193"/>
      <c r="N157" s="168"/>
      <c r="O157" s="1053"/>
      <c r="P157" s="1054"/>
      <c r="Q157" s="1054"/>
      <c r="R157" s="1055"/>
      <c r="S157" s="639"/>
      <c r="T157" s="639"/>
      <c r="U157" s="668"/>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69"/>
      <c r="AY157" s="669"/>
      <c r="AZ157" s="669"/>
      <c r="BA157" s="669"/>
      <c r="BB157" s="669"/>
      <c r="BC157" s="669"/>
      <c r="BD157" s="670"/>
      <c r="BE157" s="649"/>
      <c r="BF157" s="650"/>
      <c r="BG157" s="674" t="s">
        <v>235</v>
      </c>
      <c r="BH157" s="675"/>
      <c r="BI157" s="675"/>
      <c r="BJ157" s="675"/>
      <c r="BK157" s="675"/>
      <c r="BL157" s="675"/>
      <c r="BM157" s="675"/>
      <c r="BN157" s="675"/>
      <c r="BO157" s="675"/>
      <c r="BP157" s="675"/>
      <c r="BQ157" s="675"/>
      <c r="BR157" s="675"/>
      <c r="BS157" s="675"/>
      <c r="BT157" s="675"/>
      <c r="BU157" s="675"/>
      <c r="BV157" s="675"/>
      <c r="BW157" s="675"/>
      <c r="BX157" s="675"/>
      <c r="BY157" s="675"/>
      <c r="BZ157" s="675"/>
      <c r="CA157" s="675"/>
      <c r="CB157" s="675"/>
      <c r="CC157" s="675"/>
      <c r="CD157" s="675"/>
      <c r="CE157" s="675"/>
      <c r="CF157" s="675"/>
      <c r="CG157" s="675"/>
      <c r="CH157" s="675"/>
      <c r="CI157" s="675"/>
      <c r="CJ157" s="675"/>
      <c r="CK157" s="675"/>
      <c r="CL157" s="675"/>
      <c r="CM157" s="675"/>
      <c r="CN157" s="675"/>
      <c r="CO157" s="675"/>
      <c r="CP157" s="675"/>
      <c r="CQ157" s="675"/>
      <c r="CR157" s="675"/>
      <c r="CS157" s="676"/>
      <c r="CT157" s="170"/>
      <c r="CU157" s="170"/>
      <c r="CV157" s="170"/>
      <c r="CW157" s="170"/>
      <c r="CX157" s="170"/>
      <c r="CY157" s="170"/>
      <c r="CZ157" s="170"/>
      <c r="DA157" s="170"/>
      <c r="DB157" s="170"/>
      <c r="DC157" s="170"/>
      <c r="DD157" s="170"/>
      <c r="DE157" s="170"/>
      <c r="DF157" s="170"/>
      <c r="DG157" s="170"/>
      <c r="DH157" s="170"/>
      <c r="DI157" s="170"/>
      <c r="DJ157" s="170"/>
      <c r="DK157" s="170"/>
      <c r="DL157" s="170"/>
      <c r="DM157" s="170"/>
      <c r="DN157" s="170"/>
      <c r="DO157" s="170"/>
      <c r="DP157" s="170"/>
      <c r="DQ157" s="170"/>
      <c r="DR157" s="170"/>
      <c r="DS157" s="170"/>
      <c r="DT157" s="170"/>
      <c r="DU157" s="221"/>
      <c r="DV157" s="1024"/>
      <c r="DW157" s="1024"/>
      <c r="DX157" s="182"/>
    </row>
    <row r="158" spans="1:141" ht="7.5" customHeight="1" x14ac:dyDescent="0.15">
      <c r="A158" s="1193"/>
      <c r="B158" s="1193"/>
      <c r="C158" s="1193"/>
      <c r="D158" s="1193"/>
      <c r="E158" s="1193"/>
      <c r="F158" s="1193"/>
      <c r="G158" s="1193"/>
      <c r="H158" s="1193"/>
      <c r="I158" s="1193"/>
      <c r="J158" s="1193"/>
      <c r="K158" s="1193"/>
      <c r="L158" s="1193"/>
      <c r="M158" s="1193"/>
      <c r="N158" s="168"/>
      <c r="O158" s="1053"/>
      <c r="P158" s="1054"/>
      <c r="Q158" s="1054"/>
      <c r="R158" s="1055"/>
      <c r="S158" s="639"/>
      <c r="T158" s="639"/>
      <c r="U158" s="668"/>
      <c r="V158" s="669"/>
      <c r="W158" s="669"/>
      <c r="X158" s="669"/>
      <c r="Y158" s="669"/>
      <c r="Z158" s="669"/>
      <c r="AA158" s="669"/>
      <c r="AB158" s="669"/>
      <c r="AC158" s="669"/>
      <c r="AD158" s="669"/>
      <c r="AE158" s="669"/>
      <c r="AF158" s="669"/>
      <c r="AG158" s="669"/>
      <c r="AH158" s="669"/>
      <c r="AI158" s="669"/>
      <c r="AJ158" s="669"/>
      <c r="AK158" s="669"/>
      <c r="AL158" s="669"/>
      <c r="AM158" s="669"/>
      <c r="AN158" s="669"/>
      <c r="AO158" s="669"/>
      <c r="AP158" s="669"/>
      <c r="AQ158" s="669"/>
      <c r="AR158" s="669"/>
      <c r="AS158" s="669"/>
      <c r="AT158" s="669"/>
      <c r="AU158" s="669"/>
      <c r="AV158" s="669"/>
      <c r="AW158" s="669"/>
      <c r="AX158" s="669"/>
      <c r="AY158" s="669"/>
      <c r="AZ158" s="669"/>
      <c r="BA158" s="669"/>
      <c r="BB158" s="669"/>
      <c r="BC158" s="669"/>
      <c r="BD158" s="670"/>
      <c r="BE158" s="649"/>
      <c r="BF158" s="650"/>
      <c r="BG158" s="677"/>
      <c r="BH158" s="678"/>
      <c r="BI158" s="678"/>
      <c r="BJ158" s="678"/>
      <c r="BK158" s="678"/>
      <c r="BL158" s="678"/>
      <c r="BM158" s="678"/>
      <c r="BN158" s="678"/>
      <c r="BO158" s="678"/>
      <c r="BP158" s="678"/>
      <c r="BQ158" s="678"/>
      <c r="BR158" s="678"/>
      <c r="BS158" s="678"/>
      <c r="BT158" s="678"/>
      <c r="BU158" s="678"/>
      <c r="BV158" s="678"/>
      <c r="BW158" s="678"/>
      <c r="BX158" s="678"/>
      <c r="BY158" s="678"/>
      <c r="BZ158" s="678"/>
      <c r="CA158" s="678"/>
      <c r="CB158" s="678"/>
      <c r="CC158" s="678"/>
      <c r="CD158" s="678"/>
      <c r="CE158" s="678"/>
      <c r="CF158" s="678"/>
      <c r="CG158" s="678"/>
      <c r="CH158" s="678"/>
      <c r="CI158" s="678"/>
      <c r="CJ158" s="678"/>
      <c r="CK158" s="678"/>
      <c r="CL158" s="678"/>
      <c r="CM158" s="678"/>
      <c r="CN158" s="678"/>
      <c r="CO158" s="678"/>
      <c r="CP158" s="678"/>
      <c r="CQ158" s="678"/>
      <c r="CR158" s="678"/>
      <c r="CS158" s="679"/>
      <c r="CT158" s="569" t="s">
        <v>238</v>
      </c>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70"/>
      <c r="DV158" s="1024"/>
      <c r="DW158" s="1024"/>
      <c r="DX158" s="182"/>
    </row>
    <row r="159" spans="1:141" ht="7.5" customHeight="1" x14ac:dyDescent="0.15">
      <c r="A159" s="1193"/>
      <c r="B159" s="1193"/>
      <c r="C159" s="1193"/>
      <c r="D159" s="1193"/>
      <c r="E159" s="1193"/>
      <c r="F159" s="1193"/>
      <c r="G159" s="1193"/>
      <c r="H159" s="1193"/>
      <c r="I159" s="1193"/>
      <c r="J159" s="1193"/>
      <c r="K159" s="1193"/>
      <c r="L159" s="1193"/>
      <c r="M159" s="1193"/>
      <c r="N159" s="168"/>
      <c r="O159" s="1056"/>
      <c r="P159" s="1057"/>
      <c r="Q159" s="1057"/>
      <c r="R159" s="1058"/>
      <c r="S159" s="640"/>
      <c r="T159" s="640"/>
      <c r="U159" s="671"/>
      <c r="V159" s="672"/>
      <c r="W159" s="672"/>
      <c r="X159" s="672"/>
      <c r="Y159" s="672"/>
      <c r="Z159" s="672"/>
      <c r="AA159" s="672"/>
      <c r="AB159" s="672"/>
      <c r="AC159" s="672"/>
      <c r="AD159" s="672"/>
      <c r="AE159" s="672"/>
      <c r="AF159" s="672"/>
      <c r="AG159" s="672"/>
      <c r="AH159" s="672"/>
      <c r="AI159" s="672"/>
      <c r="AJ159" s="672"/>
      <c r="AK159" s="672"/>
      <c r="AL159" s="672"/>
      <c r="AM159" s="672"/>
      <c r="AN159" s="672"/>
      <c r="AO159" s="672"/>
      <c r="AP159" s="672"/>
      <c r="AQ159" s="672"/>
      <c r="AR159" s="672"/>
      <c r="AS159" s="672"/>
      <c r="AT159" s="672"/>
      <c r="AU159" s="672"/>
      <c r="AV159" s="672"/>
      <c r="AW159" s="672"/>
      <c r="AX159" s="672"/>
      <c r="AY159" s="672"/>
      <c r="AZ159" s="672"/>
      <c r="BA159" s="672"/>
      <c r="BB159" s="672"/>
      <c r="BC159" s="672"/>
      <c r="BD159" s="673"/>
      <c r="BE159" s="651"/>
      <c r="BF159" s="652"/>
      <c r="BG159" s="680"/>
      <c r="BH159" s="681"/>
      <c r="BI159" s="681"/>
      <c r="BJ159" s="681"/>
      <c r="BK159" s="681"/>
      <c r="BL159" s="681"/>
      <c r="BM159" s="681"/>
      <c r="BN159" s="681"/>
      <c r="BO159" s="681"/>
      <c r="BP159" s="681"/>
      <c r="BQ159" s="681"/>
      <c r="BR159" s="681"/>
      <c r="BS159" s="681"/>
      <c r="BT159" s="681"/>
      <c r="BU159" s="681"/>
      <c r="BV159" s="681"/>
      <c r="BW159" s="681"/>
      <c r="BX159" s="681"/>
      <c r="BY159" s="681"/>
      <c r="BZ159" s="681"/>
      <c r="CA159" s="681"/>
      <c r="CB159" s="681"/>
      <c r="CC159" s="681"/>
      <c r="CD159" s="681"/>
      <c r="CE159" s="681"/>
      <c r="CF159" s="681"/>
      <c r="CG159" s="681"/>
      <c r="CH159" s="681"/>
      <c r="CI159" s="681"/>
      <c r="CJ159" s="681"/>
      <c r="CK159" s="681"/>
      <c r="CL159" s="681"/>
      <c r="CM159" s="681"/>
      <c r="CN159" s="681"/>
      <c r="CO159" s="681"/>
      <c r="CP159" s="681"/>
      <c r="CQ159" s="681"/>
      <c r="CR159" s="681"/>
      <c r="CS159" s="682"/>
      <c r="CT159" s="571"/>
      <c r="CU159" s="571"/>
      <c r="CV159" s="571"/>
      <c r="CW159" s="571"/>
      <c r="CX159" s="571"/>
      <c r="CY159" s="571"/>
      <c r="CZ159" s="571"/>
      <c r="DA159" s="571"/>
      <c r="DB159" s="571"/>
      <c r="DC159" s="571"/>
      <c r="DD159" s="571"/>
      <c r="DE159" s="571"/>
      <c r="DF159" s="571"/>
      <c r="DG159" s="571"/>
      <c r="DH159" s="571"/>
      <c r="DI159" s="571"/>
      <c r="DJ159" s="571"/>
      <c r="DK159" s="571"/>
      <c r="DL159" s="571"/>
      <c r="DM159" s="571"/>
      <c r="DN159" s="571"/>
      <c r="DO159" s="571"/>
      <c r="DP159" s="571"/>
      <c r="DQ159" s="571"/>
      <c r="DR159" s="571"/>
      <c r="DS159" s="571"/>
      <c r="DT159" s="571"/>
      <c r="DU159" s="572"/>
      <c r="DV159" s="1024"/>
      <c r="DW159" s="1024"/>
      <c r="DX159" s="182"/>
    </row>
    <row r="160" spans="1:141" ht="7.5" customHeight="1" x14ac:dyDescent="0.15">
      <c r="A160" s="1193"/>
      <c r="B160" s="1193"/>
      <c r="C160" s="1193"/>
      <c r="D160" s="1193"/>
      <c r="E160" s="1193"/>
      <c r="F160" s="1193"/>
      <c r="G160" s="1193"/>
      <c r="H160" s="1193"/>
      <c r="I160" s="1193"/>
      <c r="J160" s="1193"/>
      <c r="K160" s="1193"/>
      <c r="L160" s="1193"/>
      <c r="M160" s="1193"/>
      <c r="N160" s="49"/>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3"/>
      <c r="AL160" s="573"/>
      <c r="AM160" s="573"/>
      <c r="AN160" s="573"/>
      <c r="AO160" s="573"/>
      <c r="AP160" s="573"/>
      <c r="AQ160" s="573"/>
      <c r="AR160" s="573"/>
      <c r="AS160" s="573"/>
      <c r="AT160" s="573"/>
      <c r="AU160" s="573"/>
      <c r="AV160" s="573"/>
      <c r="AW160" s="573"/>
      <c r="AX160" s="573"/>
      <c r="AY160" s="573"/>
      <c r="AZ160" s="573"/>
      <c r="BA160" s="573"/>
      <c r="BB160" s="573"/>
      <c r="BC160" s="573"/>
      <c r="BD160" s="573"/>
      <c r="BE160" s="573"/>
      <c r="BF160" s="573"/>
      <c r="BG160" s="573"/>
      <c r="BH160" s="573"/>
      <c r="BI160" s="573"/>
      <c r="BJ160" s="573"/>
      <c r="BK160" s="573"/>
      <c r="BL160" s="573"/>
      <c r="BM160" s="573"/>
      <c r="BN160" s="573"/>
      <c r="BO160" s="573"/>
      <c r="BP160" s="573"/>
      <c r="BQ160" s="573"/>
      <c r="BR160" s="573"/>
      <c r="BS160" s="573"/>
      <c r="BT160" s="573"/>
      <c r="BU160" s="573"/>
      <c r="BV160" s="573"/>
      <c r="BW160" s="573"/>
      <c r="BX160" s="573"/>
      <c r="BY160" s="573"/>
      <c r="BZ160" s="573"/>
      <c r="CA160" s="573"/>
      <c r="CB160" s="573"/>
      <c r="CC160" s="573"/>
      <c r="CD160" s="573"/>
      <c r="CE160" s="573"/>
      <c r="CF160" s="573"/>
      <c r="CG160" s="573"/>
      <c r="CH160" s="573"/>
      <c r="CI160" s="573"/>
      <c r="CJ160" s="573"/>
      <c r="CK160" s="573"/>
      <c r="CL160" s="573"/>
      <c r="CM160" s="573"/>
      <c r="CN160" s="573"/>
      <c r="CO160" s="573"/>
      <c r="CP160" s="573"/>
      <c r="CQ160" s="573"/>
      <c r="CR160" s="573"/>
      <c r="CS160" s="573"/>
      <c r="CT160" s="573"/>
      <c r="CU160" s="573"/>
      <c r="CV160" s="573"/>
      <c r="CW160" s="573"/>
      <c r="CX160" s="573"/>
      <c r="CY160" s="573"/>
      <c r="CZ160" s="573"/>
      <c r="DA160" s="573"/>
      <c r="DB160" s="573"/>
      <c r="DC160" s="573"/>
      <c r="DD160" s="573"/>
      <c r="DE160" s="573"/>
      <c r="DF160" s="573"/>
      <c r="DG160" s="573"/>
      <c r="DH160" s="573"/>
      <c r="DI160" s="573"/>
      <c r="DJ160" s="573"/>
      <c r="DK160" s="573"/>
      <c r="DL160" s="573"/>
      <c r="DM160" s="573"/>
      <c r="DN160" s="573"/>
      <c r="DO160" s="573"/>
      <c r="DP160" s="573"/>
      <c r="DQ160" s="573"/>
      <c r="DR160" s="573"/>
      <c r="DS160" s="573"/>
      <c r="DT160" s="573"/>
      <c r="DU160" s="573"/>
      <c r="DV160" s="1024"/>
      <c r="DW160" s="1024"/>
      <c r="DX160" s="182"/>
    </row>
    <row r="161" spans="1:128" ht="7.5" customHeight="1" x14ac:dyDescent="0.15">
      <c r="A161" s="1193"/>
      <c r="B161" s="1193"/>
      <c r="C161" s="1193"/>
      <c r="D161" s="1193"/>
      <c r="E161" s="1193"/>
      <c r="F161" s="1193"/>
      <c r="G161" s="1193"/>
      <c r="H161" s="1193"/>
      <c r="I161" s="1193"/>
      <c r="J161" s="1193"/>
      <c r="K161" s="1193"/>
      <c r="L161" s="1193"/>
      <c r="M161" s="1193"/>
      <c r="N161" s="225"/>
      <c r="O161" s="574" t="s">
        <v>218</v>
      </c>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5"/>
      <c r="AL161" s="575"/>
      <c r="AM161" s="575"/>
      <c r="AN161" s="575"/>
      <c r="AO161" s="575"/>
      <c r="AP161" s="575"/>
      <c r="AQ161" s="575"/>
      <c r="AR161" s="575"/>
      <c r="AS161" s="575"/>
      <c r="AT161" s="575"/>
      <c r="AU161" s="575"/>
      <c r="AV161" s="575"/>
      <c r="AW161" s="575"/>
      <c r="AX161" s="575"/>
      <c r="AY161" s="575"/>
      <c r="AZ161" s="575"/>
      <c r="BA161" s="575"/>
      <c r="BB161" s="575"/>
      <c r="BC161" s="575"/>
      <c r="BD161" s="575"/>
      <c r="BE161" s="575"/>
      <c r="BF161" s="575"/>
      <c r="BG161" s="575"/>
      <c r="BH161" s="575"/>
      <c r="BI161" s="575"/>
      <c r="BJ161" s="575"/>
      <c r="BK161" s="575"/>
      <c r="BL161" s="575"/>
      <c r="BM161" s="575"/>
      <c r="BN161" s="575"/>
      <c r="BO161" s="575"/>
      <c r="BP161" s="575"/>
      <c r="BQ161" s="575"/>
      <c r="BR161" s="575"/>
      <c r="BS161" s="575"/>
      <c r="BT161" s="575"/>
      <c r="BU161" s="575"/>
      <c r="BV161" s="575"/>
      <c r="BW161" s="575"/>
      <c r="BX161" s="575"/>
      <c r="BY161" s="575"/>
      <c r="BZ161" s="575"/>
      <c r="CA161" s="575"/>
      <c r="CB161" s="575"/>
      <c r="CC161" s="575"/>
      <c r="CD161" s="575"/>
      <c r="CE161" s="575"/>
      <c r="CF161" s="575"/>
      <c r="CG161" s="575"/>
      <c r="CH161" s="575"/>
      <c r="CI161" s="575"/>
      <c r="CJ161" s="575"/>
      <c r="CK161" s="575"/>
      <c r="CL161" s="575"/>
      <c r="CM161" s="575"/>
      <c r="CN161" s="575"/>
      <c r="CO161" s="575"/>
      <c r="CP161" s="575"/>
      <c r="CQ161" s="575"/>
      <c r="CR161" s="575"/>
      <c r="CS161" s="575"/>
      <c r="CT161" s="575"/>
      <c r="CU161" s="575"/>
      <c r="CV161" s="575"/>
      <c r="CW161" s="575"/>
      <c r="CX161" s="575"/>
      <c r="CY161" s="575"/>
      <c r="CZ161" s="575"/>
      <c r="DA161" s="575"/>
      <c r="DB161" s="575"/>
      <c r="DC161" s="575"/>
      <c r="DD161" s="575"/>
      <c r="DE161" s="575"/>
      <c r="DF161" s="575"/>
      <c r="DG161" s="575"/>
      <c r="DH161" s="575"/>
      <c r="DI161" s="575"/>
      <c r="DJ161" s="575"/>
      <c r="DK161" s="575"/>
      <c r="DL161" s="575"/>
      <c r="DM161" s="575"/>
      <c r="DN161" s="575"/>
      <c r="DO161" s="575"/>
      <c r="DP161" s="575"/>
      <c r="DQ161" s="575"/>
      <c r="DR161" s="575"/>
      <c r="DS161" s="575"/>
      <c r="DT161" s="575"/>
      <c r="DU161" s="576"/>
      <c r="DV161" s="1024"/>
      <c r="DW161" s="1024"/>
      <c r="DX161" s="182"/>
    </row>
    <row r="162" spans="1:128" ht="7.5" customHeight="1" x14ac:dyDescent="0.15">
      <c r="A162" s="1193"/>
      <c r="B162" s="1193"/>
      <c r="C162" s="1193"/>
      <c r="D162" s="1193"/>
      <c r="E162" s="1193"/>
      <c r="F162" s="1193"/>
      <c r="G162" s="1193"/>
      <c r="H162" s="1193"/>
      <c r="I162" s="1193"/>
      <c r="J162" s="1193"/>
      <c r="K162" s="1193"/>
      <c r="L162" s="1193"/>
      <c r="M162" s="1193"/>
      <c r="N162" s="226"/>
      <c r="O162" s="577"/>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8"/>
      <c r="AL162" s="578"/>
      <c r="AM162" s="578"/>
      <c r="AN162" s="578"/>
      <c r="AO162" s="578"/>
      <c r="AP162" s="578"/>
      <c r="AQ162" s="578"/>
      <c r="AR162" s="578"/>
      <c r="AS162" s="578"/>
      <c r="AT162" s="578"/>
      <c r="AU162" s="578"/>
      <c r="AV162" s="578"/>
      <c r="AW162" s="578"/>
      <c r="AX162" s="578"/>
      <c r="AY162" s="578"/>
      <c r="AZ162" s="578"/>
      <c r="BA162" s="578"/>
      <c r="BB162" s="578"/>
      <c r="BC162" s="578"/>
      <c r="BD162" s="578"/>
      <c r="BE162" s="578"/>
      <c r="BF162" s="578"/>
      <c r="BG162" s="578"/>
      <c r="BH162" s="578"/>
      <c r="BI162" s="578"/>
      <c r="BJ162" s="578"/>
      <c r="BK162" s="578"/>
      <c r="BL162" s="578"/>
      <c r="BM162" s="578"/>
      <c r="BN162" s="578"/>
      <c r="BO162" s="578"/>
      <c r="BP162" s="578"/>
      <c r="BQ162" s="578"/>
      <c r="BR162" s="578"/>
      <c r="BS162" s="578"/>
      <c r="BT162" s="578"/>
      <c r="BU162" s="578"/>
      <c r="BV162" s="578"/>
      <c r="BW162" s="578"/>
      <c r="BX162" s="578"/>
      <c r="BY162" s="578"/>
      <c r="BZ162" s="578"/>
      <c r="CA162" s="578"/>
      <c r="CB162" s="578"/>
      <c r="CC162" s="578"/>
      <c r="CD162" s="578"/>
      <c r="CE162" s="578"/>
      <c r="CF162" s="578"/>
      <c r="CG162" s="578"/>
      <c r="CH162" s="578"/>
      <c r="CI162" s="578"/>
      <c r="CJ162" s="578"/>
      <c r="CK162" s="578"/>
      <c r="CL162" s="578"/>
      <c r="CM162" s="578"/>
      <c r="CN162" s="578"/>
      <c r="CO162" s="578"/>
      <c r="CP162" s="578"/>
      <c r="CQ162" s="578"/>
      <c r="CR162" s="578"/>
      <c r="CS162" s="578"/>
      <c r="CT162" s="578"/>
      <c r="CU162" s="578"/>
      <c r="CV162" s="578"/>
      <c r="CW162" s="578"/>
      <c r="CX162" s="578"/>
      <c r="CY162" s="578"/>
      <c r="CZ162" s="578"/>
      <c r="DA162" s="578"/>
      <c r="DB162" s="578"/>
      <c r="DC162" s="578"/>
      <c r="DD162" s="578"/>
      <c r="DE162" s="578"/>
      <c r="DF162" s="578"/>
      <c r="DG162" s="578"/>
      <c r="DH162" s="578"/>
      <c r="DI162" s="578"/>
      <c r="DJ162" s="578"/>
      <c r="DK162" s="578"/>
      <c r="DL162" s="578"/>
      <c r="DM162" s="578"/>
      <c r="DN162" s="578"/>
      <c r="DO162" s="578"/>
      <c r="DP162" s="578"/>
      <c r="DQ162" s="578"/>
      <c r="DR162" s="578"/>
      <c r="DS162" s="578"/>
      <c r="DT162" s="578"/>
      <c r="DU162" s="579"/>
      <c r="DV162" s="1024"/>
      <c r="DW162" s="1024"/>
      <c r="DX162" s="182"/>
    </row>
    <row r="163" spans="1:128" ht="7.5" customHeight="1" thickBot="1" x14ac:dyDescent="0.2">
      <c r="A163" s="1193"/>
      <c r="B163" s="1193"/>
      <c r="C163" s="1193"/>
      <c r="D163" s="1193"/>
      <c r="E163" s="1193"/>
      <c r="F163" s="1193"/>
      <c r="G163" s="1193"/>
      <c r="H163" s="1193"/>
      <c r="I163" s="1193"/>
      <c r="J163" s="1193"/>
      <c r="K163" s="1193"/>
      <c r="L163" s="1193"/>
      <c r="M163" s="1193"/>
      <c r="N163" s="226"/>
      <c r="O163" s="577"/>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8"/>
      <c r="AL163" s="578"/>
      <c r="AM163" s="578"/>
      <c r="AN163" s="578"/>
      <c r="AO163" s="578"/>
      <c r="AP163" s="578"/>
      <c r="AQ163" s="578"/>
      <c r="AR163" s="578"/>
      <c r="AS163" s="578"/>
      <c r="AT163" s="578"/>
      <c r="AU163" s="578"/>
      <c r="AV163" s="578"/>
      <c r="AW163" s="578"/>
      <c r="AX163" s="578"/>
      <c r="AY163" s="578"/>
      <c r="AZ163" s="578"/>
      <c r="BA163" s="578"/>
      <c r="BB163" s="578"/>
      <c r="BC163" s="578"/>
      <c r="BD163" s="578"/>
      <c r="BE163" s="578"/>
      <c r="BF163" s="578"/>
      <c r="BG163" s="578"/>
      <c r="BH163" s="578"/>
      <c r="BI163" s="578"/>
      <c r="BJ163" s="578"/>
      <c r="BK163" s="578"/>
      <c r="BL163" s="578"/>
      <c r="BM163" s="578"/>
      <c r="BN163" s="578"/>
      <c r="BO163" s="578"/>
      <c r="BP163" s="578"/>
      <c r="BQ163" s="578"/>
      <c r="BR163" s="578"/>
      <c r="BS163" s="578"/>
      <c r="BT163" s="578"/>
      <c r="BU163" s="578"/>
      <c r="BV163" s="578"/>
      <c r="BW163" s="578"/>
      <c r="BX163" s="578"/>
      <c r="BY163" s="578"/>
      <c r="BZ163" s="578"/>
      <c r="CA163" s="578"/>
      <c r="CB163" s="578"/>
      <c r="CC163" s="578"/>
      <c r="CD163" s="578"/>
      <c r="CE163" s="578"/>
      <c r="CF163" s="578"/>
      <c r="CG163" s="578"/>
      <c r="CH163" s="578"/>
      <c r="CI163" s="578"/>
      <c r="CJ163" s="578"/>
      <c r="CK163" s="578"/>
      <c r="CL163" s="578"/>
      <c r="CM163" s="578"/>
      <c r="CN163" s="578"/>
      <c r="CO163" s="578"/>
      <c r="CP163" s="578"/>
      <c r="CQ163" s="578"/>
      <c r="CR163" s="578"/>
      <c r="CS163" s="578"/>
      <c r="CT163" s="578"/>
      <c r="CU163" s="578"/>
      <c r="CV163" s="578"/>
      <c r="CW163" s="578"/>
      <c r="CX163" s="578"/>
      <c r="CY163" s="578"/>
      <c r="CZ163" s="578"/>
      <c r="DA163" s="578"/>
      <c r="DB163" s="578"/>
      <c r="DC163" s="578"/>
      <c r="DD163" s="578"/>
      <c r="DE163" s="578"/>
      <c r="DF163" s="578"/>
      <c r="DG163" s="578"/>
      <c r="DH163" s="578"/>
      <c r="DI163" s="578"/>
      <c r="DJ163" s="578"/>
      <c r="DK163" s="578"/>
      <c r="DL163" s="578"/>
      <c r="DM163" s="578"/>
      <c r="DN163" s="578"/>
      <c r="DO163" s="578"/>
      <c r="DP163" s="578"/>
      <c r="DQ163" s="578"/>
      <c r="DR163" s="578"/>
      <c r="DS163" s="578"/>
      <c r="DT163" s="578"/>
      <c r="DU163" s="579"/>
      <c r="DV163" s="1024"/>
      <c r="DW163" s="1024"/>
      <c r="DX163" s="182"/>
    </row>
    <row r="164" spans="1:128" ht="7.5" customHeight="1" thickBot="1" x14ac:dyDescent="0.2">
      <c r="A164" s="1193"/>
      <c r="B164" s="1193"/>
      <c r="C164" s="1193"/>
      <c r="D164" s="1193"/>
      <c r="E164" s="1193"/>
      <c r="F164" s="1193"/>
      <c r="G164" s="1193"/>
      <c r="H164" s="1193"/>
      <c r="I164" s="1193"/>
      <c r="J164" s="1193"/>
      <c r="K164" s="1193"/>
      <c r="L164" s="1193"/>
      <c r="M164" s="1193"/>
      <c r="N164" s="226"/>
      <c r="O164" s="119"/>
      <c r="P164" s="120"/>
      <c r="Q164" s="120"/>
      <c r="R164" s="120"/>
      <c r="S164" s="120"/>
      <c r="T164" s="120"/>
      <c r="U164" s="120"/>
      <c r="V164" s="580" t="str">
        <f>IF(V70&lt;&gt;"",V70,"")</f>
        <v/>
      </c>
      <c r="W164" s="580"/>
      <c r="X164" s="580"/>
      <c r="Y164" s="580"/>
      <c r="Z164" s="580"/>
      <c r="AA164" s="580"/>
      <c r="AB164" s="580"/>
      <c r="AC164" s="580"/>
      <c r="AD164" s="580"/>
      <c r="AE164" s="580"/>
      <c r="AF164" s="580"/>
      <c r="AG164" s="580"/>
      <c r="AH164" s="580"/>
      <c r="AI164" s="580"/>
      <c r="AJ164" s="580"/>
      <c r="AK164" s="580"/>
      <c r="AL164" s="580"/>
      <c r="AM164" s="580"/>
      <c r="AN164" s="580"/>
      <c r="AO164" s="580"/>
      <c r="AP164" s="580"/>
      <c r="AQ164" s="580"/>
      <c r="AR164" s="580"/>
      <c r="AS164" s="580"/>
      <c r="AT164" s="580"/>
      <c r="AU164" s="580"/>
      <c r="AV164" s="580"/>
      <c r="AW164" s="580"/>
      <c r="AX164" s="580"/>
      <c r="AY164" s="580"/>
      <c r="AZ164" s="580"/>
      <c r="BA164" s="580"/>
      <c r="BB164" s="580"/>
      <c r="BC164" s="580"/>
      <c r="BD164" s="580"/>
      <c r="BE164" s="580"/>
      <c r="BF164" s="580"/>
      <c r="BG164" s="581"/>
      <c r="BH164" s="586" t="s">
        <v>219</v>
      </c>
      <c r="BI164" s="587"/>
      <c r="BJ164" s="588"/>
      <c r="BK164" s="595"/>
      <c r="BL164" s="596"/>
      <c r="BM164" s="596"/>
      <c r="BN164" s="596"/>
      <c r="BO164" s="596"/>
      <c r="BP164" s="597"/>
      <c r="BQ164" s="604" t="s">
        <v>220</v>
      </c>
      <c r="BR164" s="605"/>
      <c r="BS164" s="605"/>
      <c r="BT164" s="605"/>
      <c r="BU164" s="606"/>
      <c r="BV164" s="612" t="s">
        <v>12</v>
      </c>
      <c r="BW164" s="613"/>
      <c r="BX164" s="613"/>
      <c r="BY164" s="613"/>
      <c r="BZ164" s="613"/>
      <c r="CA164" s="613"/>
      <c r="CB164" s="613"/>
      <c r="CC164" s="613"/>
      <c r="CD164" s="613"/>
      <c r="CE164" s="613"/>
      <c r="CF164" s="613"/>
      <c r="CG164" s="613"/>
      <c r="CH164" s="613"/>
      <c r="CI164" s="613"/>
      <c r="CJ164" s="614"/>
      <c r="CK164" s="618" t="s">
        <v>222</v>
      </c>
      <c r="CL164" s="618"/>
      <c r="CM164" s="618"/>
      <c r="CN164" s="618"/>
      <c r="CO164" s="618"/>
      <c r="CP164" s="618"/>
      <c r="CQ164" s="618"/>
      <c r="CR164" s="618"/>
      <c r="CS164" s="618"/>
      <c r="CT164" s="618"/>
      <c r="CU164" s="618"/>
      <c r="CV164" s="618"/>
      <c r="CW164" s="618"/>
      <c r="CX164" s="229"/>
      <c r="CY164" s="57"/>
      <c r="CZ164" s="57"/>
      <c r="DA164" s="57"/>
      <c r="DB164" s="57"/>
      <c r="DC164" s="57"/>
      <c r="DD164" s="57"/>
      <c r="DE164" s="621" t="s">
        <v>223</v>
      </c>
      <c r="DF164" s="621"/>
      <c r="DG164" s="621"/>
      <c r="DH164" s="621"/>
      <c r="DI164" s="621"/>
      <c r="DJ164" s="621"/>
      <c r="DK164" s="621"/>
      <c r="DL164" s="621"/>
      <c r="DM164" s="621"/>
      <c r="DN164" s="621"/>
      <c r="DO164" s="621"/>
      <c r="DP164" s="621"/>
      <c r="DQ164" s="621"/>
      <c r="DR164" s="621"/>
      <c r="DS164" s="621"/>
      <c r="DT164" s="621"/>
      <c r="DU164" s="622"/>
      <c r="DV164" s="1024"/>
      <c r="DW164" s="1024"/>
      <c r="DX164" s="182"/>
    </row>
    <row r="165" spans="1:128" ht="7.5" customHeight="1" x14ac:dyDescent="0.15">
      <c r="A165" s="1193"/>
      <c r="B165" s="1193"/>
      <c r="C165" s="1193"/>
      <c r="D165" s="1193"/>
      <c r="E165" s="1193"/>
      <c r="F165" s="1193"/>
      <c r="G165" s="1193"/>
      <c r="H165" s="1193"/>
      <c r="I165" s="1193"/>
      <c r="J165" s="1193"/>
      <c r="K165" s="1193"/>
      <c r="L165" s="1193"/>
      <c r="M165" s="1193"/>
      <c r="N165" s="226"/>
      <c r="O165" s="227"/>
      <c r="P165" s="167"/>
      <c r="Q165" s="548" t="str">
        <f>IF(Q71&lt;&gt;"",Q71,"")</f>
        <v/>
      </c>
      <c r="R165" s="549"/>
      <c r="S165" s="550"/>
      <c r="T165" s="167"/>
      <c r="U165" s="167"/>
      <c r="V165" s="582"/>
      <c r="W165" s="582"/>
      <c r="X165" s="582"/>
      <c r="Y165" s="582"/>
      <c r="Z165" s="582"/>
      <c r="AA165" s="582"/>
      <c r="AB165" s="582"/>
      <c r="AC165" s="582"/>
      <c r="AD165" s="582"/>
      <c r="AE165" s="582"/>
      <c r="AF165" s="582"/>
      <c r="AG165" s="582"/>
      <c r="AH165" s="582"/>
      <c r="AI165" s="582"/>
      <c r="AJ165" s="582"/>
      <c r="AK165" s="582"/>
      <c r="AL165" s="582"/>
      <c r="AM165" s="582"/>
      <c r="AN165" s="582"/>
      <c r="AO165" s="582"/>
      <c r="AP165" s="582"/>
      <c r="AQ165" s="582"/>
      <c r="AR165" s="582"/>
      <c r="AS165" s="582"/>
      <c r="AT165" s="582"/>
      <c r="AU165" s="582"/>
      <c r="AV165" s="582"/>
      <c r="AW165" s="582"/>
      <c r="AX165" s="582"/>
      <c r="AY165" s="582"/>
      <c r="AZ165" s="582"/>
      <c r="BA165" s="582"/>
      <c r="BB165" s="582"/>
      <c r="BC165" s="582"/>
      <c r="BD165" s="582"/>
      <c r="BE165" s="582"/>
      <c r="BF165" s="582"/>
      <c r="BG165" s="583"/>
      <c r="BH165" s="589"/>
      <c r="BI165" s="590"/>
      <c r="BJ165" s="591"/>
      <c r="BK165" s="598"/>
      <c r="BL165" s="599"/>
      <c r="BM165" s="599"/>
      <c r="BN165" s="599"/>
      <c r="BO165" s="599"/>
      <c r="BP165" s="600"/>
      <c r="BQ165" s="607"/>
      <c r="BR165" s="560"/>
      <c r="BS165" s="560"/>
      <c r="BT165" s="560"/>
      <c r="BU165" s="608"/>
      <c r="BV165" s="615"/>
      <c r="BW165" s="616"/>
      <c r="BX165" s="616"/>
      <c r="BY165" s="616"/>
      <c r="BZ165" s="616"/>
      <c r="CA165" s="616"/>
      <c r="CB165" s="616"/>
      <c r="CC165" s="616"/>
      <c r="CD165" s="616"/>
      <c r="CE165" s="616"/>
      <c r="CF165" s="616"/>
      <c r="CG165" s="616"/>
      <c r="CH165" s="616"/>
      <c r="CI165" s="616"/>
      <c r="CJ165" s="617"/>
      <c r="CK165" s="619"/>
      <c r="CL165" s="619"/>
      <c r="CM165" s="619"/>
      <c r="CN165" s="619"/>
      <c r="CO165" s="619"/>
      <c r="CP165" s="619"/>
      <c r="CQ165" s="619"/>
      <c r="CR165" s="619"/>
      <c r="CS165" s="619"/>
      <c r="CT165" s="619"/>
      <c r="CU165" s="619"/>
      <c r="CV165" s="619"/>
      <c r="CW165" s="619"/>
      <c r="CX165" s="627" t="str">
        <f>IF(CX71&lt;&gt;"",CX71,"")</f>
        <v/>
      </c>
      <c r="CY165" s="628"/>
      <c r="CZ165" s="628"/>
      <c r="DA165" s="628"/>
      <c r="DB165" s="628"/>
      <c r="DC165" s="628"/>
      <c r="DD165" s="629"/>
      <c r="DE165" s="623"/>
      <c r="DF165" s="623"/>
      <c r="DG165" s="623"/>
      <c r="DH165" s="623"/>
      <c r="DI165" s="623"/>
      <c r="DJ165" s="623"/>
      <c r="DK165" s="623"/>
      <c r="DL165" s="623"/>
      <c r="DM165" s="623"/>
      <c r="DN165" s="623"/>
      <c r="DO165" s="623"/>
      <c r="DP165" s="623"/>
      <c r="DQ165" s="623"/>
      <c r="DR165" s="623"/>
      <c r="DS165" s="623"/>
      <c r="DT165" s="623"/>
      <c r="DU165" s="624"/>
      <c r="DV165" s="1024"/>
      <c r="DW165" s="1024"/>
      <c r="DX165" s="182"/>
    </row>
    <row r="166" spans="1:128" ht="7.5" customHeight="1" x14ac:dyDescent="0.15">
      <c r="A166" s="1193"/>
      <c r="B166" s="1193"/>
      <c r="C166" s="1193"/>
      <c r="D166" s="1193"/>
      <c r="E166" s="1193"/>
      <c r="F166" s="1193"/>
      <c r="G166" s="1193"/>
      <c r="H166" s="1193"/>
      <c r="I166" s="1193"/>
      <c r="J166" s="1193"/>
      <c r="K166" s="1193"/>
      <c r="L166" s="1193"/>
      <c r="M166" s="1193"/>
      <c r="N166" s="226"/>
      <c r="O166" s="227"/>
      <c r="P166" s="167"/>
      <c r="Q166" s="551"/>
      <c r="R166" s="501"/>
      <c r="S166" s="552"/>
      <c r="T166" s="167"/>
      <c r="U166" s="167"/>
      <c r="V166" s="582"/>
      <c r="W166" s="582"/>
      <c r="X166" s="582"/>
      <c r="Y166" s="582"/>
      <c r="Z166" s="582"/>
      <c r="AA166" s="582"/>
      <c r="AB166" s="582"/>
      <c r="AC166" s="582"/>
      <c r="AD166" s="582"/>
      <c r="AE166" s="582"/>
      <c r="AF166" s="582"/>
      <c r="AG166" s="582"/>
      <c r="AH166" s="582"/>
      <c r="AI166" s="582"/>
      <c r="AJ166" s="582"/>
      <c r="AK166" s="582"/>
      <c r="AL166" s="582"/>
      <c r="AM166" s="582"/>
      <c r="AN166" s="582"/>
      <c r="AO166" s="582"/>
      <c r="AP166" s="582"/>
      <c r="AQ166" s="582"/>
      <c r="AR166" s="582"/>
      <c r="AS166" s="582"/>
      <c r="AT166" s="582"/>
      <c r="AU166" s="582"/>
      <c r="AV166" s="582"/>
      <c r="AW166" s="582"/>
      <c r="AX166" s="582"/>
      <c r="AY166" s="582"/>
      <c r="AZ166" s="582"/>
      <c r="BA166" s="582"/>
      <c r="BB166" s="582"/>
      <c r="BC166" s="582"/>
      <c r="BD166" s="582"/>
      <c r="BE166" s="582"/>
      <c r="BF166" s="582"/>
      <c r="BG166" s="583"/>
      <c r="BH166" s="589"/>
      <c r="BI166" s="590"/>
      <c r="BJ166" s="591"/>
      <c r="BK166" s="598"/>
      <c r="BL166" s="599"/>
      <c r="BM166" s="599"/>
      <c r="BN166" s="599"/>
      <c r="BO166" s="599"/>
      <c r="BP166" s="600"/>
      <c r="BQ166" s="607"/>
      <c r="BR166" s="560"/>
      <c r="BS166" s="560"/>
      <c r="BT166" s="560"/>
      <c r="BU166" s="608"/>
      <c r="BV166" s="636" t="str">
        <f>IF(BV72&lt;&gt;"",BV72,"")</f>
        <v/>
      </c>
      <c r="BW166" s="637"/>
      <c r="BX166" s="637"/>
      <c r="BY166" s="637"/>
      <c r="BZ166" s="637"/>
      <c r="CA166" s="637"/>
      <c r="CB166" s="637"/>
      <c r="CC166" s="637"/>
      <c r="CD166" s="637"/>
      <c r="CE166" s="637"/>
      <c r="CF166" s="637"/>
      <c r="CG166" s="637"/>
      <c r="CH166" s="637"/>
      <c r="CI166" s="637"/>
      <c r="CJ166" s="638"/>
      <c r="CK166" s="619"/>
      <c r="CL166" s="619"/>
      <c r="CM166" s="619"/>
      <c r="CN166" s="619"/>
      <c r="CO166" s="619"/>
      <c r="CP166" s="619"/>
      <c r="CQ166" s="619"/>
      <c r="CR166" s="619"/>
      <c r="CS166" s="619"/>
      <c r="CT166" s="619"/>
      <c r="CU166" s="619"/>
      <c r="CV166" s="619"/>
      <c r="CW166" s="619"/>
      <c r="CX166" s="630"/>
      <c r="CY166" s="631"/>
      <c r="CZ166" s="631"/>
      <c r="DA166" s="631"/>
      <c r="DB166" s="631"/>
      <c r="DC166" s="631"/>
      <c r="DD166" s="632"/>
      <c r="DE166" s="623"/>
      <c r="DF166" s="623"/>
      <c r="DG166" s="623"/>
      <c r="DH166" s="623"/>
      <c r="DI166" s="623"/>
      <c r="DJ166" s="623"/>
      <c r="DK166" s="623"/>
      <c r="DL166" s="623"/>
      <c r="DM166" s="623"/>
      <c r="DN166" s="623"/>
      <c r="DO166" s="623"/>
      <c r="DP166" s="623"/>
      <c r="DQ166" s="623"/>
      <c r="DR166" s="623"/>
      <c r="DS166" s="623"/>
      <c r="DT166" s="623"/>
      <c r="DU166" s="624"/>
      <c r="DV166" s="1024"/>
      <c r="DW166" s="1024"/>
      <c r="DX166" s="182"/>
    </row>
    <row r="167" spans="1:128" ht="7.5" customHeight="1" x14ac:dyDescent="0.15">
      <c r="A167" s="1193"/>
      <c r="B167" s="1193"/>
      <c r="C167" s="1193"/>
      <c r="D167" s="1193"/>
      <c r="E167" s="1193"/>
      <c r="F167" s="1193"/>
      <c r="G167" s="1193"/>
      <c r="H167" s="1193"/>
      <c r="I167" s="1193"/>
      <c r="J167" s="1193"/>
      <c r="K167" s="1193"/>
      <c r="L167" s="1193"/>
      <c r="M167" s="1193"/>
      <c r="N167" s="226"/>
      <c r="O167" s="227"/>
      <c r="P167" s="167"/>
      <c r="Q167" s="551"/>
      <c r="R167" s="501"/>
      <c r="S167" s="552"/>
      <c r="T167" s="167"/>
      <c r="U167" s="167"/>
      <c r="V167" s="582"/>
      <c r="W167" s="582"/>
      <c r="X167" s="582"/>
      <c r="Y167" s="582"/>
      <c r="Z167" s="582"/>
      <c r="AA167" s="582"/>
      <c r="AB167" s="582"/>
      <c r="AC167" s="582"/>
      <c r="AD167" s="582"/>
      <c r="AE167" s="582"/>
      <c r="AF167" s="582"/>
      <c r="AG167" s="582"/>
      <c r="AH167" s="582"/>
      <c r="AI167" s="582"/>
      <c r="AJ167" s="582"/>
      <c r="AK167" s="582"/>
      <c r="AL167" s="582"/>
      <c r="AM167" s="582"/>
      <c r="AN167" s="582"/>
      <c r="AO167" s="582"/>
      <c r="AP167" s="582"/>
      <c r="AQ167" s="582"/>
      <c r="AR167" s="582"/>
      <c r="AS167" s="582"/>
      <c r="AT167" s="582"/>
      <c r="AU167" s="582"/>
      <c r="AV167" s="582"/>
      <c r="AW167" s="582"/>
      <c r="AX167" s="582"/>
      <c r="AY167" s="582"/>
      <c r="AZ167" s="582"/>
      <c r="BA167" s="582"/>
      <c r="BB167" s="582"/>
      <c r="BC167" s="582"/>
      <c r="BD167" s="582"/>
      <c r="BE167" s="582"/>
      <c r="BF167" s="582"/>
      <c r="BG167" s="583"/>
      <c r="BH167" s="589"/>
      <c r="BI167" s="590"/>
      <c r="BJ167" s="591"/>
      <c r="BK167" s="598"/>
      <c r="BL167" s="599"/>
      <c r="BM167" s="599"/>
      <c r="BN167" s="599"/>
      <c r="BO167" s="599"/>
      <c r="BP167" s="600"/>
      <c r="BQ167" s="607"/>
      <c r="BR167" s="560"/>
      <c r="BS167" s="560"/>
      <c r="BT167" s="560"/>
      <c r="BU167" s="608"/>
      <c r="BV167" s="636"/>
      <c r="BW167" s="637"/>
      <c r="BX167" s="637"/>
      <c r="BY167" s="637"/>
      <c r="BZ167" s="637"/>
      <c r="CA167" s="637"/>
      <c r="CB167" s="637"/>
      <c r="CC167" s="637"/>
      <c r="CD167" s="637"/>
      <c r="CE167" s="637"/>
      <c r="CF167" s="637"/>
      <c r="CG167" s="637"/>
      <c r="CH167" s="637"/>
      <c r="CI167" s="637"/>
      <c r="CJ167" s="638"/>
      <c r="CK167" s="619"/>
      <c r="CL167" s="619"/>
      <c r="CM167" s="619"/>
      <c r="CN167" s="619"/>
      <c r="CO167" s="619"/>
      <c r="CP167" s="619"/>
      <c r="CQ167" s="619"/>
      <c r="CR167" s="619"/>
      <c r="CS167" s="619"/>
      <c r="CT167" s="619"/>
      <c r="CU167" s="619"/>
      <c r="CV167" s="619"/>
      <c r="CW167" s="619"/>
      <c r="CX167" s="630"/>
      <c r="CY167" s="631"/>
      <c r="CZ167" s="631"/>
      <c r="DA167" s="631"/>
      <c r="DB167" s="631"/>
      <c r="DC167" s="631"/>
      <c r="DD167" s="632"/>
      <c r="DE167" s="623"/>
      <c r="DF167" s="623"/>
      <c r="DG167" s="623"/>
      <c r="DH167" s="623"/>
      <c r="DI167" s="623"/>
      <c r="DJ167" s="623"/>
      <c r="DK167" s="623"/>
      <c r="DL167" s="623"/>
      <c r="DM167" s="623"/>
      <c r="DN167" s="623"/>
      <c r="DO167" s="623"/>
      <c r="DP167" s="623"/>
      <c r="DQ167" s="623"/>
      <c r="DR167" s="623"/>
      <c r="DS167" s="623"/>
      <c r="DT167" s="623"/>
      <c r="DU167" s="624"/>
      <c r="DV167" s="1024"/>
      <c r="DW167" s="1024"/>
      <c r="DX167" s="182"/>
    </row>
    <row r="168" spans="1:128" ht="7.5" customHeight="1" x14ac:dyDescent="0.15">
      <c r="A168" s="1193"/>
      <c r="B168" s="1193"/>
      <c r="C168" s="1193"/>
      <c r="D168" s="1193"/>
      <c r="E168" s="1193"/>
      <c r="F168" s="1193"/>
      <c r="G168" s="1193"/>
      <c r="H168" s="1193"/>
      <c r="I168" s="1193"/>
      <c r="J168" s="1193"/>
      <c r="K168" s="1193"/>
      <c r="L168" s="1193"/>
      <c r="M168" s="1193"/>
      <c r="N168" s="226"/>
      <c r="O168" s="227"/>
      <c r="P168" s="167"/>
      <c r="Q168" s="551"/>
      <c r="R168" s="501"/>
      <c r="S168" s="552"/>
      <c r="T168" s="167"/>
      <c r="U168" s="167"/>
      <c r="V168" s="582"/>
      <c r="W168" s="582"/>
      <c r="X168" s="582"/>
      <c r="Y168" s="582"/>
      <c r="Z168" s="582"/>
      <c r="AA168" s="582"/>
      <c r="AB168" s="582"/>
      <c r="AC168" s="582"/>
      <c r="AD168" s="582"/>
      <c r="AE168" s="582"/>
      <c r="AF168" s="582"/>
      <c r="AG168" s="582"/>
      <c r="AH168" s="582"/>
      <c r="AI168" s="582"/>
      <c r="AJ168" s="582"/>
      <c r="AK168" s="582"/>
      <c r="AL168" s="582"/>
      <c r="AM168" s="582"/>
      <c r="AN168" s="582"/>
      <c r="AO168" s="582"/>
      <c r="AP168" s="582"/>
      <c r="AQ168" s="582"/>
      <c r="AR168" s="582"/>
      <c r="AS168" s="582"/>
      <c r="AT168" s="582"/>
      <c r="AU168" s="582"/>
      <c r="AV168" s="582"/>
      <c r="AW168" s="582"/>
      <c r="AX168" s="582"/>
      <c r="AY168" s="582"/>
      <c r="AZ168" s="582"/>
      <c r="BA168" s="582"/>
      <c r="BB168" s="582"/>
      <c r="BC168" s="582"/>
      <c r="BD168" s="582"/>
      <c r="BE168" s="582"/>
      <c r="BF168" s="582"/>
      <c r="BG168" s="583"/>
      <c r="BH168" s="589"/>
      <c r="BI168" s="590"/>
      <c r="BJ168" s="591"/>
      <c r="BK168" s="598"/>
      <c r="BL168" s="599"/>
      <c r="BM168" s="599"/>
      <c r="BN168" s="599"/>
      <c r="BO168" s="599"/>
      <c r="BP168" s="600"/>
      <c r="BQ168" s="607"/>
      <c r="BR168" s="560"/>
      <c r="BS168" s="560"/>
      <c r="BT168" s="560"/>
      <c r="BU168" s="608"/>
      <c r="BV168" s="636"/>
      <c r="BW168" s="637"/>
      <c r="BX168" s="637"/>
      <c r="BY168" s="637"/>
      <c r="BZ168" s="637"/>
      <c r="CA168" s="637"/>
      <c r="CB168" s="637"/>
      <c r="CC168" s="637"/>
      <c r="CD168" s="637"/>
      <c r="CE168" s="637"/>
      <c r="CF168" s="637"/>
      <c r="CG168" s="637"/>
      <c r="CH168" s="637"/>
      <c r="CI168" s="637"/>
      <c r="CJ168" s="638"/>
      <c r="CK168" s="619"/>
      <c r="CL168" s="619"/>
      <c r="CM168" s="619"/>
      <c r="CN168" s="619"/>
      <c r="CO168" s="619"/>
      <c r="CP168" s="619"/>
      <c r="CQ168" s="619"/>
      <c r="CR168" s="619"/>
      <c r="CS168" s="619"/>
      <c r="CT168" s="619"/>
      <c r="CU168" s="619"/>
      <c r="CV168" s="619"/>
      <c r="CW168" s="619"/>
      <c r="CX168" s="630"/>
      <c r="CY168" s="631"/>
      <c r="CZ168" s="631"/>
      <c r="DA168" s="631"/>
      <c r="DB168" s="631"/>
      <c r="DC168" s="631"/>
      <c r="DD168" s="632"/>
      <c r="DE168" s="623"/>
      <c r="DF168" s="623"/>
      <c r="DG168" s="623"/>
      <c r="DH168" s="623"/>
      <c r="DI168" s="623"/>
      <c r="DJ168" s="623"/>
      <c r="DK168" s="623"/>
      <c r="DL168" s="623"/>
      <c r="DM168" s="623"/>
      <c r="DN168" s="623"/>
      <c r="DO168" s="623"/>
      <c r="DP168" s="623"/>
      <c r="DQ168" s="623"/>
      <c r="DR168" s="623"/>
      <c r="DS168" s="623"/>
      <c r="DT168" s="623"/>
      <c r="DU168" s="624"/>
      <c r="DV168" s="1024"/>
      <c r="DW168" s="1024"/>
      <c r="DX168" s="182"/>
    </row>
    <row r="169" spans="1:128" ht="7.5" customHeight="1" thickBot="1" x14ac:dyDescent="0.2">
      <c r="A169" s="1193"/>
      <c r="B169" s="1193"/>
      <c r="C169" s="1193"/>
      <c r="D169" s="1193"/>
      <c r="E169" s="1193"/>
      <c r="F169" s="1193"/>
      <c r="G169" s="1193"/>
      <c r="H169" s="1193"/>
      <c r="I169" s="1193"/>
      <c r="J169" s="1193"/>
      <c r="K169" s="1193"/>
      <c r="L169" s="1193"/>
      <c r="M169" s="1193"/>
      <c r="N169" s="226"/>
      <c r="O169" s="227"/>
      <c r="P169" s="167"/>
      <c r="Q169" s="553"/>
      <c r="R169" s="554"/>
      <c r="S169" s="555"/>
      <c r="T169" s="167"/>
      <c r="U169" s="167"/>
      <c r="V169" s="582"/>
      <c r="W169" s="582"/>
      <c r="X169" s="582"/>
      <c r="Y169" s="582"/>
      <c r="Z169" s="582"/>
      <c r="AA169" s="582"/>
      <c r="AB169" s="582"/>
      <c r="AC169" s="582"/>
      <c r="AD169" s="582"/>
      <c r="AE169" s="582"/>
      <c r="AF169" s="582"/>
      <c r="AG169" s="582"/>
      <c r="AH169" s="582"/>
      <c r="AI169" s="582"/>
      <c r="AJ169" s="582"/>
      <c r="AK169" s="582"/>
      <c r="AL169" s="582"/>
      <c r="AM169" s="582"/>
      <c r="AN169" s="582"/>
      <c r="AO169" s="582"/>
      <c r="AP169" s="582"/>
      <c r="AQ169" s="582"/>
      <c r="AR169" s="582"/>
      <c r="AS169" s="582"/>
      <c r="AT169" s="582"/>
      <c r="AU169" s="582"/>
      <c r="AV169" s="582"/>
      <c r="AW169" s="582"/>
      <c r="AX169" s="582"/>
      <c r="AY169" s="582"/>
      <c r="AZ169" s="582"/>
      <c r="BA169" s="582"/>
      <c r="BB169" s="582"/>
      <c r="BC169" s="582"/>
      <c r="BD169" s="582"/>
      <c r="BE169" s="582"/>
      <c r="BF169" s="582"/>
      <c r="BG169" s="583"/>
      <c r="BH169" s="589"/>
      <c r="BI169" s="590"/>
      <c r="BJ169" s="591"/>
      <c r="BK169" s="598"/>
      <c r="BL169" s="599"/>
      <c r="BM169" s="599"/>
      <c r="BN169" s="599"/>
      <c r="BO169" s="599"/>
      <c r="BP169" s="600"/>
      <c r="BQ169" s="607"/>
      <c r="BR169" s="560"/>
      <c r="BS169" s="560"/>
      <c r="BT169" s="560"/>
      <c r="BU169" s="608"/>
      <c r="BV169" s="636"/>
      <c r="BW169" s="637"/>
      <c r="BX169" s="637"/>
      <c r="BY169" s="637"/>
      <c r="BZ169" s="637"/>
      <c r="CA169" s="637"/>
      <c r="CB169" s="637"/>
      <c r="CC169" s="637"/>
      <c r="CD169" s="637"/>
      <c r="CE169" s="637"/>
      <c r="CF169" s="637"/>
      <c r="CG169" s="637"/>
      <c r="CH169" s="637"/>
      <c r="CI169" s="637"/>
      <c r="CJ169" s="638"/>
      <c r="CK169" s="619"/>
      <c r="CL169" s="619"/>
      <c r="CM169" s="619"/>
      <c r="CN169" s="619"/>
      <c r="CO169" s="619"/>
      <c r="CP169" s="619"/>
      <c r="CQ169" s="619"/>
      <c r="CR169" s="619"/>
      <c r="CS169" s="619"/>
      <c r="CT169" s="619"/>
      <c r="CU169" s="619"/>
      <c r="CV169" s="619"/>
      <c r="CW169" s="619"/>
      <c r="CX169" s="633"/>
      <c r="CY169" s="634"/>
      <c r="CZ169" s="634"/>
      <c r="DA169" s="634"/>
      <c r="DB169" s="634"/>
      <c r="DC169" s="634"/>
      <c r="DD169" s="635"/>
      <c r="DE169" s="623"/>
      <c r="DF169" s="623"/>
      <c r="DG169" s="623"/>
      <c r="DH169" s="623"/>
      <c r="DI169" s="623"/>
      <c r="DJ169" s="623"/>
      <c r="DK169" s="623"/>
      <c r="DL169" s="623"/>
      <c r="DM169" s="623"/>
      <c r="DN169" s="623"/>
      <c r="DO169" s="623"/>
      <c r="DP169" s="623"/>
      <c r="DQ169" s="623"/>
      <c r="DR169" s="623"/>
      <c r="DS169" s="623"/>
      <c r="DT169" s="623"/>
      <c r="DU169" s="624"/>
      <c r="DV169" s="1024"/>
      <c r="DW169" s="1024"/>
      <c r="DX169" s="182"/>
    </row>
    <row r="170" spans="1:128" ht="6.75" customHeight="1" thickBot="1" x14ac:dyDescent="0.2">
      <c r="A170" s="1193"/>
      <c r="B170" s="1193"/>
      <c r="C170" s="1193"/>
      <c r="D170" s="1193"/>
      <c r="E170" s="1193"/>
      <c r="F170" s="1193"/>
      <c r="G170" s="1193"/>
      <c r="H170" s="1193"/>
      <c r="I170" s="1193"/>
      <c r="J170" s="1193"/>
      <c r="K170" s="1193"/>
      <c r="L170" s="1193"/>
      <c r="M170" s="1193"/>
      <c r="N170" s="226"/>
      <c r="O170" s="228"/>
      <c r="P170" s="204"/>
      <c r="Q170" s="204"/>
      <c r="R170" s="204"/>
      <c r="S170" s="204"/>
      <c r="T170" s="204"/>
      <c r="U170" s="204"/>
      <c r="V170" s="584"/>
      <c r="W170" s="584"/>
      <c r="X170" s="584"/>
      <c r="Y170" s="584"/>
      <c r="Z170" s="584"/>
      <c r="AA170" s="584"/>
      <c r="AB170" s="584"/>
      <c r="AC170" s="584"/>
      <c r="AD170" s="584"/>
      <c r="AE170" s="584"/>
      <c r="AF170" s="584"/>
      <c r="AG170" s="584"/>
      <c r="AH170" s="584"/>
      <c r="AI170" s="584"/>
      <c r="AJ170" s="584"/>
      <c r="AK170" s="584"/>
      <c r="AL170" s="584"/>
      <c r="AM170" s="584"/>
      <c r="AN170" s="584"/>
      <c r="AO170" s="584"/>
      <c r="AP170" s="584"/>
      <c r="AQ170" s="584"/>
      <c r="AR170" s="584"/>
      <c r="AS170" s="584"/>
      <c r="AT170" s="584"/>
      <c r="AU170" s="584"/>
      <c r="AV170" s="584"/>
      <c r="AW170" s="584"/>
      <c r="AX170" s="584"/>
      <c r="AY170" s="584"/>
      <c r="AZ170" s="584"/>
      <c r="BA170" s="584"/>
      <c r="BB170" s="584"/>
      <c r="BC170" s="584"/>
      <c r="BD170" s="584"/>
      <c r="BE170" s="584"/>
      <c r="BF170" s="584"/>
      <c r="BG170" s="585"/>
      <c r="BH170" s="592"/>
      <c r="BI170" s="593"/>
      <c r="BJ170" s="594"/>
      <c r="BK170" s="601"/>
      <c r="BL170" s="602"/>
      <c r="BM170" s="602"/>
      <c r="BN170" s="602"/>
      <c r="BO170" s="602"/>
      <c r="BP170" s="603"/>
      <c r="BQ170" s="609"/>
      <c r="BR170" s="610"/>
      <c r="BS170" s="610"/>
      <c r="BT170" s="610"/>
      <c r="BU170" s="611"/>
      <c r="BV170" s="234"/>
      <c r="BW170" s="235"/>
      <c r="BX170" s="235"/>
      <c r="BY170" s="235"/>
      <c r="BZ170" s="235"/>
      <c r="CA170" s="235"/>
      <c r="CB170" s="235"/>
      <c r="CC170" s="235"/>
      <c r="CD170" s="235"/>
      <c r="CE170" s="235"/>
      <c r="CF170" s="235"/>
      <c r="CG170" s="235"/>
      <c r="CH170" s="235"/>
      <c r="CI170" s="235"/>
      <c r="CJ170" s="236"/>
      <c r="CK170" s="620"/>
      <c r="CL170" s="620"/>
      <c r="CM170" s="620"/>
      <c r="CN170" s="620"/>
      <c r="CO170" s="620"/>
      <c r="CP170" s="620"/>
      <c r="CQ170" s="620"/>
      <c r="CR170" s="620"/>
      <c r="CS170" s="620"/>
      <c r="CT170" s="620"/>
      <c r="CU170" s="620"/>
      <c r="CV170" s="620"/>
      <c r="CW170" s="620"/>
      <c r="CX170" s="231"/>
      <c r="CY170" s="231"/>
      <c r="CZ170" s="231"/>
      <c r="DA170" s="204"/>
      <c r="DB170" s="204"/>
      <c r="DC170" s="204"/>
      <c r="DD170" s="204"/>
      <c r="DE170" s="625"/>
      <c r="DF170" s="625"/>
      <c r="DG170" s="625"/>
      <c r="DH170" s="625"/>
      <c r="DI170" s="625"/>
      <c r="DJ170" s="625"/>
      <c r="DK170" s="625"/>
      <c r="DL170" s="625"/>
      <c r="DM170" s="625"/>
      <c r="DN170" s="625"/>
      <c r="DO170" s="625"/>
      <c r="DP170" s="625"/>
      <c r="DQ170" s="625"/>
      <c r="DR170" s="625"/>
      <c r="DS170" s="625"/>
      <c r="DT170" s="625"/>
      <c r="DU170" s="626"/>
      <c r="DV170" s="1024"/>
      <c r="DW170" s="1024"/>
      <c r="DX170" s="182"/>
    </row>
    <row r="171" spans="1:128" ht="7.5" customHeight="1" thickBot="1" x14ac:dyDescent="0.2">
      <c r="A171" s="1193"/>
      <c r="B171" s="1193"/>
      <c r="C171" s="1193"/>
      <c r="D171" s="1193"/>
      <c r="E171" s="1193"/>
      <c r="F171" s="1193"/>
      <c r="G171" s="1193"/>
      <c r="H171" s="1193"/>
      <c r="I171" s="1193"/>
      <c r="J171" s="1193"/>
      <c r="K171" s="1193"/>
      <c r="L171" s="1193"/>
      <c r="M171" s="1193"/>
      <c r="N171" s="169"/>
      <c r="O171" s="501"/>
      <c r="P171" s="501"/>
      <c r="Q171" s="501"/>
      <c r="R171" s="501"/>
      <c r="S171" s="501"/>
      <c r="T171" s="501"/>
      <c r="U171" s="501"/>
      <c r="V171" s="501"/>
      <c r="W171" s="501"/>
      <c r="X171" s="501"/>
      <c r="Y171" s="501"/>
      <c r="Z171" s="501"/>
      <c r="AA171" s="501"/>
      <c r="AB171" s="501"/>
      <c r="AC171" s="501"/>
      <c r="AD171" s="501"/>
      <c r="AE171" s="501"/>
      <c r="AF171" s="501"/>
      <c r="AG171" s="501"/>
      <c r="AH171" s="501"/>
      <c r="AI171" s="501"/>
      <c r="AJ171" s="501"/>
      <c r="AK171" s="501"/>
      <c r="AL171" s="501"/>
      <c r="AM171" s="501"/>
      <c r="AN171" s="501"/>
      <c r="AO171" s="501"/>
      <c r="AP171" s="501"/>
      <c r="AQ171" s="501"/>
      <c r="AR171" s="501"/>
      <c r="AS171" s="501"/>
      <c r="AT171" s="501"/>
      <c r="AU171" s="501"/>
      <c r="AV171" s="501"/>
      <c r="AW171" s="501"/>
      <c r="AX171" s="501"/>
      <c r="AY171" s="501"/>
      <c r="AZ171" s="501"/>
      <c r="BA171" s="501"/>
      <c r="BB171" s="501"/>
      <c r="BC171" s="501"/>
      <c r="BD171" s="501"/>
      <c r="BE171" s="501"/>
      <c r="BF171" s="501"/>
      <c r="BG171" s="501"/>
      <c r="BH171" s="501"/>
      <c r="BI171" s="501"/>
      <c r="BJ171" s="501"/>
      <c r="BK171" s="501"/>
      <c r="BL171" s="501"/>
      <c r="BM171" s="501"/>
      <c r="BN171" s="501"/>
      <c r="BO171" s="501"/>
      <c r="BP171" s="501"/>
      <c r="BQ171" s="501"/>
      <c r="BR171" s="115"/>
      <c r="BS171" s="115"/>
      <c r="BT171" s="115"/>
      <c r="BU171" s="115"/>
      <c r="BV171" s="115"/>
      <c r="BW171" s="115"/>
      <c r="BX171" s="115"/>
      <c r="BY171" s="115"/>
      <c r="BZ171" s="115"/>
      <c r="CA171" s="115"/>
      <c r="CB171" s="115"/>
      <c r="CC171" s="115"/>
      <c r="CD171" s="115"/>
      <c r="CE171" s="115"/>
      <c r="CF171" s="48"/>
      <c r="CG171" s="49"/>
      <c r="CH171" s="49"/>
      <c r="CI171" s="49"/>
      <c r="CJ171" s="49"/>
      <c r="CK171" s="49"/>
      <c r="CL171" s="49"/>
      <c r="CM171" s="49"/>
      <c r="CN171" s="49"/>
      <c r="CO171" s="159"/>
      <c r="CP171" s="159"/>
      <c r="CQ171" s="159"/>
      <c r="CR171" s="159"/>
      <c r="CS171" s="159"/>
      <c r="CT171" s="159"/>
      <c r="CU171" s="159"/>
      <c r="CV171" s="159"/>
      <c r="CW171" s="159"/>
      <c r="CX171" s="159"/>
      <c r="CY171" s="159"/>
      <c r="CZ171" s="159"/>
      <c r="DA171" s="49"/>
      <c r="DB171" s="49"/>
      <c r="DC171" s="49"/>
      <c r="DD171" s="49"/>
      <c r="DE171" s="49"/>
      <c r="DF171" s="159"/>
      <c r="DG171" s="159"/>
      <c r="DH171" s="159"/>
      <c r="DI171" s="159"/>
      <c r="DJ171" s="159"/>
      <c r="DK171" s="159"/>
      <c r="DL171" s="159"/>
      <c r="DV171" s="1024"/>
      <c r="DW171" s="1024"/>
      <c r="DX171" s="182"/>
    </row>
    <row r="172" spans="1:128" ht="5.25" customHeight="1" thickTop="1" x14ac:dyDescent="0.15">
      <c r="A172" s="1193"/>
      <c r="B172" s="1193"/>
      <c r="C172" s="1193"/>
      <c r="D172" s="1193"/>
      <c r="E172" s="1193"/>
      <c r="F172" s="1193"/>
      <c r="G172" s="1193"/>
      <c r="H172" s="1193"/>
      <c r="I172" s="1193"/>
      <c r="J172" s="1193"/>
      <c r="K172" s="1193"/>
      <c r="L172" s="1193"/>
      <c r="M172" s="1193"/>
      <c r="N172" s="225"/>
      <c r="O172" s="502" t="s">
        <v>277</v>
      </c>
      <c r="P172" s="503"/>
      <c r="Q172" s="503"/>
      <c r="R172" s="503"/>
      <c r="S172" s="503"/>
      <c r="T172" s="503"/>
      <c r="U172" s="503"/>
      <c r="V172" s="503"/>
      <c r="W172" s="503"/>
      <c r="X172" s="503"/>
      <c r="Y172" s="503"/>
      <c r="Z172" s="503"/>
      <c r="AA172" s="503"/>
      <c r="AB172" s="503"/>
      <c r="AC172" s="503"/>
      <c r="AD172" s="503"/>
      <c r="AE172" s="503"/>
      <c r="AF172" s="503"/>
      <c r="AG172" s="503"/>
      <c r="AH172" s="503"/>
      <c r="AI172" s="503"/>
      <c r="AJ172" s="503"/>
      <c r="AK172" s="503"/>
      <c r="AL172" s="503"/>
      <c r="AM172" s="503"/>
      <c r="AN172" s="503"/>
      <c r="AO172" s="503"/>
      <c r="AP172" s="503"/>
      <c r="AQ172" s="503"/>
      <c r="AR172" s="503"/>
      <c r="AS172" s="503"/>
      <c r="AT172" s="503"/>
      <c r="AU172" s="503"/>
      <c r="AV172" s="503"/>
      <c r="AW172" s="503"/>
      <c r="AX172" s="503"/>
      <c r="AY172" s="503"/>
      <c r="AZ172" s="503"/>
      <c r="BA172" s="503"/>
      <c r="BB172" s="503"/>
      <c r="BC172" s="503"/>
      <c r="BD172" s="503"/>
      <c r="BE172" s="503"/>
      <c r="BF172" s="503"/>
      <c r="BG172" s="503"/>
      <c r="BH172" s="503"/>
      <c r="BI172" s="503"/>
      <c r="BJ172" s="503"/>
      <c r="BK172" s="503"/>
      <c r="BL172" s="503"/>
      <c r="BM172" s="503"/>
      <c r="BN172" s="503"/>
      <c r="BO172" s="503"/>
      <c r="BP172" s="503"/>
      <c r="BQ172" s="504"/>
      <c r="BR172" s="511"/>
      <c r="BS172" s="154"/>
      <c r="BT172" s="163"/>
      <c r="BU172" s="164"/>
      <c r="BV172" s="164"/>
      <c r="BW172" s="164"/>
      <c r="BX172" s="164"/>
      <c r="BY172" s="164"/>
      <c r="BZ172" s="164"/>
      <c r="CA172" s="164"/>
      <c r="CB172" s="164"/>
      <c r="CC172" s="164"/>
      <c r="CD172" s="164"/>
      <c r="CE172" s="164"/>
      <c r="CF172" s="164"/>
      <c r="CG172" s="164"/>
      <c r="CH172" s="164"/>
      <c r="CI172" s="165"/>
      <c r="CJ172" s="165"/>
      <c r="CK172" s="165"/>
      <c r="CL172" s="165"/>
      <c r="CM172" s="165"/>
      <c r="CN172" s="165"/>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166"/>
      <c r="DK172" s="166"/>
      <c r="DL172" s="166"/>
      <c r="DM172" s="166"/>
      <c r="DN172" s="166"/>
      <c r="DO172" s="166"/>
      <c r="DP172" s="166"/>
      <c r="DQ172" s="166"/>
      <c r="DR172" s="166"/>
      <c r="DS172" s="166"/>
      <c r="DT172" s="166"/>
      <c r="DU172" s="166"/>
      <c r="DV172" s="1024"/>
      <c r="DW172" s="1024"/>
      <c r="DX172" s="182"/>
    </row>
    <row r="173" spans="1:128" ht="7.5" customHeight="1" x14ac:dyDescent="0.15">
      <c r="A173" s="1193"/>
      <c r="B173" s="1193"/>
      <c r="C173" s="1193"/>
      <c r="D173" s="1193"/>
      <c r="E173" s="1193"/>
      <c r="F173" s="1193"/>
      <c r="G173" s="1193"/>
      <c r="H173" s="1193"/>
      <c r="I173" s="1193"/>
      <c r="J173" s="1193"/>
      <c r="K173" s="1193"/>
      <c r="L173" s="1193"/>
      <c r="M173" s="1193"/>
      <c r="N173" s="225"/>
      <c r="O173" s="505"/>
      <c r="P173" s="506"/>
      <c r="Q173" s="506"/>
      <c r="R173" s="506"/>
      <c r="S173" s="506"/>
      <c r="T173" s="506"/>
      <c r="U173" s="506"/>
      <c r="V173" s="506"/>
      <c r="W173" s="506"/>
      <c r="X173" s="506"/>
      <c r="Y173" s="506"/>
      <c r="Z173" s="506"/>
      <c r="AA173" s="506"/>
      <c r="AB173" s="506"/>
      <c r="AC173" s="506"/>
      <c r="AD173" s="506"/>
      <c r="AE173" s="506"/>
      <c r="AF173" s="506"/>
      <c r="AG173" s="506"/>
      <c r="AH173" s="506"/>
      <c r="AI173" s="506"/>
      <c r="AJ173" s="506"/>
      <c r="AK173" s="506"/>
      <c r="AL173" s="506"/>
      <c r="AM173" s="506"/>
      <c r="AN173" s="506"/>
      <c r="AO173" s="506"/>
      <c r="AP173" s="506"/>
      <c r="AQ173" s="506"/>
      <c r="AR173" s="506"/>
      <c r="AS173" s="506"/>
      <c r="AT173" s="506"/>
      <c r="AU173" s="506"/>
      <c r="AV173" s="506"/>
      <c r="AW173" s="506"/>
      <c r="AX173" s="506"/>
      <c r="AY173" s="506"/>
      <c r="AZ173" s="506"/>
      <c r="BA173" s="506"/>
      <c r="BB173" s="506"/>
      <c r="BC173" s="506"/>
      <c r="BD173" s="506"/>
      <c r="BE173" s="506"/>
      <c r="BF173" s="506"/>
      <c r="BG173" s="506"/>
      <c r="BH173" s="506"/>
      <c r="BI173" s="506"/>
      <c r="BJ173" s="506"/>
      <c r="BK173" s="506"/>
      <c r="BL173" s="506"/>
      <c r="BM173" s="506"/>
      <c r="BN173" s="506"/>
      <c r="BO173" s="506"/>
      <c r="BP173" s="506"/>
      <c r="BQ173" s="507"/>
      <c r="BR173" s="511"/>
      <c r="BS173" s="155"/>
      <c r="BT173" s="150"/>
      <c r="BU173" s="150"/>
      <c r="BV173" s="150"/>
      <c r="BW173" s="150"/>
      <c r="BX173" s="150"/>
      <c r="BY173" s="150"/>
      <c r="BZ173" s="150"/>
      <c r="CA173" s="150"/>
      <c r="CB173" s="150"/>
      <c r="CC173" s="150"/>
      <c r="CD173" s="151"/>
      <c r="CE173" s="151"/>
      <c r="CF173" s="151"/>
      <c r="CG173" s="151"/>
      <c r="CH173" s="150"/>
      <c r="CI173" s="150"/>
      <c r="CJ173" s="150"/>
      <c r="CK173" s="150"/>
      <c r="CL173" s="150"/>
      <c r="CM173" s="150"/>
      <c r="CN173" s="150"/>
      <c r="CO173" s="150"/>
      <c r="CP173" s="150"/>
      <c r="CQ173" s="150"/>
      <c r="CR173" s="150"/>
      <c r="CS173" s="150"/>
      <c r="CT173" s="150"/>
      <c r="CU173" s="150"/>
      <c r="CV173" s="150"/>
      <c r="CW173" s="150"/>
      <c r="CX173" s="150"/>
      <c r="CY173" s="150"/>
      <c r="CZ173" s="150"/>
      <c r="DA173" s="150"/>
      <c r="DB173" s="150"/>
      <c r="DC173" s="150"/>
      <c r="DD173" s="150"/>
      <c r="DE173" s="150"/>
      <c r="DF173" s="150"/>
      <c r="DG173" s="150"/>
      <c r="DH173" s="150"/>
      <c r="DI173" s="150"/>
      <c r="DJ173" s="150"/>
      <c r="DK173" s="150"/>
      <c r="DL173" s="150"/>
      <c r="DM173" s="150"/>
      <c r="DN173" s="150"/>
      <c r="DO173" s="150"/>
      <c r="DP173" s="150"/>
      <c r="DQ173" s="150"/>
      <c r="DR173" s="114"/>
      <c r="DS173" s="114"/>
      <c r="DT173" s="114"/>
      <c r="DU173" s="114"/>
      <c r="DV173" s="1024"/>
      <c r="DW173" s="1024"/>
      <c r="DX173" s="182"/>
    </row>
    <row r="174" spans="1:128" ht="7.5" customHeight="1" x14ac:dyDescent="0.15">
      <c r="A174" s="1193"/>
      <c r="B174" s="1193"/>
      <c r="C174" s="1193"/>
      <c r="D174" s="1193"/>
      <c r="E174" s="1193"/>
      <c r="F174" s="1193"/>
      <c r="G174" s="1193"/>
      <c r="H174" s="1193"/>
      <c r="I174" s="1193"/>
      <c r="J174" s="1193"/>
      <c r="K174" s="1193"/>
      <c r="L174" s="1193"/>
      <c r="M174" s="1193"/>
      <c r="N174" s="225"/>
      <c r="O174" s="508"/>
      <c r="P174" s="509"/>
      <c r="Q174" s="509"/>
      <c r="R174" s="509"/>
      <c r="S174" s="509"/>
      <c r="T174" s="509"/>
      <c r="U174" s="509"/>
      <c r="V174" s="509"/>
      <c r="W174" s="509"/>
      <c r="X174" s="509"/>
      <c r="Y174" s="509"/>
      <c r="Z174" s="509"/>
      <c r="AA174" s="509"/>
      <c r="AB174" s="509"/>
      <c r="AC174" s="509"/>
      <c r="AD174" s="509"/>
      <c r="AE174" s="509"/>
      <c r="AF174" s="509"/>
      <c r="AG174" s="509"/>
      <c r="AH174" s="509"/>
      <c r="AI174" s="509"/>
      <c r="AJ174" s="509"/>
      <c r="AK174" s="509"/>
      <c r="AL174" s="509"/>
      <c r="AM174" s="509"/>
      <c r="AN174" s="509"/>
      <c r="AO174" s="509"/>
      <c r="AP174" s="509"/>
      <c r="AQ174" s="509"/>
      <c r="AR174" s="509"/>
      <c r="AS174" s="509"/>
      <c r="AT174" s="509"/>
      <c r="AU174" s="509"/>
      <c r="AV174" s="509"/>
      <c r="AW174" s="509"/>
      <c r="AX174" s="509"/>
      <c r="AY174" s="509"/>
      <c r="AZ174" s="509"/>
      <c r="BA174" s="509"/>
      <c r="BB174" s="509"/>
      <c r="BC174" s="509"/>
      <c r="BD174" s="509"/>
      <c r="BE174" s="509"/>
      <c r="BF174" s="509"/>
      <c r="BG174" s="509"/>
      <c r="BH174" s="509"/>
      <c r="BI174" s="509"/>
      <c r="BJ174" s="509"/>
      <c r="BK174" s="509"/>
      <c r="BL174" s="509"/>
      <c r="BM174" s="509"/>
      <c r="BN174" s="509"/>
      <c r="BO174" s="509"/>
      <c r="BP174" s="509"/>
      <c r="BQ174" s="510"/>
      <c r="BR174" s="511"/>
      <c r="BS174" s="155"/>
      <c r="BT174" s="150"/>
      <c r="BU174" s="150"/>
      <c r="BV174" s="512" t="s">
        <v>73</v>
      </c>
      <c r="BW174" s="513"/>
      <c r="BX174" s="514"/>
      <c r="BY174" s="521" t="str">
        <f>IF(BY80&lt;&gt;"",BY80,"")</f>
        <v>　年度</v>
      </c>
      <c r="BZ174" s="522"/>
      <c r="CA174" s="522"/>
      <c r="CB174" s="522"/>
      <c r="CC174" s="523"/>
      <c r="CD174" s="161"/>
      <c r="CE174" s="162"/>
      <c r="CF174" s="162"/>
      <c r="CG174" s="50"/>
      <c r="CH174" s="530" t="s">
        <v>214</v>
      </c>
      <c r="CI174" s="531"/>
      <c r="CJ174" s="531"/>
      <c r="CK174" s="531"/>
      <c r="CL174" s="531"/>
      <c r="CM174" s="531"/>
      <c r="CN174" s="161"/>
      <c r="CO174" s="162"/>
      <c r="CP174" s="162"/>
      <c r="CQ174" s="50"/>
      <c r="CR174" s="532" t="s">
        <v>153</v>
      </c>
      <c r="CS174" s="532"/>
      <c r="CT174" s="532"/>
      <c r="CU174" s="532"/>
      <c r="CV174" s="532"/>
      <c r="CW174" s="532"/>
      <c r="CX174" s="532"/>
      <c r="CY174" s="532"/>
      <c r="CZ174" s="532"/>
      <c r="DA174" s="532"/>
      <c r="DB174" s="532"/>
      <c r="DC174" s="533"/>
      <c r="DD174" s="538" t="s">
        <v>215</v>
      </c>
      <c r="DE174" s="539"/>
      <c r="DF174" s="539"/>
      <c r="DG174" s="539"/>
      <c r="DH174" s="539"/>
      <c r="DI174" s="539"/>
      <c r="DJ174" s="539"/>
      <c r="DK174" s="539"/>
      <c r="DL174" s="539"/>
      <c r="DM174" s="539"/>
      <c r="DN174" s="539"/>
      <c r="DO174" s="540"/>
      <c r="DP174" s="488" t="s">
        <v>72</v>
      </c>
      <c r="DQ174" s="488"/>
      <c r="DR174" s="488"/>
      <c r="DS174" s="488"/>
      <c r="DT174" s="488"/>
      <c r="DU174" s="488"/>
      <c r="DV174" s="1024"/>
      <c r="DW174" s="1024"/>
      <c r="DX174" s="182"/>
    </row>
    <row r="175" spans="1:128" ht="7.5" customHeight="1" thickBot="1" x14ac:dyDescent="0.2">
      <c r="A175" s="1193"/>
      <c r="B175" s="1193"/>
      <c r="C175" s="1193"/>
      <c r="D175" s="1193"/>
      <c r="E175" s="1193"/>
      <c r="F175" s="1193"/>
      <c r="G175" s="1193"/>
      <c r="H175" s="1193"/>
      <c r="I175" s="1193"/>
      <c r="J175" s="1193"/>
      <c r="K175" s="1193"/>
      <c r="L175" s="1193"/>
      <c r="M175" s="1193"/>
      <c r="N175" s="225"/>
      <c r="O175" s="117"/>
      <c r="P175" s="118"/>
      <c r="Q175" s="118"/>
      <c r="R175" s="118"/>
      <c r="S175" s="118"/>
      <c r="T175" s="118"/>
      <c r="U175" s="118"/>
      <c r="V175" s="544" t="s">
        <v>217</v>
      </c>
      <c r="W175" s="545"/>
      <c r="X175" s="545"/>
      <c r="Y175" s="545"/>
      <c r="Z175" s="545"/>
      <c r="AA175" s="545"/>
      <c r="AB175" s="545"/>
      <c r="AC175" s="545"/>
      <c r="AD175" s="545"/>
      <c r="AE175" s="545"/>
      <c r="AF175" s="545"/>
      <c r="AG175" s="545"/>
      <c r="AH175" s="545"/>
      <c r="AI175" s="545"/>
      <c r="AJ175" s="545"/>
      <c r="AK175" s="545"/>
      <c r="AL175" s="545"/>
      <c r="AM175" s="545"/>
      <c r="AN175" s="545"/>
      <c r="AO175" s="545"/>
      <c r="AP175" s="545"/>
      <c r="AQ175" s="545"/>
      <c r="AR175" s="545"/>
      <c r="AS175" s="545"/>
      <c r="AT175" s="545"/>
      <c r="AU175" s="545"/>
      <c r="AV175" s="545"/>
      <c r="AW175" s="545"/>
      <c r="AX175" s="545"/>
      <c r="AY175" s="545"/>
      <c r="AZ175" s="545"/>
      <c r="BA175" s="545"/>
      <c r="BB175" s="545"/>
      <c r="BC175" s="545"/>
      <c r="BD175" s="545"/>
      <c r="BE175" s="545"/>
      <c r="BF175" s="545"/>
      <c r="BG175" s="545"/>
      <c r="BH175" s="545"/>
      <c r="BI175" s="545"/>
      <c r="BJ175" s="545"/>
      <c r="BK175" s="545"/>
      <c r="BL175" s="545"/>
      <c r="BM175" s="545"/>
      <c r="BN175" s="545"/>
      <c r="BO175" s="545"/>
      <c r="BP175" s="545"/>
      <c r="BQ175" s="546"/>
      <c r="BR175" s="511"/>
      <c r="BS175" s="155"/>
      <c r="BT175" s="150"/>
      <c r="BU175" s="150"/>
      <c r="BV175" s="515"/>
      <c r="BW175" s="516"/>
      <c r="BX175" s="517"/>
      <c r="BY175" s="524"/>
      <c r="BZ175" s="525"/>
      <c r="CA175" s="525"/>
      <c r="CB175" s="525"/>
      <c r="CC175" s="526"/>
      <c r="CD175" s="158"/>
      <c r="CE175" s="547"/>
      <c r="CF175" s="547"/>
      <c r="CG175" s="49"/>
      <c r="CH175" s="530"/>
      <c r="CI175" s="531"/>
      <c r="CJ175" s="531"/>
      <c r="CK175" s="531"/>
      <c r="CL175" s="531"/>
      <c r="CM175" s="531"/>
      <c r="CN175" s="158"/>
      <c r="CO175" s="547"/>
      <c r="CP175" s="547"/>
      <c r="CQ175" s="49"/>
      <c r="CR175" s="534"/>
      <c r="CS175" s="534"/>
      <c r="CT175" s="534"/>
      <c r="CU175" s="534"/>
      <c r="CV175" s="534"/>
      <c r="CW175" s="534"/>
      <c r="CX175" s="534"/>
      <c r="CY175" s="534"/>
      <c r="CZ175" s="534"/>
      <c r="DA175" s="534"/>
      <c r="DB175" s="534"/>
      <c r="DC175" s="535"/>
      <c r="DD175" s="541"/>
      <c r="DE175" s="542"/>
      <c r="DF175" s="542"/>
      <c r="DG175" s="542"/>
      <c r="DH175" s="542"/>
      <c r="DI175" s="542"/>
      <c r="DJ175" s="542"/>
      <c r="DK175" s="542"/>
      <c r="DL175" s="542"/>
      <c r="DM175" s="542"/>
      <c r="DN175" s="542"/>
      <c r="DO175" s="543"/>
      <c r="DP175" s="488"/>
      <c r="DQ175" s="488"/>
      <c r="DR175" s="488"/>
      <c r="DS175" s="488"/>
      <c r="DT175" s="488"/>
      <c r="DU175" s="488"/>
      <c r="DV175" s="1024"/>
      <c r="DW175" s="1024"/>
      <c r="DX175" s="182"/>
    </row>
    <row r="176" spans="1:128" ht="7.5" customHeight="1" x14ac:dyDescent="0.15">
      <c r="A176" s="1193"/>
      <c r="B176" s="1193"/>
      <c r="C176" s="1193"/>
      <c r="D176" s="1193"/>
      <c r="E176" s="1193"/>
      <c r="F176" s="1193"/>
      <c r="G176" s="1193"/>
      <c r="H176" s="1193"/>
      <c r="I176" s="1193"/>
      <c r="J176" s="1193"/>
      <c r="K176" s="1193"/>
      <c r="L176" s="1193"/>
      <c r="M176" s="1193"/>
      <c r="N176" s="225"/>
      <c r="O176" s="227"/>
      <c r="P176" s="167"/>
      <c r="Q176" s="548" t="str">
        <f>IF(Q82&lt;&gt;"",Q82,"")</f>
        <v/>
      </c>
      <c r="R176" s="549"/>
      <c r="S176" s="550"/>
      <c r="T176" s="167"/>
      <c r="U176" s="167"/>
      <c r="V176" s="545"/>
      <c r="W176" s="545"/>
      <c r="X176" s="545"/>
      <c r="Y176" s="545"/>
      <c r="Z176" s="545"/>
      <c r="AA176" s="545"/>
      <c r="AB176" s="545"/>
      <c r="AC176" s="545"/>
      <c r="AD176" s="545"/>
      <c r="AE176" s="545"/>
      <c r="AF176" s="545"/>
      <c r="AG176" s="545"/>
      <c r="AH176" s="545"/>
      <c r="AI176" s="545"/>
      <c r="AJ176" s="545"/>
      <c r="AK176" s="545"/>
      <c r="AL176" s="545"/>
      <c r="AM176" s="545"/>
      <c r="AN176" s="545"/>
      <c r="AO176" s="545"/>
      <c r="AP176" s="545"/>
      <c r="AQ176" s="545"/>
      <c r="AR176" s="545"/>
      <c r="AS176" s="545"/>
      <c r="AT176" s="545"/>
      <c r="AU176" s="545"/>
      <c r="AV176" s="545"/>
      <c r="AW176" s="545"/>
      <c r="AX176" s="545"/>
      <c r="AY176" s="545"/>
      <c r="AZ176" s="545"/>
      <c r="BA176" s="545"/>
      <c r="BB176" s="545"/>
      <c r="BC176" s="545"/>
      <c r="BD176" s="545"/>
      <c r="BE176" s="545"/>
      <c r="BF176" s="545"/>
      <c r="BG176" s="545"/>
      <c r="BH176" s="545"/>
      <c r="BI176" s="545"/>
      <c r="BJ176" s="545"/>
      <c r="BK176" s="545"/>
      <c r="BL176" s="545"/>
      <c r="BM176" s="545"/>
      <c r="BN176" s="545"/>
      <c r="BO176" s="545"/>
      <c r="BP176" s="545"/>
      <c r="BQ176" s="546"/>
      <c r="BR176" s="511"/>
      <c r="BS176" s="155"/>
      <c r="BT176" s="150"/>
      <c r="BU176" s="150"/>
      <c r="BV176" s="515"/>
      <c r="BW176" s="516"/>
      <c r="BX176" s="517"/>
      <c r="BY176" s="524"/>
      <c r="BZ176" s="525"/>
      <c r="CA176" s="525"/>
      <c r="CB176" s="525"/>
      <c r="CC176" s="526"/>
      <c r="CD176" s="158"/>
      <c r="CE176" s="547"/>
      <c r="CF176" s="547"/>
      <c r="CG176" s="49"/>
      <c r="CH176" s="530"/>
      <c r="CI176" s="531"/>
      <c r="CJ176" s="531"/>
      <c r="CK176" s="531"/>
      <c r="CL176" s="531"/>
      <c r="CM176" s="531"/>
      <c r="CN176" s="158"/>
      <c r="CO176" s="547"/>
      <c r="CP176" s="547"/>
      <c r="CQ176" s="49"/>
      <c r="CR176" s="534"/>
      <c r="CS176" s="534"/>
      <c r="CT176" s="534"/>
      <c r="CU176" s="534"/>
      <c r="CV176" s="534"/>
      <c r="CW176" s="534"/>
      <c r="CX176" s="534"/>
      <c r="CY176" s="534"/>
      <c r="CZ176" s="534"/>
      <c r="DA176" s="534"/>
      <c r="DB176" s="534"/>
      <c r="DC176" s="535"/>
      <c r="DD176" s="556"/>
      <c r="DE176" s="557"/>
      <c r="DF176" s="557"/>
      <c r="DG176" s="557"/>
      <c r="DH176" s="557"/>
      <c r="DI176" s="557"/>
      <c r="DJ176" s="557"/>
      <c r="DK176" s="557"/>
      <c r="DL176" s="557"/>
      <c r="DM176" s="557"/>
      <c r="DN176" s="557"/>
      <c r="DO176" s="558"/>
      <c r="DP176" s="499"/>
      <c r="DQ176" s="499"/>
      <c r="DR176" s="499"/>
      <c r="DS176" s="499"/>
      <c r="DT176" s="499"/>
      <c r="DU176" s="499"/>
      <c r="DV176" s="1024"/>
      <c r="DW176" s="1024"/>
      <c r="DX176" s="182"/>
    </row>
    <row r="177" spans="1:128" ht="7.5" customHeight="1" x14ac:dyDescent="0.15">
      <c r="A177" s="1193"/>
      <c r="B177" s="1193"/>
      <c r="C177" s="1193"/>
      <c r="D177" s="1193"/>
      <c r="E177" s="1193"/>
      <c r="F177" s="1193"/>
      <c r="G177" s="1193"/>
      <c r="H177" s="1193"/>
      <c r="I177" s="1193"/>
      <c r="J177" s="1193"/>
      <c r="K177" s="1193"/>
      <c r="L177" s="1193"/>
      <c r="M177" s="1193"/>
      <c r="N177" s="225"/>
      <c r="O177" s="227"/>
      <c r="P177" s="167"/>
      <c r="Q177" s="551"/>
      <c r="R177" s="501"/>
      <c r="S177" s="552"/>
      <c r="T177" s="167"/>
      <c r="U177" s="167"/>
      <c r="V177" s="565" t="str">
        <f>IF(V83&lt;&gt;"",V83,"")</f>
        <v/>
      </c>
      <c r="W177" s="565"/>
      <c r="X177" s="565"/>
      <c r="Y177" s="565"/>
      <c r="Z177" s="565"/>
      <c r="AA177" s="565"/>
      <c r="AB177" s="565"/>
      <c r="AC177" s="565"/>
      <c r="AD177" s="565"/>
      <c r="AE177" s="565"/>
      <c r="AF177" s="565"/>
      <c r="AG177" s="565"/>
      <c r="AH177" s="565"/>
      <c r="AI177" s="565"/>
      <c r="AJ177" s="565"/>
      <c r="AK177" s="565"/>
      <c r="AL177" s="565"/>
      <c r="AM177" s="565"/>
      <c r="AN177" s="565"/>
      <c r="AO177" s="565"/>
      <c r="AP177" s="565"/>
      <c r="AQ177" s="565"/>
      <c r="AR177" s="565"/>
      <c r="AS177" s="565"/>
      <c r="AT177" s="565"/>
      <c r="AU177" s="565"/>
      <c r="AV177" s="565"/>
      <c r="AW177" s="565"/>
      <c r="AX177" s="565"/>
      <c r="AY177" s="565"/>
      <c r="AZ177" s="565"/>
      <c r="BA177" s="565"/>
      <c r="BB177" s="565"/>
      <c r="BC177" s="565"/>
      <c r="BD177" s="565"/>
      <c r="BE177" s="565"/>
      <c r="BF177" s="565"/>
      <c r="BG177" s="565"/>
      <c r="BH177" s="565"/>
      <c r="BI177" s="565"/>
      <c r="BJ177" s="565"/>
      <c r="BK177" s="565"/>
      <c r="BL177" s="565"/>
      <c r="BM177" s="565"/>
      <c r="BN177" s="565"/>
      <c r="BO177" s="565"/>
      <c r="BP177" s="565"/>
      <c r="BQ177" s="566"/>
      <c r="BR177" s="511"/>
      <c r="BS177" s="155"/>
      <c r="BT177" s="150"/>
      <c r="BU177" s="150"/>
      <c r="BV177" s="515"/>
      <c r="BW177" s="516"/>
      <c r="BX177" s="517"/>
      <c r="BY177" s="524"/>
      <c r="BZ177" s="525"/>
      <c r="CA177" s="525"/>
      <c r="CB177" s="525"/>
      <c r="CC177" s="526"/>
      <c r="CD177" s="158"/>
      <c r="CE177" s="547"/>
      <c r="CF177" s="547"/>
      <c r="CG177" s="49"/>
      <c r="CH177" s="530"/>
      <c r="CI177" s="531"/>
      <c r="CJ177" s="531"/>
      <c r="CK177" s="531"/>
      <c r="CL177" s="531"/>
      <c r="CM177" s="531"/>
      <c r="CN177" s="158"/>
      <c r="CO177" s="547"/>
      <c r="CP177" s="547"/>
      <c r="CQ177" s="49"/>
      <c r="CR177" s="534"/>
      <c r="CS177" s="534"/>
      <c r="CT177" s="534"/>
      <c r="CU177" s="534"/>
      <c r="CV177" s="534"/>
      <c r="CW177" s="534"/>
      <c r="CX177" s="534"/>
      <c r="CY177" s="534"/>
      <c r="CZ177" s="534"/>
      <c r="DA177" s="534"/>
      <c r="DB177" s="534"/>
      <c r="DC177" s="535"/>
      <c r="DD177" s="559"/>
      <c r="DE177" s="560"/>
      <c r="DF177" s="560"/>
      <c r="DG177" s="560"/>
      <c r="DH177" s="560"/>
      <c r="DI177" s="560"/>
      <c r="DJ177" s="560"/>
      <c r="DK177" s="560"/>
      <c r="DL177" s="560"/>
      <c r="DM177" s="560"/>
      <c r="DN177" s="560"/>
      <c r="DO177" s="561"/>
      <c r="DP177" s="499"/>
      <c r="DQ177" s="499"/>
      <c r="DR177" s="499"/>
      <c r="DS177" s="499"/>
      <c r="DT177" s="499"/>
      <c r="DU177" s="499"/>
      <c r="DV177" s="1024"/>
      <c r="DW177" s="1024"/>
      <c r="DX177" s="182"/>
    </row>
    <row r="178" spans="1:128" ht="7.5" customHeight="1" x14ac:dyDescent="0.15">
      <c r="A178" s="1193"/>
      <c r="B178" s="1193"/>
      <c r="C178" s="1193"/>
      <c r="D178" s="1193"/>
      <c r="E178" s="1193"/>
      <c r="F178" s="1193"/>
      <c r="G178" s="1193"/>
      <c r="H178" s="1193"/>
      <c r="I178" s="1193"/>
      <c r="J178" s="1193"/>
      <c r="K178" s="1193"/>
      <c r="L178" s="1193"/>
      <c r="M178" s="1193"/>
      <c r="N178" s="225"/>
      <c r="O178" s="227"/>
      <c r="P178" s="167"/>
      <c r="Q178" s="551"/>
      <c r="R178" s="501"/>
      <c r="S178" s="552"/>
      <c r="T178" s="167"/>
      <c r="U178" s="167"/>
      <c r="V178" s="565"/>
      <c r="W178" s="565"/>
      <c r="X178" s="565"/>
      <c r="Y178" s="565"/>
      <c r="Z178" s="565"/>
      <c r="AA178" s="565"/>
      <c r="AB178" s="565"/>
      <c r="AC178" s="565"/>
      <c r="AD178" s="565"/>
      <c r="AE178" s="565"/>
      <c r="AF178" s="565"/>
      <c r="AG178" s="565"/>
      <c r="AH178" s="565"/>
      <c r="AI178" s="565"/>
      <c r="AJ178" s="565"/>
      <c r="AK178" s="565"/>
      <c r="AL178" s="565"/>
      <c r="AM178" s="565"/>
      <c r="AN178" s="565"/>
      <c r="AO178" s="565"/>
      <c r="AP178" s="565"/>
      <c r="AQ178" s="565"/>
      <c r="AR178" s="565"/>
      <c r="AS178" s="565"/>
      <c r="AT178" s="565"/>
      <c r="AU178" s="565"/>
      <c r="AV178" s="565"/>
      <c r="AW178" s="565"/>
      <c r="AX178" s="565"/>
      <c r="AY178" s="565"/>
      <c r="AZ178" s="565"/>
      <c r="BA178" s="565"/>
      <c r="BB178" s="565"/>
      <c r="BC178" s="565"/>
      <c r="BD178" s="565"/>
      <c r="BE178" s="565"/>
      <c r="BF178" s="565"/>
      <c r="BG178" s="565"/>
      <c r="BH178" s="565"/>
      <c r="BI178" s="565"/>
      <c r="BJ178" s="565"/>
      <c r="BK178" s="565"/>
      <c r="BL178" s="565"/>
      <c r="BM178" s="565"/>
      <c r="BN178" s="565"/>
      <c r="BO178" s="565"/>
      <c r="BP178" s="565"/>
      <c r="BQ178" s="566"/>
      <c r="BR178" s="511"/>
      <c r="BS178" s="156"/>
      <c r="BT178" s="175"/>
      <c r="BU178" s="175"/>
      <c r="BV178" s="515"/>
      <c r="BW178" s="516"/>
      <c r="BX178" s="517"/>
      <c r="BY178" s="527"/>
      <c r="BZ178" s="528"/>
      <c r="CA178" s="528"/>
      <c r="CB178" s="528"/>
      <c r="CC178" s="529"/>
      <c r="CD178" s="160"/>
      <c r="CE178" s="151"/>
      <c r="CF178" s="151"/>
      <c r="CG178" s="152"/>
      <c r="CH178" s="530"/>
      <c r="CI178" s="531"/>
      <c r="CJ178" s="531"/>
      <c r="CK178" s="531"/>
      <c r="CL178" s="531"/>
      <c r="CM178" s="531"/>
      <c r="CN178" s="160"/>
      <c r="CO178" s="151"/>
      <c r="CP178" s="151"/>
      <c r="CQ178" s="152"/>
      <c r="CR178" s="536"/>
      <c r="CS178" s="536"/>
      <c r="CT178" s="536"/>
      <c r="CU178" s="536"/>
      <c r="CV178" s="536"/>
      <c r="CW178" s="536"/>
      <c r="CX178" s="536"/>
      <c r="CY178" s="536"/>
      <c r="CZ178" s="536"/>
      <c r="DA178" s="536"/>
      <c r="DB178" s="536"/>
      <c r="DC178" s="537"/>
      <c r="DD178" s="562"/>
      <c r="DE178" s="563"/>
      <c r="DF178" s="563"/>
      <c r="DG178" s="563"/>
      <c r="DH178" s="563"/>
      <c r="DI178" s="563"/>
      <c r="DJ178" s="563"/>
      <c r="DK178" s="563"/>
      <c r="DL178" s="563"/>
      <c r="DM178" s="563"/>
      <c r="DN178" s="563"/>
      <c r="DO178" s="564"/>
      <c r="DP178" s="499"/>
      <c r="DQ178" s="499"/>
      <c r="DR178" s="499"/>
      <c r="DS178" s="499"/>
      <c r="DT178" s="499"/>
      <c r="DU178" s="499"/>
      <c r="DV178" s="1024"/>
      <c r="DW178" s="1024"/>
      <c r="DX178" s="182"/>
    </row>
    <row r="179" spans="1:128" ht="7.5" customHeight="1" x14ac:dyDescent="0.15">
      <c r="A179" s="1193"/>
      <c r="B179" s="1193"/>
      <c r="C179" s="1193"/>
      <c r="D179" s="1193"/>
      <c r="E179" s="1193"/>
      <c r="F179" s="1193"/>
      <c r="G179" s="1193"/>
      <c r="H179" s="1193"/>
      <c r="I179" s="1193"/>
      <c r="J179" s="1193"/>
      <c r="K179" s="1193"/>
      <c r="L179" s="1193"/>
      <c r="M179" s="1193"/>
      <c r="N179" s="225"/>
      <c r="O179" s="227"/>
      <c r="P179" s="167"/>
      <c r="Q179" s="551"/>
      <c r="R179" s="501"/>
      <c r="S179" s="552"/>
      <c r="T179" s="167"/>
      <c r="U179" s="167"/>
      <c r="V179" s="565"/>
      <c r="W179" s="565"/>
      <c r="X179" s="565"/>
      <c r="Y179" s="565"/>
      <c r="Z179" s="565"/>
      <c r="AA179" s="565"/>
      <c r="AB179" s="565"/>
      <c r="AC179" s="565"/>
      <c r="AD179" s="565"/>
      <c r="AE179" s="565"/>
      <c r="AF179" s="565"/>
      <c r="AG179" s="565"/>
      <c r="AH179" s="565"/>
      <c r="AI179" s="565"/>
      <c r="AJ179" s="565"/>
      <c r="AK179" s="565"/>
      <c r="AL179" s="565"/>
      <c r="AM179" s="565"/>
      <c r="AN179" s="565"/>
      <c r="AO179" s="565"/>
      <c r="AP179" s="565"/>
      <c r="AQ179" s="565"/>
      <c r="AR179" s="565"/>
      <c r="AS179" s="565"/>
      <c r="AT179" s="565"/>
      <c r="AU179" s="565"/>
      <c r="AV179" s="565"/>
      <c r="AW179" s="565"/>
      <c r="AX179" s="565"/>
      <c r="AY179" s="565"/>
      <c r="AZ179" s="565"/>
      <c r="BA179" s="565"/>
      <c r="BB179" s="565"/>
      <c r="BC179" s="565"/>
      <c r="BD179" s="565"/>
      <c r="BE179" s="565"/>
      <c r="BF179" s="565"/>
      <c r="BG179" s="565"/>
      <c r="BH179" s="565"/>
      <c r="BI179" s="565"/>
      <c r="BJ179" s="565"/>
      <c r="BK179" s="565"/>
      <c r="BL179" s="565"/>
      <c r="BM179" s="565"/>
      <c r="BN179" s="565"/>
      <c r="BO179" s="565"/>
      <c r="BP179" s="565"/>
      <c r="BQ179" s="566"/>
      <c r="BR179" s="511"/>
      <c r="BS179" s="156"/>
      <c r="BT179" s="175"/>
      <c r="BU179" s="175"/>
      <c r="BV179" s="515"/>
      <c r="BW179" s="516"/>
      <c r="BX179" s="517"/>
      <c r="BY179" s="521" t="str">
        <f>IF(BY85&lt;&gt;"",BY85,"")</f>
        <v>年度</v>
      </c>
      <c r="BZ179" s="522"/>
      <c r="CA179" s="522"/>
      <c r="CB179" s="522"/>
      <c r="CC179" s="523"/>
      <c r="CD179" s="161"/>
      <c r="CE179" s="162"/>
      <c r="CF179" s="162"/>
      <c r="CG179" s="50"/>
      <c r="CH179" s="530" t="s">
        <v>214</v>
      </c>
      <c r="CI179" s="531"/>
      <c r="CJ179" s="531"/>
      <c r="CK179" s="531"/>
      <c r="CL179" s="531"/>
      <c r="CM179" s="531"/>
      <c r="CN179" s="161"/>
      <c r="CO179" s="162"/>
      <c r="CP179" s="162"/>
      <c r="CQ179" s="50"/>
      <c r="CR179" s="532" t="s">
        <v>153</v>
      </c>
      <c r="CS179" s="532"/>
      <c r="CT179" s="532"/>
      <c r="CU179" s="532"/>
      <c r="CV179" s="532"/>
      <c r="CW179" s="532"/>
      <c r="CX179" s="532"/>
      <c r="CY179" s="532"/>
      <c r="CZ179" s="532"/>
      <c r="DA179" s="532"/>
      <c r="DB179" s="532"/>
      <c r="DC179" s="533"/>
      <c r="DD179" s="538" t="s">
        <v>215</v>
      </c>
      <c r="DE179" s="539"/>
      <c r="DF179" s="539"/>
      <c r="DG179" s="539"/>
      <c r="DH179" s="539"/>
      <c r="DI179" s="539"/>
      <c r="DJ179" s="539"/>
      <c r="DK179" s="539"/>
      <c r="DL179" s="539"/>
      <c r="DM179" s="539"/>
      <c r="DN179" s="539"/>
      <c r="DO179" s="540"/>
      <c r="DP179" s="488" t="s">
        <v>72</v>
      </c>
      <c r="DQ179" s="488"/>
      <c r="DR179" s="488"/>
      <c r="DS179" s="488"/>
      <c r="DT179" s="488"/>
      <c r="DU179" s="488"/>
      <c r="DV179" s="1024"/>
      <c r="DW179" s="1024"/>
      <c r="DX179" s="182"/>
    </row>
    <row r="180" spans="1:128" ht="7.5" customHeight="1" thickBot="1" x14ac:dyDescent="0.2">
      <c r="A180" s="1193"/>
      <c r="B180" s="1193"/>
      <c r="C180" s="1193"/>
      <c r="D180" s="1193"/>
      <c r="E180" s="1193"/>
      <c r="F180" s="1193"/>
      <c r="G180" s="1193"/>
      <c r="H180" s="1193"/>
      <c r="I180" s="1193"/>
      <c r="J180" s="1193"/>
      <c r="K180" s="1193"/>
      <c r="L180" s="1193"/>
      <c r="M180" s="1193"/>
      <c r="N180" s="225"/>
      <c r="O180" s="227"/>
      <c r="P180" s="167"/>
      <c r="Q180" s="553"/>
      <c r="R180" s="554"/>
      <c r="S180" s="555"/>
      <c r="T180" s="167"/>
      <c r="U180" s="167"/>
      <c r="V180" s="565"/>
      <c r="W180" s="565"/>
      <c r="X180" s="565"/>
      <c r="Y180" s="565"/>
      <c r="Z180" s="565"/>
      <c r="AA180" s="565"/>
      <c r="AB180" s="565"/>
      <c r="AC180" s="565"/>
      <c r="AD180" s="565"/>
      <c r="AE180" s="565"/>
      <c r="AF180" s="565"/>
      <c r="AG180" s="565"/>
      <c r="AH180" s="565"/>
      <c r="AI180" s="565"/>
      <c r="AJ180" s="565"/>
      <c r="AK180" s="565"/>
      <c r="AL180" s="565"/>
      <c r="AM180" s="565"/>
      <c r="AN180" s="565"/>
      <c r="AO180" s="565"/>
      <c r="AP180" s="565"/>
      <c r="AQ180" s="565"/>
      <c r="AR180" s="565"/>
      <c r="AS180" s="565"/>
      <c r="AT180" s="565"/>
      <c r="AU180" s="565"/>
      <c r="AV180" s="565"/>
      <c r="AW180" s="565"/>
      <c r="AX180" s="565"/>
      <c r="AY180" s="565"/>
      <c r="AZ180" s="565"/>
      <c r="BA180" s="565"/>
      <c r="BB180" s="565"/>
      <c r="BC180" s="565"/>
      <c r="BD180" s="565"/>
      <c r="BE180" s="565"/>
      <c r="BF180" s="565"/>
      <c r="BG180" s="565"/>
      <c r="BH180" s="565"/>
      <c r="BI180" s="565"/>
      <c r="BJ180" s="565"/>
      <c r="BK180" s="565"/>
      <c r="BL180" s="565"/>
      <c r="BM180" s="565"/>
      <c r="BN180" s="565"/>
      <c r="BO180" s="565"/>
      <c r="BP180" s="565"/>
      <c r="BQ180" s="566"/>
      <c r="BR180" s="511"/>
      <c r="BS180" s="156"/>
      <c r="BT180" s="175"/>
      <c r="BU180" s="175"/>
      <c r="BV180" s="515"/>
      <c r="BW180" s="516"/>
      <c r="BX180" s="517"/>
      <c r="BY180" s="524"/>
      <c r="BZ180" s="525"/>
      <c r="CA180" s="525"/>
      <c r="CB180" s="525"/>
      <c r="CC180" s="526"/>
      <c r="CD180" s="158"/>
      <c r="CE180" s="547"/>
      <c r="CF180" s="547"/>
      <c r="CG180" s="49"/>
      <c r="CH180" s="530"/>
      <c r="CI180" s="531"/>
      <c r="CJ180" s="531"/>
      <c r="CK180" s="531"/>
      <c r="CL180" s="531"/>
      <c r="CM180" s="531"/>
      <c r="CN180" s="158"/>
      <c r="CO180" s="547"/>
      <c r="CP180" s="547"/>
      <c r="CQ180" s="49"/>
      <c r="CR180" s="534"/>
      <c r="CS180" s="534"/>
      <c r="CT180" s="534"/>
      <c r="CU180" s="534"/>
      <c r="CV180" s="534"/>
      <c r="CW180" s="534"/>
      <c r="CX180" s="534"/>
      <c r="CY180" s="534"/>
      <c r="CZ180" s="534"/>
      <c r="DA180" s="534"/>
      <c r="DB180" s="534"/>
      <c r="DC180" s="535"/>
      <c r="DD180" s="541"/>
      <c r="DE180" s="542"/>
      <c r="DF180" s="542"/>
      <c r="DG180" s="542"/>
      <c r="DH180" s="542"/>
      <c r="DI180" s="542"/>
      <c r="DJ180" s="542"/>
      <c r="DK180" s="542"/>
      <c r="DL180" s="542"/>
      <c r="DM180" s="542"/>
      <c r="DN180" s="542"/>
      <c r="DO180" s="543"/>
      <c r="DP180" s="488"/>
      <c r="DQ180" s="488"/>
      <c r="DR180" s="488"/>
      <c r="DS180" s="488"/>
      <c r="DT180" s="488"/>
      <c r="DU180" s="488"/>
      <c r="DV180" s="1024"/>
      <c r="DW180" s="1024"/>
      <c r="DX180" s="182"/>
    </row>
    <row r="181" spans="1:128" ht="7.5" customHeight="1" x14ac:dyDescent="0.15">
      <c r="A181" s="1193"/>
      <c r="B181" s="1193"/>
      <c r="C181" s="1193"/>
      <c r="D181" s="1193"/>
      <c r="E181" s="1193"/>
      <c r="F181" s="1193"/>
      <c r="G181" s="1193"/>
      <c r="H181" s="1193"/>
      <c r="I181" s="1193"/>
      <c r="J181" s="1193"/>
      <c r="K181" s="1193"/>
      <c r="L181" s="1193"/>
      <c r="M181" s="1193"/>
      <c r="N181" s="225"/>
      <c r="O181" s="228"/>
      <c r="P181" s="204"/>
      <c r="Q181" s="204"/>
      <c r="R181" s="204"/>
      <c r="S181" s="204"/>
      <c r="T181" s="204"/>
      <c r="U181" s="204"/>
      <c r="V181" s="567"/>
      <c r="W181" s="567"/>
      <c r="X181" s="567"/>
      <c r="Y181" s="567"/>
      <c r="Z181" s="567"/>
      <c r="AA181" s="567"/>
      <c r="AB181" s="567"/>
      <c r="AC181" s="567"/>
      <c r="AD181" s="567"/>
      <c r="AE181" s="567"/>
      <c r="AF181" s="567"/>
      <c r="AG181" s="567"/>
      <c r="AH181" s="567"/>
      <c r="AI181" s="567"/>
      <c r="AJ181" s="567"/>
      <c r="AK181" s="567"/>
      <c r="AL181" s="567"/>
      <c r="AM181" s="567"/>
      <c r="AN181" s="567"/>
      <c r="AO181" s="567"/>
      <c r="AP181" s="567"/>
      <c r="AQ181" s="567"/>
      <c r="AR181" s="567"/>
      <c r="AS181" s="567"/>
      <c r="AT181" s="567"/>
      <c r="AU181" s="567"/>
      <c r="AV181" s="567"/>
      <c r="AW181" s="567"/>
      <c r="AX181" s="567"/>
      <c r="AY181" s="567"/>
      <c r="AZ181" s="567"/>
      <c r="BA181" s="567"/>
      <c r="BB181" s="567"/>
      <c r="BC181" s="567"/>
      <c r="BD181" s="567"/>
      <c r="BE181" s="567"/>
      <c r="BF181" s="567"/>
      <c r="BG181" s="567"/>
      <c r="BH181" s="567"/>
      <c r="BI181" s="567"/>
      <c r="BJ181" s="567"/>
      <c r="BK181" s="567"/>
      <c r="BL181" s="567"/>
      <c r="BM181" s="567"/>
      <c r="BN181" s="567"/>
      <c r="BO181" s="567"/>
      <c r="BP181" s="567"/>
      <c r="BQ181" s="568"/>
      <c r="BR181" s="511"/>
      <c r="BS181" s="156"/>
      <c r="BT181" s="175"/>
      <c r="BU181" s="175"/>
      <c r="BV181" s="515"/>
      <c r="BW181" s="516"/>
      <c r="BX181" s="517"/>
      <c r="BY181" s="524"/>
      <c r="BZ181" s="525"/>
      <c r="CA181" s="525"/>
      <c r="CB181" s="525"/>
      <c r="CC181" s="526"/>
      <c r="CD181" s="158"/>
      <c r="CE181" s="547"/>
      <c r="CF181" s="547"/>
      <c r="CG181" s="49"/>
      <c r="CH181" s="530"/>
      <c r="CI181" s="531"/>
      <c r="CJ181" s="531"/>
      <c r="CK181" s="531"/>
      <c r="CL181" s="531"/>
      <c r="CM181" s="531"/>
      <c r="CN181" s="158"/>
      <c r="CO181" s="547"/>
      <c r="CP181" s="547"/>
      <c r="CQ181" s="49"/>
      <c r="CR181" s="534"/>
      <c r="CS181" s="534"/>
      <c r="CT181" s="534"/>
      <c r="CU181" s="534"/>
      <c r="CV181" s="534"/>
      <c r="CW181" s="534"/>
      <c r="CX181" s="534"/>
      <c r="CY181" s="534"/>
      <c r="CZ181" s="534"/>
      <c r="DA181" s="534"/>
      <c r="DB181" s="534"/>
      <c r="DC181" s="535"/>
      <c r="DD181" s="556"/>
      <c r="DE181" s="557"/>
      <c r="DF181" s="557"/>
      <c r="DG181" s="557"/>
      <c r="DH181" s="557"/>
      <c r="DI181" s="557"/>
      <c r="DJ181" s="557"/>
      <c r="DK181" s="557"/>
      <c r="DL181" s="557"/>
      <c r="DM181" s="557"/>
      <c r="DN181" s="557"/>
      <c r="DO181" s="558"/>
      <c r="DP181" s="499"/>
      <c r="DQ181" s="499"/>
      <c r="DR181" s="499"/>
      <c r="DS181" s="499"/>
      <c r="DT181" s="499"/>
      <c r="DU181" s="499"/>
      <c r="DV181" s="1024"/>
      <c r="DW181" s="1024"/>
      <c r="DX181" s="182"/>
    </row>
    <row r="182" spans="1:128" ht="7.5" customHeight="1" thickBot="1" x14ac:dyDescent="0.2">
      <c r="A182" s="1193"/>
      <c r="B182" s="1193"/>
      <c r="C182" s="1193"/>
      <c r="D182" s="1193"/>
      <c r="E182" s="1193"/>
      <c r="F182" s="1193"/>
      <c r="G182" s="1193"/>
      <c r="H182" s="1193"/>
      <c r="I182" s="1193"/>
      <c r="J182" s="1193"/>
      <c r="K182" s="1193"/>
      <c r="L182" s="1193"/>
      <c r="M182" s="119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c r="BR182" s="153"/>
      <c r="BS182" s="157"/>
      <c r="BT182" s="175"/>
      <c r="BU182" s="175"/>
      <c r="BV182" s="515"/>
      <c r="BW182" s="516"/>
      <c r="BX182" s="517"/>
      <c r="BY182" s="524"/>
      <c r="BZ182" s="525"/>
      <c r="CA182" s="525"/>
      <c r="CB182" s="525"/>
      <c r="CC182" s="526"/>
      <c r="CD182" s="158"/>
      <c r="CE182" s="547"/>
      <c r="CF182" s="547"/>
      <c r="CG182" s="49"/>
      <c r="CH182" s="530"/>
      <c r="CI182" s="531"/>
      <c r="CJ182" s="531"/>
      <c r="CK182" s="531"/>
      <c r="CL182" s="531"/>
      <c r="CM182" s="531"/>
      <c r="CN182" s="158"/>
      <c r="CO182" s="547"/>
      <c r="CP182" s="547"/>
      <c r="CQ182" s="49"/>
      <c r="CR182" s="534"/>
      <c r="CS182" s="534"/>
      <c r="CT182" s="534"/>
      <c r="CU182" s="534"/>
      <c r="CV182" s="534"/>
      <c r="CW182" s="534"/>
      <c r="CX182" s="534"/>
      <c r="CY182" s="534"/>
      <c r="CZ182" s="534"/>
      <c r="DA182" s="534"/>
      <c r="DB182" s="534"/>
      <c r="DC182" s="535"/>
      <c r="DD182" s="559"/>
      <c r="DE182" s="560"/>
      <c r="DF182" s="560"/>
      <c r="DG182" s="560"/>
      <c r="DH182" s="560"/>
      <c r="DI182" s="560"/>
      <c r="DJ182" s="560"/>
      <c r="DK182" s="560"/>
      <c r="DL182" s="560"/>
      <c r="DM182" s="560"/>
      <c r="DN182" s="560"/>
      <c r="DO182" s="561"/>
      <c r="DP182" s="499"/>
      <c r="DQ182" s="499"/>
      <c r="DR182" s="499"/>
      <c r="DS182" s="499"/>
      <c r="DT182" s="499"/>
      <c r="DU182" s="499"/>
      <c r="DV182" s="1024"/>
      <c r="DW182" s="1024"/>
      <c r="DX182" s="182"/>
    </row>
    <row r="183" spans="1:128" ht="7.5" customHeight="1" thickTop="1" x14ac:dyDescent="0.15">
      <c r="A183" s="1193"/>
      <c r="B183" s="1193"/>
      <c r="C183" s="1193"/>
      <c r="D183" s="1193"/>
      <c r="E183" s="1193"/>
      <c r="F183" s="1193"/>
      <c r="G183" s="1193"/>
      <c r="H183" s="1193"/>
      <c r="I183" s="1193"/>
      <c r="J183" s="1193"/>
      <c r="K183" s="1193"/>
      <c r="L183" s="1193"/>
      <c r="M183" s="1193"/>
      <c r="O183" s="500" t="s">
        <v>212</v>
      </c>
      <c r="P183" s="500"/>
      <c r="Q183" s="500"/>
      <c r="R183" s="500"/>
      <c r="S183" s="500"/>
      <c r="T183" s="500"/>
      <c r="U183" s="500"/>
      <c r="V183" s="500"/>
      <c r="W183" s="500"/>
      <c r="X183" s="500"/>
      <c r="Y183" s="500"/>
      <c r="Z183" s="500"/>
      <c r="AA183" s="500"/>
      <c r="AB183" s="500"/>
      <c r="AC183" s="500"/>
      <c r="AD183" s="500"/>
      <c r="AE183" s="500"/>
      <c r="AF183" s="500"/>
      <c r="AG183" s="500"/>
      <c r="AH183" s="500"/>
      <c r="AI183" s="500"/>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175"/>
      <c r="BU183" s="175"/>
      <c r="BV183" s="518"/>
      <c r="BW183" s="519"/>
      <c r="BX183" s="520"/>
      <c r="BY183" s="527"/>
      <c r="BZ183" s="528"/>
      <c r="CA183" s="528"/>
      <c r="CB183" s="528"/>
      <c r="CC183" s="529"/>
      <c r="CD183" s="160"/>
      <c r="CE183" s="151"/>
      <c r="CF183" s="151"/>
      <c r="CG183" s="152"/>
      <c r="CH183" s="530"/>
      <c r="CI183" s="531"/>
      <c r="CJ183" s="531"/>
      <c r="CK183" s="531"/>
      <c r="CL183" s="531"/>
      <c r="CM183" s="531"/>
      <c r="CN183" s="160"/>
      <c r="CO183" s="151"/>
      <c r="CP183" s="151"/>
      <c r="CQ183" s="152"/>
      <c r="CR183" s="536"/>
      <c r="CS183" s="536"/>
      <c r="CT183" s="536"/>
      <c r="CU183" s="536"/>
      <c r="CV183" s="536"/>
      <c r="CW183" s="536"/>
      <c r="CX183" s="536"/>
      <c r="CY183" s="536"/>
      <c r="CZ183" s="536"/>
      <c r="DA183" s="536"/>
      <c r="DB183" s="536"/>
      <c r="DC183" s="537"/>
      <c r="DD183" s="562"/>
      <c r="DE183" s="563"/>
      <c r="DF183" s="563"/>
      <c r="DG183" s="563"/>
      <c r="DH183" s="563"/>
      <c r="DI183" s="563"/>
      <c r="DJ183" s="563"/>
      <c r="DK183" s="563"/>
      <c r="DL183" s="563"/>
      <c r="DM183" s="563"/>
      <c r="DN183" s="563"/>
      <c r="DO183" s="564"/>
      <c r="DP183" s="499"/>
      <c r="DQ183" s="499"/>
      <c r="DR183" s="499"/>
      <c r="DS183" s="499"/>
      <c r="DT183" s="499"/>
      <c r="DU183" s="499"/>
      <c r="DV183" s="1024"/>
      <c r="DW183" s="1024"/>
      <c r="DX183" s="182"/>
    </row>
    <row r="184" spans="1:128" ht="7.5" customHeight="1" x14ac:dyDescent="0.15">
      <c r="A184" s="1193"/>
      <c r="B184" s="1193"/>
      <c r="C184" s="1193"/>
      <c r="D184" s="1193"/>
      <c r="E184" s="1193"/>
      <c r="F184" s="1193"/>
      <c r="G184" s="1193"/>
      <c r="H184" s="1193"/>
      <c r="I184" s="1193"/>
      <c r="J184" s="1193"/>
      <c r="K184" s="1193"/>
      <c r="L184" s="1193"/>
      <c r="M184" s="1193"/>
      <c r="O184" s="500"/>
      <c r="P184" s="500"/>
      <c r="Q184" s="500"/>
      <c r="R184" s="500"/>
      <c r="S184" s="500"/>
      <c r="T184" s="500"/>
      <c r="U184" s="500"/>
      <c r="V184" s="500"/>
      <c r="W184" s="500"/>
      <c r="X184" s="500"/>
      <c r="Y184" s="500"/>
      <c r="Z184" s="500"/>
      <c r="AA184" s="500"/>
      <c r="AB184" s="500"/>
      <c r="AC184" s="500"/>
      <c r="AD184" s="500"/>
      <c r="AE184" s="500"/>
      <c r="AF184" s="500"/>
      <c r="AG184" s="500"/>
      <c r="AH184" s="500"/>
      <c r="AI184" s="500"/>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175"/>
      <c r="BU184" s="175"/>
      <c r="BV184" s="175"/>
      <c r="BW184" s="175"/>
      <c r="BX184" s="175"/>
      <c r="BY184" s="175"/>
      <c r="BZ184" s="175"/>
      <c r="CA184" s="175"/>
      <c r="CB184" s="175"/>
      <c r="CC184" s="175"/>
      <c r="CD184" s="175"/>
      <c r="CE184" s="175"/>
      <c r="CF184" s="175"/>
      <c r="CG184" s="175"/>
      <c r="CH184" s="175"/>
      <c r="CI184" s="175"/>
      <c r="CJ184" s="175"/>
      <c r="CK184" s="175"/>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1024"/>
      <c r="DW184" s="1024"/>
      <c r="DX184" s="182"/>
    </row>
    <row r="185" spans="1:128" ht="7.5" customHeight="1" x14ac:dyDescent="0.15">
      <c r="A185" s="1193"/>
      <c r="B185" s="1193"/>
      <c r="C185" s="1193"/>
      <c r="D185" s="1193"/>
      <c r="E185" s="1193"/>
      <c r="F185" s="1193"/>
      <c r="G185" s="1193"/>
      <c r="H185" s="1193"/>
      <c r="I185" s="1193"/>
      <c r="J185" s="1193"/>
      <c r="K185" s="1193"/>
      <c r="L185" s="1193"/>
      <c r="M185" s="1193"/>
      <c r="O185" s="485" t="s">
        <v>71</v>
      </c>
      <c r="P185" s="486"/>
      <c r="Q185" s="486"/>
      <c r="R185" s="486"/>
      <c r="S185" s="486"/>
      <c r="T185" s="486"/>
      <c r="U185" s="486"/>
      <c r="V185" s="486"/>
      <c r="W185" s="486"/>
      <c r="X185" s="486"/>
      <c r="Y185" s="486"/>
      <c r="Z185" s="486"/>
      <c r="AA185" s="486"/>
      <c r="AB185" s="486"/>
      <c r="AC185" s="486"/>
      <c r="AD185" s="486"/>
      <c r="AE185" s="486"/>
      <c r="AF185" s="486"/>
      <c r="AG185" s="487"/>
      <c r="AH185" s="485" t="s">
        <v>70</v>
      </c>
      <c r="AI185" s="486"/>
      <c r="AJ185" s="486"/>
      <c r="AK185" s="486"/>
      <c r="AL185" s="486"/>
      <c r="AM185" s="486"/>
      <c r="AN185" s="486"/>
      <c r="AO185" s="486"/>
      <c r="AP185" s="486"/>
      <c r="AQ185" s="486"/>
      <c r="AR185" s="486"/>
      <c r="AS185" s="486"/>
      <c r="AT185" s="486"/>
      <c r="AU185" s="486"/>
      <c r="AV185" s="486"/>
      <c r="AW185" s="486"/>
      <c r="AX185" s="486"/>
      <c r="AY185" s="486"/>
      <c r="AZ185" s="487"/>
      <c r="BA185" s="485" t="s">
        <v>69</v>
      </c>
      <c r="BB185" s="486"/>
      <c r="BC185" s="486"/>
      <c r="BD185" s="486"/>
      <c r="BE185" s="486"/>
      <c r="BF185" s="486"/>
      <c r="BG185" s="486"/>
      <c r="BH185" s="486"/>
      <c r="BI185" s="486"/>
      <c r="BJ185" s="486"/>
      <c r="BK185" s="486"/>
      <c r="BL185" s="486"/>
      <c r="BM185" s="486"/>
      <c r="BN185" s="486"/>
      <c r="BO185" s="486"/>
      <c r="BP185" s="486"/>
      <c r="BQ185" s="486"/>
      <c r="BR185" s="486"/>
      <c r="BS185" s="487"/>
      <c r="BT185" s="485" t="s">
        <v>68</v>
      </c>
      <c r="BU185" s="486"/>
      <c r="BV185" s="486"/>
      <c r="BW185" s="486"/>
      <c r="BX185" s="486"/>
      <c r="BY185" s="486"/>
      <c r="BZ185" s="486"/>
      <c r="CA185" s="486"/>
      <c r="CB185" s="486"/>
      <c r="CC185" s="486"/>
      <c r="CD185" s="486"/>
      <c r="CE185" s="486"/>
      <c r="CF185" s="486"/>
      <c r="CG185" s="486"/>
      <c r="CH185" s="486"/>
      <c r="CI185" s="486"/>
      <c r="CJ185" s="486"/>
      <c r="CK185" s="487"/>
      <c r="CL185" s="488" t="s">
        <v>67</v>
      </c>
      <c r="CM185" s="488"/>
      <c r="CN185" s="488"/>
      <c r="CO185" s="488"/>
      <c r="CP185" s="488"/>
      <c r="CQ185" s="488"/>
      <c r="CR185" s="488"/>
      <c r="CS185" s="488"/>
      <c r="CT185" s="488"/>
      <c r="CU185" s="488"/>
      <c r="CV185" s="488"/>
      <c r="CW185" s="488"/>
      <c r="CX185" s="488"/>
      <c r="CY185" s="488"/>
      <c r="CZ185" s="488"/>
      <c r="DA185" s="488"/>
      <c r="DB185" s="488"/>
      <c r="DC185" s="488"/>
      <c r="DD185" s="485" t="s">
        <v>66</v>
      </c>
      <c r="DE185" s="486"/>
      <c r="DF185" s="486"/>
      <c r="DG185" s="486"/>
      <c r="DH185" s="486"/>
      <c r="DI185" s="486"/>
      <c r="DJ185" s="486"/>
      <c r="DK185" s="486"/>
      <c r="DL185" s="486"/>
      <c r="DM185" s="486"/>
      <c r="DN185" s="486"/>
      <c r="DO185" s="486"/>
      <c r="DP185" s="486"/>
      <c r="DQ185" s="486"/>
      <c r="DR185" s="486"/>
      <c r="DS185" s="486"/>
      <c r="DT185" s="486"/>
      <c r="DU185" s="487"/>
      <c r="DV185" s="1024"/>
      <c r="DW185" s="1024"/>
      <c r="DX185" s="182"/>
    </row>
    <row r="186" spans="1:128" ht="7.5" customHeight="1" x14ac:dyDescent="0.15">
      <c r="A186" s="1193"/>
      <c r="B186" s="1193"/>
      <c r="C186" s="1193"/>
      <c r="D186" s="1193"/>
      <c r="E186" s="1193"/>
      <c r="F186" s="1193"/>
      <c r="G186" s="1193"/>
      <c r="H186" s="1193"/>
      <c r="I186" s="1193"/>
      <c r="J186" s="1193"/>
      <c r="K186" s="1193"/>
      <c r="L186" s="1193"/>
      <c r="M186" s="1193"/>
      <c r="O186" s="489"/>
      <c r="P186" s="489"/>
      <c r="Q186" s="489"/>
      <c r="R186" s="489"/>
      <c r="S186" s="489"/>
      <c r="T186" s="489"/>
      <c r="U186" s="489"/>
      <c r="V186" s="489"/>
      <c r="W186" s="489"/>
      <c r="X186" s="489"/>
      <c r="Y186" s="489"/>
      <c r="Z186" s="489"/>
      <c r="AA186" s="489"/>
      <c r="AB186" s="489"/>
      <c r="AC186" s="489"/>
      <c r="AD186" s="489"/>
      <c r="AE186" s="489"/>
      <c r="AF186" s="489"/>
      <c r="AG186" s="489"/>
      <c r="AH186" s="489"/>
      <c r="AI186" s="489"/>
      <c r="AJ186" s="489"/>
      <c r="AK186" s="489"/>
      <c r="AL186" s="489"/>
      <c r="AM186" s="489"/>
      <c r="AN186" s="489"/>
      <c r="AO186" s="489"/>
      <c r="AP186" s="489"/>
      <c r="AQ186" s="489"/>
      <c r="AR186" s="489"/>
      <c r="AS186" s="489"/>
      <c r="AT186" s="489"/>
      <c r="AU186" s="489"/>
      <c r="AV186" s="489"/>
      <c r="AW186" s="489"/>
      <c r="AX186" s="489"/>
      <c r="AY186" s="489"/>
      <c r="AZ186" s="489"/>
      <c r="BA186" s="489"/>
      <c r="BB186" s="489"/>
      <c r="BC186" s="489"/>
      <c r="BD186" s="489"/>
      <c r="BE186" s="489"/>
      <c r="BF186" s="489"/>
      <c r="BG186" s="489"/>
      <c r="BH186" s="489"/>
      <c r="BI186" s="489"/>
      <c r="BJ186" s="489"/>
      <c r="BK186" s="489"/>
      <c r="BL186" s="489"/>
      <c r="BM186" s="489"/>
      <c r="BN186" s="489"/>
      <c r="BO186" s="489"/>
      <c r="BP186" s="489"/>
      <c r="BQ186" s="489"/>
      <c r="BR186" s="489"/>
      <c r="BS186" s="489"/>
      <c r="BT186" s="490"/>
      <c r="BU186" s="491"/>
      <c r="BV186" s="491"/>
      <c r="BW186" s="491"/>
      <c r="BX186" s="491"/>
      <c r="BY186" s="491"/>
      <c r="BZ186" s="491"/>
      <c r="CA186" s="491"/>
      <c r="CB186" s="491"/>
      <c r="CC186" s="491"/>
      <c r="CD186" s="491"/>
      <c r="CE186" s="491"/>
      <c r="CF186" s="491"/>
      <c r="CG186" s="491"/>
      <c r="CH186" s="491"/>
      <c r="CI186" s="491"/>
      <c r="CJ186" s="491"/>
      <c r="CK186" s="492"/>
      <c r="CL186" s="490"/>
      <c r="CM186" s="491"/>
      <c r="CN186" s="491"/>
      <c r="CO186" s="491"/>
      <c r="CP186" s="491"/>
      <c r="CQ186" s="491"/>
      <c r="CR186" s="491"/>
      <c r="CS186" s="491"/>
      <c r="CT186" s="491"/>
      <c r="CU186" s="491"/>
      <c r="CV186" s="491"/>
      <c r="CW186" s="491"/>
      <c r="CX186" s="491"/>
      <c r="CY186" s="491"/>
      <c r="CZ186" s="491"/>
      <c r="DA186" s="491"/>
      <c r="DB186" s="491"/>
      <c r="DC186" s="492"/>
      <c r="DD186" s="490"/>
      <c r="DE186" s="491"/>
      <c r="DF186" s="491"/>
      <c r="DG186" s="491"/>
      <c r="DH186" s="491"/>
      <c r="DI186" s="491"/>
      <c r="DJ186" s="491"/>
      <c r="DK186" s="491"/>
      <c r="DL186" s="491"/>
      <c r="DM186" s="491"/>
      <c r="DN186" s="491"/>
      <c r="DO186" s="491"/>
      <c r="DP186" s="491"/>
      <c r="DQ186" s="491"/>
      <c r="DR186" s="491"/>
      <c r="DS186" s="491"/>
      <c r="DT186" s="491"/>
      <c r="DU186" s="492"/>
      <c r="DV186" s="1024"/>
      <c r="DW186" s="1024"/>
      <c r="DX186" s="182"/>
    </row>
    <row r="187" spans="1:128" ht="7.5" customHeight="1" x14ac:dyDescent="0.15">
      <c r="A187" s="1193"/>
      <c r="B187" s="1193"/>
      <c r="C187" s="1193"/>
      <c r="D187" s="1193"/>
      <c r="E187" s="1193"/>
      <c r="F187" s="1193"/>
      <c r="G187" s="1193"/>
      <c r="H187" s="1193"/>
      <c r="I187" s="1193"/>
      <c r="J187" s="1193"/>
      <c r="K187" s="1193"/>
      <c r="L187" s="1193"/>
      <c r="M187" s="1193"/>
      <c r="O187" s="489"/>
      <c r="P187" s="489"/>
      <c r="Q187" s="489"/>
      <c r="R187" s="489"/>
      <c r="S187" s="489"/>
      <c r="T187" s="489"/>
      <c r="U187" s="489"/>
      <c r="V187" s="489"/>
      <c r="W187" s="489"/>
      <c r="X187" s="489"/>
      <c r="Y187" s="489"/>
      <c r="Z187" s="489"/>
      <c r="AA187" s="489"/>
      <c r="AB187" s="489"/>
      <c r="AC187" s="489"/>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489"/>
      <c r="AY187" s="489"/>
      <c r="AZ187" s="489"/>
      <c r="BA187" s="489"/>
      <c r="BB187" s="489"/>
      <c r="BC187" s="489"/>
      <c r="BD187" s="489"/>
      <c r="BE187" s="489"/>
      <c r="BF187" s="489"/>
      <c r="BG187" s="489"/>
      <c r="BH187" s="489"/>
      <c r="BI187" s="489"/>
      <c r="BJ187" s="489"/>
      <c r="BK187" s="489"/>
      <c r="BL187" s="489"/>
      <c r="BM187" s="489"/>
      <c r="BN187" s="489"/>
      <c r="BO187" s="489"/>
      <c r="BP187" s="489"/>
      <c r="BQ187" s="489"/>
      <c r="BR187" s="489"/>
      <c r="BS187" s="489"/>
      <c r="BT187" s="493"/>
      <c r="BU187" s="494"/>
      <c r="BV187" s="494"/>
      <c r="BW187" s="494"/>
      <c r="BX187" s="494"/>
      <c r="BY187" s="494"/>
      <c r="BZ187" s="494"/>
      <c r="CA187" s="494"/>
      <c r="CB187" s="494"/>
      <c r="CC187" s="494"/>
      <c r="CD187" s="494"/>
      <c r="CE187" s="494"/>
      <c r="CF187" s="494"/>
      <c r="CG187" s="494"/>
      <c r="CH187" s="494"/>
      <c r="CI187" s="494"/>
      <c r="CJ187" s="494"/>
      <c r="CK187" s="495"/>
      <c r="CL187" s="493"/>
      <c r="CM187" s="494"/>
      <c r="CN187" s="494"/>
      <c r="CO187" s="494"/>
      <c r="CP187" s="494"/>
      <c r="CQ187" s="494"/>
      <c r="CR187" s="494"/>
      <c r="CS187" s="494"/>
      <c r="CT187" s="494"/>
      <c r="CU187" s="494"/>
      <c r="CV187" s="494"/>
      <c r="CW187" s="494"/>
      <c r="CX187" s="494"/>
      <c r="CY187" s="494"/>
      <c r="CZ187" s="494"/>
      <c r="DA187" s="494"/>
      <c r="DB187" s="494"/>
      <c r="DC187" s="495"/>
      <c r="DD187" s="493"/>
      <c r="DE187" s="494"/>
      <c r="DF187" s="494"/>
      <c r="DG187" s="494"/>
      <c r="DH187" s="494"/>
      <c r="DI187" s="494"/>
      <c r="DJ187" s="494"/>
      <c r="DK187" s="494"/>
      <c r="DL187" s="494"/>
      <c r="DM187" s="494"/>
      <c r="DN187" s="494"/>
      <c r="DO187" s="494"/>
      <c r="DP187" s="494"/>
      <c r="DQ187" s="494"/>
      <c r="DR187" s="494"/>
      <c r="DS187" s="494"/>
      <c r="DT187" s="494"/>
      <c r="DU187" s="495"/>
      <c r="DV187" s="1024"/>
      <c r="DW187" s="1024"/>
      <c r="DX187" s="182"/>
    </row>
    <row r="188" spans="1:128" ht="7.5" customHeight="1" x14ac:dyDescent="0.15">
      <c r="A188" s="1193"/>
      <c r="B188" s="1193"/>
      <c r="C188" s="1193"/>
      <c r="D188" s="1193"/>
      <c r="E188" s="1193"/>
      <c r="F188" s="1193"/>
      <c r="G188" s="1193"/>
      <c r="H188" s="1193"/>
      <c r="I188" s="1193"/>
      <c r="J188" s="1193"/>
      <c r="K188" s="1193"/>
      <c r="L188" s="1193"/>
      <c r="M188" s="1193"/>
      <c r="O188" s="489"/>
      <c r="P188" s="489"/>
      <c r="Q188" s="489"/>
      <c r="R188" s="489"/>
      <c r="S188" s="489"/>
      <c r="T188" s="489"/>
      <c r="U188" s="489"/>
      <c r="V188" s="489"/>
      <c r="W188" s="489"/>
      <c r="X188" s="489"/>
      <c r="Y188" s="489"/>
      <c r="Z188" s="489"/>
      <c r="AA188" s="489"/>
      <c r="AB188" s="489"/>
      <c r="AC188" s="489"/>
      <c r="AD188" s="489"/>
      <c r="AE188" s="489"/>
      <c r="AF188" s="489"/>
      <c r="AG188" s="489"/>
      <c r="AH188" s="489"/>
      <c r="AI188" s="489"/>
      <c r="AJ188" s="489"/>
      <c r="AK188" s="489"/>
      <c r="AL188" s="489"/>
      <c r="AM188" s="489"/>
      <c r="AN188" s="489"/>
      <c r="AO188" s="489"/>
      <c r="AP188" s="489"/>
      <c r="AQ188" s="489"/>
      <c r="AR188" s="489"/>
      <c r="AS188" s="489"/>
      <c r="AT188" s="489"/>
      <c r="AU188" s="489"/>
      <c r="AV188" s="489"/>
      <c r="AW188" s="489"/>
      <c r="AX188" s="489"/>
      <c r="AY188" s="489"/>
      <c r="AZ188" s="489"/>
      <c r="BA188" s="489"/>
      <c r="BB188" s="489"/>
      <c r="BC188" s="489"/>
      <c r="BD188" s="489"/>
      <c r="BE188" s="489"/>
      <c r="BF188" s="489"/>
      <c r="BG188" s="489"/>
      <c r="BH188" s="489"/>
      <c r="BI188" s="489"/>
      <c r="BJ188" s="489"/>
      <c r="BK188" s="489"/>
      <c r="BL188" s="489"/>
      <c r="BM188" s="489"/>
      <c r="BN188" s="489"/>
      <c r="BO188" s="489"/>
      <c r="BP188" s="489"/>
      <c r="BQ188" s="489"/>
      <c r="BR188" s="489"/>
      <c r="BS188" s="489"/>
      <c r="BT188" s="496"/>
      <c r="BU188" s="497"/>
      <c r="BV188" s="497"/>
      <c r="BW188" s="497"/>
      <c r="BX188" s="497"/>
      <c r="BY188" s="497"/>
      <c r="BZ188" s="497"/>
      <c r="CA188" s="497"/>
      <c r="CB188" s="497"/>
      <c r="CC188" s="497"/>
      <c r="CD188" s="497"/>
      <c r="CE188" s="497"/>
      <c r="CF188" s="497"/>
      <c r="CG188" s="497"/>
      <c r="CH188" s="497"/>
      <c r="CI188" s="497"/>
      <c r="CJ188" s="497"/>
      <c r="CK188" s="498"/>
      <c r="CL188" s="496"/>
      <c r="CM188" s="497"/>
      <c r="CN188" s="497"/>
      <c r="CO188" s="497"/>
      <c r="CP188" s="497"/>
      <c r="CQ188" s="497"/>
      <c r="CR188" s="497"/>
      <c r="CS188" s="497"/>
      <c r="CT188" s="497"/>
      <c r="CU188" s="497"/>
      <c r="CV188" s="497"/>
      <c r="CW188" s="497"/>
      <c r="CX188" s="497"/>
      <c r="CY188" s="497"/>
      <c r="CZ188" s="497"/>
      <c r="DA188" s="497"/>
      <c r="DB188" s="497"/>
      <c r="DC188" s="498"/>
      <c r="DD188" s="496"/>
      <c r="DE188" s="497"/>
      <c r="DF188" s="497"/>
      <c r="DG188" s="497"/>
      <c r="DH188" s="497"/>
      <c r="DI188" s="497"/>
      <c r="DJ188" s="497"/>
      <c r="DK188" s="497"/>
      <c r="DL188" s="497"/>
      <c r="DM188" s="497"/>
      <c r="DN188" s="497"/>
      <c r="DO188" s="497"/>
      <c r="DP188" s="497"/>
      <c r="DQ188" s="497"/>
      <c r="DR188" s="497"/>
      <c r="DS188" s="497"/>
      <c r="DT188" s="497"/>
      <c r="DU188" s="498"/>
      <c r="DV188" s="1024"/>
      <c r="DW188" s="1024"/>
      <c r="DX188" s="182"/>
    </row>
    <row r="189" spans="1:128" ht="7.5" customHeight="1" x14ac:dyDescent="0.15">
      <c r="A189" s="1193"/>
      <c r="B189" s="1193"/>
      <c r="C189" s="1193"/>
      <c r="D189" s="1193"/>
      <c r="E189" s="1193"/>
      <c r="F189" s="1193"/>
      <c r="G189" s="1193"/>
      <c r="H189" s="1193"/>
      <c r="I189" s="1193"/>
      <c r="J189" s="1193"/>
      <c r="K189" s="1193"/>
      <c r="L189" s="1193"/>
      <c r="M189" s="1193"/>
      <c r="O189" s="485" t="s">
        <v>207</v>
      </c>
      <c r="P189" s="486"/>
      <c r="Q189" s="486"/>
      <c r="R189" s="486"/>
      <c r="S189" s="486"/>
      <c r="T189" s="486"/>
      <c r="U189" s="486"/>
      <c r="V189" s="486"/>
      <c r="W189" s="486"/>
      <c r="X189" s="486"/>
      <c r="Y189" s="486"/>
      <c r="Z189" s="486"/>
      <c r="AA189" s="486"/>
      <c r="AB189" s="486"/>
      <c r="AC189" s="486"/>
      <c r="AD189" s="486"/>
      <c r="AE189" s="486"/>
      <c r="AF189" s="486"/>
      <c r="AG189" s="487"/>
      <c r="AH189" s="485" t="s">
        <v>213</v>
      </c>
      <c r="AI189" s="486"/>
      <c r="AJ189" s="486"/>
      <c r="AK189" s="486"/>
      <c r="AL189" s="486"/>
      <c r="AM189" s="486"/>
      <c r="AN189" s="486"/>
      <c r="AO189" s="486"/>
      <c r="AP189" s="486"/>
      <c r="AQ189" s="486"/>
      <c r="AR189" s="486"/>
      <c r="AS189" s="486"/>
      <c r="AT189" s="486"/>
      <c r="AU189" s="486"/>
      <c r="AV189" s="486"/>
      <c r="AW189" s="486"/>
      <c r="AX189" s="486"/>
      <c r="AY189" s="486"/>
      <c r="AZ189" s="487"/>
      <c r="BA189" s="485" t="s">
        <v>208</v>
      </c>
      <c r="BB189" s="486"/>
      <c r="BC189" s="486"/>
      <c r="BD189" s="486"/>
      <c r="BE189" s="486"/>
      <c r="BF189" s="486"/>
      <c r="BG189" s="486"/>
      <c r="BH189" s="486"/>
      <c r="BI189" s="486"/>
      <c r="BJ189" s="486"/>
      <c r="BK189" s="486"/>
      <c r="BL189" s="486"/>
      <c r="BM189" s="486"/>
      <c r="BN189" s="486"/>
      <c r="BO189" s="486"/>
      <c r="BP189" s="486"/>
      <c r="BQ189" s="486"/>
      <c r="BR189" s="486"/>
      <c r="BS189" s="487"/>
      <c r="BT189" s="485" t="s">
        <v>209</v>
      </c>
      <c r="BU189" s="486"/>
      <c r="BV189" s="486"/>
      <c r="BW189" s="486"/>
      <c r="BX189" s="486"/>
      <c r="BY189" s="486"/>
      <c r="BZ189" s="486"/>
      <c r="CA189" s="486"/>
      <c r="CB189" s="486"/>
      <c r="CC189" s="486"/>
      <c r="CD189" s="486"/>
      <c r="CE189" s="486"/>
      <c r="CF189" s="486"/>
      <c r="CG189" s="486"/>
      <c r="CH189" s="486"/>
      <c r="CI189" s="486"/>
      <c r="CJ189" s="486"/>
      <c r="CK189" s="487"/>
      <c r="CL189" s="488" t="s">
        <v>210</v>
      </c>
      <c r="CM189" s="488"/>
      <c r="CN189" s="488"/>
      <c r="CO189" s="488"/>
      <c r="CP189" s="488"/>
      <c r="CQ189" s="488"/>
      <c r="CR189" s="488"/>
      <c r="CS189" s="488"/>
      <c r="CT189" s="488"/>
      <c r="CU189" s="488"/>
      <c r="CV189" s="488"/>
      <c r="CW189" s="488"/>
      <c r="CX189" s="488"/>
      <c r="CY189" s="488"/>
      <c r="CZ189" s="488"/>
      <c r="DA189" s="488"/>
      <c r="DB189" s="488"/>
      <c r="DC189" s="488"/>
      <c r="DD189" s="485" t="s">
        <v>211</v>
      </c>
      <c r="DE189" s="486"/>
      <c r="DF189" s="486"/>
      <c r="DG189" s="486"/>
      <c r="DH189" s="486"/>
      <c r="DI189" s="486"/>
      <c r="DJ189" s="486"/>
      <c r="DK189" s="486"/>
      <c r="DL189" s="486"/>
      <c r="DM189" s="486"/>
      <c r="DN189" s="486"/>
      <c r="DO189" s="486"/>
      <c r="DP189" s="486"/>
      <c r="DQ189" s="486"/>
      <c r="DR189" s="486"/>
      <c r="DS189" s="486"/>
      <c r="DT189" s="486"/>
      <c r="DU189" s="487"/>
      <c r="DV189" s="1024"/>
      <c r="DW189" s="1024"/>
      <c r="DX189" s="182"/>
    </row>
    <row r="190" spans="1:128" ht="7.5" customHeight="1" x14ac:dyDescent="0.15">
      <c r="A190" s="1193"/>
      <c r="B190" s="1193"/>
      <c r="C190" s="1193"/>
      <c r="D190" s="1193"/>
      <c r="E190" s="1193"/>
      <c r="F190" s="1193"/>
      <c r="G190" s="1193"/>
      <c r="H190" s="1193"/>
      <c r="I190" s="1193"/>
      <c r="J190" s="1193"/>
      <c r="K190" s="1193"/>
      <c r="L190" s="1193"/>
      <c r="M190" s="1193"/>
      <c r="O190" s="489"/>
      <c r="P190" s="489"/>
      <c r="Q190" s="489"/>
      <c r="R190" s="489"/>
      <c r="S190" s="489"/>
      <c r="T190" s="489"/>
      <c r="U190" s="489"/>
      <c r="V190" s="489"/>
      <c r="W190" s="489"/>
      <c r="X190" s="489"/>
      <c r="Y190" s="489"/>
      <c r="Z190" s="489"/>
      <c r="AA190" s="489"/>
      <c r="AB190" s="489"/>
      <c r="AC190" s="489"/>
      <c r="AD190" s="489"/>
      <c r="AE190" s="489"/>
      <c r="AF190" s="489"/>
      <c r="AG190" s="489"/>
      <c r="AH190" s="489"/>
      <c r="AI190" s="489"/>
      <c r="AJ190" s="489"/>
      <c r="AK190" s="489"/>
      <c r="AL190" s="489"/>
      <c r="AM190" s="489"/>
      <c r="AN190" s="489"/>
      <c r="AO190" s="489"/>
      <c r="AP190" s="489"/>
      <c r="AQ190" s="489"/>
      <c r="AR190" s="489"/>
      <c r="AS190" s="489"/>
      <c r="AT190" s="489"/>
      <c r="AU190" s="489"/>
      <c r="AV190" s="489"/>
      <c r="AW190" s="489"/>
      <c r="AX190" s="489"/>
      <c r="AY190" s="489"/>
      <c r="AZ190" s="489"/>
      <c r="BA190" s="489"/>
      <c r="BB190" s="489"/>
      <c r="BC190" s="489"/>
      <c r="BD190" s="489"/>
      <c r="BE190" s="489"/>
      <c r="BF190" s="489"/>
      <c r="BG190" s="489"/>
      <c r="BH190" s="489"/>
      <c r="BI190" s="489"/>
      <c r="BJ190" s="489"/>
      <c r="BK190" s="489"/>
      <c r="BL190" s="489"/>
      <c r="BM190" s="489"/>
      <c r="BN190" s="489"/>
      <c r="BO190" s="489"/>
      <c r="BP190" s="489"/>
      <c r="BQ190" s="489"/>
      <c r="BR190" s="489"/>
      <c r="BS190" s="489"/>
      <c r="BT190" s="490"/>
      <c r="BU190" s="491"/>
      <c r="BV190" s="491"/>
      <c r="BW190" s="491"/>
      <c r="BX190" s="491"/>
      <c r="BY190" s="491"/>
      <c r="BZ190" s="491"/>
      <c r="CA190" s="491"/>
      <c r="CB190" s="491"/>
      <c r="CC190" s="491"/>
      <c r="CD190" s="491"/>
      <c r="CE190" s="491"/>
      <c r="CF190" s="491"/>
      <c r="CG190" s="491"/>
      <c r="CH190" s="491"/>
      <c r="CI190" s="491"/>
      <c r="CJ190" s="491"/>
      <c r="CK190" s="492"/>
      <c r="CL190" s="490"/>
      <c r="CM190" s="491"/>
      <c r="CN190" s="491"/>
      <c r="CO190" s="491"/>
      <c r="CP190" s="491"/>
      <c r="CQ190" s="491"/>
      <c r="CR190" s="491"/>
      <c r="CS190" s="491"/>
      <c r="CT190" s="491"/>
      <c r="CU190" s="491"/>
      <c r="CV190" s="491"/>
      <c r="CW190" s="491"/>
      <c r="CX190" s="491"/>
      <c r="CY190" s="491"/>
      <c r="CZ190" s="491"/>
      <c r="DA190" s="491"/>
      <c r="DB190" s="491"/>
      <c r="DC190" s="492"/>
      <c r="DD190" s="490"/>
      <c r="DE190" s="491"/>
      <c r="DF190" s="491"/>
      <c r="DG190" s="491"/>
      <c r="DH190" s="491"/>
      <c r="DI190" s="491"/>
      <c r="DJ190" s="491"/>
      <c r="DK190" s="491"/>
      <c r="DL190" s="491"/>
      <c r="DM190" s="491"/>
      <c r="DN190" s="491"/>
      <c r="DO190" s="491"/>
      <c r="DP190" s="491"/>
      <c r="DQ190" s="491"/>
      <c r="DR190" s="491"/>
      <c r="DS190" s="491"/>
      <c r="DT190" s="491"/>
      <c r="DU190" s="492"/>
      <c r="DV190" s="1024"/>
      <c r="DW190" s="1024"/>
      <c r="DX190" s="182"/>
    </row>
    <row r="191" spans="1:128" ht="7.5" customHeight="1" x14ac:dyDescent="0.15">
      <c r="A191" s="1193"/>
      <c r="B191" s="1193"/>
      <c r="C191" s="1193"/>
      <c r="D191" s="1193"/>
      <c r="E191" s="1193"/>
      <c r="F191" s="1193"/>
      <c r="G191" s="1193"/>
      <c r="H191" s="1193"/>
      <c r="I191" s="1193"/>
      <c r="J191" s="1193"/>
      <c r="K191" s="1193"/>
      <c r="L191" s="1193"/>
      <c r="M191" s="1193"/>
      <c r="O191" s="489"/>
      <c r="P191" s="489"/>
      <c r="Q191" s="489"/>
      <c r="R191" s="489"/>
      <c r="S191" s="489"/>
      <c r="T191" s="489"/>
      <c r="U191" s="489"/>
      <c r="V191" s="489"/>
      <c r="W191" s="489"/>
      <c r="X191" s="489"/>
      <c r="Y191" s="489"/>
      <c r="Z191" s="489"/>
      <c r="AA191" s="489"/>
      <c r="AB191" s="489"/>
      <c r="AC191" s="489"/>
      <c r="AD191" s="489"/>
      <c r="AE191" s="489"/>
      <c r="AF191" s="489"/>
      <c r="AG191" s="489"/>
      <c r="AH191" s="489"/>
      <c r="AI191" s="489"/>
      <c r="AJ191" s="489"/>
      <c r="AK191" s="489"/>
      <c r="AL191" s="489"/>
      <c r="AM191" s="489"/>
      <c r="AN191" s="489"/>
      <c r="AO191" s="489"/>
      <c r="AP191" s="489"/>
      <c r="AQ191" s="489"/>
      <c r="AR191" s="489"/>
      <c r="AS191" s="489"/>
      <c r="AT191" s="489"/>
      <c r="AU191" s="489"/>
      <c r="AV191" s="489"/>
      <c r="AW191" s="489"/>
      <c r="AX191" s="489"/>
      <c r="AY191" s="489"/>
      <c r="AZ191" s="489"/>
      <c r="BA191" s="489"/>
      <c r="BB191" s="489"/>
      <c r="BC191" s="489"/>
      <c r="BD191" s="489"/>
      <c r="BE191" s="489"/>
      <c r="BF191" s="489"/>
      <c r="BG191" s="489"/>
      <c r="BH191" s="489"/>
      <c r="BI191" s="489"/>
      <c r="BJ191" s="489"/>
      <c r="BK191" s="489"/>
      <c r="BL191" s="489"/>
      <c r="BM191" s="489"/>
      <c r="BN191" s="489"/>
      <c r="BO191" s="489"/>
      <c r="BP191" s="489"/>
      <c r="BQ191" s="489"/>
      <c r="BR191" s="489"/>
      <c r="BS191" s="489"/>
      <c r="BT191" s="493"/>
      <c r="BU191" s="494"/>
      <c r="BV191" s="494"/>
      <c r="BW191" s="494"/>
      <c r="BX191" s="494"/>
      <c r="BY191" s="494"/>
      <c r="BZ191" s="494"/>
      <c r="CA191" s="494"/>
      <c r="CB191" s="494"/>
      <c r="CC191" s="494"/>
      <c r="CD191" s="494"/>
      <c r="CE191" s="494"/>
      <c r="CF191" s="494"/>
      <c r="CG191" s="494"/>
      <c r="CH191" s="494"/>
      <c r="CI191" s="494"/>
      <c r="CJ191" s="494"/>
      <c r="CK191" s="495"/>
      <c r="CL191" s="493"/>
      <c r="CM191" s="494"/>
      <c r="CN191" s="494"/>
      <c r="CO191" s="494"/>
      <c r="CP191" s="494"/>
      <c r="CQ191" s="494"/>
      <c r="CR191" s="494"/>
      <c r="CS191" s="494"/>
      <c r="CT191" s="494"/>
      <c r="CU191" s="494"/>
      <c r="CV191" s="494"/>
      <c r="CW191" s="494"/>
      <c r="CX191" s="494"/>
      <c r="CY191" s="494"/>
      <c r="CZ191" s="494"/>
      <c r="DA191" s="494"/>
      <c r="DB191" s="494"/>
      <c r="DC191" s="495"/>
      <c r="DD191" s="493"/>
      <c r="DE191" s="494"/>
      <c r="DF191" s="494"/>
      <c r="DG191" s="494"/>
      <c r="DH191" s="494"/>
      <c r="DI191" s="494"/>
      <c r="DJ191" s="494"/>
      <c r="DK191" s="494"/>
      <c r="DL191" s="494"/>
      <c r="DM191" s="494"/>
      <c r="DN191" s="494"/>
      <c r="DO191" s="494"/>
      <c r="DP191" s="494"/>
      <c r="DQ191" s="494"/>
      <c r="DR191" s="494"/>
      <c r="DS191" s="494"/>
      <c r="DT191" s="494"/>
      <c r="DU191" s="495"/>
      <c r="DV191" s="1024"/>
      <c r="DW191" s="1024"/>
      <c r="DX191" s="182"/>
    </row>
    <row r="192" spans="1:128" ht="7.5" customHeight="1" x14ac:dyDescent="0.15">
      <c r="A192" s="1193"/>
      <c r="B192" s="1193"/>
      <c r="C192" s="1193"/>
      <c r="D192" s="1193"/>
      <c r="E192" s="1193"/>
      <c r="F192" s="1193"/>
      <c r="G192" s="1193"/>
      <c r="H192" s="1193"/>
      <c r="I192" s="1193"/>
      <c r="J192" s="1193"/>
      <c r="K192" s="1193"/>
      <c r="L192" s="1193"/>
      <c r="M192" s="1193"/>
      <c r="O192" s="489"/>
      <c r="P192" s="489"/>
      <c r="Q192" s="489"/>
      <c r="R192" s="489"/>
      <c r="S192" s="489"/>
      <c r="T192" s="489"/>
      <c r="U192" s="489"/>
      <c r="V192" s="489"/>
      <c r="W192" s="489"/>
      <c r="X192" s="489"/>
      <c r="Y192" s="489"/>
      <c r="Z192" s="489"/>
      <c r="AA192" s="489"/>
      <c r="AB192" s="489"/>
      <c r="AC192" s="489"/>
      <c r="AD192" s="489"/>
      <c r="AE192" s="489"/>
      <c r="AF192" s="489"/>
      <c r="AG192" s="489"/>
      <c r="AH192" s="489"/>
      <c r="AI192" s="489"/>
      <c r="AJ192" s="489"/>
      <c r="AK192" s="489"/>
      <c r="AL192" s="489"/>
      <c r="AM192" s="489"/>
      <c r="AN192" s="489"/>
      <c r="AO192" s="489"/>
      <c r="AP192" s="489"/>
      <c r="AQ192" s="489"/>
      <c r="AR192" s="489"/>
      <c r="AS192" s="489"/>
      <c r="AT192" s="489"/>
      <c r="AU192" s="489"/>
      <c r="AV192" s="489"/>
      <c r="AW192" s="489"/>
      <c r="AX192" s="489"/>
      <c r="AY192" s="489"/>
      <c r="AZ192" s="489"/>
      <c r="BA192" s="489"/>
      <c r="BB192" s="489"/>
      <c r="BC192" s="489"/>
      <c r="BD192" s="489"/>
      <c r="BE192" s="489"/>
      <c r="BF192" s="489"/>
      <c r="BG192" s="489"/>
      <c r="BH192" s="489"/>
      <c r="BI192" s="489"/>
      <c r="BJ192" s="489"/>
      <c r="BK192" s="489"/>
      <c r="BL192" s="489"/>
      <c r="BM192" s="489"/>
      <c r="BN192" s="489"/>
      <c r="BO192" s="489"/>
      <c r="BP192" s="489"/>
      <c r="BQ192" s="489"/>
      <c r="BR192" s="489"/>
      <c r="BS192" s="489"/>
      <c r="BT192" s="496"/>
      <c r="BU192" s="497"/>
      <c r="BV192" s="497"/>
      <c r="BW192" s="497"/>
      <c r="BX192" s="497"/>
      <c r="BY192" s="497"/>
      <c r="BZ192" s="497"/>
      <c r="CA192" s="497"/>
      <c r="CB192" s="497"/>
      <c r="CC192" s="497"/>
      <c r="CD192" s="497"/>
      <c r="CE192" s="497"/>
      <c r="CF192" s="497"/>
      <c r="CG192" s="497"/>
      <c r="CH192" s="497"/>
      <c r="CI192" s="497"/>
      <c r="CJ192" s="497"/>
      <c r="CK192" s="498"/>
      <c r="CL192" s="496"/>
      <c r="CM192" s="497"/>
      <c r="CN192" s="497"/>
      <c r="CO192" s="497"/>
      <c r="CP192" s="497"/>
      <c r="CQ192" s="497"/>
      <c r="CR192" s="497"/>
      <c r="CS192" s="497"/>
      <c r="CT192" s="497"/>
      <c r="CU192" s="497"/>
      <c r="CV192" s="497"/>
      <c r="CW192" s="497"/>
      <c r="CX192" s="497"/>
      <c r="CY192" s="497"/>
      <c r="CZ192" s="497"/>
      <c r="DA192" s="497"/>
      <c r="DB192" s="497"/>
      <c r="DC192" s="498"/>
      <c r="DD192" s="496"/>
      <c r="DE192" s="497"/>
      <c r="DF192" s="497"/>
      <c r="DG192" s="497"/>
      <c r="DH192" s="497"/>
      <c r="DI192" s="497"/>
      <c r="DJ192" s="497"/>
      <c r="DK192" s="497"/>
      <c r="DL192" s="497"/>
      <c r="DM192" s="497"/>
      <c r="DN192" s="497"/>
      <c r="DO192" s="497"/>
      <c r="DP192" s="497"/>
      <c r="DQ192" s="497"/>
      <c r="DR192" s="497"/>
      <c r="DS192" s="497"/>
      <c r="DT192" s="497"/>
      <c r="DU192" s="498"/>
      <c r="DV192" s="182"/>
      <c r="DW192" s="182"/>
      <c r="DX192" s="182"/>
    </row>
  </sheetData>
  <sheetProtection password="CCD9" sheet="1" selectLockedCells="1"/>
  <mergeCells count="541">
    <mergeCell ref="CX71:DD75"/>
    <mergeCell ref="BY80:CC84"/>
    <mergeCell ref="BY85:CC89"/>
    <mergeCell ref="DP82:DU84"/>
    <mergeCell ref="DP87:DU89"/>
    <mergeCell ref="DP80:DU81"/>
    <mergeCell ref="CO81:CP83"/>
    <mergeCell ref="CR80:DC84"/>
    <mergeCell ref="DD91:DU91"/>
    <mergeCell ref="O96:AG98"/>
    <mergeCell ref="R4:Z4"/>
    <mergeCell ref="AU4:DM4"/>
    <mergeCell ref="AH33:AJ34"/>
    <mergeCell ref="AM33:AO34"/>
    <mergeCell ref="AR33:AT34"/>
    <mergeCell ref="AK33:AL34"/>
    <mergeCell ref="AP33:AQ34"/>
    <mergeCell ref="AU33:AX34"/>
    <mergeCell ref="AN8:AZ10"/>
    <mergeCell ref="AQ29:AX29"/>
    <mergeCell ref="AO29:AP32"/>
    <mergeCell ref="AQ30:AX32"/>
    <mergeCell ref="CD29:CK32"/>
    <mergeCell ref="CN11:CO28"/>
    <mergeCell ref="CC25:CM28"/>
    <mergeCell ref="CP15:CQ19"/>
    <mergeCell ref="CP20:CQ24"/>
    <mergeCell ref="CP25:CQ28"/>
    <mergeCell ref="CP11:CQ14"/>
    <mergeCell ref="CL29:CW30"/>
    <mergeCell ref="BT29:CC29"/>
    <mergeCell ref="BJ32:CC32"/>
    <mergeCell ref="DJ29:DU32"/>
    <mergeCell ref="CX29:DI32"/>
    <mergeCell ref="DT5:DV7"/>
    <mergeCell ref="DC8:DU10"/>
    <mergeCell ref="CR8:DB10"/>
    <mergeCell ref="BJ36:BM38"/>
    <mergeCell ref="BJ41:BS44"/>
    <mergeCell ref="DJ36:DU38"/>
    <mergeCell ref="BB7:CL8"/>
    <mergeCell ref="DJ43:DU44"/>
    <mergeCell ref="DT41:DU42"/>
    <mergeCell ref="BT33:BW35"/>
    <mergeCell ref="BX33:CC35"/>
    <mergeCell ref="BR39:BS40"/>
    <mergeCell ref="BN36:BS38"/>
    <mergeCell ref="BT36:BW38"/>
    <mergeCell ref="CB39:CC40"/>
    <mergeCell ref="BT41:CC44"/>
    <mergeCell ref="BX36:CC38"/>
    <mergeCell ref="DJ39:DU40"/>
    <mergeCell ref="DT33:DU35"/>
    <mergeCell ref="BN33:BS35"/>
    <mergeCell ref="CE40:CF43"/>
    <mergeCell ref="CH40:CI43"/>
    <mergeCell ref="O29:P44"/>
    <mergeCell ref="CJ36:CK38"/>
    <mergeCell ref="BJ33:BM35"/>
    <mergeCell ref="Q29:T29"/>
    <mergeCell ref="U29:AN29"/>
    <mergeCell ref="Q37:Q44"/>
    <mergeCell ref="R37:T40"/>
    <mergeCell ref="R41:T44"/>
    <mergeCell ref="U37:AX40"/>
    <mergeCell ref="U41:AX44"/>
    <mergeCell ref="BH39:BI40"/>
    <mergeCell ref="Q33:T34"/>
    <mergeCell ref="U33:V34"/>
    <mergeCell ref="W33:Z34"/>
    <mergeCell ref="AA33:AB34"/>
    <mergeCell ref="AC33:AG34"/>
    <mergeCell ref="Q30:T32"/>
    <mergeCell ref="AQ35:AR36"/>
    <mergeCell ref="AS35:AT36"/>
    <mergeCell ref="AU35:AV36"/>
    <mergeCell ref="AW35:AX36"/>
    <mergeCell ref="BJ29:BS29"/>
    <mergeCell ref="C4:M4"/>
    <mergeCell ref="N4:Q4"/>
    <mergeCell ref="AA4:AT4"/>
    <mergeCell ref="AY41:BI44"/>
    <mergeCell ref="Q35:Z36"/>
    <mergeCell ref="AN5:AZ7"/>
    <mergeCell ref="Z5:AM7"/>
    <mergeCell ref="Z8:AM10"/>
    <mergeCell ref="CE81:CF83"/>
    <mergeCell ref="BT50:BU59"/>
    <mergeCell ref="BV57:BW59"/>
    <mergeCell ref="BE54:BS59"/>
    <mergeCell ref="CC11:CM24"/>
    <mergeCell ref="CH80:CM84"/>
    <mergeCell ref="CK70:CW76"/>
    <mergeCell ref="B7:M8"/>
    <mergeCell ref="J9:M98"/>
    <mergeCell ref="G9:I98"/>
    <mergeCell ref="C9:F98"/>
    <mergeCell ref="A9:B98"/>
    <mergeCell ref="O47:DU49"/>
    <mergeCell ref="BW27:BX28"/>
    <mergeCell ref="BY27:BZ28"/>
    <mergeCell ref="BQ70:BU76"/>
    <mergeCell ref="BT92:CK94"/>
    <mergeCell ref="CL92:DC94"/>
    <mergeCell ref="CE86:CF88"/>
    <mergeCell ref="CO86:CP88"/>
    <mergeCell ref="AK50:BD53"/>
    <mergeCell ref="V81:BQ82"/>
    <mergeCell ref="Q82:S86"/>
    <mergeCell ref="AH96:AZ98"/>
    <mergeCell ref="BA96:BS98"/>
    <mergeCell ref="O66:DU66"/>
    <mergeCell ref="O77:BQ77"/>
    <mergeCell ref="O50:R65"/>
    <mergeCell ref="U51:V52"/>
    <mergeCell ref="W51:AA52"/>
    <mergeCell ref="AB51:AB52"/>
    <mergeCell ref="AC51:AJ52"/>
    <mergeCell ref="BT96:CK98"/>
    <mergeCell ref="CL96:DC98"/>
    <mergeCell ref="BR78:BR87"/>
    <mergeCell ref="O67:DU69"/>
    <mergeCell ref="Q71:S75"/>
    <mergeCell ref="V70:BG76"/>
    <mergeCell ref="BH70:BJ76"/>
    <mergeCell ref="BK70:BP76"/>
    <mergeCell ref="DD96:DU98"/>
    <mergeCell ref="DD82:DO84"/>
    <mergeCell ref="O78:BQ80"/>
    <mergeCell ref="DD95:DU95"/>
    <mergeCell ref="BT95:CK95"/>
    <mergeCell ref="O89:AI90"/>
    <mergeCell ref="O91:AG91"/>
    <mergeCell ref="AH91:AZ91"/>
    <mergeCell ref="BA91:BS91"/>
    <mergeCell ref="O95:AG95"/>
    <mergeCell ref="AH95:AZ95"/>
    <mergeCell ref="BA95:BS95"/>
    <mergeCell ref="O92:AG94"/>
    <mergeCell ref="AH92:AZ94"/>
    <mergeCell ref="BA92:BS94"/>
    <mergeCell ref="CH85:CM89"/>
    <mergeCell ref="CR85:DC89"/>
    <mergeCell ref="DD85:DO86"/>
    <mergeCell ref="DP85:DU86"/>
    <mergeCell ref="CL95:DC95"/>
    <mergeCell ref="CL91:DC91"/>
    <mergeCell ref="BT91:CK91"/>
    <mergeCell ref="BV80:BX89"/>
    <mergeCell ref="DD92:DU94"/>
    <mergeCell ref="DR55:DU59"/>
    <mergeCell ref="BV70:CJ71"/>
    <mergeCell ref="CT50:DU53"/>
    <mergeCell ref="BV50:BW56"/>
    <mergeCell ref="DD80:DO81"/>
    <mergeCell ref="BV72:CJ75"/>
    <mergeCell ref="DD87:DO89"/>
    <mergeCell ref="V83:BQ87"/>
    <mergeCell ref="DE70:DU76"/>
    <mergeCell ref="DI55:DK59"/>
    <mergeCell ref="CY55:DH56"/>
    <mergeCell ref="CY57:DH59"/>
    <mergeCell ref="DL56:DQ59"/>
    <mergeCell ref="CT54:CX59"/>
    <mergeCell ref="CT60:DU62"/>
    <mergeCell ref="CT64:DU65"/>
    <mergeCell ref="BM60:BO62"/>
    <mergeCell ref="BP60:BR62"/>
    <mergeCell ref="BS60:BU62"/>
    <mergeCell ref="BV60:BX62"/>
    <mergeCell ref="BY60:CA62"/>
    <mergeCell ref="CB60:CD62"/>
    <mergeCell ref="CE60:CG62"/>
    <mergeCell ref="CH60:CJ62"/>
    <mergeCell ref="S50:T59"/>
    <mergeCell ref="S60:T65"/>
    <mergeCell ref="U54:BD59"/>
    <mergeCell ref="U60:X61"/>
    <mergeCell ref="Y60:BD61"/>
    <mergeCell ref="U62:BD65"/>
    <mergeCell ref="BE50:BS53"/>
    <mergeCell ref="BE60:BF65"/>
    <mergeCell ref="BG63:CS65"/>
    <mergeCell ref="BX50:CS56"/>
    <mergeCell ref="CL57:CS59"/>
    <mergeCell ref="CJ57:CK59"/>
    <mergeCell ref="BX57:CB59"/>
    <mergeCell ref="CC57:CD59"/>
    <mergeCell ref="CE57:CI59"/>
    <mergeCell ref="CN60:CP62"/>
    <mergeCell ref="CQ60:CS62"/>
    <mergeCell ref="BG60:BI62"/>
    <mergeCell ref="BJ60:BL62"/>
    <mergeCell ref="CK60:CM62"/>
    <mergeCell ref="DV11:DW97"/>
    <mergeCell ref="V19:Z21"/>
    <mergeCell ref="R19:U21"/>
    <mergeCell ref="AA19:AC21"/>
    <mergeCell ref="V24:Z26"/>
    <mergeCell ref="AA24:AC26"/>
    <mergeCell ref="AD24:AH26"/>
    <mergeCell ref="AI24:AK26"/>
    <mergeCell ref="AA14:AK17"/>
    <mergeCell ref="AM11:AP28"/>
    <mergeCell ref="AF27:AK28"/>
    <mergeCell ref="AQ11:AR20"/>
    <mergeCell ref="AQ21:AR26"/>
    <mergeCell ref="BI11:CB14"/>
    <mergeCell ref="AS12:AT13"/>
    <mergeCell ref="AU12:AY13"/>
    <mergeCell ref="AZ12:AZ13"/>
    <mergeCell ref="BA12:BH13"/>
    <mergeCell ref="BC27:BD28"/>
    <mergeCell ref="BE27:BF28"/>
    <mergeCell ref="BG27:BH28"/>
    <mergeCell ref="AS15:CB20"/>
    <mergeCell ref="AS21:CB26"/>
    <mergeCell ref="O45:DU46"/>
    <mergeCell ref="DJ11:DU16"/>
    <mergeCell ref="DJ17:DU19"/>
    <mergeCell ref="DJ20:DU25"/>
    <mergeCell ref="DJ26:DU28"/>
    <mergeCell ref="CR11:DD14"/>
    <mergeCell ref="CR15:DD19"/>
    <mergeCell ref="CR25:DD28"/>
    <mergeCell ref="DE15:DF19"/>
    <mergeCell ref="DE11:DF14"/>
    <mergeCell ref="DE20:DF23"/>
    <mergeCell ref="DE24:DF28"/>
    <mergeCell ref="CR20:CT24"/>
    <mergeCell ref="CU20:CU24"/>
    <mergeCell ref="CV20:CX24"/>
    <mergeCell ref="CY20:CY24"/>
    <mergeCell ref="CZ20:DD24"/>
    <mergeCell ref="DG26:DI28"/>
    <mergeCell ref="DG11:DI16"/>
    <mergeCell ref="DG17:DI19"/>
    <mergeCell ref="DG20:DI25"/>
    <mergeCell ref="CH35:CI38"/>
    <mergeCell ref="CA27:CB28"/>
    <mergeCell ref="AQ27:BB28"/>
    <mergeCell ref="BU27:BV28"/>
    <mergeCell ref="U30:AN32"/>
    <mergeCell ref="AA35:AB36"/>
    <mergeCell ref="AC35:AD36"/>
    <mergeCell ref="AE35:AF36"/>
    <mergeCell ref="AG35:AH36"/>
    <mergeCell ref="AI35:AJ36"/>
    <mergeCell ref="AK35:AL36"/>
    <mergeCell ref="AM35:AN36"/>
    <mergeCell ref="BJ30:BS31"/>
    <mergeCell ref="BT30:CC31"/>
    <mergeCell ref="AY29:BI29"/>
    <mergeCell ref="AY30:BI38"/>
    <mergeCell ref="BI27:BJ28"/>
    <mergeCell ref="BK27:BL28"/>
    <mergeCell ref="BM27:BN28"/>
    <mergeCell ref="BO27:BP28"/>
    <mergeCell ref="BQ27:BR28"/>
    <mergeCell ref="BS27:BT28"/>
    <mergeCell ref="AO35:AP36"/>
    <mergeCell ref="CD35:CG38"/>
    <mergeCell ref="CL31:CW32"/>
    <mergeCell ref="CR33:CW41"/>
    <mergeCell ref="CP42:CW44"/>
    <mergeCell ref="CL42:CO44"/>
    <mergeCell ref="CM36:CO40"/>
    <mergeCell ref="CL34:CP35"/>
    <mergeCell ref="CP37:CQ38"/>
    <mergeCell ref="DD34:DG37"/>
    <mergeCell ref="CZ34:DB37"/>
    <mergeCell ref="DE38:DF39"/>
    <mergeCell ref="CX40:DI44"/>
    <mergeCell ref="DG105:DI110"/>
    <mergeCell ref="CR109:DD113"/>
    <mergeCell ref="DE109:DF113"/>
    <mergeCell ref="DG111:DI113"/>
    <mergeCell ref="Z99:AM101"/>
    <mergeCell ref="AN99:AZ101"/>
    <mergeCell ref="DT99:DV101"/>
    <mergeCell ref="B101:M102"/>
    <mergeCell ref="BB101:CL102"/>
    <mergeCell ref="Z102:AM104"/>
    <mergeCell ref="AN102:AZ104"/>
    <mergeCell ref="CR102:DB104"/>
    <mergeCell ref="DC102:DU104"/>
    <mergeCell ref="C103:F192"/>
    <mergeCell ref="A103:B192"/>
    <mergeCell ref="G103:I192"/>
    <mergeCell ref="J103:M192"/>
    <mergeCell ref="DJ105:DU110"/>
    <mergeCell ref="DV105:DW191"/>
    <mergeCell ref="AS106:AT107"/>
    <mergeCell ref="AU106:AY107"/>
    <mergeCell ref="AZ106:AZ107"/>
    <mergeCell ref="BA106:BH107"/>
    <mergeCell ref="CL123:CW124"/>
    <mergeCell ref="CX123:DI126"/>
    <mergeCell ref="DJ123:DU126"/>
    <mergeCell ref="CL125:CW126"/>
    <mergeCell ref="DJ130:DU132"/>
    <mergeCell ref="O139:DU140"/>
    <mergeCell ref="O141:DU143"/>
    <mergeCell ref="O144:R159"/>
    <mergeCell ref="S144:T153"/>
    <mergeCell ref="AK144:BD147"/>
    <mergeCell ref="BE144:BS147"/>
    <mergeCell ref="BT144:BU153"/>
    <mergeCell ref="BV144:BW150"/>
    <mergeCell ref="BX144:CS150"/>
    <mergeCell ref="CT144:DU147"/>
    <mergeCell ref="AA108:AK111"/>
    <mergeCell ref="AS109:CB114"/>
    <mergeCell ref="CP109:CQ113"/>
    <mergeCell ref="DJ111:DU113"/>
    <mergeCell ref="R113:U115"/>
    <mergeCell ref="V113:Z115"/>
    <mergeCell ref="AA113:AC115"/>
    <mergeCell ref="CP114:CQ118"/>
    <mergeCell ref="CR114:CT118"/>
    <mergeCell ref="CU114:CU118"/>
    <mergeCell ref="CV114:CX118"/>
    <mergeCell ref="CY114:CY118"/>
    <mergeCell ref="CZ114:DD118"/>
    <mergeCell ref="DE114:DF117"/>
    <mergeCell ref="DG114:DI119"/>
    <mergeCell ref="DJ114:DU119"/>
    <mergeCell ref="AQ115:AR120"/>
    <mergeCell ref="AS115:CB120"/>
    <mergeCell ref="V118:Z120"/>
    <mergeCell ref="AA118:AC120"/>
    <mergeCell ref="AD118:AH120"/>
    <mergeCell ref="AI118:AK120"/>
    <mergeCell ref="DE118:DF122"/>
    <mergeCell ref="CC119:CM122"/>
    <mergeCell ref="CP119:CQ122"/>
    <mergeCell ref="CR119:DD122"/>
    <mergeCell ref="DG120:DI122"/>
    <mergeCell ref="DJ120:DU122"/>
    <mergeCell ref="AF121:AK122"/>
    <mergeCell ref="AQ121:BB122"/>
    <mergeCell ref="BC121:BD122"/>
    <mergeCell ref="BE121:BF122"/>
    <mergeCell ref="BG121:BH122"/>
    <mergeCell ref="BI121:BJ122"/>
    <mergeCell ref="BK121:BL122"/>
    <mergeCell ref="BM121:BN122"/>
    <mergeCell ref="BO121:BP122"/>
    <mergeCell ref="BQ121:BR122"/>
    <mergeCell ref="BS121:BT122"/>
    <mergeCell ref="BU121:BV122"/>
    <mergeCell ref="BW121:BX122"/>
    <mergeCell ref="BY121:BZ122"/>
    <mergeCell ref="CA121:CB122"/>
    <mergeCell ref="AM105:AP122"/>
    <mergeCell ref="AQ105:AR114"/>
    <mergeCell ref="BI105:CB108"/>
    <mergeCell ref="CC105:CM118"/>
    <mergeCell ref="CN105:CO122"/>
    <mergeCell ref="CP105:CQ108"/>
    <mergeCell ref="CR105:DD108"/>
    <mergeCell ref="DE105:DF108"/>
    <mergeCell ref="O123:P138"/>
    <mergeCell ref="Q123:T123"/>
    <mergeCell ref="U123:AN123"/>
    <mergeCell ref="AO123:AP126"/>
    <mergeCell ref="AQ123:AX123"/>
    <mergeCell ref="AY123:BI123"/>
    <mergeCell ref="BJ123:BS123"/>
    <mergeCell ref="BT123:CC123"/>
    <mergeCell ref="CD123:CK126"/>
    <mergeCell ref="Q124:T126"/>
    <mergeCell ref="U124:AN126"/>
    <mergeCell ref="AQ124:AX126"/>
    <mergeCell ref="AY124:BI132"/>
    <mergeCell ref="BJ124:BS125"/>
    <mergeCell ref="BT124:CC125"/>
    <mergeCell ref="BJ126:CC126"/>
    <mergeCell ref="Q127:T128"/>
    <mergeCell ref="U127:V128"/>
    <mergeCell ref="W127:Z128"/>
    <mergeCell ref="AA127:AB128"/>
    <mergeCell ref="AC127:AG128"/>
    <mergeCell ref="AH127:AJ128"/>
    <mergeCell ref="AK127:AL128"/>
    <mergeCell ref="AM127:AO128"/>
    <mergeCell ref="AP127:AQ128"/>
    <mergeCell ref="AR127:AT128"/>
    <mergeCell ref="AU127:AX128"/>
    <mergeCell ref="BJ127:BM129"/>
    <mergeCell ref="BN127:BS129"/>
    <mergeCell ref="BT127:BW129"/>
    <mergeCell ref="BX127:CC129"/>
    <mergeCell ref="CR127:CW135"/>
    <mergeCell ref="DT127:DU129"/>
    <mergeCell ref="CL128:CP129"/>
    <mergeCell ref="CZ128:DB131"/>
    <mergeCell ref="DD128:DG131"/>
    <mergeCell ref="AQ129:AR130"/>
    <mergeCell ref="AS129:AT130"/>
    <mergeCell ref="AU129:AV130"/>
    <mergeCell ref="AW129:AX130"/>
    <mergeCell ref="CD129:CG132"/>
    <mergeCell ref="CH129:CI132"/>
    <mergeCell ref="BJ130:BM132"/>
    <mergeCell ref="BN130:BS132"/>
    <mergeCell ref="BT130:BW132"/>
    <mergeCell ref="BX130:CC132"/>
    <mergeCell ref="CJ130:CK132"/>
    <mergeCell ref="CM130:CO134"/>
    <mergeCell ref="Q129:Z130"/>
    <mergeCell ref="AA129:AB130"/>
    <mergeCell ref="AC129:AD130"/>
    <mergeCell ref="AE129:AF130"/>
    <mergeCell ref="AG129:AH130"/>
    <mergeCell ref="AI129:AJ130"/>
    <mergeCell ref="AK129:AL130"/>
    <mergeCell ref="AM129:AN130"/>
    <mergeCell ref="AO129:AP130"/>
    <mergeCell ref="Q131:Q138"/>
    <mergeCell ref="R131:T134"/>
    <mergeCell ref="U131:AX134"/>
    <mergeCell ref="CP131:CQ132"/>
    <mergeCell ref="DE132:DF133"/>
    <mergeCell ref="BH133:BI134"/>
    <mergeCell ref="BR133:BS134"/>
    <mergeCell ref="CB133:CC134"/>
    <mergeCell ref="DJ133:DU134"/>
    <mergeCell ref="CE134:CF137"/>
    <mergeCell ref="CH134:CI137"/>
    <mergeCell ref="CX134:DI138"/>
    <mergeCell ref="R135:T138"/>
    <mergeCell ref="U135:AX138"/>
    <mergeCell ref="AY135:BI138"/>
    <mergeCell ref="BJ135:BS138"/>
    <mergeCell ref="BT135:CC138"/>
    <mergeCell ref="DT135:DU136"/>
    <mergeCell ref="CL136:CO138"/>
    <mergeCell ref="CP136:CW138"/>
    <mergeCell ref="DJ137:DU138"/>
    <mergeCell ref="U145:V146"/>
    <mergeCell ref="W145:AA146"/>
    <mergeCell ref="AB145:AB146"/>
    <mergeCell ref="AC145:AJ146"/>
    <mergeCell ref="U148:BD153"/>
    <mergeCell ref="BE148:BS153"/>
    <mergeCell ref="CT148:CX153"/>
    <mergeCell ref="CY149:DH150"/>
    <mergeCell ref="DI149:DK153"/>
    <mergeCell ref="DR149:DU153"/>
    <mergeCell ref="DL150:DQ153"/>
    <mergeCell ref="BV151:BW153"/>
    <mergeCell ref="BX151:CB153"/>
    <mergeCell ref="CC151:CD153"/>
    <mergeCell ref="CE151:CI153"/>
    <mergeCell ref="CJ151:CK153"/>
    <mergeCell ref="CL151:CS153"/>
    <mergeCell ref="CY151:DH153"/>
    <mergeCell ref="BV154:BX156"/>
    <mergeCell ref="BY154:CA156"/>
    <mergeCell ref="CB154:CD156"/>
    <mergeCell ref="CE154:CG156"/>
    <mergeCell ref="CH154:CJ156"/>
    <mergeCell ref="CK154:CM156"/>
    <mergeCell ref="CN154:CP156"/>
    <mergeCell ref="CQ154:CS156"/>
    <mergeCell ref="CT154:DU156"/>
    <mergeCell ref="CT158:DU159"/>
    <mergeCell ref="O160:DU160"/>
    <mergeCell ref="O161:DU163"/>
    <mergeCell ref="V164:BG170"/>
    <mergeCell ref="BH164:BJ170"/>
    <mergeCell ref="BK164:BP170"/>
    <mergeCell ref="BQ164:BU170"/>
    <mergeCell ref="BV164:CJ165"/>
    <mergeCell ref="CK164:CW170"/>
    <mergeCell ref="DE164:DU170"/>
    <mergeCell ref="Q165:S169"/>
    <mergeCell ref="CX165:DD169"/>
    <mergeCell ref="BV166:CJ169"/>
    <mergeCell ref="S154:T159"/>
    <mergeCell ref="U154:X155"/>
    <mergeCell ref="Y154:BD155"/>
    <mergeCell ref="BE154:BF159"/>
    <mergeCell ref="BG154:BI156"/>
    <mergeCell ref="BJ154:BL156"/>
    <mergeCell ref="BM154:BO156"/>
    <mergeCell ref="BP154:BR156"/>
    <mergeCell ref="BS154:BU156"/>
    <mergeCell ref="U156:BD159"/>
    <mergeCell ref="BG157:CS159"/>
    <mergeCell ref="O171:BQ171"/>
    <mergeCell ref="O172:BQ174"/>
    <mergeCell ref="BR172:BR181"/>
    <mergeCell ref="BV174:BX183"/>
    <mergeCell ref="BY174:CC178"/>
    <mergeCell ref="CH174:CM178"/>
    <mergeCell ref="CR174:DC178"/>
    <mergeCell ref="DD174:DO175"/>
    <mergeCell ref="DP174:DU175"/>
    <mergeCell ref="V175:BQ176"/>
    <mergeCell ref="CE175:CF177"/>
    <mergeCell ref="CO175:CP177"/>
    <mergeCell ref="Q176:S180"/>
    <mergeCell ref="DD176:DO178"/>
    <mergeCell ref="DP176:DU178"/>
    <mergeCell ref="V177:BQ181"/>
    <mergeCell ref="BY179:CC183"/>
    <mergeCell ref="CH179:CM183"/>
    <mergeCell ref="CR179:DC183"/>
    <mergeCell ref="DD179:DO180"/>
    <mergeCell ref="DP179:DU180"/>
    <mergeCell ref="CE180:CF182"/>
    <mergeCell ref="CO180:CP182"/>
    <mergeCell ref="DD181:DO183"/>
    <mergeCell ref="DP181:DU183"/>
    <mergeCell ref="O183:AI184"/>
    <mergeCell ref="O185:AG185"/>
    <mergeCell ref="AH185:AZ185"/>
    <mergeCell ref="BA185:BS185"/>
    <mergeCell ref="BT185:CK185"/>
    <mergeCell ref="CL185:DC185"/>
    <mergeCell ref="DD185:DU185"/>
    <mergeCell ref="O186:AG188"/>
    <mergeCell ref="AH186:AZ188"/>
    <mergeCell ref="BA186:BS188"/>
    <mergeCell ref="BT186:CK188"/>
    <mergeCell ref="CL186:DC188"/>
    <mergeCell ref="DD186:DU188"/>
    <mergeCell ref="O189:AG189"/>
    <mergeCell ref="AH189:AZ189"/>
    <mergeCell ref="BA189:BS189"/>
    <mergeCell ref="BT189:CK189"/>
    <mergeCell ref="CL189:DC189"/>
    <mergeCell ref="DD189:DU189"/>
    <mergeCell ref="O190:AG192"/>
    <mergeCell ref="AH190:AZ192"/>
    <mergeCell ref="BA190:BS192"/>
    <mergeCell ref="BT190:CK192"/>
    <mergeCell ref="CL190:DC192"/>
    <mergeCell ref="DD190:DU192"/>
  </mergeCells>
  <phoneticPr fontId="6"/>
  <printOptions horizontalCentered="1"/>
  <pageMargins left="7.874015748031496E-2" right="7.874015748031496E-2" top="7.874015748031496E-2" bottom="7.874015748031496E-2" header="0" footer="0"/>
  <pageSetup paperSize="9" scale="92" fitToHeight="0" orientation="landscape" r:id="rId1"/>
  <headerFooter alignWithMargins="0"/>
  <rowBreaks count="1" manualBreakCount="1">
    <brk id="98" max="12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Z98"/>
  <sheetViews>
    <sheetView showGridLines="0" showOutlineSymbols="0" topLeftCell="A53" zoomScale="85" zoomScaleNormal="85" zoomScaleSheetLayoutView="85" workbookViewId="0">
      <selection activeCell="G6" sqref="G6"/>
    </sheetView>
  </sheetViews>
  <sheetFormatPr defaultColWidth="3.875" defaultRowHeight="12" outlineLevelRow="1" x14ac:dyDescent="0.15"/>
  <cols>
    <col min="1" max="1" width="9" style="1" customWidth="1"/>
    <col min="2" max="3" width="4.375" style="1" customWidth="1"/>
    <col min="4" max="5" width="3.125" style="1" customWidth="1"/>
    <col min="6" max="6" width="13.75" style="1" customWidth="1"/>
    <col min="7" max="245" width="4.125" style="1" customWidth="1"/>
    <col min="246" max="16384" width="3.875" style="1"/>
  </cols>
  <sheetData>
    <row r="1" spans="1:52" ht="24.75" thickBot="1" x14ac:dyDescent="0.2">
      <c r="A1" s="1221" t="s">
        <v>125</v>
      </c>
      <c r="B1" s="1222"/>
      <c r="C1" s="1222"/>
      <c r="D1" s="1222"/>
      <c r="E1" s="1222"/>
      <c r="F1" s="1222"/>
      <c r="G1" s="1222"/>
      <c r="H1" s="1222"/>
      <c r="I1" s="1222"/>
      <c r="J1" s="1222"/>
      <c r="K1" s="1223"/>
      <c r="L1" s="83"/>
      <c r="M1" s="83"/>
      <c r="N1" s="83"/>
      <c r="O1" s="83"/>
      <c r="P1" s="83"/>
      <c r="Q1" s="83"/>
      <c r="R1" s="83"/>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row>
    <row r="2" spans="1:52" s="45" customFormat="1" ht="22.5" hidden="1" customHeight="1" x14ac:dyDescent="0.15">
      <c r="A2" s="85" t="s">
        <v>64</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row>
    <row r="3" spans="1:52" s="45" customFormat="1" ht="22.5" hidden="1" customHeight="1" x14ac:dyDescent="0.15">
      <c r="A3" s="85" t="s">
        <v>63</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row>
    <row r="4" spans="1:52" s="45" customFormat="1" ht="22.5" hidden="1" customHeight="1" thickBot="1" x14ac:dyDescent="0.2">
      <c r="A4" s="85" t="s">
        <v>62</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row>
    <row r="5" spans="1:52" s="45" customFormat="1" ht="22.5" customHeight="1" thickBot="1" x14ac:dyDescent="0.2">
      <c r="A5" s="85"/>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row>
    <row r="6" spans="1:52" ht="26.25" customHeight="1" thickBot="1" x14ac:dyDescent="0.2">
      <c r="A6" s="449" t="s">
        <v>61</v>
      </c>
      <c r="B6" s="450"/>
      <c r="C6" s="450"/>
      <c r="D6" s="450"/>
      <c r="E6" s="450"/>
      <c r="F6" s="450"/>
      <c r="G6" s="44">
        <v>2</v>
      </c>
      <c r="H6" s="123" t="s">
        <v>32</v>
      </c>
      <c r="I6" s="43">
        <v>6</v>
      </c>
      <c r="J6" s="123" t="s">
        <v>31</v>
      </c>
      <c r="K6" s="43">
        <v>1</v>
      </c>
      <c r="L6" s="124" t="s">
        <v>60</v>
      </c>
      <c r="AC6" s="84"/>
      <c r="AD6" s="84"/>
      <c r="AE6" s="84"/>
      <c r="AF6" s="84"/>
      <c r="AG6" s="84"/>
      <c r="AH6" s="84"/>
      <c r="AI6" s="84"/>
      <c r="AJ6" s="84"/>
      <c r="AK6" s="84"/>
      <c r="AL6" s="84"/>
      <c r="AM6" s="84"/>
      <c r="AN6" s="84"/>
      <c r="AO6" s="84"/>
      <c r="AP6" s="84"/>
      <c r="AQ6" s="84"/>
      <c r="AR6" s="84"/>
      <c r="AS6" s="84"/>
      <c r="AT6" s="84"/>
      <c r="AU6" s="84"/>
      <c r="AV6" s="84"/>
      <c r="AW6" s="84"/>
      <c r="AX6" s="84"/>
      <c r="AY6" s="84"/>
    </row>
    <row r="7" spans="1:52" ht="26.25" customHeight="1" thickBot="1" x14ac:dyDescent="0.2">
      <c r="A7" s="451" t="s">
        <v>103</v>
      </c>
      <c r="B7" s="455" t="s">
        <v>59</v>
      </c>
      <c r="C7" s="458" t="s">
        <v>58</v>
      </c>
      <c r="D7" s="458"/>
      <c r="E7" s="458"/>
      <c r="F7" s="458"/>
      <c r="G7" s="42">
        <v>1</v>
      </c>
      <c r="H7" s="41">
        <v>2</v>
      </c>
      <c r="I7" s="41">
        <v>3</v>
      </c>
      <c r="J7" s="41">
        <v>4</v>
      </c>
      <c r="K7" s="41">
        <v>5</v>
      </c>
      <c r="L7" s="40">
        <v>6</v>
      </c>
      <c r="AC7" s="84"/>
      <c r="AD7" s="84"/>
      <c r="AE7" s="84"/>
      <c r="AF7" s="84"/>
      <c r="AG7" s="84"/>
      <c r="AH7" s="84"/>
      <c r="AI7" s="84"/>
      <c r="AJ7" s="84"/>
      <c r="AK7" s="84"/>
      <c r="AL7" s="84"/>
      <c r="AM7" s="84"/>
      <c r="AN7" s="84"/>
      <c r="AO7" s="84"/>
      <c r="AP7" s="84"/>
      <c r="AQ7" s="84"/>
      <c r="AR7" s="84"/>
      <c r="AS7" s="84"/>
      <c r="AT7" s="84"/>
      <c r="AU7" s="84"/>
      <c r="AV7" s="84"/>
      <c r="AW7" s="84"/>
      <c r="AX7" s="84"/>
      <c r="AY7" s="84"/>
    </row>
    <row r="8" spans="1:52" ht="30" customHeight="1" x14ac:dyDescent="0.15">
      <c r="A8" s="453"/>
      <c r="B8" s="456"/>
      <c r="C8" s="459" t="s">
        <v>57</v>
      </c>
      <c r="D8" s="459"/>
      <c r="E8" s="459"/>
      <c r="F8" s="459"/>
      <c r="G8" s="461" t="s">
        <v>148</v>
      </c>
      <c r="H8" s="461"/>
      <c r="I8" s="461"/>
      <c r="J8" s="461"/>
      <c r="K8" s="461"/>
      <c r="L8" s="461"/>
      <c r="M8" s="462"/>
      <c r="N8" s="462"/>
      <c r="O8" s="462"/>
      <c r="P8" s="462"/>
      <c r="Q8" s="462"/>
      <c r="R8" s="462"/>
      <c r="S8" s="462"/>
      <c r="T8" s="462"/>
      <c r="U8" s="462"/>
      <c r="V8" s="462"/>
      <c r="W8" s="462"/>
      <c r="X8" s="462"/>
      <c r="Y8" s="462"/>
      <c r="Z8" s="462"/>
      <c r="AA8" s="462"/>
      <c r="AB8" s="463"/>
      <c r="AC8" s="84"/>
      <c r="AD8" s="84"/>
      <c r="AE8" s="84"/>
      <c r="AF8" s="84"/>
      <c r="AG8" s="84"/>
      <c r="AH8" s="84"/>
      <c r="AI8" s="84"/>
      <c r="AJ8" s="84"/>
      <c r="AK8" s="84"/>
      <c r="AL8" s="84"/>
      <c r="AM8" s="84"/>
      <c r="AN8" s="84"/>
      <c r="AO8" s="84"/>
      <c r="AP8" s="84"/>
      <c r="AQ8" s="84"/>
      <c r="AR8" s="84"/>
      <c r="AS8" s="84"/>
      <c r="AT8" s="84"/>
      <c r="AU8" s="84"/>
      <c r="AV8" s="84"/>
      <c r="AW8" s="84"/>
      <c r="AX8" s="84"/>
      <c r="AY8" s="84"/>
    </row>
    <row r="9" spans="1:52" ht="30" customHeight="1" x14ac:dyDescent="0.15">
      <c r="A9" s="453"/>
      <c r="B9" s="456"/>
      <c r="C9" s="459" t="s">
        <v>56</v>
      </c>
      <c r="D9" s="459"/>
      <c r="E9" s="459"/>
      <c r="F9" s="459"/>
      <c r="G9" s="464" t="s">
        <v>140</v>
      </c>
      <c r="H9" s="464"/>
      <c r="I9" s="464"/>
      <c r="J9" s="464"/>
      <c r="K9" s="464"/>
      <c r="L9" s="464"/>
      <c r="M9" s="464"/>
      <c r="N9" s="464"/>
      <c r="O9" s="464"/>
      <c r="P9" s="464"/>
      <c r="Q9" s="464"/>
      <c r="R9" s="464"/>
      <c r="S9" s="464"/>
      <c r="T9" s="464"/>
      <c r="U9" s="464"/>
      <c r="V9" s="464"/>
      <c r="W9" s="464"/>
      <c r="X9" s="464"/>
      <c r="Y9" s="464"/>
      <c r="Z9" s="464"/>
      <c r="AA9" s="464"/>
      <c r="AB9" s="465"/>
      <c r="AC9" s="84"/>
      <c r="AD9" s="84"/>
      <c r="AE9" s="84"/>
      <c r="AF9" s="84"/>
      <c r="AG9" s="84"/>
      <c r="AH9" s="84"/>
      <c r="AI9" s="84"/>
      <c r="AJ9" s="84"/>
      <c r="AK9" s="84"/>
      <c r="AL9" s="84"/>
      <c r="AM9" s="84"/>
      <c r="AN9" s="84"/>
      <c r="AO9" s="84"/>
      <c r="AP9" s="84"/>
      <c r="AQ9" s="84"/>
      <c r="AR9" s="84"/>
      <c r="AS9" s="84"/>
      <c r="AT9" s="84"/>
      <c r="AU9" s="84"/>
      <c r="AV9" s="84"/>
      <c r="AW9" s="84"/>
      <c r="AX9" s="84"/>
      <c r="AY9" s="84"/>
    </row>
    <row r="10" spans="1:52" ht="30" customHeight="1" x14ac:dyDescent="0.15">
      <c r="A10" s="453"/>
      <c r="B10" s="456"/>
      <c r="C10" s="459" t="s">
        <v>132</v>
      </c>
      <c r="D10" s="459"/>
      <c r="E10" s="459"/>
      <c r="F10" s="459"/>
      <c r="G10" s="111" t="s">
        <v>133</v>
      </c>
      <c r="H10" s="105">
        <v>2</v>
      </c>
      <c r="I10" s="106">
        <v>3</v>
      </c>
      <c r="J10" s="106">
        <v>4</v>
      </c>
      <c r="K10" s="107">
        <v>5</v>
      </c>
      <c r="L10" s="105">
        <v>6</v>
      </c>
      <c r="M10" s="106">
        <v>7</v>
      </c>
      <c r="N10" s="106">
        <v>8</v>
      </c>
      <c r="O10" s="107">
        <v>9</v>
      </c>
      <c r="P10" s="105">
        <v>0</v>
      </c>
      <c r="Q10" s="106">
        <v>1</v>
      </c>
      <c r="R10" s="106">
        <v>2</v>
      </c>
      <c r="S10" s="108">
        <v>3</v>
      </c>
      <c r="T10" s="1224" t="s">
        <v>134</v>
      </c>
      <c r="U10" s="1225"/>
      <c r="V10" s="1225"/>
      <c r="W10" s="1225"/>
      <c r="X10" s="1225"/>
      <c r="Y10" s="1225"/>
      <c r="Z10" s="1225"/>
      <c r="AA10" s="1225"/>
      <c r="AB10" s="1226"/>
    </row>
    <row r="11" spans="1:52" ht="18.75" customHeight="1" x14ac:dyDescent="0.15">
      <c r="A11" s="453"/>
      <c r="B11" s="456"/>
      <c r="C11" s="466" t="s">
        <v>55</v>
      </c>
      <c r="D11" s="466"/>
      <c r="E11" s="466"/>
      <c r="F11" s="466"/>
      <c r="G11" s="468" t="s">
        <v>18</v>
      </c>
      <c r="H11" s="469"/>
      <c r="I11" s="469"/>
      <c r="J11" s="469"/>
      <c r="K11" s="469"/>
      <c r="L11" s="470"/>
      <c r="M11" s="468" t="s">
        <v>17</v>
      </c>
      <c r="N11" s="469"/>
      <c r="O11" s="469"/>
      <c r="P11" s="469"/>
      <c r="Q11" s="469"/>
      <c r="R11" s="470"/>
      <c r="S11" s="468" t="s">
        <v>16</v>
      </c>
      <c r="T11" s="469"/>
      <c r="U11" s="469"/>
      <c r="V11" s="469"/>
      <c r="W11" s="469"/>
      <c r="X11" s="469"/>
      <c r="Y11" s="469"/>
      <c r="Z11" s="469"/>
      <c r="AA11" s="471" t="s">
        <v>15</v>
      </c>
      <c r="AB11" s="472"/>
      <c r="AC11" s="84"/>
      <c r="AD11" s="84"/>
      <c r="AE11" s="84"/>
      <c r="AF11" s="84"/>
      <c r="AG11" s="84"/>
      <c r="AH11" s="84"/>
      <c r="AI11" s="84"/>
      <c r="AJ11" s="84"/>
      <c r="AK11" s="84"/>
      <c r="AL11" s="84"/>
      <c r="AM11" s="84"/>
      <c r="AN11" s="84"/>
      <c r="AO11" s="84"/>
      <c r="AP11" s="84"/>
      <c r="AQ11" s="84"/>
      <c r="AR11" s="84"/>
      <c r="AS11" s="84"/>
      <c r="AT11" s="84"/>
      <c r="AU11" s="84"/>
      <c r="AV11" s="84"/>
      <c r="AW11" s="84"/>
      <c r="AX11" s="84"/>
      <c r="AY11" s="84"/>
    </row>
    <row r="12" spans="1:52" ht="26.25" customHeight="1" thickBot="1" x14ac:dyDescent="0.2">
      <c r="A12" s="454"/>
      <c r="B12" s="457"/>
      <c r="C12" s="467"/>
      <c r="D12" s="467"/>
      <c r="E12" s="467"/>
      <c r="F12" s="467"/>
      <c r="G12" s="448" t="s">
        <v>112</v>
      </c>
      <c r="H12" s="428"/>
      <c r="I12" s="428"/>
      <c r="J12" s="428"/>
      <c r="K12" s="428"/>
      <c r="L12" s="447"/>
      <c r="M12" s="448" t="s">
        <v>115</v>
      </c>
      <c r="N12" s="428"/>
      <c r="O12" s="428"/>
      <c r="P12" s="428"/>
      <c r="Q12" s="428"/>
      <c r="R12" s="447"/>
      <c r="S12" s="448" t="s">
        <v>155</v>
      </c>
      <c r="T12" s="428"/>
      <c r="U12" s="39" t="s">
        <v>54</v>
      </c>
      <c r="V12" s="428" t="s">
        <v>156</v>
      </c>
      <c r="W12" s="428"/>
      <c r="X12" s="39" t="s">
        <v>54</v>
      </c>
      <c r="Y12" s="428" t="s">
        <v>113</v>
      </c>
      <c r="Z12" s="447"/>
      <c r="AA12" s="448" t="s">
        <v>157</v>
      </c>
      <c r="AB12" s="476"/>
      <c r="AC12" s="84"/>
      <c r="AD12" s="84"/>
      <c r="AE12" s="84"/>
      <c r="AF12" s="84"/>
      <c r="AG12" s="84"/>
      <c r="AH12" s="84"/>
      <c r="AI12" s="84"/>
      <c r="AJ12" s="84"/>
      <c r="AK12" s="84"/>
      <c r="AL12" s="84"/>
      <c r="AM12" s="84"/>
      <c r="AN12" s="84"/>
      <c r="AO12" s="84"/>
      <c r="AP12" s="84"/>
      <c r="AQ12" s="84"/>
      <c r="AR12" s="84"/>
      <c r="AS12" s="84"/>
      <c r="AT12" s="84"/>
      <c r="AU12" s="84"/>
      <c r="AV12" s="84"/>
      <c r="AW12" s="84"/>
      <c r="AX12" s="84"/>
      <c r="AY12" s="84"/>
    </row>
    <row r="13" spans="1:52" ht="18.75" customHeight="1" thickBot="1" x14ac:dyDescent="0.2">
      <c r="A13" s="84"/>
      <c r="B13" s="84"/>
      <c r="C13" s="84"/>
      <c r="D13" s="84"/>
      <c r="E13" s="84"/>
      <c r="F13" s="84"/>
      <c r="G13" s="1215"/>
      <c r="H13" s="1215"/>
      <c r="I13" s="1215"/>
      <c r="J13" s="1215"/>
      <c r="K13" s="1215"/>
      <c r="L13" s="1215"/>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row>
    <row r="14" spans="1:52" ht="18.75" customHeight="1" thickBot="1" x14ac:dyDescent="0.2">
      <c r="A14" s="381" t="s">
        <v>53</v>
      </c>
      <c r="B14" s="384" t="s">
        <v>52</v>
      </c>
      <c r="C14" s="384"/>
      <c r="D14" s="384"/>
      <c r="E14" s="384"/>
      <c r="F14" s="385"/>
      <c r="G14" s="436">
        <v>1</v>
      </c>
      <c r="H14" s="437"/>
      <c r="I14" s="437"/>
      <c r="J14" s="437"/>
      <c r="K14" s="437"/>
      <c r="L14" s="438"/>
      <c r="M14" s="436">
        <v>2</v>
      </c>
      <c r="N14" s="437"/>
      <c r="O14" s="437"/>
      <c r="P14" s="437"/>
      <c r="Q14" s="437"/>
      <c r="R14" s="438"/>
      <c r="S14" s="436">
        <v>3</v>
      </c>
      <c r="T14" s="437"/>
      <c r="U14" s="437"/>
      <c r="V14" s="437"/>
      <c r="W14" s="437"/>
      <c r="X14" s="438"/>
      <c r="Y14" s="84"/>
      <c r="Z14" s="1216" t="s">
        <v>121</v>
      </c>
      <c r="AA14" s="1217"/>
      <c r="AB14" s="1217"/>
      <c r="AC14" s="1217"/>
      <c r="AD14" s="1217"/>
      <c r="AE14" s="1217"/>
      <c r="AF14" s="1217"/>
      <c r="AG14" s="1217"/>
      <c r="AH14" s="1217"/>
      <c r="AI14" s="1217"/>
      <c r="AJ14" s="1217"/>
      <c r="AK14" s="1217"/>
      <c r="AL14" s="1217"/>
      <c r="AM14" s="1217"/>
      <c r="AN14" s="1217"/>
      <c r="AO14" s="1217"/>
      <c r="AP14" s="1217"/>
      <c r="AQ14" s="1217"/>
      <c r="AR14" s="1217"/>
      <c r="AS14" s="1217"/>
      <c r="AT14" s="1217"/>
      <c r="AU14" s="1217"/>
      <c r="AV14" s="1217"/>
      <c r="AW14" s="1217"/>
      <c r="AX14" s="1217"/>
      <c r="AY14" s="1218"/>
    </row>
    <row r="15" spans="1:52" ht="18.75" hidden="1" customHeight="1" outlineLevel="1" x14ac:dyDescent="0.15">
      <c r="A15" s="382"/>
      <c r="B15" s="363" t="s">
        <v>51</v>
      </c>
      <c r="C15" s="363"/>
      <c r="D15" s="363"/>
      <c r="E15" s="363"/>
      <c r="F15" s="364"/>
      <c r="G15" s="125">
        <f>TEXT(G14&amp;1,"#,##0")*1</f>
        <v>11</v>
      </c>
      <c r="H15" s="126">
        <f>+G15+1</f>
        <v>12</v>
      </c>
      <c r="I15" s="126">
        <f>+H15+1</f>
        <v>13</v>
      </c>
      <c r="J15" s="126">
        <f>+I15+1</f>
        <v>14</v>
      </c>
      <c r="K15" s="126">
        <f>+J15+1</f>
        <v>15</v>
      </c>
      <c r="L15" s="127">
        <f>+K15+1</f>
        <v>16</v>
      </c>
      <c r="M15" s="125">
        <f>TEXT(M14&amp;1,"#,##0")*1</f>
        <v>21</v>
      </c>
      <c r="N15" s="126">
        <f>+M15+1</f>
        <v>22</v>
      </c>
      <c r="O15" s="126">
        <f>+N15+1</f>
        <v>23</v>
      </c>
      <c r="P15" s="126">
        <f>+O15+1</f>
        <v>24</v>
      </c>
      <c r="Q15" s="126">
        <f>+P15+1</f>
        <v>25</v>
      </c>
      <c r="R15" s="127">
        <f>+Q15+1</f>
        <v>26</v>
      </c>
      <c r="S15" s="125">
        <f>TEXT(S14&amp;1,"#,##0")*1</f>
        <v>31</v>
      </c>
      <c r="T15" s="126">
        <f>+S15+1</f>
        <v>32</v>
      </c>
      <c r="U15" s="126">
        <f>+T15+1</f>
        <v>33</v>
      </c>
      <c r="V15" s="126">
        <f>+U15+1</f>
        <v>34</v>
      </c>
      <c r="W15" s="126">
        <f>+V15+1</f>
        <v>35</v>
      </c>
      <c r="X15" s="127">
        <f>+W15+1</f>
        <v>36</v>
      </c>
      <c r="Y15" s="84"/>
      <c r="Z15" s="88"/>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9"/>
    </row>
    <row r="16" spans="1:52" ht="18.75" customHeight="1" collapsed="1" x14ac:dyDescent="0.15">
      <c r="A16" s="382"/>
      <c r="B16" s="429" t="s">
        <v>138</v>
      </c>
      <c r="C16" s="429"/>
      <c r="D16" s="429"/>
      <c r="E16" s="429"/>
      <c r="F16" s="430"/>
      <c r="G16" s="431">
        <v>8</v>
      </c>
      <c r="H16" s="432"/>
      <c r="I16" s="432"/>
      <c r="J16" s="432"/>
      <c r="K16" s="432"/>
      <c r="L16" s="433"/>
      <c r="M16" s="431">
        <v>10</v>
      </c>
      <c r="N16" s="432"/>
      <c r="O16" s="432"/>
      <c r="P16" s="432"/>
      <c r="Q16" s="432"/>
      <c r="R16" s="433"/>
      <c r="S16" s="431">
        <v>13</v>
      </c>
      <c r="T16" s="432"/>
      <c r="U16" s="432"/>
      <c r="V16" s="432"/>
      <c r="W16" s="432"/>
      <c r="X16" s="433"/>
      <c r="Y16" s="84"/>
      <c r="Z16" s="1207" t="s">
        <v>122</v>
      </c>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1"/>
      <c r="AZ16" s="82"/>
    </row>
    <row r="17" spans="1:52" ht="18.75" customHeight="1" x14ac:dyDescent="0.15">
      <c r="A17" s="382"/>
      <c r="B17" s="434" t="s">
        <v>49</v>
      </c>
      <c r="C17" s="435"/>
      <c r="D17" s="435"/>
      <c r="E17" s="435"/>
      <c r="F17" s="435"/>
      <c r="G17" s="365" t="s">
        <v>171</v>
      </c>
      <c r="H17" s="366"/>
      <c r="I17" s="366"/>
      <c r="J17" s="366"/>
      <c r="K17" s="366"/>
      <c r="L17" s="367"/>
      <c r="M17" s="365" t="s">
        <v>186</v>
      </c>
      <c r="N17" s="366"/>
      <c r="O17" s="366"/>
      <c r="P17" s="366"/>
      <c r="Q17" s="366"/>
      <c r="R17" s="367"/>
      <c r="S17" s="365" t="s">
        <v>191</v>
      </c>
      <c r="T17" s="366"/>
      <c r="U17" s="366"/>
      <c r="V17" s="366"/>
      <c r="W17" s="366"/>
      <c r="X17" s="367"/>
      <c r="Y17" s="84"/>
      <c r="Z17" s="1208"/>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9"/>
      <c r="AZ17" s="82"/>
    </row>
    <row r="18" spans="1:52" ht="18.75" customHeight="1" x14ac:dyDescent="0.15">
      <c r="A18" s="382"/>
      <c r="B18" s="386" t="s">
        <v>50</v>
      </c>
      <c r="C18" s="386"/>
      <c r="D18" s="386"/>
      <c r="E18" s="386"/>
      <c r="F18" s="387"/>
      <c r="G18" s="372" t="s">
        <v>172</v>
      </c>
      <c r="H18" s="373"/>
      <c r="I18" s="373"/>
      <c r="J18" s="373"/>
      <c r="K18" s="373"/>
      <c r="L18" s="374"/>
      <c r="M18" s="372" t="s">
        <v>187</v>
      </c>
      <c r="N18" s="373"/>
      <c r="O18" s="373"/>
      <c r="P18" s="373"/>
      <c r="Q18" s="373"/>
      <c r="R18" s="374"/>
      <c r="S18" s="372" t="s">
        <v>192</v>
      </c>
      <c r="T18" s="373"/>
      <c r="U18" s="373"/>
      <c r="V18" s="373"/>
      <c r="W18" s="373"/>
      <c r="X18" s="374"/>
      <c r="Y18" s="84"/>
      <c r="Z18" s="1208"/>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9"/>
      <c r="AZ18" s="82"/>
    </row>
    <row r="19" spans="1:52" ht="18.75" customHeight="1" x14ac:dyDescent="0.15">
      <c r="A19" s="382"/>
      <c r="B19" s="32"/>
      <c r="C19" s="411" t="s">
        <v>49</v>
      </c>
      <c r="D19" s="412"/>
      <c r="E19" s="412"/>
      <c r="F19" s="413"/>
      <c r="G19" s="365"/>
      <c r="H19" s="366"/>
      <c r="I19" s="366"/>
      <c r="J19" s="366"/>
      <c r="K19" s="366"/>
      <c r="L19" s="367"/>
      <c r="M19" s="365"/>
      <c r="N19" s="366"/>
      <c r="O19" s="366"/>
      <c r="P19" s="366"/>
      <c r="Q19" s="366"/>
      <c r="R19" s="367"/>
      <c r="S19" s="365"/>
      <c r="T19" s="366"/>
      <c r="U19" s="366"/>
      <c r="V19" s="366"/>
      <c r="W19" s="366"/>
      <c r="X19" s="367"/>
      <c r="Y19" s="84"/>
      <c r="Z19" s="1208"/>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9"/>
      <c r="AZ19" s="82"/>
    </row>
    <row r="20" spans="1:52" ht="18.75" customHeight="1" x14ac:dyDescent="0.15">
      <c r="A20" s="382"/>
      <c r="B20" s="31"/>
      <c r="C20" s="369" t="s">
        <v>48</v>
      </c>
      <c r="D20" s="370"/>
      <c r="E20" s="370"/>
      <c r="F20" s="371"/>
      <c r="G20" s="372"/>
      <c r="H20" s="373"/>
      <c r="I20" s="373"/>
      <c r="J20" s="373"/>
      <c r="K20" s="373"/>
      <c r="L20" s="374"/>
      <c r="M20" s="372"/>
      <c r="N20" s="373"/>
      <c r="O20" s="373"/>
      <c r="P20" s="373"/>
      <c r="Q20" s="373"/>
      <c r="R20" s="374"/>
      <c r="S20" s="372"/>
      <c r="T20" s="373"/>
      <c r="U20" s="373"/>
      <c r="V20" s="373"/>
      <c r="W20" s="373"/>
      <c r="X20" s="374"/>
      <c r="Y20" s="84"/>
      <c r="Z20" s="1208"/>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9"/>
      <c r="AZ20" s="82"/>
    </row>
    <row r="21" spans="1:52" ht="18.75" customHeight="1" x14ac:dyDescent="0.15">
      <c r="A21" s="382"/>
      <c r="B21" s="1219" t="s">
        <v>47</v>
      </c>
      <c r="C21" s="1220"/>
      <c r="D21" s="1220"/>
      <c r="E21" s="1220"/>
      <c r="F21" s="1220"/>
      <c r="G21" s="30" t="s">
        <v>114</v>
      </c>
      <c r="H21" s="29" t="s">
        <v>32</v>
      </c>
      <c r="I21" s="28">
        <v>2</v>
      </c>
      <c r="J21" s="74" t="s">
        <v>99</v>
      </c>
      <c r="K21" s="28">
        <v>5</v>
      </c>
      <c r="L21" s="75" t="s">
        <v>100</v>
      </c>
      <c r="M21" s="30" t="s">
        <v>116</v>
      </c>
      <c r="N21" s="29" t="s">
        <v>32</v>
      </c>
      <c r="O21" s="28">
        <v>3</v>
      </c>
      <c r="P21" s="74" t="s">
        <v>99</v>
      </c>
      <c r="Q21" s="28">
        <v>17</v>
      </c>
      <c r="R21" s="75" t="s">
        <v>100</v>
      </c>
      <c r="S21" s="30" t="s">
        <v>119</v>
      </c>
      <c r="T21" s="29" t="s">
        <v>32</v>
      </c>
      <c r="U21" s="28">
        <v>5</v>
      </c>
      <c r="V21" s="74" t="s">
        <v>99</v>
      </c>
      <c r="W21" s="28">
        <v>7</v>
      </c>
      <c r="X21" s="75" t="s">
        <v>100</v>
      </c>
      <c r="Y21" s="84"/>
      <c r="Z21" s="1208"/>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9"/>
      <c r="AZ21" s="82"/>
    </row>
    <row r="22" spans="1:52" ht="18.75" customHeight="1" x14ac:dyDescent="0.15">
      <c r="A22" s="382"/>
      <c r="B22" s="439" t="s">
        <v>131</v>
      </c>
      <c r="C22" s="440"/>
      <c r="D22" s="440"/>
      <c r="E22" s="440"/>
      <c r="F22" s="440"/>
      <c r="G22" s="441" t="s">
        <v>173</v>
      </c>
      <c r="H22" s="442"/>
      <c r="I22" s="442"/>
      <c r="J22" s="442"/>
      <c r="K22" s="442"/>
      <c r="L22" s="443"/>
      <c r="M22" s="441" t="s">
        <v>188</v>
      </c>
      <c r="N22" s="442"/>
      <c r="O22" s="442"/>
      <c r="P22" s="442"/>
      <c r="Q22" s="442"/>
      <c r="R22" s="443"/>
      <c r="S22" s="441" t="s">
        <v>193</v>
      </c>
      <c r="T22" s="442"/>
      <c r="U22" s="442"/>
      <c r="V22" s="442"/>
      <c r="W22" s="442"/>
      <c r="X22" s="443"/>
      <c r="Y22" s="84"/>
      <c r="Z22" s="120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89"/>
      <c r="AZ22" s="82"/>
    </row>
    <row r="23" spans="1:52" ht="18.75" customHeight="1" x14ac:dyDescent="0.15">
      <c r="A23" s="382"/>
      <c r="B23" s="1212" t="s">
        <v>102</v>
      </c>
      <c r="C23" s="379" t="s">
        <v>46</v>
      </c>
      <c r="D23" s="375" t="s">
        <v>127</v>
      </c>
      <c r="E23" s="375"/>
      <c r="F23" s="375"/>
      <c r="G23" s="358" t="s">
        <v>154</v>
      </c>
      <c r="H23" s="359"/>
      <c r="I23" s="359"/>
      <c r="J23" s="352" t="s">
        <v>149</v>
      </c>
      <c r="K23" s="353"/>
      <c r="L23" s="354"/>
      <c r="M23" s="358" t="s">
        <v>128</v>
      </c>
      <c r="N23" s="359"/>
      <c r="O23" s="359"/>
      <c r="P23" s="352" t="s">
        <v>150</v>
      </c>
      <c r="Q23" s="353"/>
      <c r="R23" s="354"/>
      <c r="S23" s="358" t="s">
        <v>128</v>
      </c>
      <c r="T23" s="359"/>
      <c r="U23" s="359"/>
      <c r="V23" s="352" t="s">
        <v>151</v>
      </c>
      <c r="W23" s="353"/>
      <c r="X23" s="354"/>
      <c r="Y23" s="84"/>
      <c r="Z23" s="1208"/>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9"/>
      <c r="AZ23" s="82"/>
    </row>
    <row r="24" spans="1:52" ht="18.75" customHeight="1" x14ac:dyDescent="0.15">
      <c r="A24" s="382"/>
      <c r="B24" s="1213"/>
      <c r="C24" s="379"/>
      <c r="D24" s="368" t="s">
        <v>22</v>
      </c>
      <c r="E24" s="368"/>
      <c r="F24" s="368"/>
      <c r="G24" s="305" t="s">
        <v>174</v>
      </c>
      <c r="H24" s="306"/>
      <c r="I24" s="306"/>
      <c r="J24" s="306"/>
      <c r="K24" s="306"/>
      <c r="L24" s="307"/>
      <c r="M24" s="305" t="s">
        <v>189</v>
      </c>
      <c r="N24" s="306"/>
      <c r="O24" s="306"/>
      <c r="P24" s="306"/>
      <c r="Q24" s="306"/>
      <c r="R24" s="307"/>
      <c r="S24" s="305" t="s">
        <v>194</v>
      </c>
      <c r="T24" s="306"/>
      <c r="U24" s="306"/>
      <c r="V24" s="306"/>
      <c r="W24" s="306"/>
      <c r="X24" s="307"/>
      <c r="Y24" s="84"/>
      <c r="Z24" s="1208"/>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9"/>
      <c r="AZ24" s="82"/>
    </row>
    <row r="25" spans="1:52" ht="18.75" customHeight="1" x14ac:dyDescent="0.15">
      <c r="A25" s="382"/>
      <c r="B25" s="1213"/>
      <c r="C25" s="379"/>
      <c r="D25" s="368" t="s">
        <v>21</v>
      </c>
      <c r="E25" s="368"/>
      <c r="F25" s="368"/>
      <c r="G25" s="305" t="s">
        <v>175</v>
      </c>
      <c r="H25" s="306"/>
      <c r="I25" s="306"/>
      <c r="J25" s="306"/>
      <c r="K25" s="306"/>
      <c r="L25" s="307"/>
      <c r="M25" s="305" t="s">
        <v>190</v>
      </c>
      <c r="N25" s="306"/>
      <c r="O25" s="306"/>
      <c r="P25" s="306"/>
      <c r="Q25" s="306"/>
      <c r="R25" s="307"/>
      <c r="S25" s="305" t="s">
        <v>195</v>
      </c>
      <c r="T25" s="306"/>
      <c r="U25" s="306"/>
      <c r="V25" s="306"/>
      <c r="W25" s="306"/>
      <c r="X25" s="307"/>
      <c r="Y25" s="84"/>
      <c r="Z25" s="1208"/>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9"/>
      <c r="AZ25" s="82"/>
    </row>
    <row r="26" spans="1:52" ht="18.75" customHeight="1" x14ac:dyDescent="0.15">
      <c r="A26" s="382"/>
      <c r="B26" s="1213"/>
      <c r="C26" s="379"/>
      <c r="D26" s="380" t="s">
        <v>20</v>
      </c>
      <c r="E26" s="380"/>
      <c r="F26" s="380"/>
      <c r="G26" s="325"/>
      <c r="H26" s="326"/>
      <c r="I26" s="326"/>
      <c r="J26" s="326"/>
      <c r="K26" s="326"/>
      <c r="L26" s="327"/>
      <c r="M26" s="325"/>
      <c r="N26" s="326"/>
      <c r="O26" s="326"/>
      <c r="P26" s="326"/>
      <c r="Q26" s="326"/>
      <c r="R26" s="327"/>
      <c r="S26" s="325"/>
      <c r="T26" s="326"/>
      <c r="U26" s="326"/>
      <c r="V26" s="326"/>
      <c r="W26" s="326"/>
      <c r="X26" s="327"/>
      <c r="Y26" s="84"/>
      <c r="Z26" s="1208"/>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9"/>
      <c r="AZ26" s="82"/>
    </row>
    <row r="27" spans="1:52" ht="18.75" customHeight="1" x14ac:dyDescent="0.15">
      <c r="A27" s="382"/>
      <c r="B27" s="1213"/>
      <c r="C27" s="417" t="s">
        <v>126</v>
      </c>
      <c r="D27" s="375" t="s">
        <v>24</v>
      </c>
      <c r="E27" s="375"/>
      <c r="F27" s="375"/>
      <c r="G27" s="349"/>
      <c r="H27" s="350"/>
      <c r="I27" s="350"/>
      <c r="J27" s="350"/>
      <c r="K27" s="350"/>
      <c r="L27" s="351"/>
      <c r="M27" s="349"/>
      <c r="N27" s="350"/>
      <c r="O27" s="350"/>
      <c r="P27" s="350"/>
      <c r="Q27" s="350"/>
      <c r="R27" s="351"/>
      <c r="S27" s="349"/>
      <c r="T27" s="350"/>
      <c r="U27" s="350"/>
      <c r="V27" s="350"/>
      <c r="W27" s="350"/>
      <c r="X27" s="351"/>
      <c r="Y27" s="84"/>
      <c r="Z27" s="1208"/>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9"/>
      <c r="AZ27" s="82"/>
    </row>
    <row r="28" spans="1:52" ht="18.75" customHeight="1" x14ac:dyDescent="0.15">
      <c r="A28" s="382"/>
      <c r="B28" s="1213"/>
      <c r="C28" s="417"/>
      <c r="D28" s="368" t="s">
        <v>23</v>
      </c>
      <c r="E28" s="368"/>
      <c r="F28" s="368"/>
      <c r="G28" s="305"/>
      <c r="H28" s="306"/>
      <c r="I28" s="306"/>
      <c r="J28" s="306"/>
      <c r="K28" s="306"/>
      <c r="L28" s="307"/>
      <c r="M28" s="305"/>
      <c r="N28" s="306"/>
      <c r="O28" s="306"/>
      <c r="P28" s="306"/>
      <c r="Q28" s="306"/>
      <c r="R28" s="307"/>
      <c r="S28" s="305"/>
      <c r="T28" s="306"/>
      <c r="U28" s="306"/>
      <c r="V28" s="306"/>
      <c r="W28" s="306"/>
      <c r="X28" s="307"/>
      <c r="Y28" s="84"/>
      <c r="Z28" s="1208"/>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9"/>
      <c r="AZ28" s="82"/>
    </row>
    <row r="29" spans="1:52" ht="18.75" customHeight="1" x14ac:dyDescent="0.15">
      <c r="A29" s="382"/>
      <c r="B29" s="1213"/>
      <c r="C29" s="417"/>
      <c r="D29" s="368" t="s">
        <v>22</v>
      </c>
      <c r="E29" s="368"/>
      <c r="F29" s="368"/>
      <c r="G29" s="305"/>
      <c r="H29" s="306"/>
      <c r="I29" s="306"/>
      <c r="J29" s="306"/>
      <c r="K29" s="306"/>
      <c r="L29" s="307"/>
      <c r="M29" s="305"/>
      <c r="N29" s="306"/>
      <c r="O29" s="306"/>
      <c r="P29" s="306"/>
      <c r="Q29" s="306"/>
      <c r="R29" s="307"/>
      <c r="S29" s="305"/>
      <c r="T29" s="306"/>
      <c r="U29" s="306"/>
      <c r="V29" s="306"/>
      <c r="W29" s="306"/>
      <c r="X29" s="307"/>
      <c r="Y29" s="84"/>
      <c r="Z29" s="1208"/>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9"/>
      <c r="AZ29" s="82"/>
    </row>
    <row r="30" spans="1:52" ht="18.75" customHeight="1" x14ac:dyDescent="0.15">
      <c r="A30" s="382"/>
      <c r="B30" s="1213"/>
      <c r="C30" s="417"/>
      <c r="D30" s="368" t="s">
        <v>21</v>
      </c>
      <c r="E30" s="368"/>
      <c r="F30" s="368"/>
      <c r="G30" s="305"/>
      <c r="H30" s="306"/>
      <c r="I30" s="306"/>
      <c r="J30" s="306"/>
      <c r="K30" s="306"/>
      <c r="L30" s="307"/>
      <c r="M30" s="305"/>
      <c r="N30" s="306"/>
      <c r="O30" s="306"/>
      <c r="P30" s="306"/>
      <c r="Q30" s="306"/>
      <c r="R30" s="307"/>
      <c r="S30" s="305"/>
      <c r="T30" s="306"/>
      <c r="U30" s="306"/>
      <c r="V30" s="306"/>
      <c r="W30" s="306"/>
      <c r="X30" s="307"/>
      <c r="Y30" s="84"/>
      <c r="Z30" s="1208"/>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9"/>
      <c r="AZ30" s="82"/>
    </row>
    <row r="31" spans="1:52" ht="18.75" customHeight="1" x14ac:dyDescent="0.15">
      <c r="A31" s="382"/>
      <c r="B31" s="1214"/>
      <c r="C31" s="417"/>
      <c r="D31" s="380" t="s">
        <v>20</v>
      </c>
      <c r="E31" s="380"/>
      <c r="F31" s="380"/>
      <c r="G31" s="325"/>
      <c r="H31" s="326"/>
      <c r="I31" s="326"/>
      <c r="J31" s="326"/>
      <c r="K31" s="326"/>
      <c r="L31" s="327"/>
      <c r="M31" s="325"/>
      <c r="N31" s="326"/>
      <c r="O31" s="326"/>
      <c r="P31" s="326"/>
      <c r="Q31" s="326"/>
      <c r="R31" s="327"/>
      <c r="S31" s="325"/>
      <c r="T31" s="326"/>
      <c r="U31" s="326"/>
      <c r="V31" s="326"/>
      <c r="W31" s="326"/>
      <c r="X31" s="327"/>
      <c r="Y31" s="84"/>
      <c r="Z31" s="1208"/>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9"/>
      <c r="AZ31" s="82"/>
    </row>
    <row r="32" spans="1:52" ht="18.75" customHeight="1" x14ac:dyDescent="0.15">
      <c r="A32" s="382"/>
      <c r="B32" s="400" t="s">
        <v>45</v>
      </c>
      <c r="C32" s="392"/>
      <c r="D32" s="392"/>
      <c r="E32" s="392"/>
      <c r="F32" s="392"/>
      <c r="G32" s="101">
        <v>2</v>
      </c>
      <c r="H32" s="74" t="s">
        <v>101</v>
      </c>
      <c r="I32" s="102">
        <v>12</v>
      </c>
      <c r="J32" s="74" t="s">
        <v>99</v>
      </c>
      <c r="K32" s="102">
        <v>2</v>
      </c>
      <c r="L32" s="75" t="s">
        <v>100</v>
      </c>
      <c r="M32" s="101">
        <v>2</v>
      </c>
      <c r="N32" s="74" t="s">
        <v>101</v>
      </c>
      <c r="O32" s="102">
        <v>9</v>
      </c>
      <c r="P32" s="74" t="s">
        <v>99</v>
      </c>
      <c r="Q32" s="102">
        <v>30</v>
      </c>
      <c r="R32" s="75" t="s">
        <v>100</v>
      </c>
      <c r="S32" s="101">
        <v>2</v>
      </c>
      <c r="T32" s="74" t="s">
        <v>101</v>
      </c>
      <c r="U32" s="102">
        <v>10</v>
      </c>
      <c r="V32" s="74" t="s">
        <v>99</v>
      </c>
      <c r="W32" s="102">
        <v>31</v>
      </c>
      <c r="X32" s="75" t="s">
        <v>100</v>
      </c>
      <c r="Y32" s="84"/>
      <c r="Z32" s="1208"/>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9"/>
      <c r="AZ32" s="82"/>
    </row>
    <row r="33" spans="1:52" ht="18.75" customHeight="1" x14ac:dyDescent="0.15">
      <c r="A33" s="382"/>
      <c r="B33" s="444" t="s">
        <v>44</v>
      </c>
      <c r="C33" s="445"/>
      <c r="D33" s="445"/>
      <c r="E33" s="445"/>
      <c r="F33" s="446"/>
      <c r="G33" s="315" t="s">
        <v>152</v>
      </c>
      <c r="H33" s="316"/>
      <c r="I33" s="316"/>
      <c r="J33" s="316"/>
      <c r="K33" s="316"/>
      <c r="L33" s="317"/>
      <c r="M33" s="1210" t="s">
        <v>7</v>
      </c>
      <c r="N33" s="316"/>
      <c r="O33" s="316"/>
      <c r="P33" s="316"/>
      <c r="Q33" s="316"/>
      <c r="R33" s="317"/>
      <c r="S33" s="1210" t="s">
        <v>7</v>
      </c>
      <c r="T33" s="316"/>
      <c r="U33" s="316"/>
      <c r="V33" s="316"/>
      <c r="W33" s="316"/>
      <c r="X33" s="317"/>
      <c r="Y33" s="84"/>
      <c r="Z33" s="1208"/>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9"/>
      <c r="AZ33" s="82"/>
    </row>
    <row r="34" spans="1:52" ht="26.25" customHeight="1" thickBot="1" x14ac:dyDescent="0.2">
      <c r="A34" s="382"/>
      <c r="B34" s="401" t="s">
        <v>43</v>
      </c>
      <c r="C34" s="378"/>
      <c r="D34" s="378"/>
      <c r="E34" s="378"/>
      <c r="F34" s="378"/>
      <c r="G34" s="335">
        <v>138000</v>
      </c>
      <c r="H34" s="336"/>
      <c r="I34" s="336"/>
      <c r="J34" s="336"/>
      <c r="K34" s="336"/>
      <c r="L34" s="19"/>
      <c r="M34" s="335">
        <v>179500</v>
      </c>
      <c r="N34" s="336"/>
      <c r="O34" s="336"/>
      <c r="P34" s="336"/>
      <c r="Q34" s="336"/>
      <c r="R34" s="19"/>
      <c r="S34" s="335">
        <v>120000</v>
      </c>
      <c r="T34" s="336"/>
      <c r="U34" s="336"/>
      <c r="V34" s="336"/>
      <c r="W34" s="336"/>
      <c r="X34" s="19"/>
      <c r="Y34" s="84"/>
      <c r="Z34" s="1209"/>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9"/>
      <c r="AZ34" s="82"/>
    </row>
    <row r="35" spans="1:52" ht="30" customHeight="1" x14ac:dyDescent="0.15">
      <c r="A35" s="382"/>
      <c r="B35" s="415"/>
      <c r="C35" s="408" t="s">
        <v>42</v>
      </c>
      <c r="D35" s="408"/>
      <c r="E35" s="408"/>
      <c r="F35" s="408"/>
      <c r="G35" s="337">
        <v>80500</v>
      </c>
      <c r="H35" s="338"/>
      <c r="I35" s="338"/>
      <c r="J35" s="338"/>
      <c r="K35" s="338"/>
      <c r="L35" s="22"/>
      <c r="M35" s="337">
        <v>60300</v>
      </c>
      <c r="N35" s="338"/>
      <c r="O35" s="338"/>
      <c r="P35" s="338"/>
      <c r="Q35" s="338"/>
      <c r="R35" s="22"/>
      <c r="S35" s="337">
        <v>50000</v>
      </c>
      <c r="T35" s="338"/>
      <c r="U35" s="338"/>
      <c r="V35" s="338"/>
      <c r="W35" s="338"/>
      <c r="X35" s="22"/>
      <c r="Y35" s="84"/>
      <c r="Z35" s="1207" t="s">
        <v>123</v>
      </c>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1"/>
      <c r="AZ35" s="82"/>
    </row>
    <row r="36" spans="1:52" ht="26.25" customHeight="1" x14ac:dyDescent="0.15">
      <c r="A36" s="382"/>
      <c r="B36" s="415"/>
      <c r="C36" s="1211" t="s">
        <v>41</v>
      </c>
      <c r="D36" s="344"/>
      <c r="E36" s="344"/>
      <c r="F36" s="345"/>
      <c r="G36" s="27">
        <v>6</v>
      </c>
      <c r="H36" s="344" t="s">
        <v>40</v>
      </c>
      <c r="I36" s="344"/>
      <c r="J36" s="26">
        <v>12</v>
      </c>
      <c r="K36" s="344" t="s">
        <v>39</v>
      </c>
      <c r="L36" s="345"/>
      <c r="M36" s="27">
        <v>6</v>
      </c>
      <c r="N36" s="344" t="s">
        <v>40</v>
      </c>
      <c r="O36" s="344"/>
      <c r="P36" s="26">
        <v>9</v>
      </c>
      <c r="Q36" s="344" t="s">
        <v>39</v>
      </c>
      <c r="R36" s="345"/>
      <c r="S36" s="27">
        <v>6</v>
      </c>
      <c r="T36" s="344" t="s">
        <v>40</v>
      </c>
      <c r="U36" s="344"/>
      <c r="V36" s="26">
        <v>10</v>
      </c>
      <c r="W36" s="344" t="s">
        <v>39</v>
      </c>
      <c r="X36" s="345"/>
      <c r="Y36" s="84"/>
      <c r="Z36" s="1208"/>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9"/>
      <c r="AZ36" s="82"/>
    </row>
    <row r="37" spans="1:52" ht="18.75" customHeight="1" x14ac:dyDescent="0.15">
      <c r="A37" s="382"/>
      <c r="B37" s="416"/>
      <c r="C37" s="392" t="s">
        <v>38</v>
      </c>
      <c r="D37" s="392"/>
      <c r="E37" s="392"/>
      <c r="F37" s="392"/>
      <c r="G37" s="333">
        <f>+G34-G35</f>
        <v>57500</v>
      </c>
      <c r="H37" s="334"/>
      <c r="I37" s="334"/>
      <c r="J37" s="334"/>
      <c r="K37" s="334"/>
      <c r="L37" s="19" t="s">
        <v>12</v>
      </c>
      <c r="M37" s="333">
        <f>+M34-M35</f>
        <v>119200</v>
      </c>
      <c r="N37" s="334"/>
      <c r="O37" s="334"/>
      <c r="P37" s="334"/>
      <c r="Q37" s="334"/>
      <c r="R37" s="19" t="s">
        <v>12</v>
      </c>
      <c r="S37" s="333">
        <f>+S34-S35</f>
        <v>70000</v>
      </c>
      <c r="T37" s="334"/>
      <c r="U37" s="334"/>
      <c r="V37" s="334"/>
      <c r="W37" s="334"/>
      <c r="X37" s="19" t="s">
        <v>12</v>
      </c>
      <c r="Y37" s="84"/>
      <c r="Z37" s="1208"/>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9"/>
      <c r="AZ37" s="82"/>
    </row>
    <row r="38" spans="1:52" ht="22.5" customHeight="1" x14ac:dyDescent="0.15">
      <c r="A38" s="382"/>
      <c r="B38" s="420" t="s">
        <v>37</v>
      </c>
      <c r="C38" s="421"/>
      <c r="D38" s="421"/>
      <c r="E38" s="421"/>
      <c r="F38" s="421"/>
      <c r="G38" s="318">
        <v>2173600</v>
      </c>
      <c r="H38" s="318"/>
      <c r="I38" s="318"/>
      <c r="J38" s="318"/>
      <c r="K38" s="319"/>
      <c r="L38" s="22" t="s">
        <v>12</v>
      </c>
      <c r="M38" s="318">
        <v>2120400</v>
      </c>
      <c r="N38" s="318"/>
      <c r="O38" s="318"/>
      <c r="P38" s="318"/>
      <c r="Q38" s="319"/>
      <c r="R38" s="22" t="s">
        <v>12</v>
      </c>
      <c r="S38" s="318">
        <v>2561900</v>
      </c>
      <c r="T38" s="318"/>
      <c r="U38" s="318"/>
      <c r="V38" s="318"/>
      <c r="W38" s="319"/>
      <c r="X38" s="22" t="s">
        <v>12</v>
      </c>
      <c r="Y38" s="84"/>
      <c r="Z38" s="1208"/>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9"/>
      <c r="AZ38" s="82"/>
    </row>
    <row r="39" spans="1:52" ht="30" customHeight="1" x14ac:dyDescent="0.15">
      <c r="A39" s="382"/>
      <c r="B39" s="376" t="s">
        <v>36</v>
      </c>
      <c r="C39" s="377"/>
      <c r="D39" s="377"/>
      <c r="E39" s="377"/>
      <c r="F39" s="377"/>
      <c r="G39" s="339">
        <v>153800</v>
      </c>
      <c r="H39" s="339"/>
      <c r="I39" s="339"/>
      <c r="J39" s="339"/>
      <c r="K39" s="340"/>
      <c r="L39" s="133" t="s">
        <v>12</v>
      </c>
      <c r="M39" s="339">
        <v>150100</v>
      </c>
      <c r="N39" s="339"/>
      <c r="O39" s="339"/>
      <c r="P39" s="339"/>
      <c r="Q39" s="340"/>
      <c r="R39" s="133" t="s">
        <v>12</v>
      </c>
      <c r="S39" s="339">
        <v>190226</v>
      </c>
      <c r="T39" s="339"/>
      <c r="U39" s="339"/>
      <c r="V39" s="339"/>
      <c r="W39" s="340"/>
      <c r="X39" s="133" t="s">
        <v>12</v>
      </c>
      <c r="Y39" s="84"/>
      <c r="Z39" s="1208"/>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9"/>
      <c r="AZ39" s="82"/>
    </row>
    <row r="40" spans="1:52" ht="30" customHeight="1" x14ac:dyDescent="0.15">
      <c r="A40" s="382"/>
      <c r="B40" s="414" t="s">
        <v>35</v>
      </c>
      <c r="C40" s="392"/>
      <c r="D40" s="392"/>
      <c r="E40" s="392"/>
      <c r="F40" s="392"/>
      <c r="G40" s="390" t="s">
        <v>165</v>
      </c>
      <c r="H40" s="342"/>
      <c r="I40" s="342"/>
      <c r="J40" s="342"/>
      <c r="K40" s="342"/>
      <c r="L40" s="343"/>
      <c r="M40" s="390" t="s">
        <v>117</v>
      </c>
      <c r="N40" s="342"/>
      <c r="O40" s="342"/>
      <c r="P40" s="342"/>
      <c r="Q40" s="342"/>
      <c r="R40" s="343"/>
      <c r="S40" s="341" t="s">
        <v>120</v>
      </c>
      <c r="T40" s="342"/>
      <c r="U40" s="342"/>
      <c r="V40" s="342"/>
      <c r="W40" s="342"/>
      <c r="X40" s="343"/>
      <c r="Y40" s="84"/>
      <c r="Z40" s="1208"/>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9"/>
      <c r="AZ40" s="82"/>
    </row>
    <row r="41" spans="1:52" ht="26.25" customHeight="1" x14ac:dyDescent="0.15">
      <c r="A41" s="382"/>
      <c r="B41" s="122"/>
      <c r="C41" s="378" t="s">
        <v>34</v>
      </c>
      <c r="D41" s="378"/>
      <c r="E41" s="378"/>
      <c r="F41" s="378"/>
      <c r="G41" s="346"/>
      <c r="H41" s="347"/>
      <c r="I41" s="347"/>
      <c r="J41" s="347"/>
      <c r="K41" s="347"/>
      <c r="L41" s="348"/>
      <c r="M41" s="346" t="s">
        <v>118</v>
      </c>
      <c r="N41" s="347"/>
      <c r="O41" s="347"/>
      <c r="P41" s="347"/>
      <c r="Q41" s="347"/>
      <c r="R41" s="348"/>
      <c r="S41" s="346"/>
      <c r="T41" s="347"/>
      <c r="U41" s="347"/>
      <c r="V41" s="347"/>
      <c r="W41" s="347"/>
      <c r="X41" s="348"/>
      <c r="Y41" s="84"/>
      <c r="Z41" s="1208"/>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89"/>
      <c r="AZ41" s="82"/>
    </row>
    <row r="42" spans="1:52" ht="26.25" customHeight="1" x14ac:dyDescent="0.15">
      <c r="A42" s="382"/>
      <c r="B42" s="409"/>
      <c r="C42" s="388" t="s">
        <v>33</v>
      </c>
      <c r="D42" s="393" t="s">
        <v>144</v>
      </c>
      <c r="E42" s="394"/>
      <c r="F42" s="395"/>
      <c r="G42" s="301" t="str">
        <f>IF(G37=0,"",IF(COUNTIF(G40,"*一括徴収*"),G37,""))</f>
        <v/>
      </c>
      <c r="H42" s="302"/>
      <c r="I42" s="302"/>
      <c r="J42" s="302"/>
      <c r="K42" s="302"/>
      <c r="L42" s="23" t="s">
        <v>12</v>
      </c>
      <c r="M42" s="301" t="str">
        <f>IF(M37=0,"",IF(COUNTIF(M40,"*一括徴収*"),M37,""))</f>
        <v/>
      </c>
      <c r="N42" s="302"/>
      <c r="O42" s="302"/>
      <c r="P42" s="302"/>
      <c r="Q42" s="302"/>
      <c r="R42" s="23" t="s">
        <v>12</v>
      </c>
      <c r="S42" s="301">
        <f>IF(S37=0,"",IF(COUNTIF(S40,"*一括徴収*"),S37,""))</f>
        <v>70000</v>
      </c>
      <c r="T42" s="302"/>
      <c r="U42" s="302"/>
      <c r="V42" s="302"/>
      <c r="W42" s="302"/>
      <c r="X42" s="23" t="s">
        <v>12</v>
      </c>
      <c r="Y42" s="84"/>
      <c r="Z42" s="1208"/>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89"/>
      <c r="AZ42" s="82"/>
    </row>
    <row r="43" spans="1:52" ht="23.25" customHeight="1" x14ac:dyDescent="0.15">
      <c r="A43" s="382"/>
      <c r="B43" s="409"/>
      <c r="C43" s="389"/>
      <c r="D43" s="396" t="s">
        <v>142</v>
      </c>
      <c r="E43" s="269"/>
      <c r="F43" s="270"/>
      <c r="G43" s="320"/>
      <c r="H43" s="321"/>
      <c r="I43" s="309" t="s">
        <v>30</v>
      </c>
      <c r="J43" s="309"/>
      <c r="K43" s="309"/>
      <c r="L43" s="310"/>
      <c r="M43" s="320"/>
      <c r="N43" s="321"/>
      <c r="O43" s="309" t="s">
        <v>30</v>
      </c>
      <c r="P43" s="309"/>
      <c r="Q43" s="309"/>
      <c r="R43" s="310"/>
      <c r="S43" s="320" t="s">
        <v>196</v>
      </c>
      <c r="T43" s="321"/>
      <c r="U43" s="309" t="s">
        <v>30</v>
      </c>
      <c r="V43" s="309"/>
      <c r="W43" s="309"/>
      <c r="X43" s="310"/>
      <c r="Y43" s="84"/>
      <c r="Z43" s="1208"/>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89"/>
      <c r="AZ43" s="82"/>
    </row>
    <row r="44" spans="1:52" ht="22.5" customHeight="1" x14ac:dyDescent="0.15">
      <c r="A44" s="382"/>
      <c r="B44" s="409"/>
      <c r="C44" s="417" t="s">
        <v>29</v>
      </c>
      <c r="D44" s="379" t="s">
        <v>28</v>
      </c>
      <c r="E44" s="379"/>
      <c r="F44" s="379"/>
      <c r="G44" s="20">
        <v>2</v>
      </c>
      <c r="H44" s="20">
        <v>0</v>
      </c>
      <c r="I44" s="20">
        <v>0</v>
      </c>
      <c r="J44" s="20">
        <v>0</v>
      </c>
      <c r="K44" s="20">
        <v>0</v>
      </c>
      <c r="L44" s="21">
        <v>0</v>
      </c>
      <c r="M44" s="20"/>
      <c r="N44" s="20"/>
      <c r="O44" s="20"/>
      <c r="P44" s="20"/>
      <c r="Q44" s="20"/>
      <c r="R44" s="21"/>
      <c r="S44" s="20"/>
      <c r="T44" s="20"/>
      <c r="U44" s="20"/>
      <c r="V44" s="20"/>
      <c r="W44" s="20"/>
      <c r="X44" s="21"/>
      <c r="Y44" s="84"/>
      <c r="Z44" s="1208"/>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89"/>
      <c r="AZ44" s="82"/>
    </row>
    <row r="45" spans="1:52" ht="18.75" customHeight="1" x14ac:dyDescent="0.15">
      <c r="A45" s="382"/>
      <c r="B45" s="409"/>
      <c r="C45" s="417"/>
      <c r="D45" s="136"/>
      <c r="E45" s="138"/>
      <c r="F45" s="139" t="s">
        <v>161</v>
      </c>
      <c r="G45" s="311" t="s">
        <v>177</v>
      </c>
      <c r="H45" s="312"/>
      <c r="I45" s="312"/>
      <c r="J45" s="312"/>
      <c r="K45" s="312"/>
      <c r="L45" s="313"/>
      <c r="M45" s="311"/>
      <c r="N45" s="312"/>
      <c r="O45" s="312"/>
      <c r="P45" s="312"/>
      <c r="Q45" s="312"/>
      <c r="R45" s="313"/>
      <c r="S45" s="311"/>
      <c r="T45" s="312"/>
      <c r="U45" s="312"/>
      <c r="V45" s="312"/>
      <c r="W45" s="312"/>
      <c r="X45" s="313"/>
      <c r="Y45" s="84"/>
      <c r="Z45" s="1208"/>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89"/>
      <c r="AZ45" s="82"/>
    </row>
    <row r="46" spans="1:52" ht="18.75" customHeight="1" x14ac:dyDescent="0.15">
      <c r="A46" s="382"/>
      <c r="B46" s="409"/>
      <c r="C46" s="417"/>
      <c r="D46" s="397" t="s">
        <v>160</v>
      </c>
      <c r="E46" s="398"/>
      <c r="F46" s="399"/>
      <c r="G46" s="311" t="s">
        <v>176</v>
      </c>
      <c r="H46" s="312"/>
      <c r="I46" s="312"/>
      <c r="J46" s="312"/>
      <c r="K46" s="312"/>
      <c r="L46" s="313"/>
      <c r="M46" s="311"/>
      <c r="N46" s="312"/>
      <c r="O46" s="312"/>
      <c r="P46" s="312"/>
      <c r="Q46" s="312"/>
      <c r="R46" s="313"/>
      <c r="S46" s="311"/>
      <c r="T46" s="312"/>
      <c r="U46" s="312"/>
      <c r="V46" s="312"/>
      <c r="W46" s="312"/>
      <c r="X46" s="313"/>
      <c r="Y46" s="84"/>
      <c r="Z46" s="1208"/>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9"/>
      <c r="AZ46" s="82"/>
    </row>
    <row r="47" spans="1:52" ht="18.75" customHeight="1" x14ac:dyDescent="0.15">
      <c r="A47" s="382"/>
      <c r="B47" s="409"/>
      <c r="C47" s="417"/>
      <c r="D47" s="405" t="s">
        <v>27</v>
      </c>
      <c r="E47" s="375" t="s">
        <v>26</v>
      </c>
      <c r="F47" s="375"/>
      <c r="G47" s="299" t="s">
        <v>178</v>
      </c>
      <c r="H47" s="300"/>
      <c r="I47" s="135" t="s">
        <v>25</v>
      </c>
      <c r="J47" s="303" t="s">
        <v>170</v>
      </c>
      <c r="K47" s="303"/>
      <c r="L47" s="304"/>
      <c r="M47" s="299"/>
      <c r="N47" s="300"/>
      <c r="O47" s="135" t="s">
        <v>25</v>
      </c>
      <c r="P47" s="303"/>
      <c r="Q47" s="303"/>
      <c r="R47" s="304"/>
      <c r="S47" s="299"/>
      <c r="T47" s="300"/>
      <c r="U47" s="135" t="s">
        <v>25</v>
      </c>
      <c r="V47" s="303"/>
      <c r="W47" s="303"/>
      <c r="X47" s="304"/>
      <c r="Y47" s="84"/>
      <c r="Z47" s="1208"/>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89"/>
      <c r="AZ47" s="82"/>
    </row>
    <row r="48" spans="1:52" ht="18.75" customHeight="1" x14ac:dyDescent="0.15">
      <c r="A48" s="382"/>
      <c r="B48" s="409"/>
      <c r="C48" s="417"/>
      <c r="D48" s="405"/>
      <c r="E48" s="368" t="s">
        <v>24</v>
      </c>
      <c r="F48" s="368"/>
      <c r="G48" s="296" t="s">
        <v>162</v>
      </c>
      <c r="H48" s="297"/>
      <c r="I48" s="297"/>
      <c r="J48" s="297"/>
      <c r="K48" s="297"/>
      <c r="L48" s="298"/>
      <c r="M48" s="296"/>
      <c r="N48" s="297"/>
      <c r="O48" s="297"/>
      <c r="P48" s="297"/>
      <c r="Q48" s="297"/>
      <c r="R48" s="298"/>
      <c r="S48" s="296"/>
      <c r="T48" s="297"/>
      <c r="U48" s="297"/>
      <c r="V48" s="297"/>
      <c r="W48" s="297"/>
      <c r="X48" s="298"/>
      <c r="Y48" s="84"/>
      <c r="Z48" s="1208"/>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9"/>
      <c r="AZ48" s="82"/>
    </row>
    <row r="49" spans="1:52" ht="18.75" customHeight="1" x14ac:dyDescent="0.15">
      <c r="A49" s="382"/>
      <c r="B49" s="409"/>
      <c r="C49" s="417"/>
      <c r="D49" s="405"/>
      <c r="E49" s="368" t="s">
        <v>23</v>
      </c>
      <c r="F49" s="368"/>
      <c r="G49" s="305" t="s">
        <v>179</v>
      </c>
      <c r="H49" s="306"/>
      <c r="I49" s="306"/>
      <c r="J49" s="306"/>
      <c r="K49" s="306"/>
      <c r="L49" s="307"/>
      <c r="M49" s="305"/>
      <c r="N49" s="306"/>
      <c r="O49" s="306"/>
      <c r="P49" s="306"/>
      <c r="Q49" s="306"/>
      <c r="R49" s="307"/>
      <c r="S49" s="305"/>
      <c r="T49" s="306"/>
      <c r="U49" s="306"/>
      <c r="V49" s="306"/>
      <c r="W49" s="306"/>
      <c r="X49" s="307"/>
      <c r="Y49" s="84"/>
      <c r="Z49" s="1208"/>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9"/>
      <c r="AZ49" s="82"/>
    </row>
    <row r="50" spans="1:52" ht="26.25" customHeight="1" thickBot="1" x14ac:dyDescent="0.2">
      <c r="A50" s="382"/>
      <c r="B50" s="409"/>
      <c r="C50" s="417"/>
      <c r="D50" s="405"/>
      <c r="E50" s="368" t="s">
        <v>22</v>
      </c>
      <c r="F50" s="368"/>
      <c r="G50" s="305" t="s">
        <v>180</v>
      </c>
      <c r="H50" s="306"/>
      <c r="I50" s="306"/>
      <c r="J50" s="306"/>
      <c r="K50" s="306"/>
      <c r="L50" s="307"/>
      <c r="M50" s="305"/>
      <c r="N50" s="306"/>
      <c r="O50" s="306"/>
      <c r="P50" s="306"/>
      <c r="Q50" s="306"/>
      <c r="R50" s="307"/>
      <c r="S50" s="305"/>
      <c r="T50" s="306"/>
      <c r="U50" s="306"/>
      <c r="V50" s="306"/>
      <c r="W50" s="306"/>
      <c r="X50" s="307"/>
      <c r="Y50" s="84"/>
      <c r="Z50" s="1209"/>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3"/>
      <c r="AZ50" s="82"/>
    </row>
    <row r="51" spans="1:52" ht="26.25" customHeight="1" x14ac:dyDescent="0.15">
      <c r="A51" s="382"/>
      <c r="B51" s="409"/>
      <c r="C51" s="417"/>
      <c r="D51" s="405"/>
      <c r="E51" s="368" t="s">
        <v>21</v>
      </c>
      <c r="F51" s="368"/>
      <c r="G51" s="305" t="s">
        <v>181</v>
      </c>
      <c r="H51" s="306"/>
      <c r="I51" s="306"/>
      <c r="J51" s="306"/>
      <c r="K51" s="306"/>
      <c r="L51" s="307"/>
      <c r="M51" s="305"/>
      <c r="N51" s="306"/>
      <c r="O51" s="306"/>
      <c r="P51" s="306"/>
      <c r="Q51" s="306"/>
      <c r="R51" s="307"/>
      <c r="S51" s="305"/>
      <c r="T51" s="306"/>
      <c r="U51" s="306"/>
      <c r="V51" s="306"/>
      <c r="W51" s="306"/>
      <c r="X51" s="307"/>
      <c r="Y51" s="84"/>
      <c r="Z51" s="1207" t="s">
        <v>124</v>
      </c>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9"/>
      <c r="AZ51" s="82"/>
    </row>
    <row r="52" spans="1:52" ht="18.75" customHeight="1" x14ac:dyDescent="0.15">
      <c r="A52" s="382"/>
      <c r="B52" s="409"/>
      <c r="C52" s="417"/>
      <c r="D52" s="405"/>
      <c r="E52" s="380" t="s">
        <v>20</v>
      </c>
      <c r="F52" s="380"/>
      <c r="G52" s="325"/>
      <c r="H52" s="326"/>
      <c r="I52" s="326"/>
      <c r="J52" s="326"/>
      <c r="K52" s="326"/>
      <c r="L52" s="327"/>
      <c r="M52" s="325"/>
      <c r="N52" s="326"/>
      <c r="O52" s="326"/>
      <c r="P52" s="326"/>
      <c r="Q52" s="326"/>
      <c r="R52" s="327"/>
      <c r="S52" s="325"/>
      <c r="T52" s="326"/>
      <c r="U52" s="326"/>
      <c r="V52" s="326"/>
      <c r="W52" s="326"/>
      <c r="X52" s="327"/>
      <c r="Y52" s="84"/>
      <c r="Z52" s="1208"/>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9"/>
      <c r="AZ52" s="82"/>
    </row>
    <row r="53" spans="1:52" ht="18.75" customHeight="1" x14ac:dyDescent="0.15">
      <c r="A53" s="382"/>
      <c r="B53" s="409"/>
      <c r="C53" s="417"/>
      <c r="D53" s="405" t="s">
        <v>19</v>
      </c>
      <c r="E53" s="406" t="s">
        <v>18</v>
      </c>
      <c r="F53" s="406"/>
      <c r="G53" s="286" t="s">
        <v>169</v>
      </c>
      <c r="H53" s="287"/>
      <c r="I53" s="287"/>
      <c r="J53" s="287"/>
      <c r="K53" s="287"/>
      <c r="L53" s="288"/>
      <c r="M53" s="286"/>
      <c r="N53" s="287"/>
      <c r="O53" s="287"/>
      <c r="P53" s="287"/>
      <c r="Q53" s="287"/>
      <c r="R53" s="288"/>
      <c r="S53" s="286"/>
      <c r="T53" s="287"/>
      <c r="U53" s="287"/>
      <c r="V53" s="287"/>
      <c r="W53" s="287"/>
      <c r="X53" s="288"/>
      <c r="Y53" s="84"/>
      <c r="Z53" s="1208"/>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9"/>
      <c r="AZ53" s="82"/>
    </row>
    <row r="54" spans="1:52" ht="18.75" customHeight="1" x14ac:dyDescent="0.15">
      <c r="A54" s="382"/>
      <c r="B54" s="409"/>
      <c r="C54" s="417"/>
      <c r="D54" s="405"/>
      <c r="E54" s="391" t="s">
        <v>17</v>
      </c>
      <c r="F54" s="391"/>
      <c r="G54" s="308" t="s">
        <v>182</v>
      </c>
      <c r="H54" s="308"/>
      <c r="I54" s="308"/>
      <c r="J54" s="308"/>
      <c r="K54" s="308"/>
      <c r="L54" s="308"/>
      <c r="M54" s="308"/>
      <c r="N54" s="308"/>
      <c r="O54" s="308"/>
      <c r="P54" s="308"/>
      <c r="Q54" s="308"/>
      <c r="R54" s="308"/>
      <c r="S54" s="308"/>
      <c r="T54" s="308"/>
      <c r="U54" s="308"/>
      <c r="V54" s="308"/>
      <c r="W54" s="308"/>
      <c r="X54" s="308"/>
      <c r="Y54" s="84"/>
      <c r="Z54" s="1208"/>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9"/>
      <c r="AZ54" s="82"/>
    </row>
    <row r="55" spans="1:52" ht="18.75" customHeight="1" x14ac:dyDescent="0.15">
      <c r="A55" s="382"/>
      <c r="B55" s="409"/>
      <c r="C55" s="417"/>
      <c r="D55" s="405"/>
      <c r="E55" s="391" t="s">
        <v>16</v>
      </c>
      <c r="F55" s="391"/>
      <c r="G55" s="290" t="s">
        <v>183</v>
      </c>
      <c r="H55" s="291"/>
      <c r="I55" s="291" t="s">
        <v>184</v>
      </c>
      <c r="J55" s="291"/>
      <c r="K55" s="291" t="s">
        <v>168</v>
      </c>
      <c r="L55" s="314"/>
      <c r="M55" s="290"/>
      <c r="N55" s="291"/>
      <c r="O55" s="291"/>
      <c r="P55" s="291"/>
      <c r="Q55" s="291"/>
      <c r="R55" s="314"/>
      <c r="S55" s="290"/>
      <c r="T55" s="291"/>
      <c r="U55" s="291"/>
      <c r="V55" s="291"/>
      <c r="W55" s="291"/>
      <c r="X55" s="314"/>
      <c r="Y55" s="84"/>
      <c r="Z55" s="1208"/>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9"/>
      <c r="AZ55" s="82"/>
    </row>
    <row r="56" spans="1:52" ht="18.75" customHeight="1" x14ac:dyDescent="0.15">
      <c r="A56" s="382"/>
      <c r="B56" s="409"/>
      <c r="C56" s="417"/>
      <c r="D56" s="405"/>
      <c r="E56" s="407" t="s">
        <v>15</v>
      </c>
      <c r="F56" s="407"/>
      <c r="G56" s="328" t="s">
        <v>168</v>
      </c>
      <c r="H56" s="329"/>
      <c r="I56" s="329"/>
      <c r="J56" s="329"/>
      <c r="K56" s="329"/>
      <c r="L56" s="330"/>
      <c r="M56" s="328"/>
      <c r="N56" s="329"/>
      <c r="O56" s="329"/>
      <c r="P56" s="329"/>
      <c r="Q56" s="329"/>
      <c r="R56" s="330"/>
      <c r="S56" s="328"/>
      <c r="T56" s="329"/>
      <c r="U56" s="329"/>
      <c r="V56" s="329"/>
      <c r="W56" s="329"/>
      <c r="X56" s="330"/>
      <c r="Y56" s="84"/>
      <c r="Z56" s="1208"/>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9"/>
      <c r="AZ56" s="82"/>
    </row>
    <row r="57" spans="1:52" ht="18.75" customHeight="1" x14ac:dyDescent="0.15">
      <c r="A57" s="382"/>
      <c r="B57" s="409"/>
      <c r="C57" s="417"/>
      <c r="D57" s="405" t="s">
        <v>14</v>
      </c>
      <c r="E57" s="423" t="s">
        <v>13</v>
      </c>
      <c r="F57" s="423"/>
      <c r="G57" s="331">
        <v>11500</v>
      </c>
      <c r="H57" s="332"/>
      <c r="I57" s="332"/>
      <c r="J57" s="332"/>
      <c r="K57" s="332"/>
      <c r="L57" s="19" t="s">
        <v>12</v>
      </c>
      <c r="M57" s="331"/>
      <c r="N57" s="332"/>
      <c r="O57" s="332"/>
      <c r="P57" s="332"/>
      <c r="Q57" s="332"/>
      <c r="R57" s="19" t="s">
        <v>12</v>
      </c>
      <c r="S57" s="331"/>
      <c r="T57" s="332"/>
      <c r="U57" s="332"/>
      <c r="V57" s="332"/>
      <c r="W57" s="332"/>
      <c r="X57" s="19" t="s">
        <v>12</v>
      </c>
      <c r="Y57" s="84"/>
      <c r="Z57" s="1208"/>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9"/>
      <c r="AZ57" s="82"/>
    </row>
    <row r="58" spans="1:52" ht="18.75" customHeight="1" thickBot="1" x14ac:dyDescent="0.2">
      <c r="A58" s="383"/>
      <c r="B58" s="410"/>
      <c r="C58" s="418"/>
      <c r="D58" s="422"/>
      <c r="E58" s="424" t="s">
        <v>11</v>
      </c>
      <c r="F58" s="424"/>
      <c r="G58" s="292" t="s">
        <v>185</v>
      </c>
      <c r="H58" s="293"/>
      <c r="I58" s="294" t="s">
        <v>10</v>
      </c>
      <c r="J58" s="295"/>
      <c r="K58" s="295"/>
      <c r="L58" s="295"/>
      <c r="M58" s="292"/>
      <c r="N58" s="293"/>
      <c r="O58" s="294" t="s">
        <v>10</v>
      </c>
      <c r="P58" s="295"/>
      <c r="Q58" s="295"/>
      <c r="R58" s="295"/>
      <c r="S58" s="292"/>
      <c r="T58" s="293"/>
      <c r="U58" s="294" t="s">
        <v>10</v>
      </c>
      <c r="V58" s="295"/>
      <c r="W58" s="295"/>
      <c r="X58" s="295"/>
      <c r="Y58" s="84"/>
      <c r="Z58" s="1208"/>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9"/>
      <c r="AZ58" s="82"/>
    </row>
    <row r="59" spans="1:52" ht="18.75" customHeight="1" x14ac:dyDescent="0.15">
      <c r="A59" s="94"/>
      <c r="B59" s="95"/>
      <c r="C59" s="96"/>
      <c r="D59" s="97"/>
      <c r="E59" s="98"/>
      <c r="F59" s="98"/>
      <c r="G59" s="99"/>
      <c r="H59" s="99"/>
      <c r="I59" s="100"/>
      <c r="J59" s="100"/>
      <c r="K59" s="100"/>
      <c r="L59" s="100"/>
      <c r="M59" s="99"/>
      <c r="N59" s="99"/>
      <c r="O59" s="100"/>
      <c r="P59" s="100"/>
      <c r="Q59" s="100"/>
      <c r="R59" s="100"/>
      <c r="S59" s="99"/>
      <c r="T59" s="99"/>
      <c r="U59" s="100"/>
      <c r="V59" s="100"/>
      <c r="W59" s="100"/>
      <c r="X59" s="100"/>
      <c r="Y59" s="84"/>
      <c r="Z59" s="1208"/>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9"/>
      <c r="AZ59" s="82"/>
    </row>
    <row r="60" spans="1:52" s="6" customFormat="1" ht="18.75"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7"/>
      <c r="Z60" s="1208"/>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9"/>
    </row>
    <row r="61" spans="1:52" ht="17.25" customHeight="1" x14ac:dyDescent="0.15">
      <c r="Y61" s="84"/>
      <c r="Z61" s="1208"/>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9"/>
    </row>
    <row r="62" spans="1:52" ht="17.25" customHeight="1" x14ac:dyDescent="0.15">
      <c r="Z62" s="1208"/>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9"/>
    </row>
    <row r="63" spans="1:52" ht="17.25" customHeight="1" x14ac:dyDescent="0.15">
      <c r="Z63" s="120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89"/>
    </row>
    <row r="64" spans="1:52" ht="17.25" customHeight="1" x14ac:dyDescent="0.15">
      <c r="Z64" s="120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89"/>
    </row>
    <row r="65" spans="26:51" ht="17.25" customHeight="1" x14ac:dyDescent="0.15">
      <c r="Z65" s="1208"/>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9"/>
    </row>
    <row r="66" spans="26:51" ht="17.25" customHeight="1" x14ac:dyDescent="0.15">
      <c r="Z66" s="120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89"/>
    </row>
    <row r="67" spans="26:51" ht="17.25" customHeight="1" x14ac:dyDescent="0.15">
      <c r="Z67" s="1208"/>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89"/>
    </row>
    <row r="68" spans="26:51" ht="17.25" customHeight="1" x14ac:dyDescent="0.15">
      <c r="Z68" s="120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89"/>
    </row>
    <row r="69" spans="26:51" ht="17.25" customHeight="1" x14ac:dyDescent="0.15">
      <c r="Z69" s="120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89"/>
    </row>
    <row r="70" spans="26:51" ht="17.25" customHeight="1" thickBot="1" x14ac:dyDescent="0.2">
      <c r="Z70" s="1209"/>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3"/>
    </row>
    <row r="71" spans="26:51" ht="15" customHeight="1" x14ac:dyDescent="0.15">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row>
    <row r="72" spans="26:51" ht="15" customHeight="1" x14ac:dyDescent="0.15">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row>
    <row r="73" spans="26:51" ht="15" customHeight="1" x14ac:dyDescent="0.15"/>
    <row r="74" spans="26:51" ht="15" customHeight="1" x14ac:dyDescent="0.15"/>
    <row r="75" spans="26:51" ht="15" customHeight="1" x14ac:dyDescent="0.15"/>
    <row r="76" spans="26:51" ht="15" customHeight="1" x14ac:dyDescent="0.15"/>
    <row r="77" spans="26:51" ht="15" customHeight="1" x14ac:dyDescent="0.15"/>
    <row r="78" spans="26:51" ht="15" customHeight="1" x14ac:dyDescent="0.15"/>
    <row r="79" spans="26:51" ht="15" customHeight="1" x14ac:dyDescent="0.15"/>
    <row r="80" spans="26:51"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3.5" customHeight="1" x14ac:dyDescent="0.15"/>
    <row r="98" ht="13.5" customHeight="1" x14ac:dyDescent="0.15"/>
  </sheetData>
  <sheetProtection selectLockedCells="1"/>
  <mergeCells count="226">
    <mergeCell ref="A14:A58"/>
    <mergeCell ref="D46:F46"/>
    <mergeCell ref="G46:L46"/>
    <mergeCell ref="M46:R46"/>
    <mergeCell ref="A1:K1"/>
    <mergeCell ref="A6:F6"/>
    <mergeCell ref="A7:A12"/>
    <mergeCell ref="B7:B12"/>
    <mergeCell ref="C7:F7"/>
    <mergeCell ref="C8:F8"/>
    <mergeCell ref="G8:AB8"/>
    <mergeCell ref="C9:F9"/>
    <mergeCell ref="G9:AB9"/>
    <mergeCell ref="C11:F12"/>
    <mergeCell ref="C10:F10"/>
    <mergeCell ref="T10:AB10"/>
    <mergeCell ref="G11:L11"/>
    <mergeCell ref="M11:R11"/>
    <mergeCell ref="S11:Z11"/>
    <mergeCell ref="AA11:AB11"/>
    <mergeCell ref="G12:L12"/>
    <mergeCell ref="M12:R12"/>
    <mergeCell ref="S12:T12"/>
    <mergeCell ref="V12:W12"/>
    <mergeCell ref="Y12:Z12"/>
    <mergeCell ref="AA12:AB12"/>
    <mergeCell ref="G13:L13"/>
    <mergeCell ref="B14:F14"/>
    <mergeCell ref="G14:L14"/>
    <mergeCell ref="M14:R14"/>
    <mergeCell ref="S14:X14"/>
    <mergeCell ref="C20:F20"/>
    <mergeCell ref="G20:L20"/>
    <mergeCell ref="M20:R20"/>
    <mergeCell ref="S20:X20"/>
    <mergeCell ref="B18:F18"/>
    <mergeCell ref="G18:L18"/>
    <mergeCell ref="M18:R18"/>
    <mergeCell ref="S18:X18"/>
    <mergeCell ref="B17:F17"/>
    <mergeCell ref="G17:L17"/>
    <mergeCell ref="M17:R17"/>
    <mergeCell ref="S17:X17"/>
    <mergeCell ref="B15:F15"/>
    <mergeCell ref="B16:F16"/>
    <mergeCell ref="Z14:AY14"/>
    <mergeCell ref="Z16:Z34"/>
    <mergeCell ref="B21:F21"/>
    <mergeCell ref="B23:B31"/>
    <mergeCell ref="C23:C26"/>
    <mergeCell ref="D23:F23"/>
    <mergeCell ref="C19:F19"/>
    <mergeCell ref="G19:L19"/>
    <mergeCell ref="M19:R19"/>
    <mergeCell ref="S19:X19"/>
    <mergeCell ref="D31:F31"/>
    <mergeCell ref="G31:L31"/>
    <mergeCell ref="M31:R31"/>
    <mergeCell ref="S31:X31"/>
    <mergeCell ref="D30:F30"/>
    <mergeCell ref="G30:L30"/>
    <mergeCell ref="M30:R30"/>
    <mergeCell ref="S30:X30"/>
    <mergeCell ref="D29:F29"/>
    <mergeCell ref="B22:F22"/>
    <mergeCell ref="G22:L22"/>
    <mergeCell ref="M22:R22"/>
    <mergeCell ref="S22:X22"/>
    <mergeCell ref="D26:F26"/>
    <mergeCell ref="D25:F25"/>
    <mergeCell ref="G25:L25"/>
    <mergeCell ref="M25:R25"/>
    <mergeCell ref="S25:X25"/>
    <mergeCell ref="D24:F24"/>
    <mergeCell ref="G24:L24"/>
    <mergeCell ref="M24:R24"/>
    <mergeCell ref="S24:X24"/>
    <mergeCell ref="G16:L16"/>
    <mergeCell ref="M16:R16"/>
    <mergeCell ref="S16:X16"/>
    <mergeCell ref="C27:C31"/>
    <mergeCell ref="D27:F27"/>
    <mergeCell ref="G27:L27"/>
    <mergeCell ref="M27:R27"/>
    <mergeCell ref="S27:X27"/>
    <mergeCell ref="D28:F28"/>
    <mergeCell ref="G28:L28"/>
    <mergeCell ref="M28:R28"/>
    <mergeCell ref="S28:X28"/>
    <mergeCell ref="G23:I23"/>
    <mergeCell ref="J23:L23"/>
    <mergeCell ref="M23:O23"/>
    <mergeCell ref="P23:R23"/>
    <mergeCell ref="S23:U23"/>
    <mergeCell ref="V23:X23"/>
    <mergeCell ref="G29:L29"/>
    <mergeCell ref="C37:F37"/>
    <mergeCell ref="G37:K37"/>
    <mergeCell ref="M37:Q37"/>
    <mergeCell ref="S37:W37"/>
    <mergeCell ref="B32:F32"/>
    <mergeCell ref="B33:F33"/>
    <mergeCell ref="G33:L33"/>
    <mergeCell ref="M33:R33"/>
    <mergeCell ref="S33:X33"/>
    <mergeCell ref="C36:F36"/>
    <mergeCell ref="H36:I36"/>
    <mergeCell ref="K36:L36"/>
    <mergeCell ref="N36:O36"/>
    <mergeCell ref="B34:F34"/>
    <mergeCell ref="G34:K34"/>
    <mergeCell ref="M34:Q34"/>
    <mergeCell ref="S34:W34"/>
    <mergeCell ref="Q36:R36"/>
    <mergeCell ref="T36:U36"/>
    <mergeCell ref="W36:X36"/>
    <mergeCell ref="B35:B37"/>
    <mergeCell ref="C35:F35"/>
    <mergeCell ref="G35:K35"/>
    <mergeCell ref="M49:R49"/>
    <mergeCell ref="S49:X49"/>
    <mergeCell ref="E50:F50"/>
    <mergeCell ref="B39:F39"/>
    <mergeCell ref="G39:K39"/>
    <mergeCell ref="M39:Q39"/>
    <mergeCell ref="S39:W39"/>
    <mergeCell ref="B38:F38"/>
    <mergeCell ref="G38:K38"/>
    <mergeCell ref="M38:Q38"/>
    <mergeCell ref="S38:W38"/>
    <mergeCell ref="M54:R54"/>
    <mergeCell ref="S54:X54"/>
    <mergeCell ref="E53:F53"/>
    <mergeCell ref="C41:F41"/>
    <mergeCell ref="G41:L41"/>
    <mergeCell ref="M41:R41"/>
    <mergeCell ref="S41:X41"/>
    <mergeCell ref="B40:F40"/>
    <mergeCell ref="G40:L40"/>
    <mergeCell ref="M40:R40"/>
    <mergeCell ref="S40:X40"/>
    <mergeCell ref="E47:F47"/>
    <mergeCell ref="D47:D52"/>
    <mergeCell ref="G47:H47"/>
    <mergeCell ref="J47:L47"/>
    <mergeCell ref="M47:N47"/>
    <mergeCell ref="P47:R47"/>
    <mergeCell ref="S47:T47"/>
    <mergeCell ref="V47:X47"/>
    <mergeCell ref="G48:L48"/>
    <mergeCell ref="M48:R48"/>
    <mergeCell ref="S48:X48"/>
    <mergeCell ref="E49:F49"/>
    <mergeCell ref="G49:L49"/>
    <mergeCell ref="M29:R29"/>
    <mergeCell ref="S29:X29"/>
    <mergeCell ref="G26:L26"/>
    <mergeCell ref="M26:R26"/>
    <mergeCell ref="S26:X26"/>
    <mergeCell ref="B42:B58"/>
    <mergeCell ref="C42:C43"/>
    <mergeCell ref="D42:F42"/>
    <mergeCell ref="G42:K42"/>
    <mergeCell ref="M42:Q42"/>
    <mergeCell ref="S42:W42"/>
    <mergeCell ref="D43:F43"/>
    <mergeCell ref="G43:H43"/>
    <mergeCell ref="I43:L43"/>
    <mergeCell ref="M43:N43"/>
    <mergeCell ref="O43:R43"/>
    <mergeCell ref="S43:T43"/>
    <mergeCell ref="U43:X43"/>
    <mergeCell ref="C44:C58"/>
    <mergeCell ref="D44:F44"/>
    <mergeCell ref="D53:D56"/>
    <mergeCell ref="M50:R50"/>
    <mergeCell ref="S50:X50"/>
    <mergeCell ref="E56:F56"/>
    <mergeCell ref="Z35:Z50"/>
    <mergeCell ref="Z51:Z70"/>
    <mergeCell ref="K55:L55"/>
    <mergeCell ref="M55:N55"/>
    <mergeCell ref="O55:P55"/>
    <mergeCell ref="Q55:R55"/>
    <mergeCell ref="S55:T55"/>
    <mergeCell ref="U55:V55"/>
    <mergeCell ref="W55:X55"/>
    <mergeCell ref="G45:L45"/>
    <mergeCell ref="M45:R45"/>
    <mergeCell ref="S45:X45"/>
    <mergeCell ref="M35:Q35"/>
    <mergeCell ref="S35:W35"/>
    <mergeCell ref="G51:L51"/>
    <mergeCell ref="M51:R51"/>
    <mergeCell ref="G53:L53"/>
    <mergeCell ref="M53:R53"/>
    <mergeCell ref="S53:X53"/>
    <mergeCell ref="G56:L56"/>
    <mergeCell ref="M56:R56"/>
    <mergeCell ref="S56:X56"/>
    <mergeCell ref="M52:R52"/>
    <mergeCell ref="S52:X52"/>
    <mergeCell ref="S51:X51"/>
    <mergeCell ref="S46:X46"/>
    <mergeCell ref="G50:L50"/>
    <mergeCell ref="E52:F52"/>
    <mergeCell ref="E48:F48"/>
    <mergeCell ref="G52:L52"/>
    <mergeCell ref="D57:D58"/>
    <mergeCell ref="G57:K57"/>
    <mergeCell ref="M57:Q57"/>
    <mergeCell ref="S57:W57"/>
    <mergeCell ref="G58:H58"/>
    <mergeCell ref="E55:F55"/>
    <mergeCell ref="E57:F57"/>
    <mergeCell ref="E58:F58"/>
    <mergeCell ref="G55:H55"/>
    <mergeCell ref="I55:J55"/>
    <mergeCell ref="I58:L58"/>
    <mergeCell ref="M58:N58"/>
    <mergeCell ref="O58:R58"/>
    <mergeCell ref="S58:T58"/>
    <mergeCell ref="U58:X58"/>
    <mergeCell ref="E51:F51"/>
    <mergeCell ref="E54:F54"/>
    <mergeCell ref="G54:L54"/>
  </mergeCells>
  <phoneticPr fontId="45"/>
  <conditionalFormatting sqref="M58:N58 S58:T58">
    <cfRule type="cellIs" dxfId="107" priority="3" stopIfTrue="1" operator="notEqual">
      <formula>""</formula>
    </cfRule>
    <cfRule type="expression" dxfId="106" priority="4" stopIfTrue="1">
      <formula>M40="特別徴収継続(転勤・転籍)"</formula>
    </cfRule>
  </conditionalFormatting>
  <conditionalFormatting sqref="M45:X45">
    <cfRule type="cellIs" dxfId="105" priority="1" stopIfTrue="1" operator="notEqual">
      <formula>""</formula>
    </cfRule>
    <cfRule type="expression" dxfId="104" priority="2" stopIfTrue="1">
      <formula>M40="特別徴収継続(転勤・転籍)"</formula>
    </cfRule>
  </conditionalFormatting>
  <conditionalFormatting sqref="G41:L41">
    <cfRule type="cellIs" dxfId="103" priority="107" stopIfTrue="1" operator="notEqual">
      <formula>""</formula>
    </cfRule>
    <cfRule type="expression" dxfId="102" priority="108" stopIfTrue="1">
      <formula>G40="普通徴収(本人が納付)"</formula>
    </cfRule>
  </conditionalFormatting>
  <conditionalFormatting sqref="G42:K42">
    <cfRule type="cellIs" dxfId="101" priority="105" stopIfTrue="1" operator="notEqual">
      <formula>""</formula>
    </cfRule>
    <cfRule type="expression" dxfId="100" priority="106" stopIfTrue="1">
      <formula>OR(G40="一括徴収",G40="一括徴収(本人希望)")</formula>
    </cfRule>
  </conditionalFormatting>
  <conditionalFormatting sqref="G43:H43">
    <cfRule type="cellIs" dxfId="99" priority="103" stopIfTrue="1" operator="notEqual">
      <formula>""</formula>
    </cfRule>
    <cfRule type="expression" dxfId="98" priority="104" stopIfTrue="1">
      <formula>OR(G40="一括徴収",G40="一括徴収(本人希望)")</formula>
    </cfRule>
  </conditionalFormatting>
  <conditionalFormatting sqref="H44">
    <cfRule type="cellIs" dxfId="97" priority="101" stopIfTrue="1" operator="notEqual">
      <formula>""</formula>
    </cfRule>
    <cfRule type="expression" dxfId="96" priority="102" stopIfTrue="1">
      <formula>G40="特別徴収継続(転勤・転籍)"</formula>
    </cfRule>
  </conditionalFormatting>
  <conditionalFormatting sqref="I44">
    <cfRule type="cellIs" dxfId="95" priority="99" stopIfTrue="1" operator="notEqual">
      <formula>""</formula>
    </cfRule>
    <cfRule type="expression" dxfId="94" priority="100" stopIfTrue="1">
      <formula>G40="特別徴収継続(転勤・転籍)"</formula>
    </cfRule>
  </conditionalFormatting>
  <conditionalFormatting sqref="J44">
    <cfRule type="cellIs" dxfId="93" priority="97" stopIfTrue="1" operator="notEqual">
      <formula>""</formula>
    </cfRule>
    <cfRule type="expression" dxfId="92" priority="98" stopIfTrue="1">
      <formula>G40="特別徴収継続(転勤・転籍)"</formula>
    </cfRule>
  </conditionalFormatting>
  <conditionalFormatting sqref="K44">
    <cfRule type="cellIs" dxfId="91" priority="95" stopIfTrue="1" operator="notEqual">
      <formula>""</formula>
    </cfRule>
    <cfRule type="expression" dxfId="90" priority="96" stopIfTrue="1">
      <formula>G40="特別徴収継続(転勤・転籍)"</formula>
    </cfRule>
  </conditionalFormatting>
  <conditionalFormatting sqref="L44">
    <cfRule type="cellIs" dxfId="89" priority="93" stopIfTrue="1" operator="notEqual">
      <formula>""</formula>
    </cfRule>
    <cfRule type="expression" dxfId="88" priority="94" stopIfTrue="1">
      <formula>G40="特別徴収継続(転勤・転籍)"</formula>
    </cfRule>
  </conditionalFormatting>
  <conditionalFormatting sqref="G47:H47">
    <cfRule type="cellIs" dxfId="87" priority="89" stopIfTrue="1" operator="notEqual">
      <formula>""</formula>
    </cfRule>
    <cfRule type="expression" dxfId="86" priority="90" stopIfTrue="1">
      <formula>G40="特別徴収継続(転勤・転籍)"</formula>
    </cfRule>
  </conditionalFormatting>
  <conditionalFormatting sqref="J47:L47">
    <cfRule type="cellIs" dxfId="85" priority="87" stopIfTrue="1" operator="notEqual">
      <formula>""</formula>
    </cfRule>
    <cfRule type="expression" dxfId="84" priority="88" stopIfTrue="1">
      <formula>G40="特別徴収継続(転勤・転籍)"</formula>
    </cfRule>
  </conditionalFormatting>
  <conditionalFormatting sqref="G48:L48">
    <cfRule type="cellIs" dxfId="83" priority="85" stopIfTrue="1" operator="notEqual">
      <formula>""</formula>
    </cfRule>
    <cfRule type="expression" dxfId="82" priority="86" stopIfTrue="1">
      <formula>G40="特別徴収継続(転勤・転籍)"</formula>
    </cfRule>
  </conditionalFormatting>
  <conditionalFormatting sqref="G49:L49">
    <cfRule type="cellIs" dxfId="81" priority="83" stopIfTrue="1" operator="notEqual">
      <formula>""</formula>
    </cfRule>
    <cfRule type="expression" dxfId="80" priority="84" stopIfTrue="1">
      <formula>G40="特別徴収継続(転勤・転籍)"</formula>
    </cfRule>
  </conditionalFormatting>
  <conditionalFormatting sqref="G50:L50">
    <cfRule type="cellIs" dxfId="79" priority="81" stopIfTrue="1" operator="notEqual">
      <formula>""</formula>
    </cfRule>
    <cfRule type="expression" dxfId="78" priority="82" stopIfTrue="1">
      <formula>G40="特別徴収継続(転勤・転籍)"</formula>
    </cfRule>
  </conditionalFormatting>
  <conditionalFormatting sqref="G51:L51">
    <cfRule type="cellIs" dxfId="77" priority="79" stopIfTrue="1" operator="notEqual">
      <formula>""</formula>
    </cfRule>
    <cfRule type="expression" dxfId="76" priority="80" stopIfTrue="1">
      <formula>G40="特別徴収継続(転勤・転籍)"</formula>
    </cfRule>
  </conditionalFormatting>
  <conditionalFormatting sqref="G52:L52">
    <cfRule type="cellIs" dxfId="75" priority="77" stopIfTrue="1" operator="notEqual">
      <formula>""</formula>
    </cfRule>
    <cfRule type="expression" dxfId="74" priority="78" stopIfTrue="1">
      <formula>G40="特別徴収継続(転勤・転籍)"</formula>
    </cfRule>
  </conditionalFormatting>
  <conditionalFormatting sqref="G53:L53">
    <cfRule type="cellIs" dxfId="73" priority="75" stopIfTrue="1" operator="notEqual">
      <formula>""</formula>
    </cfRule>
    <cfRule type="expression" dxfId="72" priority="76" stopIfTrue="1">
      <formula>G40="特別徴収継続(転勤・転籍)"</formula>
    </cfRule>
  </conditionalFormatting>
  <conditionalFormatting sqref="G54:L54">
    <cfRule type="cellIs" dxfId="71" priority="73" stopIfTrue="1" operator="notEqual">
      <formula>""</formula>
    </cfRule>
    <cfRule type="expression" dxfId="70" priority="74" stopIfTrue="1">
      <formula>G40="特別徴収継続(転勤・転籍)"</formula>
    </cfRule>
  </conditionalFormatting>
  <conditionalFormatting sqref="G55:H55">
    <cfRule type="cellIs" dxfId="69" priority="71" stopIfTrue="1" operator="notEqual">
      <formula>""</formula>
    </cfRule>
    <cfRule type="expression" dxfId="68" priority="72" stopIfTrue="1">
      <formula>G40="特別徴収継続(転勤・転籍)"</formula>
    </cfRule>
  </conditionalFormatting>
  <conditionalFormatting sqref="I55:J55">
    <cfRule type="cellIs" dxfId="67" priority="69" stopIfTrue="1" operator="notEqual">
      <formula>""</formula>
    </cfRule>
    <cfRule type="expression" dxfId="66" priority="70" stopIfTrue="1">
      <formula>G40="特別徴収継続(転勤・転籍)"</formula>
    </cfRule>
  </conditionalFormatting>
  <conditionalFormatting sqref="K55:L55">
    <cfRule type="cellIs" dxfId="65" priority="67" stopIfTrue="1" operator="notEqual">
      <formula>""</formula>
    </cfRule>
    <cfRule type="expression" dxfId="64" priority="68" stopIfTrue="1">
      <formula>G40="特別徴収継続(転勤・転籍)"</formula>
    </cfRule>
  </conditionalFormatting>
  <conditionalFormatting sqref="G56:L56">
    <cfRule type="cellIs" dxfId="63" priority="65" stopIfTrue="1" operator="notEqual">
      <formula>""</formula>
    </cfRule>
    <cfRule type="expression" dxfId="62" priority="66" stopIfTrue="1">
      <formula>G40="特別徴収継続(転勤・転籍)"</formula>
    </cfRule>
  </conditionalFormatting>
  <conditionalFormatting sqref="G57:K57">
    <cfRule type="cellIs" dxfId="61" priority="63" stopIfTrue="1" operator="notEqual">
      <formula>""</formula>
    </cfRule>
    <cfRule type="expression" dxfId="60" priority="64" stopIfTrue="1">
      <formula>G40="特別徴収継続(転勤・転籍)"</formula>
    </cfRule>
  </conditionalFormatting>
  <conditionalFormatting sqref="G58:H58">
    <cfRule type="cellIs" dxfId="59" priority="61" stopIfTrue="1" operator="notEqual">
      <formula>""</formula>
    </cfRule>
    <cfRule type="expression" dxfId="58" priority="62" stopIfTrue="1">
      <formula>G40="特別徴収継続(転勤・転籍)"</formula>
    </cfRule>
  </conditionalFormatting>
  <conditionalFormatting sqref="M41:R41">
    <cfRule type="cellIs" dxfId="57" priority="59" stopIfTrue="1" operator="notEqual">
      <formula>""</formula>
    </cfRule>
    <cfRule type="expression" dxfId="56" priority="60" stopIfTrue="1">
      <formula>M40="普通徴収(本人が納付)"</formula>
    </cfRule>
  </conditionalFormatting>
  <conditionalFormatting sqref="M43:N43">
    <cfRule type="cellIs" dxfId="55" priority="57" stopIfTrue="1" operator="notEqual">
      <formula>""</formula>
    </cfRule>
    <cfRule type="expression" dxfId="54" priority="58" stopIfTrue="1">
      <formula>OR(M40="一括徴収",M40="一括徴収(本人希望)")</formula>
    </cfRule>
  </conditionalFormatting>
  <conditionalFormatting sqref="S41:X41">
    <cfRule type="cellIs" dxfId="53" priority="55" stopIfTrue="1" operator="notEqual">
      <formula>""</formula>
    </cfRule>
    <cfRule type="expression" dxfId="52" priority="56" stopIfTrue="1">
      <formula>S40="普通徴収(本人が納付)"</formula>
    </cfRule>
  </conditionalFormatting>
  <conditionalFormatting sqref="S43:T43">
    <cfRule type="cellIs" dxfId="51" priority="53" stopIfTrue="1" operator="notEqual">
      <formula>""</formula>
    </cfRule>
    <cfRule type="expression" dxfId="50" priority="54" stopIfTrue="1">
      <formula>OR(S40="一括徴収",S40="一括徴収(本人希望)")</formula>
    </cfRule>
  </conditionalFormatting>
  <conditionalFormatting sqref="M42:Q42 S42:W42">
    <cfRule type="cellIs" dxfId="49" priority="51" stopIfTrue="1" operator="notEqual">
      <formula>""</formula>
    </cfRule>
    <cfRule type="expression" dxfId="48" priority="52" stopIfTrue="1">
      <formula>OR(M40="一括徴収",M40="一括徴収(本人希望)")</formula>
    </cfRule>
  </conditionalFormatting>
  <conditionalFormatting sqref="G45:L45">
    <cfRule type="cellIs" dxfId="47" priority="91" stopIfTrue="1" operator="notEqual">
      <formula>""</formula>
    </cfRule>
    <cfRule type="expression" dxfId="46" priority="92" stopIfTrue="1">
      <formula>G40="特別徴収継続(転勤・転籍)"</formula>
    </cfRule>
  </conditionalFormatting>
  <conditionalFormatting sqref="G46:L46">
    <cfRule type="cellIs" dxfId="45" priority="49" stopIfTrue="1" operator="notEqual">
      <formula>""</formula>
    </cfRule>
    <cfRule type="expression" dxfId="44" priority="50" stopIfTrue="1">
      <formula>G40="特別徴収継続(転勤・転籍)"</formula>
    </cfRule>
  </conditionalFormatting>
  <conditionalFormatting sqref="G44">
    <cfRule type="cellIs" dxfId="43" priority="47" stopIfTrue="1" operator="notEqual">
      <formula>""</formula>
    </cfRule>
    <cfRule type="expression" dxfId="42" priority="48" stopIfTrue="1">
      <formula>G40="特別徴収継続(転勤・転籍)"</formula>
    </cfRule>
  </conditionalFormatting>
  <conditionalFormatting sqref="N44 T44">
    <cfRule type="cellIs" dxfId="41" priority="45" stopIfTrue="1" operator="notEqual">
      <formula>""</formula>
    </cfRule>
    <cfRule type="expression" dxfId="40" priority="46" stopIfTrue="1">
      <formula>M40="特別徴収継続(転勤・転籍)"</formula>
    </cfRule>
  </conditionalFormatting>
  <conditionalFormatting sqref="O44 U44">
    <cfRule type="cellIs" dxfId="39" priority="43" stopIfTrue="1" operator="notEqual">
      <formula>""</formula>
    </cfRule>
    <cfRule type="expression" dxfId="38" priority="44" stopIfTrue="1">
      <formula>M40="特別徴収継続(転勤・転籍)"</formula>
    </cfRule>
  </conditionalFormatting>
  <conditionalFormatting sqref="P44 V44">
    <cfRule type="cellIs" dxfId="37" priority="41" stopIfTrue="1" operator="notEqual">
      <formula>""</formula>
    </cfRule>
    <cfRule type="expression" dxfId="36" priority="42" stopIfTrue="1">
      <formula>M40="特別徴収継続(転勤・転籍)"</formula>
    </cfRule>
  </conditionalFormatting>
  <conditionalFormatting sqref="Q44 W44">
    <cfRule type="cellIs" dxfId="35" priority="39" stopIfTrue="1" operator="notEqual">
      <formula>""</formula>
    </cfRule>
    <cfRule type="expression" dxfId="34" priority="40" stopIfTrue="1">
      <formula>M40="特別徴収継続(転勤・転籍)"</formula>
    </cfRule>
  </conditionalFormatting>
  <conditionalFormatting sqref="R44 X44">
    <cfRule type="cellIs" dxfId="33" priority="37" stopIfTrue="1" operator="notEqual">
      <formula>""</formula>
    </cfRule>
    <cfRule type="expression" dxfId="32" priority="38" stopIfTrue="1">
      <formula>M40="特別徴収継続(転勤・転籍)"</formula>
    </cfRule>
  </conditionalFormatting>
  <conditionalFormatting sqref="M44 S44">
    <cfRule type="cellIs" dxfId="31" priority="35" stopIfTrue="1" operator="notEqual">
      <formula>""</formula>
    </cfRule>
    <cfRule type="expression" dxfId="30" priority="36" stopIfTrue="1">
      <formula>M40="特別徴収継続(転勤・転籍)"</formula>
    </cfRule>
  </conditionalFormatting>
  <conditionalFormatting sqref="M46:X46">
    <cfRule type="cellIs" dxfId="29" priority="33" stopIfTrue="1" operator="notEqual">
      <formula>""</formula>
    </cfRule>
    <cfRule type="expression" dxfId="28" priority="34" stopIfTrue="1">
      <formula>M40="特別徴収継続(転勤・転籍)"</formula>
    </cfRule>
  </conditionalFormatting>
  <conditionalFormatting sqref="M47:N47 S47:T47">
    <cfRule type="cellIs" dxfId="27" priority="31" stopIfTrue="1" operator="notEqual">
      <formula>""</formula>
    </cfRule>
    <cfRule type="expression" dxfId="26" priority="32" stopIfTrue="1">
      <formula>M40="特別徴収継続(転勤・転籍)"</formula>
    </cfRule>
  </conditionalFormatting>
  <conditionalFormatting sqref="P47:R47 V47:X47">
    <cfRule type="cellIs" dxfId="25" priority="29" stopIfTrue="1" operator="notEqual">
      <formula>""</formula>
    </cfRule>
    <cfRule type="expression" dxfId="24" priority="30" stopIfTrue="1">
      <formula>M40="特別徴収継続(転勤・転籍)"</formula>
    </cfRule>
  </conditionalFormatting>
  <conditionalFormatting sqref="M48:X48">
    <cfRule type="cellIs" dxfId="23" priority="27" stopIfTrue="1" operator="notEqual">
      <formula>""</formula>
    </cfRule>
    <cfRule type="expression" dxfId="22" priority="28" stopIfTrue="1">
      <formula>M40="特別徴収継続(転勤・転籍)"</formula>
    </cfRule>
  </conditionalFormatting>
  <conditionalFormatting sqref="M49:X49">
    <cfRule type="cellIs" dxfId="21" priority="25" stopIfTrue="1" operator="notEqual">
      <formula>""</formula>
    </cfRule>
    <cfRule type="expression" dxfId="20" priority="26" stopIfTrue="1">
      <formula>M40="特別徴収継続(転勤・転籍)"</formula>
    </cfRule>
  </conditionalFormatting>
  <conditionalFormatting sqref="M50:X50">
    <cfRule type="cellIs" dxfId="19" priority="23" stopIfTrue="1" operator="notEqual">
      <formula>""</formula>
    </cfRule>
    <cfRule type="expression" dxfId="18" priority="24" stopIfTrue="1">
      <formula>M40="特別徴収継続(転勤・転籍)"</formula>
    </cfRule>
  </conditionalFormatting>
  <conditionalFormatting sqref="M51:X51">
    <cfRule type="cellIs" dxfId="17" priority="21" stopIfTrue="1" operator="notEqual">
      <formula>""</formula>
    </cfRule>
    <cfRule type="expression" dxfId="16" priority="22" stopIfTrue="1">
      <formula>M40="特別徴収継続(転勤・転籍)"</formula>
    </cfRule>
  </conditionalFormatting>
  <conditionalFormatting sqref="M52:X52">
    <cfRule type="cellIs" dxfId="15" priority="19" stopIfTrue="1" operator="notEqual">
      <formula>""</formula>
    </cfRule>
    <cfRule type="expression" dxfId="14" priority="20" stopIfTrue="1">
      <formula>M40="特別徴収継続(転勤・転籍)"</formula>
    </cfRule>
  </conditionalFormatting>
  <conditionalFormatting sqref="M53:X53">
    <cfRule type="cellIs" dxfId="13" priority="17" stopIfTrue="1" operator="notEqual">
      <formula>""</formula>
    </cfRule>
    <cfRule type="expression" dxfId="12" priority="18" stopIfTrue="1">
      <formula>M40="特別徴収継続(転勤・転籍)"</formula>
    </cfRule>
  </conditionalFormatting>
  <conditionalFormatting sqref="M54:X54">
    <cfRule type="cellIs" dxfId="11" priority="15" stopIfTrue="1" operator="notEqual">
      <formula>""</formula>
    </cfRule>
    <cfRule type="expression" dxfId="10" priority="16" stopIfTrue="1">
      <formula>M40="特別徴収継続(転勤・転籍)"</formula>
    </cfRule>
  </conditionalFormatting>
  <conditionalFormatting sqref="M55:N55 S55:T55">
    <cfRule type="cellIs" dxfId="9" priority="13" stopIfTrue="1" operator="notEqual">
      <formula>""</formula>
    </cfRule>
    <cfRule type="expression" dxfId="8" priority="14" stopIfTrue="1">
      <formula>M40="特別徴収継続(転勤・転籍)"</formula>
    </cfRule>
  </conditionalFormatting>
  <conditionalFormatting sqref="O55:P55 U55:V55">
    <cfRule type="cellIs" dxfId="7" priority="11" stopIfTrue="1" operator="notEqual">
      <formula>""</formula>
    </cfRule>
    <cfRule type="expression" dxfId="6" priority="12" stopIfTrue="1">
      <formula>M40="特別徴収継続(転勤・転籍)"</formula>
    </cfRule>
  </conditionalFormatting>
  <conditionalFormatting sqref="Q55:R55 W55:X55">
    <cfRule type="cellIs" dxfId="5" priority="9" stopIfTrue="1" operator="notEqual">
      <formula>""</formula>
    </cfRule>
    <cfRule type="expression" dxfId="4" priority="10" stopIfTrue="1">
      <formula>M40="特別徴収継続(転勤・転籍)"</formula>
    </cfRule>
  </conditionalFormatting>
  <conditionalFormatting sqref="M56:X56">
    <cfRule type="cellIs" dxfId="3" priority="7" stopIfTrue="1" operator="notEqual">
      <formula>""</formula>
    </cfRule>
    <cfRule type="expression" dxfId="2" priority="8" stopIfTrue="1">
      <formula>M40="特別徴収継続(転勤・転籍)"</formula>
    </cfRule>
  </conditionalFormatting>
  <conditionalFormatting sqref="M57:Q57 S57:W57">
    <cfRule type="cellIs" dxfId="1" priority="5" stopIfTrue="1" operator="notEqual">
      <formula>""</formula>
    </cfRule>
    <cfRule type="expression" dxfId="0" priority="6" stopIfTrue="1">
      <formula>M40="特別徴収継続(転勤・転籍)"</formula>
    </cfRule>
  </conditionalFormatting>
  <dataValidations xWindow="383" yWindow="471" count="43">
    <dataValidation imeMode="disabled" allowBlank="1" showInputMessage="1" showErrorMessage="1" sqref="Y12:AB12 S12:T12 V12:W12 K6 P47:T47 V47:X47 J47:N47 G47:H47 G57:K57 G55:X56 M57:Q57 S57:W57"/>
    <dataValidation imeMode="disabled" allowBlank="1" showInputMessage="1" showErrorMessage="1" promptTitle="1月1日以降退職時までの社会保険料額" prompt="異動した年の1月1日から異動日までに支払った給与等から差し引いた社会保険料の合計額を入力してください。" sqref="G39:K39 M39:Q39 S39:W39"/>
    <dataValidation imeMode="disabled" allowBlank="1" showInputMessage="1" showErrorMessage="1" promptTitle="徴収済みの税額" prompt="すでに給与等から差し引いて徴収した税額(月割額)の合計と、その月分を入力してください。" sqref="G35:K35 S35:W35 M35:Q35"/>
    <dataValidation imeMode="disabled" allowBlank="1" showInputMessage="1" showErrorMessage="1" promptTitle="特別徴収税額（年税額）" prompt="特別徴収税額決定(変更)通知書に記載の年税額を入力してください。" sqref="G34:K34 S34:W34 M34:Q34"/>
    <dataValidation imeMode="hiragana" allowBlank="1" showInputMessage="1" showErrorMessage="1" promptTitle="従業員等の現住所" prompt="上記の1月1日現在の住所と現在の住所が異なる場合に入力してください。" sqref="G27:X27"/>
    <dataValidation imeMode="hiragana" allowBlank="1" showInputMessage="1" showErrorMessage="1" promptTitle="新姓" prompt="上記の姓と現在の姓が異なる場合に入力してください。" sqref="G20:X20"/>
    <dataValidation imeMode="hiragana" allowBlank="1" showInputMessage="1" showErrorMessage="1" promptTitle="氏名" prompt="特別徴収税額決定(変更)通知書に記載の氏名を入力してください。" sqref="G18:X18"/>
    <dataValidation imeMode="fullKatakana" allowBlank="1" showInputMessage="1" showErrorMessage="1" promptTitle="フリガナ" prompt="特別徴収税額決定(変更)通知書に記載の氏名(フリガナ)を入力してください。" sqref="G17:X17"/>
    <dataValidation type="list" allowBlank="1" showInputMessage="1" showErrorMessage="1" promptTitle="リストから選択してください。" prompt="徴収済みの月分を選択してください。" sqref="V36">
      <formula1>済月3</formula1>
    </dataValidation>
    <dataValidation type="list" allowBlank="1" showInputMessage="1" showErrorMessage="1" promptTitle="リストから選択してください。" prompt="徴収済みの月分を選択してください。" sqref="P36">
      <formula1>済月2</formula1>
    </dataValidation>
    <dataValidation imeMode="fullKatakana" allowBlank="1" showInputMessage="1" showErrorMessage="1" promptTitle="新姓：フリガナ" prompt="上記の姓と現在の姓が異なる場合に入力してください。" sqref="G19:X19"/>
    <dataValidation type="whole" imeMode="disabled" allowBlank="1" showInputMessage="1" showErrorMessage="1" sqref="O21 I21 U21">
      <formula1>1</formula1>
      <formula2>12</formula2>
    </dataValidation>
    <dataValidation type="list" allowBlank="1" showInputMessage="1" showErrorMessage="1" sqref="G21 S21 M21">
      <formula1>生年</formula1>
    </dataValidation>
    <dataValidation type="list" allowBlank="1" showInputMessage="1" showErrorMessage="1" promptTitle="リストから選択してください。" prompt="徴収済みの月分を選択してください。" sqref="J36">
      <formula1>済月1</formula1>
    </dataValidation>
    <dataValidation type="list" allowBlank="1" showInputMessage="1" showErrorMessage="1" promptTitle="リストから選択してください。" prompt="徴収済みの月分を選択してください。" sqref="G36 S36 M36">
      <formula1>"6,7,8,9,10,11,12,1,2,3,4"</formula1>
    </dataValidation>
    <dataValidation type="list" allowBlank="1" showInputMessage="1" showErrorMessage="1" promptTitle="リストから選択してください。" prompt="普通徴収の理由を選択してください。" sqref="S41:X41">
      <formula1>普徴理由3</formula1>
    </dataValidation>
    <dataValidation type="list" allowBlank="1" showInputMessage="1" showErrorMessage="1" promptTitle="リストから選択してください。" prompt="普通徴収の理由を選択してください。" sqref="M41:R41">
      <formula1>普徴理由2</formula1>
    </dataValidation>
    <dataValidation type="list" allowBlank="1" showInputMessage="1" showErrorMessage="1" promptTitle="リストから選択してください。" prompt="普通徴収の理由を選択してください。" sqref="G41:L41">
      <formula1>普徴理由1</formula1>
    </dataValidation>
    <dataValidation type="list" allowBlank="1" showInputMessage="1" showErrorMessage="1" promptTitle="リストから選択してください。" prompt="納入月を選択してください。" sqref="S43:T43">
      <formula1>納入月3</formula1>
    </dataValidation>
    <dataValidation type="list" allowBlank="1" showInputMessage="1" showErrorMessage="1" promptTitle="リストから選択してください。" prompt="納入月を選択してください。" sqref="M43:N43">
      <formula1>納入月2</formula1>
    </dataValidation>
    <dataValidation type="whole" imeMode="disabled" allowBlank="1" showInputMessage="1" showErrorMessage="1" sqref="G7:L7 G44:X44">
      <formula1>0</formula1>
      <formula2>9</formula2>
    </dataValidation>
    <dataValidation imeMode="hiragana" allowBlank="1" showInputMessage="1" showErrorMessage="1" sqref="G8:S9 G12:R12 U8:AB9 T8:T10 G24:X26 G28:X31 G46 M46 S46 G48:X54"/>
    <dataValidation type="whole" imeMode="disabled" allowBlank="1" showInputMessage="1" showErrorMessage="1" sqref="K21 K32 W21 Q21 Q32 W32">
      <formula1>1</formula1>
      <formula2>31</formula2>
    </dataValidation>
    <dataValidation type="list" allowBlank="1" showInputMessage="1" showErrorMessage="1" promptTitle="リストから選択してください。" prompt="新しい給与支払者において徴収を開始する月分を選択してください。" sqref="G58:H58 M58:N58 S58:T58">
      <formula1>開始月1</formula1>
    </dataValidation>
    <dataValidation type="list" allowBlank="1" showInputMessage="1" showErrorMessage="1" promptTitle="リストから選択してください。" prompt="納入月を選択してください。" sqref="G43:H43">
      <formula1>納入月1</formula1>
    </dataValidation>
    <dataValidation type="list" allowBlank="1" showInputMessage="1" showErrorMessage="1" sqref="G59:H59">
      <formula1>開始月1</formula1>
    </dataValidation>
    <dataValidation type="custom" imeMode="disabled" allowBlank="1" showInputMessage="1" showErrorMessage="1" errorTitle="元号年誤り" error="元号年に誤りがありますので、修正のうえ再度入力してください。_x000a_" sqref="I6">
      <formula1>IF(AND(G6="元",5&lt;=I6,I6&lt;=12),TRUE,IF(AND(G6&lt;&gt;"元",1&lt;=I6,I6&lt;=12),TRUE,FALSE))</formula1>
    </dataValidation>
    <dataValidation type="whole" imeMode="disabled" allowBlank="1" showInputMessage="1" showErrorMessage="1" errorTitle="値が不正です！" error="0～9を入力してください。" sqref="H10:S10">
      <formula1>0</formula1>
      <formula2>9</formula2>
    </dataValidation>
    <dataValidation type="textLength" imeMode="halfAlpha" allowBlank="1" showInputMessage="1" showErrorMessage="1" sqref="G10">
      <formula1>1</formula1>
      <formula2>1</formula2>
    </dataValidation>
    <dataValidation type="custom" imeMode="disabled" allowBlank="1" showInputMessage="1" showErrorMessage="1" errorTitle="元号年誤り" error="元号年に誤りがありますので、修正のうえ再度入力してください。_x000a_" sqref="I32 O32 U32">
      <formula1>IF(AND(G32="元",5&lt;=I32,I32&lt;=12),TRUE,IF(AND(G32=31,1&lt;=I32,I32&lt;=4),TRUE,IF(AND(G32&lt;&gt;"元",G32&lt;&gt;31,1&lt;=I32,I32&lt;=12),TRUE,FALSE)))</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S40:X40">
      <formula1>徴収方法3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M40:R40">
      <formula1>徴収方法2</formula1>
    </dataValidation>
    <dataValidation imeMode="disabled" allowBlank="1" showInputMessage="1" showErrorMessage="1" promptTitle="異動年月日" prompt="異動年月日を和暦の年月日で入力してください。_x000a_(例)平成29年3月31日_x000a_　　　→29年3月31日" sqref="A14"/>
    <dataValidation type="textLength" imeMode="disabled" allowBlank="1" showInputMessage="1" showErrorMessage="1" errorTitle="値が不正です！" error="12桁で入力してください。" sqref="G22:X22">
      <formula1>12</formula1>
      <formula2>12</formula2>
    </dataValidation>
    <dataValidation type="list" allowBlank="1" showInputMessage="1" promptTitle="従業員等の住所(1月1日現在)" prompt="次のとおり、従業員等の住所を入力してください。_x000a_○6月～12月の退職･･･_x000a_　　退職年の1月1日現在住所_x000a_○1月～ 5月の退職･･･_x000a_　　退職年の前年の1月1日現在住所" sqref="P23:R23 V23:X23 J23:L23">
      <formula1>"北区,都島区,福島区,此花区,中央区,西区,港区,大正区,天王寺区,浪速区,西淀川区,淀川区,東淀川区,東成区,生野区,旭区,城東区,鶴見区,阿倍野区,住之江区,住吉区,東住吉区,平野区,西成区"</formula1>
    </dataValidation>
    <dataValidation allowBlank="1" showInputMessage="1" showErrorMessage="1" promptTitle="従業員等の住所(1月1日現在)" prompt="次のとおり、従業員等の住所を入力してください。_x000a_○6月～12月の退職･･･_x000a_　　退職年の1月1日現在住所_x000a_○1月～ 5月の退職･･･_x000a_　　退職年の前年の1月1日現在住所" sqref="G23 M23 S23"/>
    <dataValidation imeMode="disabled" allowBlank="1" showInputMessage="1" showErrorMessage="1" promptTitle="1月1日以降退職時までの給与支払額" prompt="異動した年の1月1日から異動日までに支払った給与等の合計額(退職手当等を除く)を入力してください。_x000a__x000a_注：下記の「今後支払予定の給与支払額」欄に入力する給与支払額（退職手当等を除く）を含めて入力してください。" sqref="G38:K38 S38:W38 M38:Q38"/>
    <dataValidation imeMode="disabled" allowBlank="1" showInputMessage="1" showErrorMessage="1" promptTitle="宛名番号" prompt="特別徴収税額決定(変更)通知書に記載の宛名番号を入力してください。" sqref="G16:X16"/>
    <dataValidation type="list" allowBlank="1" showInputMessage="1" showErrorMessage="1" promptTitle="リストから選択してください。" prompt="異動の事由を選択してください。" sqref="G33:X33">
      <formula1>異動事由</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40:L40">
      <formula1>徴収方法1</formula1>
    </dataValidation>
    <dataValidation imeMode="halfKatakana" allowBlank="1" showInputMessage="1" showErrorMessage="1" sqref="G45:X45"/>
    <dataValidation type="list" allowBlank="1" showInputMessage="1" showErrorMessage="1" sqref="G6">
      <formula1>$E$131:$E$132</formula1>
    </dataValidation>
    <dataValidation type="list" allowBlank="1" showInputMessage="1" showErrorMessage="1" promptTitle="異動年月日" prompt="異動年月日を和暦の年月日で入力してください。_x000a_(例)平成31年3月31日_x000a_　　　→31年3月31日_x000a_(例)令和元年5月31日_x000a_　　　→元年5月31日" sqref="G32 S32 M32">
      <formula1>I$87:I$89</formula1>
    </dataValidation>
  </dataValidations>
  <pageMargins left="0.59055118110236227" right="0.59055118110236227" top="0.39370078740157483" bottom="0.39370078740157483" header="0.31496062992125984" footer="0.31496062992125984"/>
  <pageSetup paperSize="9" scale="35" orientation="landscape" cellComments="asDisplayed" r:id="rId1"/>
  <colBreaks count="3" manualBreakCount="3">
    <brk id="65" max="1048575" man="1"/>
    <brk id="125" max="1048575" man="1"/>
    <brk id="18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211</vt:i4>
      </vt:variant>
    </vt:vector>
  </HeadingPairs>
  <TitlesOfParts>
    <vt:vector size="214" baseType="lpstr">
      <vt:lpstr>入力シート</vt:lpstr>
      <vt:lpstr>異動届出書（印刷用）</vt:lpstr>
      <vt:lpstr>入力・作成例</vt:lpstr>
      <vt:lpstr>ｄ</vt:lpstr>
      <vt:lpstr>'異動届出書（印刷用）'!Print_Area</vt:lpstr>
      <vt:lpstr>入力・作成例!Print_Area</vt:lpstr>
      <vt:lpstr>入力シート!Print_Area</vt:lpstr>
      <vt:lpstr>入力・作成例!Print_Titles</vt:lpstr>
      <vt:lpstr>入力シート!Print_Titles</vt:lpstr>
      <vt:lpstr>異動事由</vt:lpstr>
      <vt:lpstr>開始月1</vt:lpstr>
      <vt:lpstr>開始月10</vt:lpstr>
      <vt:lpstr>開始月11</vt:lpstr>
      <vt:lpstr>開始月12</vt:lpstr>
      <vt:lpstr>開始月13</vt:lpstr>
      <vt:lpstr>開始月14</vt:lpstr>
      <vt:lpstr>開始月15</vt:lpstr>
      <vt:lpstr>開始月16</vt:lpstr>
      <vt:lpstr>開始月17</vt:lpstr>
      <vt:lpstr>開始月18</vt:lpstr>
      <vt:lpstr>開始月19</vt:lpstr>
      <vt:lpstr>開始月2</vt:lpstr>
      <vt:lpstr>開始月20</vt:lpstr>
      <vt:lpstr>開始月21</vt:lpstr>
      <vt:lpstr>開始月22</vt:lpstr>
      <vt:lpstr>開始月23</vt:lpstr>
      <vt:lpstr>開始月24</vt:lpstr>
      <vt:lpstr>開始月25</vt:lpstr>
      <vt:lpstr>開始月26</vt:lpstr>
      <vt:lpstr>開始月27</vt:lpstr>
      <vt:lpstr>開始月28</vt:lpstr>
      <vt:lpstr>開始月29</vt:lpstr>
      <vt:lpstr>開始月3</vt:lpstr>
      <vt:lpstr>開始月30</vt:lpstr>
      <vt:lpstr>開始月31</vt:lpstr>
      <vt:lpstr>開始月32</vt:lpstr>
      <vt:lpstr>開始月33</vt:lpstr>
      <vt:lpstr>開始月34</vt:lpstr>
      <vt:lpstr>開始月35</vt:lpstr>
      <vt:lpstr>開始月36</vt:lpstr>
      <vt:lpstr>開始月37</vt:lpstr>
      <vt:lpstr>開始月38</vt:lpstr>
      <vt:lpstr>開始月39</vt:lpstr>
      <vt:lpstr>開始月4</vt:lpstr>
      <vt:lpstr>開始月40</vt:lpstr>
      <vt:lpstr>開始月5</vt:lpstr>
      <vt:lpstr>開始月6</vt:lpstr>
      <vt:lpstr>開始月7</vt:lpstr>
      <vt:lpstr>開始月8</vt:lpstr>
      <vt:lpstr>開始月9</vt:lpstr>
      <vt:lpstr>済月1</vt:lpstr>
      <vt:lpstr>済月10</vt:lpstr>
      <vt:lpstr>済月11</vt:lpstr>
      <vt:lpstr>済月12</vt:lpstr>
      <vt:lpstr>済月13</vt:lpstr>
      <vt:lpstr>済月14</vt:lpstr>
      <vt:lpstr>済月15</vt:lpstr>
      <vt:lpstr>済月16</vt:lpstr>
      <vt:lpstr>済月17</vt:lpstr>
      <vt:lpstr>済月18</vt:lpstr>
      <vt:lpstr>済月19</vt:lpstr>
      <vt:lpstr>済月2</vt:lpstr>
      <vt:lpstr>済月20</vt:lpstr>
      <vt:lpstr>済月21</vt:lpstr>
      <vt:lpstr>済月22</vt:lpstr>
      <vt:lpstr>済月23</vt:lpstr>
      <vt:lpstr>済月24</vt:lpstr>
      <vt:lpstr>済月25</vt:lpstr>
      <vt:lpstr>済月26</vt:lpstr>
      <vt:lpstr>済月27</vt:lpstr>
      <vt:lpstr>済月28</vt:lpstr>
      <vt:lpstr>済月29</vt:lpstr>
      <vt:lpstr>済月3</vt:lpstr>
      <vt:lpstr>済月30</vt:lpstr>
      <vt:lpstr>済月31</vt:lpstr>
      <vt:lpstr>済月32</vt:lpstr>
      <vt:lpstr>済月33</vt:lpstr>
      <vt:lpstr>済月34</vt:lpstr>
      <vt:lpstr>済月35</vt:lpstr>
      <vt:lpstr>済月36</vt:lpstr>
      <vt:lpstr>済月37</vt:lpstr>
      <vt:lpstr>済月38</vt:lpstr>
      <vt:lpstr>済月39</vt:lpstr>
      <vt:lpstr>済月4</vt:lpstr>
      <vt:lpstr>済月40</vt:lpstr>
      <vt:lpstr>済月5</vt:lpstr>
      <vt:lpstr>済月6</vt:lpstr>
      <vt:lpstr>済月7</vt:lpstr>
      <vt:lpstr>済月8</vt:lpstr>
      <vt:lpstr>済月9</vt:lpstr>
      <vt:lpstr>生年</vt:lpstr>
      <vt:lpstr>生年２</vt:lpstr>
      <vt:lpstr>徴収方法1</vt:lpstr>
      <vt:lpstr>徴収方法10</vt:lpstr>
      <vt:lpstr>徴収方法11</vt:lpstr>
      <vt:lpstr>徴収方法12</vt:lpstr>
      <vt:lpstr>徴収方法13</vt:lpstr>
      <vt:lpstr>徴収方法14</vt:lpstr>
      <vt:lpstr>徴収方法15</vt:lpstr>
      <vt:lpstr>徴収方法16</vt:lpstr>
      <vt:lpstr>徴収方法17</vt:lpstr>
      <vt:lpstr>徴収方法18</vt:lpstr>
      <vt:lpstr>徴収方法19</vt:lpstr>
      <vt:lpstr>徴収方法2</vt:lpstr>
      <vt:lpstr>徴収方法20</vt:lpstr>
      <vt:lpstr>徴収方法21</vt:lpstr>
      <vt:lpstr>徴収方法22</vt:lpstr>
      <vt:lpstr>徴収方法23</vt:lpstr>
      <vt:lpstr>徴収方法24</vt:lpstr>
      <vt:lpstr>徴収方法25</vt:lpstr>
      <vt:lpstr>徴収方法26</vt:lpstr>
      <vt:lpstr>徴収方法27</vt:lpstr>
      <vt:lpstr>徴収方法28</vt:lpstr>
      <vt:lpstr>徴収方法29</vt:lpstr>
      <vt:lpstr>徴収方法3</vt:lpstr>
      <vt:lpstr>徴収方法30</vt:lpstr>
      <vt:lpstr>徴収方法31</vt:lpstr>
      <vt:lpstr>徴収方法32</vt:lpstr>
      <vt:lpstr>徴収方法33</vt:lpstr>
      <vt:lpstr>徴収方法34</vt:lpstr>
      <vt:lpstr>徴収方法35</vt:lpstr>
      <vt:lpstr>徴収方法36</vt:lpstr>
      <vt:lpstr>徴収方法37</vt:lpstr>
      <vt:lpstr>徴収方法38</vt:lpstr>
      <vt:lpstr>徴収方法39</vt:lpstr>
      <vt:lpstr>徴収方法4</vt:lpstr>
      <vt:lpstr>徴収方法40</vt:lpstr>
      <vt:lpstr>徴収方法5</vt:lpstr>
      <vt:lpstr>徴収方法6</vt:lpstr>
      <vt:lpstr>徴収方法7</vt:lpstr>
      <vt:lpstr>徴収方法8</vt:lpstr>
      <vt:lpstr>徴収方法9</vt:lpstr>
      <vt:lpstr>入力番号</vt:lpstr>
      <vt:lpstr>納入月1</vt:lpstr>
      <vt:lpstr>納入月10</vt:lpstr>
      <vt:lpstr>納入月11</vt:lpstr>
      <vt:lpstr>納入月12</vt:lpstr>
      <vt:lpstr>納入月13</vt:lpstr>
      <vt:lpstr>納入月14</vt:lpstr>
      <vt:lpstr>納入月15</vt:lpstr>
      <vt:lpstr>納入月16</vt:lpstr>
      <vt:lpstr>納入月17</vt:lpstr>
      <vt:lpstr>納入月18</vt:lpstr>
      <vt:lpstr>納入月19</vt:lpstr>
      <vt:lpstr>納入月2</vt:lpstr>
      <vt:lpstr>納入月20</vt:lpstr>
      <vt:lpstr>納入月21</vt:lpstr>
      <vt:lpstr>納入月22</vt:lpstr>
      <vt:lpstr>納入月23</vt:lpstr>
      <vt:lpstr>納入月24</vt:lpstr>
      <vt:lpstr>納入月25</vt:lpstr>
      <vt:lpstr>納入月26</vt:lpstr>
      <vt:lpstr>納入月27</vt:lpstr>
      <vt:lpstr>納入月28</vt:lpstr>
      <vt:lpstr>納入月29</vt:lpstr>
      <vt:lpstr>納入月3</vt:lpstr>
      <vt:lpstr>納入月30</vt:lpstr>
      <vt:lpstr>納入月31</vt:lpstr>
      <vt:lpstr>納入月32</vt:lpstr>
      <vt:lpstr>納入月33</vt:lpstr>
      <vt:lpstr>納入月34</vt:lpstr>
      <vt:lpstr>納入月35</vt:lpstr>
      <vt:lpstr>納入月36</vt:lpstr>
      <vt:lpstr>納入月37</vt:lpstr>
      <vt:lpstr>納入月38</vt:lpstr>
      <vt:lpstr>納入月39</vt:lpstr>
      <vt:lpstr>納入月4</vt:lpstr>
      <vt:lpstr>納入月40</vt:lpstr>
      <vt:lpstr>納入月5</vt:lpstr>
      <vt:lpstr>納入月6</vt:lpstr>
      <vt:lpstr>納入月7</vt:lpstr>
      <vt:lpstr>納入月8</vt:lpstr>
      <vt:lpstr>納入月9</vt:lpstr>
      <vt:lpstr>普徴理由</vt:lpstr>
      <vt:lpstr>普徴理由1</vt:lpstr>
      <vt:lpstr>普徴理由10</vt:lpstr>
      <vt:lpstr>普徴理由11</vt:lpstr>
      <vt:lpstr>普徴理由12</vt:lpstr>
      <vt:lpstr>普徴理由13</vt:lpstr>
      <vt:lpstr>普徴理由14</vt:lpstr>
      <vt:lpstr>普徴理由15</vt:lpstr>
      <vt:lpstr>普徴理由16</vt:lpstr>
      <vt:lpstr>普徴理由17</vt:lpstr>
      <vt:lpstr>普徴理由18</vt:lpstr>
      <vt:lpstr>普徴理由19</vt:lpstr>
      <vt:lpstr>普徴理由2</vt:lpstr>
      <vt:lpstr>普徴理由20</vt:lpstr>
      <vt:lpstr>普徴理由21</vt:lpstr>
      <vt:lpstr>普徴理由22</vt:lpstr>
      <vt:lpstr>普徴理由23</vt:lpstr>
      <vt:lpstr>普徴理由24</vt:lpstr>
      <vt:lpstr>普徴理由25</vt:lpstr>
      <vt:lpstr>普徴理由26</vt:lpstr>
      <vt:lpstr>普徴理由27</vt:lpstr>
      <vt:lpstr>普徴理由28</vt:lpstr>
      <vt:lpstr>普徴理由29</vt:lpstr>
      <vt:lpstr>普徴理由3</vt:lpstr>
      <vt:lpstr>普徴理由30</vt:lpstr>
      <vt:lpstr>普徴理由31</vt:lpstr>
      <vt:lpstr>普徴理由32</vt:lpstr>
      <vt:lpstr>普徴理由33</vt:lpstr>
      <vt:lpstr>普徴理由34</vt:lpstr>
      <vt:lpstr>普徴理由35</vt:lpstr>
      <vt:lpstr>普徴理由36</vt:lpstr>
      <vt:lpstr>普徴理由37</vt:lpstr>
      <vt:lpstr>普徴理由38</vt:lpstr>
      <vt:lpstr>普徴理由39</vt:lpstr>
      <vt:lpstr>普徴理由4</vt:lpstr>
      <vt:lpstr>普徴理由40</vt:lpstr>
      <vt:lpstr>普徴理由5</vt:lpstr>
      <vt:lpstr>普徴理由6</vt:lpstr>
      <vt:lpstr>普徴理由7</vt:lpstr>
      <vt:lpstr>普徴理由8</vt:lpstr>
      <vt:lpstr>普徴理由9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2019-05-08T08:13:51Z</dcterms:created>
  <dcterms:modified xsi:type="dcterms:W3CDTF">2020-11-06T06:46:38Z</dcterms:modified>
</cp:coreProperties>
</file>