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80" windowHeight="6765" tabRatio="747" activeTab="0"/>
  </bookViews>
  <sheets>
    <sheet name="億円" sheetId="1" r:id="rId1"/>
    <sheet name="千円" sheetId="2" state="hidden" r:id="rId2"/>
  </sheets>
  <externalReferences>
    <externalReference r:id="rId5"/>
  </externalReferences>
  <definedNames>
    <definedName name="_xlnm.Print_Area" localSheetId="0">'億円'!$A$1:$K$18</definedName>
    <definedName name="_xlnm.Print_Area" localSheetId="1">'千円'!$A$1:$J$31</definedName>
  </definedNames>
  <calcPr fullCalcOnLoad="1"/>
</workbook>
</file>

<file path=xl/sharedStrings.xml><?xml version="1.0" encoding="utf-8"?>
<sst xmlns="http://schemas.openxmlformats.org/spreadsheetml/2006/main" count="83" uniqueCount="70">
  <si>
    <t>その他</t>
  </si>
  <si>
    <t>府支出金</t>
  </si>
  <si>
    <t>歳　出</t>
  </si>
  <si>
    <t>特　定　財　源</t>
  </si>
  <si>
    <t>一般財源</t>
  </si>
  <si>
    <t>国庫支出金</t>
  </si>
  <si>
    <t>令和２年度</t>
  </si>
  <si>
    <t>補正予算</t>
  </si>
  <si>
    <t>第３回</t>
  </si>
  <si>
    <t>ひとり親世帯への臨時特別
給付金</t>
  </si>
  <si>
    <t>第６回</t>
  </si>
  <si>
    <t>営業時間短縮協力金</t>
  </si>
  <si>
    <t>第７回</t>
  </si>
  <si>
    <t>感染拡大防止の取組、生活に
困っている方への支援など</t>
  </si>
  <si>
    <t>　※ 端数調整の関係上、合計と内訳が一致しない場合がある</t>
  </si>
  <si>
    <t>≪一般会計≫大阪市新型コロナウイルス感染症緊急対策における財政規模</t>
  </si>
  <si>
    <t>（単位：千円）</t>
  </si>
  <si>
    <t>国　庫</t>
  </si>
  <si>
    <t>府　費</t>
  </si>
  <si>
    <t>そ の 他</t>
  </si>
  <si>
    <t>税　等</t>
  </si>
  <si>
    <t>令和元年度実行対応分</t>
  </si>
  <si>
    <t>　当初予算（学校給食無償化前倒し）</t>
  </si>
  <si>
    <t>第１回</t>
  </si>
  <si>
    <t>第２回</t>
  </si>
  <si>
    <t>第４回</t>
  </si>
  <si>
    <t>地方創生臨時交付金の追加</t>
  </si>
  <si>
    <t>第９回</t>
  </si>
  <si>
    <t>　令和元年度</t>
  </si>
  <si>
    <t>第10回</t>
  </si>
  <si>
    <t>第11回</t>
  </si>
  <si>
    <t>営業時間短縮協力金＜ミナミ＞
（8月6日～8月20日）</t>
  </si>
  <si>
    <t>営業時間短縮協力金＜北・中央区＞</t>
  </si>
  <si>
    <t>第13回</t>
  </si>
  <si>
    <t>執行状況の精査等による減額</t>
  </si>
  <si>
    <t>地方創生臨時交付金の追加計上</t>
  </si>
  <si>
    <t>新型コロナウイルスワクチン
接種事業</t>
  </si>
  <si>
    <t>第12回</t>
  </si>
  <si>
    <t>令和元年度～令和３年度　合計</t>
  </si>
  <si>
    <t>小　　計</t>
  </si>
  <si>
    <t>令和元年度～令和3年度　合計</t>
  </si>
  <si>
    <t>補正予算
（第2回）</t>
  </si>
  <si>
    <t>感染拡大防止の取組、社会経済活動の回復に向けた取組など</t>
  </si>
  <si>
    <t>当初予算</t>
  </si>
  <si>
    <t>営業時間短縮協力金＜市内全域＞
（令和3年3月1日～3月31日）</t>
  </si>
  <si>
    <t>令和3年度</t>
  </si>
  <si>
    <t>令和2年度</t>
  </si>
  <si>
    <t>　令和２年度（見込）</t>
  </si>
  <si>
    <t>　令和３年度（見込）</t>
  </si>
  <si>
    <t>第３回
（急施）</t>
  </si>
  <si>
    <t>補正予算
（第3回）</t>
  </si>
  <si>
    <t>補正予算
（第4回）</t>
  </si>
  <si>
    <t>予 備 費</t>
  </si>
  <si>
    <t>予備費</t>
  </si>
  <si>
    <t>子育て世帯生活支援特別給付金の
支給、感染症対策設備整備促進事業</t>
  </si>
  <si>
    <t>患者受入病床拡充協力金の追加、
買い物応援キャンペーン事業など</t>
  </si>
  <si>
    <t>まん延防止等重点措置における飲食店
見回り調査等業務</t>
  </si>
  <si>
    <t>酒類提供飲食店への支援</t>
  </si>
  <si>
    <t>補正予算
（第6回）</t>
  </si>
  <si>
    <t>補正予算
（第7回）</t>
  </si>
  <si>
    <t>第７回
（急施）</t>
  </si>
  <si>
    <t>ワクチン接種事業費の追加、
生活困窮者自立支援金の支給など</t>
  </si>
  <si>
    <t>【参考】財政調整基金残高　令和3年度末見込　850億円　（令和2年度末見込　1,438億円）</t>
  </si>
  <si>
    <t>≪一般会計≫新型コロナウイルス感染症対策における財政規模（令和3年6月現在）</t>
  </si>
  <si>
    <t>補正予算
（第8回）</t>
  </si>
  <si>
    <t>ワクチン接種事業費の追加、
生活困窮者自立支援金の支給など</t>
  </si>
  <si>
    <t>第８回
（急施）</t>
  </si>
  <si>
    <t>酒類提供飲食店への支援</t>
  </si>
  <si>
    <t>酒類提供飲食店への支援
（4月25日～5月31日）</t>
  </si>
  <si>
    <t>酒類提供飲食店への支援
（6月1日～6月20日）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</si>
</sst>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0_ "/>
    <numFmt numFmtId="179" formatCode="0;&quot;△ &quot;0"/>
    <numFmt numFmtId="180" formatCode="#,##0_ ;[Red]\-#,##0\ "/>
    <numFmt numFmtId="181" formatCode="#,##0.0_ 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&quot;人&quot;;&quot;△&quot;#,##0&quot;人&quot;"/>
    <numFmt numFmtId="187" formatCode="[$€-2]\ #,##0.00_);[Red]\([$€-2]\ #,##0.00\)"/>
    <numFmt numFmtId="188" formatCode="#,##0;&quot;▲ &quot;#,##0"/>
    <numFmt numFmtId="189" formatCode="#,##0.0;&quot;▲ &quot;#,##0.0"/>
    <numFmt numFmtId="190" formatCode="#,##0.00_);[Red]\(#,##0.00\)"/>
    <numFmt numFmtId="191" formatCode="0.00_);[Red]\(0.00\)"/>
    <numFmt numFmtId="192" formatCode="#,##0.0;&quot;△ &quot;#,##0.0"/>
    <numFmt numFmtId="193" formatCode="0.0_);[Red]\(0.0\)"/>
    <numFmt numFmtId="194" formatCode="#,##0.000;&quot;△ &quot;#,##0.000"/>
    <numFmt numFmtId="195" formatCode="#,##0;&quot;△ &quot;#,##0;&quot;-&quot;"/>
    <numFmt numFmtId="196" formatCode="#,##0\ ;&quot;△&quot;#,##0\ "/>
    <numFmt numFmtId="197" formatCode="#,##0_ ;&quot;△&quot;#,##0\ "/>
    <numFmt numFmtId="198" formatCode="#,##0.0_ ;&quot;△&quot;#,##0.0\ "/>
    <numFmt numFmtId="199" formatCode="0&quot;ペ&quot;&quot;ー&quot;&quot;ジ&quot;_ "/>
    <numFmt numFmtId="200" formatCode="#,##0&quot;頁&quot;;&quot;△ &quot;#,##0&quot;頁&quot;"/>
    <numFmt numFmtId="201" formatCode="#,##0.0;[Red]\-#,##0.0"/>
    <numFmt numFmtId="202" formatCode="#,##0.0;&quot;△&quot;#,##0.0"/>
    <numFmt numFmtId="203" formatCode="\(#,##0.0\);\(&quot;△&quot;#,##0.0\)"/>
    <numFmt numFmtId="204" formatCode="#,##0.00_ ;[Red]\-#,##0.00\ "/>
    <numFmt numFmtId="205" formatCode="#,##0\ ;&quot;△&quot;#,##0\ ;\-"/>
    <numFmt numFmtId="206" formatCode="#,##0\ ;&quot;△&quot;#,##0\ ;\-\ "/>
    <numFmt numFmtId="207" formatCode="0.000%"/>
    <numFmt numFmtId="208" formatCode="0_);[Red]\(0\)"/>
    <numFmt numFmtId="209" formatCode="#,##0_);[Red]\(#,##0\)"/>
    <numFmt numFmtId="210" formatCode="#,##0;\△#,##0"/>
    <numFmt numFmtId="211" formatCode="#,##0\ &quot;億&quot;&quot;円&quot;;\△#,##0"/>
    <numFmt numFmtId="212" formatCode="#,##0\ &quot;億&quot;&quot;円&quot;;\△#,##0\ &quot;億&quot;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游ゴシック"/>
      <family val="3"/>
    </font>
    <font>
      <sz val="12"/>
      <color indexed="8"/>
      <name val="游明朝"/>
      <family val="1"/>
    </font>
    <font>
      <sz val="16"/>
      <color indexed="8"/>
      <name val="游明朝"/>
      <family val="1"/>
    </font>
    <font>
      <b/>
      <u val="single"/>
      <sz val="16"/>
      <color indexed="8"/>
      <name val="游ゴシック"/>
      <family val="3"/>
    </font>
    <font>
      <sz val="11"/>
      <color indexed="8"/>
      <name val="游明朝"/>
      <family val="1"/>
    </font>
    <font>
      <b/>
      <sz val="16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游ゴシック"/>
      <family val="3"/>
    </font>
    <font>
      <sz val="12"/>
      <color theme="1"/>
      <name val="游明朝"/>
      <family val="1"/>
    </font>
    <font>
      <sz val="16"/>
      <color theme="1"/>
      <name val="游明朝"/>
      <family val="1"/>
    </font>
    <font>
      <b/>
      <u val="single"/>
      <sz val="16"/>
      <color theme="1"/>
      <name val="游ゴシック"/>
      <family val="3"/>
    </font>
    <font>
      <sz val="11"/>
      <color theme="1"/>
      <name val="游明朝"/>
      <family val="1"/>
    </font>
    <font>
      <b/>
      <sz val="16"/>
      <color theme="1"/>
      <name val="游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/>
      <bottom/>
    </border>
    <border>
      <left style="medium"/>
      <right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double"/>
      <top style="thick"/>
      <bottom style="thick"/>
    </border>
    <border>
      <left/>
      <right style="thick"/>
      <top style="thick"/>
      <bottom style="thick"/>
    </border>
    <border>
      <left style="medium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ck"/>
      <top style="double"/>
      <bottom style="thin"/>
    </border>
    <border>
      <left style="thin"/>
      <right/>
      <top style="thin"/>
      <bottom style="dotted"/>
    </border>
    <border>
      <left style="hair"/>
      <right style="medium"/>
      <top style="thin"/>
      <bottom style="dotted"/>
    </border>
    <border>
      <left style="medium"/>
      <right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/>
      <right style="thick"/>
      <top style="thin"/>
      <bottom style="dotted"/>
    </border>
    <border>
      <left style="thin"/>
      <right/>
      <top style="dotted"/>
      <bottom style="dotted"/>
    </border>
    <border>
      <left style="hair"/>
      <right style="medium"/>
      <top style="dotted"/>
      <bottom style="dotted"/>
    </border>
    <border>
      <left style="medium"/>
      <right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/>
      <right style="thick"/>
      <top style="dotted"/>
      <bottom style="dotted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medium"/>
      <right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ck"/>
      <top>
        <color indexed="63"/>
      </top>
      <bottom style="double"/>
    </border>
    <border>
      <left style="medium"/>
      <right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dashed"/>
      <bottom style="hair"/>
    </border>
    <border>
      <left style="hair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/>
      <right style="thick"/>
      <top style="hair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hair"/>
      <right style="medium"/>
      <top style="dotted"/>
      <bottom style="dashed"/>
    </border>
    <border>
      <left style="medium"/>
      <right/>
      <top style="dotted"/>
      <bottom style="dashed"/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double"/>
      <top style="dotted"/>
      <bottom style="dashed"/>
    </border>
    <border>
      <left/>
      <right style="thick"/>
      <top style="dotted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/>
      <right style="thick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 style="thick"/>
      <top style="dashed"/>
      <bottom style="dotted"/>
    </border>
    <border>
      <left style="thin"/>
      <right style="double"/>
      <top style="dashed"/>
      <bottom style="dotted"/>
    </border>
    <border>
      <left style="thin"/>
      <right style="thin"/>
      <top style="dashed"/>
      <bottom style="dotted"/>
    </border>
    <border>
      <left style="double"/>
      <right style="thin"/>
      <top style="dashed"/>
      <bottom style="dotted"/>
    </border>
    <border>
      <left style="medium"/>
      <right/>
      <top style="dashed"/>
      <bottom style="dotted"/>
    </border>
    <border>
      <left style="hair"/>
      <right style="medium"/>
      <top style="dashed"/>
      <bottom style="dotted"/>
    </border>
    <border>
      <left style="thin"/>
      <right>
        <color indexed="63"/>
      </right>
      <top style="dashed"/>
      <bottom style="dotted"/>
    </border>
    <border>
      <left/>
      <right style="thick"/>
      <top style="dashed"/>
      <bottom style="hair"/>
    </border>
    <border>
      <left style="thin"/>
      <right style="double"/>
      <top style="dashed"/>
      <bottom style="hair"/>
    </border>
    <border>
      <left style="thin"/>
      <right style="thin"/>
      <top style="dashed"/>
      <bottom style="hair"/>
    </border>
    <border>
      <left style="double"/>
      <right style="thin"/>
      <top style="dashed"/>
      <bottom style="hair"/>
    </border>
    <border>
      <left style="medium"/>
      <right/>
      <top style="dashed"/>
      <bottom style="hair"/>
    </border>
    <border>
      <left style="medium"/>
      <right style="double"/>
      <top style="double"/>
      <bottom style="double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ck"/>
      <top style="thin"/>
      <bottom style="thin"/>
    </border>
    <border>
      <left style="medium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ck"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/>
    </border>
    <border>
      <left/>
      <right style="thick"/>
      <top style="thin"/>
      <bottom/>
    </border>
    <border>
      <left style="medium"/>
      <right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ck"/>
      <top style="hair"/>
      <bottom style="hair"/>
    </border>
    <border>
      <left style="hair"/>
      <right style="medium"/>
      <top style="thin"/>
      <bottom style="thin"/>
    </border>
    <border>
      <left style="thin"/>
      <right style="hair"/>
      <top style="thin"/>
      <bottom style="hair"/>
    </border>
    <border>
      <left style="thick"/>
      <right style="thin"/>
      <top/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thin"/>
      <bottom>
        <color indexed="63"/>
      </bottom>
    </border>
    <border>
      <left style="thick"/>
      <right/>
      <top/>
      <bottom/>
    </border>
    <border>
      <left style="double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double"/>
      <top style="thick"/>
      <bottom/>
    </border>
    <border>
      <left style="medium"/>
      <right style="double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/>
    </border>
    <border>
      <left style="double"/>
      <right style="thick"/>
      <top/>
      <bottom style="thick"/>
    </border>
    <border>
      <left style="thick"/>
      <right style="thin"/>
      <top/>
      <bottom style="double"/>
    </border>
    <border>
      <left style="thin"/>
      <right style="medium"/>
      <top/>
      <bottom style="double"/>
    </border>
    <border>
      <left style="thick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ck"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210" fontId="45" fillId="0" borderId="10" xfId="0" applyNumberFormat="1" applyFont="1" applyBorder="1" applyAlignment="1">
      <alignment vertical="center"/>
    </xf>
    <xf numFmtId="210" fontId="45" fillId="0" borderId="11" xfId="0" applyNumberFormat="1" applyFont="1" applyBorder="1" applyAlignment="1">
      <alignment vertical="center"/>
    </xf>
    <xf numFmtId="210" fontId="45" fillId="0" borderId="12" xfId="0" applyNumberFormat="1" applyFont="1" applyBorder="1" applyAlignment="1">
      <alignment vertical="center"/>
    </xf>
    <xf numFmtId="210" fontId="45" fillId="0" borderId="13" xfId="0" applyNumberFormat="1" applyFont="1" applyBorder="1" applyAlignment="1">
      <alignment vertical="center"/>
    </xf>
    <xf numFmtId="210" fontId="45" fillId="0" borderId="14" xfId="0" applyNumberFormat="1" applyFont="1" applyBorder="1" applyAlignment="1">
      <alignment vertical="center"/>
    </xf>
    <xf numFmtId="0" fontId="45" fillId="13" borderId="15" xfId="0" applyFont="1" applyFill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/>
    </xf>
    <xf numFmtId="0" fontId="45" fillId="13" borderId="17" xfId="0" applyFont="1" applyFill="1" applyBorder="1" applyAlignment="1">
      <alignment horizontal="center" vertical="center"/>
    </xf>
    <xf numFmtId="0" fontId="45" fillId="13" borderId="18" xfId="0" applyFont="1" applyFill="1" applyBorder="1" applyAlignment="1">
      <alignment horizontal="center" vertical="center"/>
    </xf>
    <xf numFmtId="0" fontId="45" fillId="13" borderId="19" xfId="0" applyFont="1" applyFill="1" applyBorder="1" applyAlignment="1">
      <alignment horizontal="center" vertical="center"/>
    </xf>
    <xf numFmtId="210" fontId="45" fillId="0" borderId="20" xfId="0" applyNumberFormat="1" applyFont="1" applyBorder="1" applyAlignment="1">
      <alignment vertical="center"/>
    </xf>
    <xf numFmtId="210" fontId="45" fillId="0" borderId="21" xfId="0" applyNumberFormat="1" applyFont="1" applyBorder="1" applyAlignment="1">
      <alignment vertical="center"/>
    </xf>
    <xf numFmtId="210" fontId="45" fillId="0" borderId="22" xfId="0" applyNumberFormat="1" applyFont="1" applyBorder="1" applyAlignment="1">
      <alignment vertical="center"/>
    </xf>
    <xf numFmtId="210" fontId="45" fillId="0" borderId="23" xfId="0" applyNumberFormat="1" applyFont="1" applyBorder="1" applyAlignment="1">
      <alignment vertical="center"/>
    </xf>
    <xf numFmtId="210" fontId="45" fillId="0" borderId="24" xfId="0" applyNumberFormat="1" applyFont="1" applyBorder="1" applyAlignment="1">
      <alignment vertical="center"/>
    </xf>
    <xf numFmtId="0" fontId="45" fillId="5" borderId="25" xfId="0" applyFont="1" applyFill="1" applyBorder="1" applyAlignment="1">
      <alignment horizontal="center" vertical="center"/>
    </xf>
    <xf numFmtId="0" fontId="45" fillId="5" borderId="26" xfId="0" applyFont="1" applyFill="1" applyBorder="1" applyAlignment="1">
      <alignment vertical="center" wrapText="1"/>
    </xf>
    <xf numFmtId="210" fontId="45" fillId="0" borderId="27" xfId="0" applyNumberFormat="1" applyFont="1" applyBorder="1" applyAlignment="1">
      <alignment vertical="center"/>
    </xf>
    <xf numFmtId="210" fontId="45" fillId="0" borderId="28" xfId="0" applyNumberFormat="1" applyFont="1" applyBorder="1" applyAlignment="1">
      <alignment vertical="center"/>
    </xf>
    <xf numFmtId="210" fontId="45" fillId="0" borderId="29" xfId="0" applyNumberFormat="1" applyFont="1" applyBorder="1" applyAlignment="1">
      <alignment vertical="center"/>
    </xf>
    <xf numFmtId="210" fontId="45" fillId="0" borderId="30" xfId="0" applyNumberFormat="1" applyFont="1" applyBorder="1" applyAlignment="1">
      <alignment vertical="center"/>
    </xf>
    <xf numFmtId="210" fontId="45" fillId="0" borderId="31" xfId="0" applyNumberFormat="1" applyFont="1" applyBorder="1" applyAlignment="1">
      <alignment vertical="center"/>
    </xf>
    <xf numFmtId="0" fontId="45" fillId="5" borderId="32" xfId="0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vertical="center" wrapText="1"/>
    </xf>
    <xf numFmtId="210" fontId="45" fillId="0" borderId="34" xfId="0" applyNumberFormat="1" applyFont="1" applyBorder="1" applyAlignment="1">
      <alignment vertical="center"/>
    </xf>
    <xf numFmtId="210" fontId="45" fillId="0" borderId="35" xfId="0" applyNumberFormat="1" applyFont="1" applyBorder="1" applyAlignment="1">
      <alignment vertical="center"/>
    </xf>
    <xf numFmtId="210" fontId="45" fillId="0" borderId="36" xfId="0" applyNumberFormat="1" applyFont="1" applyBorder="1" applyAlignment="1">
      <alignment vertical="center"/>
    </xf>
    <xf numFmtId="210" fontId="45" fillId="0" borderId="37" xfId="0" applyNumberFormat="1" applyFont="1" applyBorder="1" applyAlignment="1">
      <alignment vertical="center"/>
    </xf>
    <xf numFmtId="210" fontId="45" fillId="0" borderId="38" xfId="0" applyNumberFormat="1" applyFont="1" applyBorder="1" applyAlignment="1">
      <alignment vertical="center"/>
    </xf>
    <xf numFmtId="0" fontId="45" fillId="5" borderId="32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13" borderId="39" xfId="0" applyFont="1" applyFill="1" applyBorder="1" applyAlignment="1">
      <alignment horizontal="center" vertical="center"/>
    </xf>
    <xf numFmtId="0" fontId="46" fillId="13" borderId="40" xfId="0" applyFont="1" applyFill="1" applyBorder="1" applyAlignment="1">
      <alignment horizontal="center" vertical="center"/>
    </xf>
    <xf numFmtId="0" fontId="46" fillId="13" borderId="41" xfId="0" applyFont="1" applyFill="1" applyBorder="1" applyAlignment="1">
      <alignment horizontal="center" vertical="center" wrapText="1"/>
    </xf>
    <xf numFmtId="211" fontId="46" fillId="0" borderId="42" xfId="0" applyNumberFormat="1" applyFont="1" applyBorder="1" applyAlignment="1" quotePrefix="1">
      <alignment horizontal="right" vertical="center"/>
    </xf>
    <xf numFmtId="211" fontId="46" fillId="0" borderId="43" xfId="0" applyNumberFormat="1" applyFont="1" applyBorder="1" applyAlignment="1" quotePrefix="1">
      <alignment horizontal="right" vertical="center"/>
    </xf>
    <xf numFmtId="211" fontId="46" fillId="0" borderId="44" xfId="0" applyNumberFormat="1" applyFont="1" applyBorder="1" applyAlignment="1" quotePrefix="1">
      <alignment horizontal="right" vertical="center"/>
    </xf>
    <xf numFmtId="212" fontId="46" fillId="0" borderId="45" xfId="0" applyNumberFormat="1" applyFont="1" applyBorder="1" applyAlignment="1">
      <alignment vertical="center"/>
    </xf>
    <xf numFmtId="211" fontId="46" fillId="0" borderId="46" xfId="0" applyNumberFormat="1" applyFont="1" applyBorder="1" applyAlignment="1" quotePrefix="1">
      <alignment horizontal="right" vertical="center"/>
    </xf>
    <xf numFmtId="211" fontId="46" fillId="0" borderId="47" xfId="0" applyNumberFormat="1" applyFont="1" applyFill="1" applyBorder="1" applyAlignment="1">
      <alignment vertical="center"/>
    </xf>
    <xf numFmtId="211" fontId="46" fillId="0" borderId="48" xfId="0" applyNumberFormat="1" applyFont="1" applyFill="1" applyBorder="1" applyAlignment="1">
      <alignment vertical="center"/>
    </xf>
    <xf numFmtId="211" fontId="46" fillId="0" borderId="49" xfId="0" applyNumberFormat="1" applyFont="1" applyFill="1" applyBorder="1" applyAlignment="1">
      <alignment vertical="center"/>
    </xf>
    <xf numFmtId="212" fontId="46" fillId="0" borderId="50" xfId="0" applyNumberFormat="1" applyFont="1" applyFill="1" applyBorder="1" applyAlignment="1">
      <alignment vertical="center"/>
    </xf>
    <xf numFmtId="211" fontId="46" fillId="0" borderId="51" xfId="0" applyNumberFormat="1" applyFont="1" applyFill="1" applyBorder="1" applyAlignment="1">
      <alignment vertical="center"/>
    </xf>
    <xf numFmtId="211" fontId="47" fillId="33" borderId="15" xfId="0" applyNumberFormat="1" applyFont="1" applyFill="1" applyBorder="1" applyAlignment="1">
      <alignment vertical="center"/>
    </xf>
    <xf numFmtId="211" fontId="46" fillId="0" borderId="16" xfId="0" applyNumberFormat="1" applyFont="1" applyBorder="1" applyAlignment="1">
      <alignment vertical="center"/>
    </xf>
    <xf numFmtId="211" fontId="46" fillId="0" borderId="17" xfId="0" applyNumberFormat="1" applyFont="1" applyBorder="1" applyAlignment="1">
      <alignment vertical="center"/>
    </xf>
    <xf numFmtId="212" fontId="46" fillId="0" borderId="18" xfId="0" applyNumberFormat="1" applyFont="1" applyBorder="1" applyAlignment="1">
      <alignment vertical="center"/>
    </xf>
    <xf numFmtId="211" fontId="47" fillId="33" borderId="19" xfId="0" applyNumberFormat="1" applyFont="1" applyFill="1" applyBorder="1" applyAlignment="1">
      <alignment vertical="center"/>
    </xf>
    <xf numFmtId="0" fontId="45" fillId="5" borderId="52" xfId="0" applyFont="1" applyFill="1" applyBorder="1" applyAlignment="1">
      <alignment horizontal="center" vertical="center" wrapText="1"/>
    </xf>
    <xf numFmtId="0" fontId="45" fillId="5" borderId="53" xfId="0" applyFont="1" applyFill="1" applyBorder="1" applyAlignment="1">
      <alignment vertical="center" wrapText="1"/>
    </xf>
    <xf numFmtId="0" fontId="45" fillId="5" borderId="54" xfId="0" applyFont="1" applyFill="1" applyBorder="1" applyAlignment="1">
      <alignment vertical="center" wrapText="1"/>
    </xf>
    <xf numFmtId="210" fontId="45" fillId="0" borderId="55" xfId="0" applyNumberFormat="1" applyFont="1" applyBorder="1" applyAlignment="1">
      <alignment vertical="center"/>
    </xf>
    <xf numFmtId="210" fontId="45" fillId="0" borderId="56" xfId="0" applyNumberFormat="1" applyFont="1" applyBorder="1" applyAlignment="1">
      <alignment vertical="center"/>
    </xf>
    <xf numFmtId="210" fontId="45" fillId="0" borderId="57" xfId="0" applyNumberFormat="1" applyFont="1" applyBorder="1" applyAlignment="1">
      <alignment vertical="center"/>
    </xf>
    <xf numFmtId="210" fontId="45" fillId="0" borderId="58" xfId="0" applyNumberFormat="1" applyFont="1" applyBorder="1" applyAlignment="1">
      <alignment vertical="center"/>
    </xf>
    <xf numFmtId="210" fontId="45" fillId="0" borderId="59" xfId="0" applyNumberFormat="1" applyFont="1" applyBorder="1" applyAlignment="1">
      <alignment vertical="center"/>
    </xf>
    <xf numFmtId="0" fontId="45" fillId="5" borderId="60" xfId="0" applyFont="1" applyFill="1" applyBorder="1" applyAlignment="1">
      <alignment horizontal="center" vertical="center" wrapText="1"/>
    </xf>
    <xf numFmtId="0" fontId="45" fillId="5" borderId="61" xfId="0" applyFont="1" applyFill="1" applyBorder="1" applyAlignment="1">
      <alignment vertical="center" wrapText="1"/>
    </xf>
    <xf numFmtId="210" fontId="45" fillId="0" borderId="62" xfId="0" applyNumberFormat="1" applyFont="1" applyBorder="1" applyAlignment="1">
      <alignment vertical="center"/>
    </xf>
    <xf numFmtId="210" fontId="45" fillId="0" borderId="63" xfId="0" applyNumberFormat="1" applyFont="1" applyBorder="1" applyAlignment="1">
      <alignment vertical="center"/>
    </xf>
    <xf numFmtId="210" fontId="45" fillId="0" borderId="64" xfId="0" applyNumberFormat="1" applyFont="1" applyBorder="1" applyAlignment="1">
      <alignment vertical="center"/>
    </xf>
    <xf numFmtId="210" fontId="45" fillId="0" borderId="65" xfId="0" applyNumberFormat="1" applyFont="1" applyBorder="1" applyAlignment="1">
      <alignment vertical="center"/>
    </xf>
    <xf numFmtId="210" fontId="45" fillId="0" borderId="66" xfId="0" applyNumberFormat="1" applyFont="1" applyBorder="1" applyAlignment="1">
      <alignment vertical="center"/>
    </xf>
    <xf numFmtId="0" fontId="48" fillId="5" borderId="67" xfId="0" applyFont="1" applyFill="1" applyBorder="1" applyAlignment="1">
      <alignment vertical="center" wrapText="1"/>
    </xf>
    <xf numFmtId="0" fontId="48" fillId="5" borderId="33" xfId="0" applyFont="1" applyFill="1" applyBorder="1" applyAlignment="1">
      <alignment vertical="center" wrapText="1"/>
    </xf>
    <xf numFmtId="0" fontId="45" fillId="5" borderId="68" xfId="0" applyFont="1" applyFill="1" applyBorder="1" applyAlignment="1">
      <alignment vertical="center" wrapText="1"/>
    </xf>
    <xf numFmtId="210" fontId="45" fillId="0" borderId="69" xfId="0" applyNumberFormat="1" applyFont="1" applyFill="1" applyBorder="1" applyAlignment="1">
      <alignment vertical="center"/>
    </xf>
    <xf numFmtId="210" fontId="45" fillId="0" borderId="70" xfId="0" applyNumberFormat="1" applyFont="1" applyFill="1" applyBorder="1" applyAlignment="1">
      <alignment vertical="center"/>
    </xf>
    <xf numFmtId="210" fontId="45" fillId="0" borderId="71" xfId="0" applyNumberFormat="1" applyFont="1" applyFill="1" applyBorder="1" applyAlignment="1">
      <alignment vertical="center"/>
    </xf>
    <xf numFmtId="210" fontId="45" fillId="0" borderId="72" xfId="0" applyNumberFormat="1" applyFont="1" applyFill="1" applyBorder="1" applyAlignment="1">
      <alignment vertical="center"/>
    </xf>
    <xf numFmtId="210" fontId="45" fillId="0" borderId="73" xfId="0" applyNumberFormat="1" applyFont="1" applyFill="1" applyBorder="1" applyAlignment="1">
      <alignment vertical="center"/>
    </xf>
    <xf numFmtId="0" fontId="45" fillId="5" borderId="74" xfId="0" applyFont="1" applyFill="1" applyBorder="1" applyAlignment="1">
      <alignment vertical="center" wrapText="1"/>
    </xf>
    <xf numFmtId="210" fontId="45" fillId="0" borderId="75" xfId="0" applyNumberFormat="1" applyFont="1" applyBorder="1" applyAlignment="1">
      <alignment vertical="center"/>
    </xf>
    <xf numFmtId="210" fontId="45" fillId="0" borderId="76" xfId="0" applyNumberFormat="1" applyFont="1" applyBorder="1" applyAlignment="1">
      <alignment vertical="center"/>
    </xf>
    <xf numFmtId="210" fontId="45" fillId="0" borderId="77" xfId="0" applyNumberFormat="1" applyFont="1" applyBorder="1" applyAlignment="1">
      <alignment vertical="center"/>
    </xf>
    <xf numFmtId="210" fontId="45" fillId="0" borderId="78" xfId="0" applyNumberFormat="1" applyFont="1" applyBorder="1" applyAlignment="1">
      <alignment vertical="center"/>
    </xf>
    <xf numFmtId="210" fontId="45" fillId="0" borderId="79" xfId="0" applyNumberFormat="1" applyFont="1" applyBorder="1" applyAlignment="1">
      <alignment vertical="center"/>
    </xf>
    <xf numFmtId="0" fontId="45" fillId="5" borderId="80" xfId="0" applyFont="1" applyFill="1" applyBorder="1" applyAlignment="1">
      <alignment vertical="center" wrapText="1"/>
    </xf>
    <xf numFmtId="0" fontId="45" fillId="5" borderId="81" xfId="0" applyFont="1" applyFill="1" applyBorder="1" applyAlignment="1">
      <alignment horizontal="center" vertical="center" wrapText="1"/>
    </xf>
    <xf numFmtId="210" fontId="45" fillId="0" borderId="82" xfId="0" applyNumberFormat="1" applyFont="1" applyFill="1" applyBorder="1" applyAlignment="1">
      <alignment vertical="center"/>
    </xf>
    <xf numFmtId="210" fontId="45" fillId="0" borderId="83" xfId="0" applyNumberFormat="1" applyFont="1" applyFill="1" applyBorder="1" applyAlignment="1">
      <alignment vertical="center"/>
    </xf>
    <xf numFmtId="210" fontId="45" fillId="0" borderId="84" xfId="0" applyNumberFormat="1" applyFont="1" applyFill="1" applyBorder="1" applyAlignment="1">
      <alignment vertical="center"/>
    </xf>
    <xf numFmtId="210" fontId="45" fillId="0" borderId="85" xfId="0" applyNumberFormat="1" applyFont="1" applyFill="1" applyBorder="1" applyAlignment="1">
      <alignment vertical="center"/>
    </xf>
    <xf numFmtId="210" fontId="45" fillId="0" borderId="86" xfId="0" applyNumberFormat="1" applyFont="1" applyFill="1" applyBorder="1" applyAlignment="1">
      <alignment vertical="center"/>
    </xf>
    <xf numFmtId="211" fontId="46" fillId="0" borderId="87" xfId="0" applyNumberFormat="1" applyFont="1" applyBorder="1" applyAlignment="1" quotePrefix="1">
      <alignment horizontal="right" vertical="center"/>
    </xf>
    <xf numFmtId="0" fontId="49" fillId="0" borderId="0" xfId="0" applyFont="1" applyAlignment="1">
      <alignment vertical="center"/>
    </xf>
    <xf numFmtId="210" fontId="45" fillId="0" borderId="55" xfId="0" applyNumberFormat="1" applyFont="1" applyFill="1" applyBorder="1" applyAlignment="1">
      <alignment vertical="center"/>
    </xf>
    <xf numFmtId="210" fontId="45" fillId="0" borderId="56" xfId="0" applyNumberFormat="1" applyFont="1" applyFill="1" applyBorder="1" applyAlignment="1">
      <alignment vertical="center"/>
    </xf>
    <xf numFmtId="210" fontId="45" fillId="0" borderId="57" xfId="0" applyNumberFormat="1" applyFont="1" applyFill="1" applyBorder="1" applyAlignment="1">
      <alignment vertical="center"/>
    </xf>
    <xf numFmtId="210" fontId="45" fillId="0" borderId="58" xfId="0" applyNumberFormat="1" applyFont="1" applyFill="1" applyBorder="1" applyAlignment="1">
      <alignment vertical="center"/>
    </xf>
    <xf numFmtId="210" fontId="45" fillId="0" borderId="59" xfId="0" applyNumberFormat="1" applyFont="1" applyFill="1" applyBorder="1" applyAlignment="1">
      <alignment vertical="center"/>
    </xf>
    <xf numFmtId="210" fontId="45" fillId="0" borderId="88" xfId="0" applyNumberFormat="1" applyFont="1" applyFill="1" applyBorder="1" applyAlignment="1">
      <alignment vertical="center"/>
    </xf>
    <xf numFmtId="210" fontId="45" fillId="0" borderId="89" xfId="0" applyNumberFormat="1" applyFont="1" applyFill="1" applyBorder="1" applyAlignment="1">
      <alignment vertical="center"/>
    </xf>
    <xf numFmtId="210" fontId="45" fillId="0" borderId="90" xfId="0" applyNumberFormat="1" applyFont="1" applyFill="1" applyBorder="1" applyAlignment="1">
      <alignment vertical="center"/>
    </xf>
    <xf numFmtId="210" fontId="45" fillId="0" borderId="91" xfId="0" applyNumberFormat="1" applyFont="1" applyFill="1" applyBorder="1" applyAlignment="1">
      <alignment vertical="center"/>
    </xf>
    <xf numFmtId="210" fontId="45" fillId="0" borderId="92" xfId="0" applyNumberFormat="1" applyFont="1" applyFill="1" applyBorder="1" applyAlignment="1">
      <alignment vertical="center"/>
    </xf>
    <xf numFmtId="211" fontId="46" fillId="0" borderId="73" xfId="0" applyNumberFormat="1" applyFont="1" applyBorder="1" applyAlignment="1">
      <alignment vertical="center"/>
    </xf>
    <xf numFmtId="211" fontId="46" fillId="0" borderId="72" xfId="0" applyNumberFormat="1" applyFont="1" applyBorder="1" applyAlignment="1">
      <alignment vertical="center"/>
    </xf>
    <xf numFmtId="211" fontId="46" fillId="0" borderId="71" xfId="0" applyNumberFormat="1" applyFont="1" applyBorder="1" applyAlignment="1">
      <alignment vertical="center"/>
    </xf>
    <xf numFmtId="211" fontId="46" fillId="0" borderId="70" xfId="0" applyNumberFormat="1" applyFont="1" applyBorder="1" applyAlignment="1">
      <alignment vertical="center"/>
    </xf>
    <xf numFmtId="210" fontId="45" fillId="0" borderId="93" xfId="0" applyNumberFormat="1" applyFont="1" applyFill="1" applyBorder="1" applyAlignment="1">
      <alignment vertical="center"/>
    </xf>
    <xf numFmtId="210" fontId="45" fillId="0" borderId="94" xfId="0" applyNumberFormat="1" applyFont="1" applyFill="1" applyBorder="1" applyAlignment="1">
      <alignment vertical="center"/>
    </xf>
    <xf numFmtId="210" fontId="45" fillId="0" borderId="95" xfId="0" applyNumberFormat="1" applyFont="1" applyFill="1" applyBorder="1" applyAlignment="1">
      <alignment vertical="center"/>
    </xf>
    <xf numFmtId="210" fontId="45" fillId="0" borderId="96" xfId="0" applyNumberFormat="1" applyFont="1" applyFill="1" applyBorder="1" applyAlignment="1">
      <alignment vertical="center"/>
    </xf>
    <xf numFmtId="210" fontId="45" fillId="0" borderId="97" xfId="0" applyNumberFormat="1" applyFont="1" applyFill="1" applyBorder="1" applyAlignment="1">
      <alignment vertical="center"/>
    </xf>
    <xf numFmtId="0" fontId="45" fillId="5" borderId="98" xfId="0" applyFont="1" applyFill="1" applyBorder="1" applyAlignment="1">
      <alignment vertical="center" wrapText="1"/>
    </xf>
    <xf numFmtId="210" fontId="45" fillId="34" borderId="99" xfId="0" applyNumberFormat="1" applyFont="1" applyFill="1" applyBorder="1" applyAlignment="1">
      <alignment vertical="center"/>
    </xf>
    <xf numFmtId="210" fontId="45" fillId="34" borderId="100" xfId="0" applyNumberFormat="1" applyFont="1" applyFill="1" applyBorder="1" applyAlignment="1">
      <alignment vertical="center"/>
    </xf>
    <xf numFmtId="210" fontId="45" fillId="34" borderId="101" xfId="0" applyNumberFormat="1" applyFont="1" applyFill="1" applyBorder="1" applyAlignment="1">
      <alignment vertical="center"/>
    </xf>
    <xf numFmtId="210" fontId="45" fillId="34" borderId="102" xfId="0" applyNumberFormat="1" applyFont="1" applyFill="1" applyBorder="1" applyAlignment="1">
      <alignment vertical="center"/>
    </xf>
    <xf numFmtId="210" fontId="45" fillId="34" borderId="103" xfId="0" applyNumberFormat="1" applyFont="1" applyFill="1" applyBorder="1" applyAlignment="1">
      <alignment vertical="center"/>
    </xf>
    <xf numFmtId="210" fontId="45" fillId="34" borderId="47" xfId="0" applyNumberFormat="1" applyFont="1" applyFill="1" applyBorder="1" applyAlignment="1">
      <alignment vertical="center"/>
    </xf>
    <xf numFmtId="210" fontId="45" fillId="34" borderId="48" xfId="0" applyNumberFormat="1" applyFont="1" applyFill="1" applyBorder="1" applyAlignment="1">
      <alignment vertical="center"/>
    </xf>
    <xf numFmtId="210" fontId="45" fillId="34" borderId="49" xfId="0" applyNumberFormat="1" applyFont="1" applyFill="1" applyBorder="1" applyAlignment="1">
      <alignment vertical="center"/>
    </xf>
    <xf numFmtId="210" fontId="45" fillId="34" borderId="50" xfId="0" applyNumberFormat="1" applyFont="1" applyFill="1" applyBorder="1" applyAlignment="1">
      <alignment vertical="center"/>
    </xf>
    <xf numFmtId="210" fontId="45" fillId="34" borderId="51" xfId="0" applyNumberFormat="1" applyFont="1" applyFill="1" applyBorder="1" applyAlignment="1">
      <alignment vertical="center"/>
    </xf>
    <xf numFmtId="210" fontId="45" fillId="34" borderId="15" xfId="0" applyNumberFormat="1" applyFont="1" applyFill="1" applyBorder="1" applyAlignment="1">
      <alignment vertical="center"/>
    </xf>
    <xf numFmtId="210" fontId="45" fillId="34" borderId="16" xfId="0" applyNumberFormat="1" applyFont="1" applyFill="1" applyBorder="1" applyAlignment="1">
      <alignment vertical="center"/>
    </xf>
    <xf numFmtId="210" fontId="45" fillId="34" borderId="17" xfId="0" applyNumberFormat="1" applyFont="1" applyFill="1" applyBorder="1" applyAlignment="1">
      <alignment vertical="center"/>
    </xf>
    <xf numFmtId="210" fontId="45" fillId="34" borderId="18" xfId="0" applyNumberFormat="1" applyFont="1" applyFill="1" applyBorder="1" applyAlignment="1">
      <alignment vertical="center"/>
    </xf>
    <xf numFmtId="210" fontId="45" fillId="34" borderId="19" xfId="0" applyNumberFormat="1" applyFont="1" applyFill="1" applyBorder="1" applyAlignment="1">
      <alignment vertical="center"/>
    </xf>
    <xf numFmtId="210" fontId="45" fillId="34" borderId="10" xfId="0" applyNumberFormat="1" applyFont="1" applyFill="1" applyBorder="1" applyAlignment="1">
      <alignment vertical="center"/>
    </xf>
    <xf numFmtId="210" fontId="45" fillId="34" borderId="11" xfId="0" applyNumberFormat="1" applyFont="1" applyFill="1" applyBorder="1" applyAlignment="1">
      <alignment vertical="center"/>
    </xf>
    <xf numFmtId="210" fontId="45" fillId="34" borderId="12" xfId="0" applyNumberFormat="1" applyFont="1" applyFill="1" applyBorder="1" applyAlignment="1">
      <alignment vertical="center"/>
    </xf>
    <xf numFmtId="210" fontId="45" fillId="34" borderId="13" xfId="0" applyNumberFormat="1" applyFont="1" applyFill="1" applyBorder="1" applyAlignment="1">
      <alignment vertical="center"/>
    </xf>
    <xf numFmtId="210" fontId="45" fillId="34" borderId="14" xfId="0" applyNumberFormat="1" applyFont="1" applyFill="1" applyBorder="1" applyAlignment="1">
      <alignment vertical="center"/>
    </xf>
    <xf numFmtId="210" fontId="45" fillId="0" borderId="104" xfId="0" applyNumberFormat="1" applyFont="1" applyFill="1" applyBorder="1" applyAlignment="1">
      <alignment vertical="center"/>
    </xf>
    <xf numFmtId="210" fontId="45" fillId="0" borderId="105" xfId="0" applyNumberFormat="1" applyFont="1" applyFill="1" applyBorder="1" applyAlignment="1">
      <alignment vertical="center"/>
    </xf>
    <xf numFmtId="210" fontId="45" fillId="0" borderId="106" xfId="0" applyNumberFormat="1" applyFont="1" applyFill="1" applyBorder="1" applyAlignment="1">
      <alignment vertical="center"/>
    </xf>
    <xf numFmtId="210" fontId="45" fillId="0" borderId="107" xfId="0" applyNumberFormat="1" applyFont="1" applyFill="1" applyBorder="1" applyAlignment="1">
      <alignment vertical="center"/>
    </xf>
    <xf numFmtId="210" fontId="45" fillId="0" borderId="108" xfId="0" applyNumberFormat="1" applyFont="1" applyFill="1" applyBorder="1" applyAlignment="1">
      <alignment vertical="center"/>
    </xf>
    <xf numFmtId="211" fontId="46" fillId="0" borderId="69" xfId="0" applyNumberFormat="1" applyFont="1" applyBorder="1" applyAlignment="1">
      <alignment vertical="center"/>
    </xf>
    <xf numFmtId="0" fontId="46" fillId="5" borderId="109" xfId="0" applyFont="1" applyFill="1" applyBorder="1" applyAlignment="1">
      <alignment vertical="center" wrapText="1"/>
    </xf>
    <xf numFmtId="211" fontId="46" fillId="0" borderId="88" xfId="0" applyNumberFormat="1" applyFont="1" applyBorder="1" applyAlignment="1" quotePrefix="1">
      <alignment horizontal="right" vertical="center"/>
    </xf>
    <xf numFmtId="211" fontId="46" fillId="0" borderId="89" xfId="0" applyNumberFormat="1" applyFont="1" applyBorder="1" applyAlignment="1">
      <alignment vertical="center"/>
    </xf>
    <xf numFmtId="211" fontId="46" fillId="0" borderId="90" xfId="0" applyNumberFormat="1" applyFont="1" applyBorder="1" applyAlignment="1">
      <alignment vertical="center"/>
    </xf>
    <xf numFmtId="212" fontId="46" fillId="0" borderId="91" xfId="0" applyNumberFormat="1" applyFont="1" applyBorder="1" applyAlignment="1">
      <alignment vertical="center"/>
    </xf>
    <xf numFmtId="211" fontId="46" fillId="0" borderId="92" xfId="0" applyNumberFormat="1" applyFont="1" applyBorder="1" applyAlignment="1">
      <alignment vertical="center"/>
    </xf>
    <xf numFmtId="0" fontId="46" fillId="5" borderId="110" xfId="0" applyFont="1" applyFill="1" applyBorder="1" applyAlignment="1">
      <alignment horizontal="center" vertical="center"/>
    </xf>
    <xf numFmtId="0" fontId="45" fillId="5" borderId="111" xfId="0" applyFont="1" applyFill="1" applyBorder="1" applyAlignment="1">
      <alignment horizontal="center" vertical="center" textRotation="255"/>
    </xf>
    <xf numFmtId="0" fontId="46" fillId="5" borderId="98" xfId="0" applyFont="1" applyFill="1" applyBorder="1" applyAlignment="1">
      <alignment vertical="center" wrapText="1"/>
    </xf>
    <xf numFmtId="0" fontId="46" fillId="5" borderId="112" xfId="0" applyFont="1" applyFill="1" applyBorder="1" applyAlignment="1">
      <alignment horizontal="center" vertical="center" wrapText="1"/>
    </xf>
    <xf numFmtId="0" fontId="46" fillId="5" borderId="68" xfId="0" applyFont="1" applyFill="1" applyBorder="1" applyAlignment="1">
      <alignment vertical="center" wrapText="1"/>
    </xf>
    <xf numFmtId="211" fontId="46" fillId="0" borderId="104" xfId="0" applyNumberFormat="1" applyFont="1" applyBorder="1" applyAlignment="1">
      <alignment vertical="center"/>
    </xf>
    <xf numFmtId="211" fontId="46" fillId="0" borderId="105" xfId="0" applyNumberFormat="1" applyFont="1" applyBorder="1" applyAlignment="1">
      <alignment vertical="center"/>
    </xf>
    <xf numFmtId="211" fontId="46" fillId="0" borderId="106" xfId="0" applyNumberFormat="1" applyFont="1" applyBorder="1" applyAlignment="1">
      <alignment vertical="center"/>
    </xf>
    <xf numFmtId="211" fontId="46" fillId="0" borderId="107" xfId="0" applyNumberFormat="1" applyFont="1" applyBorder="1" applyAlignment="1">
      <alignment vertical="center"/>
    </xf>
    <xf numFmtId="211" fontId="46" fillId="0" borderId="108" xfId="0" applyNumberFormat="1" applyFont="1" applyBorder="1" applyAlignment="1">
      <alignment vertical="center"/>
    </xf>
    <xf numFmtId="0" fontId="45" fillId="5" borderId="111" xfId="0" applyFont="1" applyFill="1" applyBorder="1" applyAlignment="1">
      <alignment vertical="center" textRotation="255"/>
    </xf>
    <xf numFmtId="0" fontId="45" fillId="5" borderId="113" xfId="0" applyFont="1" applyFill="1" applyBorder="1" applyAlignment="1">
      <alignment vertical="center" wrapText="1"/>
    </xf>
    <xf numFmtId="210" fontId="45" fillId="0" borderId="99" xfId="0" applyNumberFormat="1" applyFont="1" applyFill="1" applyBorder="1" applyAlignment="1">
      <alignment vertical="center"/>
    </xf>
    <xf numFmtId="210" fontId="45" fillId="0" borderId="100" xfId="0" applyNumberFormat="1" applyFont="1" applyFill="1" applyBorder="1" applyAlignment="1">
      <alignment vertical="center"/>
    </xf>
    <xf numFmtId="210" fontId="45" fillId="0" borderId="101" xfId="0" applyNumberFormat="1" applyFont="1" applyFill="1" applyBorder="1" applyAlignment="1">
      <alignment vertical="center"/>
    </xf>
    <xf numFmtId="210" fontId="45" fillId="0" borderId="102" xfId="0" applyNumberFormat="1" applyFont="1" applyFill="1" applyBorder="1" applyAlignment="1">
      <alignment vertical="center"/>
    </xf>
    <xf numFmtId="210" fontId="45" fillId="0" borderId="103" xfId="0" applyNumberFormat="1" applyFont="1" applyFill="1" applyBorder="1" applyAlignment="1">
      <alignment vertical="center"/>
    </xf>
    <xf numFmtId="0" fontId="45" fillId="5" borderId="109" xfId="0" applyFont="1" applyFill="1" applyBorder="1" applyAlignment="1">
      <alignment vertical="center" wrapText="1"/>
    </xf>
    <xf numFmtId="0" fontId="49" fillId="5" borderId="114" xfId="0" applyFont="1" applyFill="1" applyBorder="1" applyAlignment="1">
      <alignment horizontal="center" vertical="center" textRotation="255"/>
    </xf>
    <xf numFmtId="210" fontId="45" fillId="0" borderId="42" xfId="0" applyNumberFormat="1" applyFont="1" applyFill="1" applyBorder="1" applyAlignment="1">
      <alignment vertical="center"/>
    </xf>
    <xf numFmtId="210" fontId="45" fillId="0" borderId="115" xfId="0" applyNumberFormat="1" applyFont="1" applyFill="1" applyBorder="1" applyAlignment="1">
      <alignment vertical="center"/>
    </xf>
    <xf numFmtId="210" fontId="45" fillId="0" borderId="116" xfId="0" applyNumberFormat="1" applyFont="1" applyFill="1" applyBorder="1" applyAlignment="1">
      <alignment vertical="center"/>
    </xf>
    <xf numFmtId="210" fontId="45" fillId="0" borderId="45" xfId="0" applyNumberFormat="1" applyFont="1" applyFill="1" applyBorder="1" applyAlignment="1">
      <alignment vertical="center"/>
    </xf>
    <xf numFmtId="210" fontId="45" fillId="0" borderId="117" xfId="0" applyNumberFormat="1" applyFont="1" applyFill="1" applyBorder="1" applyAlignment="1">
      <alignment vertical="center"/>
    </xf>
    <xf numFmtId="0" fontId="49" fillId="5" borderId="114" xfId="0" applyFont="1" applyFill="1" applyBorder="1" applyAlignment="1">
      <alignment horizontal="center" vertical="center" textRotation="255"/>
    </xf>
    <xf numFmtId="0" fontId="46" fillId="13" borderId="118" xfId="0" applyFont="1" applyFill="1" applyBorder="1" applyAlignment="1">
      <alignment vertical="center"/>
    </xf>
    <xf numFmtId="0" fontId="46" fillId="13" borderId="119" xfId="0" applyFont="1" applyFill="1" applyBorder="1" applyAlignment="1">
      <alignment vertical="center"/>
    </xf>
    <xf numFmtId="0" fontId="46" fillId="13" borderId="120" xfId="0" applyFont="1" applyFill="1" applyBorder="1" applyAlignment="1">
      <alignment vertical="center"/>
    </xf>
    <xf numFmtId="0" fontId="46" fillId="13" borderId="121" xfId="0" applyFont="1" applyFill="1" applyBorder="1" applyAlignment="1">
      <alignment vertical="center"/>
    </xf>
    <xf numFmtId="0" fontId="46" fillId="13" borderId="122" xfId="0" applyFont="1" applyFill="1" applyBorder="1" applyAlignment="1">
      <alignment vertical="center"/>
    </xf>
    <xf numFmtId="0" fontId="46" fillId="13" borderId="123" xfId="0" applyFont="1" applyFill="1" applyBorder="1" applyAlignment="1">
      <alignment vertical="center"/>
    </xf>
    <xf numFmtId="0" fontId="46" fillId="13" borderId="124" xfId="0" applyFont="1" applyFill="1" applyBorder="1" applyAlignment="1">
      <alignment horizontal="center" vertical="center"/>
    </xf>
    <xf numFmtId="0" fontId="46" fillId="13" borderId="125" xfId="0" applyFont="1" applyFill="1" applyBorder="1" applyAlignment="1">
      <alignment horizontal="center" vertical="center"/>
    </xf>
    <xf numFmtId="0" fontId="46" fillId="13" borderId="126" xfId="0" applyFont="1" applyFill="1" applyBorder="1" applyAlignment="1">
      <alignment horizontal="center" vertical="center"/>
    </xf>
    <xf numFmtId="0" fontId="46" fillId="13" borderId="119" xfId="0" applyFont="1" applyFill="1" applyBorder="1" applyAlignment="1">
      <alignment horizontal="center" vertical="center"/>
    </xf>
    <xf numFmtId="0" fontId="46" fillId="13" borderId="127" xfId="0" applyFont="1" applyFill="1" applyBorder="1" applyAlignment="1">
      <alignment horizontal="center" vertical="center"/>
    </xf>
    <xf numFmtId="0" fontId="46" fillId="13" borderId="128" xfId="0" applyFont="1" applyFill="1" applyBorder="1" applyAlignment="1">
      <alignment horizontal="center" vertical="center"/>
    </xf>
    <xf numFmtId="0" fontId="46" fillId="13" borderId="129" xfId="0" applyFont="1" applyFill="1" applyBorder="1" applyAlignment="1">
      <alignment horizontal="center" vertical="center"/>
    </xf>
    <xf numFmtId="0" fontId="49" fillId="5" borderId="130" xfId="0" applyFont="1" applyFill="1" applyBorder="1" applyAlignment="1">
      <alignment vertical="center"/>
    </xf>
    <xf numFmtId="0" fontId="49" fillId="5" borderId="44" xfId="0" applyFont="1" applyFill="1" applyBorder="1" applyAlignment="1">
      <alignment vertical="center"/>
    </xf>
    <xf numFmtId="0" fontId="49" fillId="5" borderId="131" xfId="0" applyFont="1" applyFill="1" applyBorder="1" applyAlignment="1">
      <alignment vertical="center"/>
    </xf>
    <xf numFmtId="0" fontId="49" fillId="5" borderId="132" xfId="0" applyFont="1" applyFill="1" applyBorder="1" applyAlignment="1">
      <alignment horizontal="left" vertical="center"/>
    </xf>
    <xf numFmtId="0" fontId="49" fillId="5" borderId="133" xfId="0" applyFont="1" applyFill="1" applyBorder="1" applyAlignment="1">
      <alignment horizontal="left" vertical="center"/>
    </xf>
    <xf numFmtId="0" fontId="49" fillId="5" borderId="134" xfId="0" applyFont="1" applyFill="1" applyBorder="1" applyAlignment="1">
      <alignment horizontal="left" vertical="center"/>
    </xf>
    <xf numFmtId="0" fontId="49" fillId="5" borderId="114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49" fillId="5" borderId="135" xfId="0" applyFont="1" applyFill="1" applyBorder="1" applyAlignment="1">
      <alignment horizontal="left" vertical="center"/>
    </xf>
    <xf numFmtId="0" fontId="49" fillId="5" borderId="114" xfId="0" applyFont="1" applyFill="1" applyBorder="1" applyAlignment="1">
      <alignment horizontal="center" vertical="center" textRotation="255"/>
    </xf>
    <xf numFmtId="0" fontId="46" fillId="5" borderId="136" xfId="0" applyFont="1" applyFill="1" applyBorder="1" applyAlignment="1">
      <alignment horizontal="center" vertical="center" wrapText="1"/>
    </xf>
    <xf numFmtId="0" fontId="46" fillId="5" borderId="137" xfId="0" applyFont="1" applyFill="1" applyBorder="1" applyAlignment="1">
      <alignment horizontal="center" vertical="center" wrapText="1"/>
    </xf>
    <xf numFmtId="0" fontId="46" fillId="5" borderId="138" xfId="0" applyFont="1" applyFill="1" applyBorder="1" applyAlignment="1">
      <alignment horizontal="center" vertical="center"/>
    </xf>
    <xf numFmtId="0" fontId="46" fillId="5" borderId="139" xfId="0" applyFont="1" applyFill="1" applyBorder="1" applyAlignment="1">
      <alignment horizontal="center" vertical="center"/>
    </xf>
    <xf numFmtId="0" fontId="46" fillId="5" borderId="140" xfId="0" applyFont="1" applyFill="1" applyBorder="1" applyAlignment="1">
      <alignment horizontal="center" vertical="center"/>
    </xf>
    <xf numFmtId="0" fontId="46" fillId="5" borderId="101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16" xfId="0" applyFont="1" applyFill="1" applyBorder="1" applyAlignment="1">
      <alignment horizontal="center" vertical="center" wrapText="1"/>
    </xf>
    <xf numFmtId="0" fontId="45" fillId="13" borderId="141" xfId="0" applyFont="1" applyFill="1" applyBorder="1" applyAlignment="1">
      <alignment vertical="center"/>
    </xf>
    <xf numFmtId="0" fontId="45" fillId="13" borderId="17" xfId="0" applyFont="1" applyFill="1" applyBorder="1" applyAlignment="1">
      <alignment vertical="center"/>
    </xf>
    <xf numFmtId="0" fontId="45" fillId="13" borderId="142" xfId="0" applyFont="1" applyFill="1" applyBorder="1" applyAlignment="1">
      <alignment vertical="center"/>
    </xf>
    <xf numFmtId="0" fontId="45" fillId="5" borderId="130" xfId="0" applyFont="1" applyFill="1" applyBorder="1" applyAlignment="1">
      <alignment vertical="center"/>
    </xf>
    <xf numFmtId="0" fontId="45" fillId="5" borderId="44" xfId="0" applyFont="1" applyFill="1" applyBorder="1" applyAlignment="1">
      <alignment vertical="center"/>
    </xf>
    <xf numFmtId="0" fontId="45" fillId="5" borderId="131" xfId="0" applyFont="1" applyFill="1" applyBorder="1" applyAlignment="1">
      <alignment vertical="center"/>
    </xf>
    <xf numFmtId="0" fontId="45" fillId="5" borderId="143" xfId="0" applyFont="1" applyFill="1" applyBorder="1" applyAlignment="1">
      <alignment horizontal="center" vertical="center" textRotation="255"/>
    </xf>
    <xf numFmtId="0" fontId="45" fillId="5" borderId="144" xfId="0" applyFont="1" applyFill="1" applyBorder="1" applyAlignment="1">
      <alignment horizontal="center" vertical="center" textRotation="255"/>
    </xf>
    <xf numFmtId="0" fontId="45" fillId="5" borderId="145" xfId="0" applyFont="1" applyFill="1" applyBorder="1" applyAlignment="1">
      <alignment horizontal="left" vertical="center"/>
    </xf>
    <xf numFmtId="0" fontId="45" fillId="5" borderId="146" xfId="0" applyFont="1" applyFill="1" applyBorder="1" applyAlignment="1">
      <alignment horizontal="left" vertical="center"/>
    </xf>
    <xf numFmtId="0" fontId="45" fillId="5" borderId="100" xfId="0" applyFont="1" applyFill="1" applyBorder="1" applyAlignment="1">
      <alignment vertical="center" textRotation="255"/>
    </xf>
    <xf numFmtId="0" fontId="45" fillId="5" borderId="11" xfId="0" applyFont="1" applyFill="1" applyBorder="1" applyAlignment="1">
      <alignment vertical="center" textRotation="255"/>
    </xf>
    <xf numFmtId="0" fontId="45" fillId="5" borderId="115" xfId="0" applyFont="1" applyFill="1" applyBorder="1" applyAlignment="1">
      <alignment vertical="center" textRotation="255"/>
    </xf>
    <xf numFmtId="0" fontId="45" fillId="5" borderId="147" xfId="0" applyFont="1" applyFill="1" applyBorder="1" applyAlignment="1">
      <alignment horizontal="center" vertical="center" wrapText="1"/>
    </xf>
    <xf numFmtId="0" fontId="45" fillId="5" borderId="148" xfId="0" applyFont="1" applyFill="1" applyBorder="1" applyAlignment="1">
      <alignment horizontal="center" vertical="center" wrapText="1"/>
    </xf>
    <xf numFmtId="0" fontId="45" fillId="5" borderId="136" xfId="0" applyFont="1" applyFill="1" applyBorder="1" applyAlignment="1">
      <alignment horizontal="center" vertical="center"/>
    </xf>
    <xf numFmtId="0" fontId="45" fillId="5" borderId="137" xfId="0" applyFont="1" applyFill="1" applyBorder="1" applyAlignment="1">
      <alignment horizontal="center" vertical="center"/>
    </xf>
    <xf numFmtId="0" fontId="45" fillId="5" borderId="100" xfId="0" applyFont="1" applyFill="1" applyBorder="1" applyAlignment="1">
      <alignment horizontal="center" vertical="center"/>
    </xf>
    <xf numFmtId="0" fontId="45" fillId="5" borderId="101" xfId="0" applyFont="1" applyFill="1" applyBorder="1" applyAlignment="1">
      <alignment horizontal="center" vertical="center"/>
    </xf>
    <xf numFmtId="0" fontId="45" fillId="5" borderId="149" xfId="0" applyFont="1" applyFill="1" applyBorder="1" applyAlignment="1">
      <alignment horizontal="center" vertical="center"/>
    </xf>
    <xf numFmtId="0" fontId="45" fillId="5" borderId="150" xfId="0" applyFont="1" applyFill="1" applyBorder="1" applyAlignment="1">
      <alignment horizontal="center" vertical="center"/>
    </xf>
    <xf numFmtId="0" fontId="45" fillId="5" borderId="151" xfId="0" applyFont="1" applyFill="1" applyBorder="1" applyAlignment="1">
      <alignment horizontal="center" vertical="center"/>
    </xf>
    <xf numFmtId="0" fontId="45" fillId="5" borderId="138" xfId="0" applyFont="1" applyFill="1" applyBorder="1" applyAlignment="1">
      <alignment horizontal="center" vertical="center"/>
    </xf>
    <xf numFmtId="0" fontId="45" fillId="5" borderId="139" xfId="0" applyFont="1" applyFill="1" applyBorder="1" applyAlignment="1">
      <alignment horizontal="center" vertical="center"/>
    </xf>
    <xf numFmtId="0" fontId="45" fillId="5" borderId="140" xfId="0" applyFont="1" applyFill="1" applyBorder="1" applyAlignment="1">
      <alignment horizontal="center" vertical="center"/>
    </xf>
    <xf numFmtId="0" fontId="45" fillId="5" borderId="152" xfId="0" applyFont="1" applyFill="1" applyBorder="1" applyAlignment="1">
      <alignment horizontal="center" vertical="center" wrapText="1"/>
    </xf>
    <xf numFmtId="0" fontId="45" fillId="5" borderId="153" xfId="0" applyFont="1" applyFill="1" applyBorder="1" applyAlignment="1">
      <alignment horizontal="center" vertical="center"/>
    </xf>
    <xf numFmtId="0" fontId="45" fillId="5" borderId="154" xfId="0" applyFont="1" applyFill="1" applyBorder="1" applyAlignment="1">
      <alignment horizontal="center" vertical="center"/>
    </xf>
    <xf numFmtId="0" fontId="45" fillId="5" borderId="155" xfId="0" applyFont="1" applyFill="1" applyBorder="1" applyAlignment="1">
      <alignment horizontal="center" vertical="center"/>
    </xf>
    <xf numFmtId="0" fontId="45" fillId="5" borderId="156" xfId="0" applyFont="1" applyFill="1" applyBorder="1" applyAlignment="1">
      <alignment horizontal="center" vertical="center"/>
    </xf>
    <xf numFmtId="0" fontId="45" fillId="5" borderId="157" xfId="0" applyFont="1" applyFill="1" applyBorder="1" applyAlignment="1">
      <alignment horizontal="center" vertical="center"/>
    </xf>
    <xf numFmtId="0" fontId="45" fillId="5" borderId="158" xfId="0" applyFont="1" applyFill="1" applyBorder="1" applyAlignment="1">
      <alignment horizontal="center" vertical="center" wrapText="1"/>
    </xf>
    <xf numFmtId="0" fontId="45" fillId="5" borderId="159" xfId="0" applyFont="1" applyFill="1" applyBorder="1" applyAlignment="1">
      <alignment horizontal="center" vertical="center"/>
    </xf>
    <xf numFmtId="0" fontId="45" fillId="5" borderId="160" xfId="0" applyFont="1" applyFill="1" applyBorder="1" applyAlignment="1">
      <alignment horizontal="center" vertical="center" wrapText="1"/>
    </xf>
    <xf numFmtId="0" fontId="45" fillId="5" borderId="1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da0001&#65288;&#36001;&#21209;&#65319;&#65289;\05_&#20418;&#38263;&#12398;&#12362;&#12375;&#12372;&#12392;\01_1&#36001;&#20418;&#38263;\2020&#24180;&#24230;&#65288;&#65330;2&#65289;\02.&#35036;&#27491;&#20104;&#31639;\01&#12288;5&#26376;&#35036;&#27491;&#65288;&#24613;&#26045;&#9312;&#9313;&#12289;&#35036;&#27491;&#9314;&#65289;\04&#12288;&#12467;&#12525;&#12490;&#23550;&#24540;&#36914;&#12417;&#26041;\020427&#65288;&#26368;&#32066;&#65289;&#12288;&#29305;&#21029;&#32887;&#35500;&#26126;\&#35500;&#26126;&#36039;&#26009;\02&#12288;&#12467;&#12525;&#12490;&#36001;&#25919;&#35215;&#27169;&#25512;&#312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億円"/>
      <sheetName val="千円 (2)"/>
    </sheetNames>
    <sheetDataSet>
      <sheetData sheetId="0">
        <row r="7">
          <cell r="E7" t="str">
            <v>休業要請支援金</v>
          </cell>
        </row>
        <row r="8">
          <cell r="E8" t="str">
            <v>特別定額給付金</v>
          </cell>
        </row>
        <row r="9">
          <cell r="E9" t="str">
            <v>感染拡大防止の取組、生活に
困っている方への支援など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4.375" style="2" customWidth="1"/>
    <col min="3" max="3" width="5.00390625" style="2" customWidth="1"/>
    <col min="4" max="4" width="13.875" style="2" customWidth="1"/>
    <col min="5" max="5" width="50.625" style="2" customWidth="1"/>
    <col min="6" max="10" width="17.375" style="2" customWidth="1"/>
    <col min="11" max="11" width="2.625" style="2" customWidth="1"/>
    <col min="12" max="16384" width="9.00390625" style="2" customWidth="1"/>
  </cols>
  <sheetData>
    <row r="1" spans="1:10" ht="37.5" customHeight="1" thickBot="1">
      <c r="A1" s="1" t="s">
        <v>63</v>
      </c>
      <c r="I1" s="3"/>
      <c r="J1" s="3"/>
    </row>
    <row r="2" spans="2:10" s="34" customFormat="1" ht="30" customHeight="1" thickTop="1">
      <c r="B2" s="168"/>
      <c r="C2" s="169"/>
      <c r="D2" s="169"/>
      <c r="E2" s="170"/>
      <c r="F2" s="174" t="s">
        <v>2</v>
      </c>
      <c r="G2" s="176" t="s">
        <v>3</v>
      </c>
      <c r="H2" s="177"/>
      <c r="I2" s="178"/>
      <c r="J2" s="179" t="s">
        <v>4</v>
      </c>
    </row>
    <row r="3" spans="2:10" s="34" customFormat="1" ht="30" customHeight="1" thickBot="1">
      <c r="B3" s="171"/>
      <c r="C3" s="172"/>
      <c r="D3" s="172"/>
      <c r="E3" s="173"/>
      <c r="F3" s="175"/>
      <c r="G3" s="35" t="s">
        <v>5</v>
      </c>
      <c r="H3" s="36" t="s">
        <v>1</v>
      </c>
      <c r="I3" s="37" t="s">
        <v>0</v>
      </c>
      <c r="J3" s="180"/>
    </row>
    <row r="4" spans="2:10" s="34" customFormat="1" ht="50.25" customHeight="1" thickBot="1" thickTop="1">
      <c r="B4" s="181" t="s">
        <v>28</v>
      </c>
      <c r="C4" s="182"/>
      <c r="D4" s="182"/>
      <c r="E4" s="183"/>
      <c r="F4" s="38">
        <f>+'千円'!F4/100000</f>
        <v>4.89813</v>
      </c>
      <c r="G4" s="39">
        <f>+'千円'!G4/100000</f>
        <v>1.09632</v>
      </c>
      <c r="H4" s="40">
        <f>+'千円'!H4/100000</f>
        <v>0.00228</v>
      </c>
      <c r="I4" s="41">
        <f>+'千円'!I4/100000</f>
        <v>-1.75105</v>
      </c>
      <c r="J4" s="42">
        <f>+'千円'!J4/100000</f>
        <v>5.55058</v>
      </c>
    </row>
    <row r="5" spans="2:10" s="34" customFormat="1" ht="50.25" customHeight="1" thickBot="1" thickTop="1">
      <c r="B5" s="184" t="s">
        <v>47</v>
      </c>
      <c r="C5" s="185"/>
      <c r="D5" s="185"/>
      <c r="E5" s="186"/>
      <c r="F5" s="89">
        <f>+'千円'!F21/100000</f>
        <v>4416.06483</v>
      </c>
      <c r="G5" s="44">
        <f>+'千円'!G21/100000</f>
        <v>3338.92036</v>
      </c>
      <c r="H5" s="45">
        <f>+'千円'!H21/100000</f>
        <v>697.38042</v>
      </c>
      <c r="I5" s="46">
        <f>+'千円'!I21/100000</f>
        <v>-109.44496</v>
      </c>
      <c r="J5" s="47">
        <f>+'千円'!J21/100000</f>
        <v>489.20901</v>
      </c>
    </row>
    <row r="6" spans="2:10" s="34" customFormat="1" ht="50.25" customHeight="1" thickTop="1">
      <c r="B6" s="187" t="s">
        <v>48</v>
      </c>
      <c r="C6" s="188"/>
      <c r="D6" s="188"/>
      <c r="E6" s="189"/>
      <c r="F6" s="43">
        <f>+'千円'!F22/100000</f>
        <v>1141.91782</v>
      </c>
      <c r="G6" s="44">
        <f>+'千円'!G22/100000</f>
        <v>485.45758</v>
      </c>
      <c r="H6" s="45">
        <f>+'千円'!H22/100000</f>
        <v>51.12216</v>
      </c>
      <c r="I6" s="46">
        <f>+'千円'!I22/100000</f>
        <v>-64.36632</v>
      </c>
      <c r="J6" s="47">
        <f>+'千円'!J22/100000</f>
        <v>669.7044</v>
      </c>
    </row>
    <row r="7" spans="2:10" s="34" customFormat="1" ht="50.25" customHeight="1">
      <c r="B7" s="190"/>
      <c r="C7" s="191" t="s">
        <v>43</v>
      </c>
      <c r="D7" s="192"/>
      <c r="E7" s="137" t="s">
        <v>42</v>
      </c>
      <c r="F7" s="138">
        <f>+'千円'!F23/100000</f>
        <v>494.12597</v>
      </c>
      <c r="G7" s="139">
        <f>+'千円'!G23/100000</f>
        <v>233.42625</v>
      </c>
      <c r="H7" s="140">
        <f>+'千円'!H23/100000</f>
        <v>51.12216</v>
      </c>
      <c r="I7" s="141">
        <f>+'千円'!I23/100000</f>
        <v>-64.36632</v>
      </c>
      <c r="J7" s="142">
        <f>+'千円'!J23/100000</f>
        <v>273.94388</v>
      </c>
    </row>
    <row r="8" spans="2:10" s="34" customFormat="1" ht="50.25" customHeight="1">
      <c r="B8" s="190"/>
      <c r="C8" s="196" t="s">
        <v>7</v>
      </c>
      <c r="D8" s="143" t="s">
        <v>24</v>
      </c>
      <c r="E8" s="145" t="s">
        <v>44</v>
      </c>
      <c r="F8" s="101">
        <f>+'千円'!F24/100000</f>
        <v>137.011</v>
      </c>
      <c r="G8" s="102">
        <f>+'千円'!G24/100000</f>
        <v>50.3006</v>
      </c>
      <c r="H8" s="103"/>
      <c r="I8" s="104"/>
      <c r="J8" s="136">
        <f>+'千円'!J24/100000</f>
        <v>86.7104</v>
      </c>
    </row>
    <row r="9" spans="2:10" s="34" customFormat="1" ht="50.25" customHeight="1">
      <c r="B9" s="161"/>
      <c r="C9" s="197"/>
      <c r="D9" s="146" t="s">
        <v>49</v>
      </c>
      <c r="E9" s="147" t="s">
        <v>54</v>
      </c>
      <c r="F9" s="148">
        <f>+'千円'!F25/100000</f>
        <v>69.13223</v>
      </c>
      <c r="G9" s="149">
        <f>+'千円'!G25/100000</f>
        <v>23.03601</v>
      </c>
      <c r="H9" s="150"/>
      <c r="I9" s="151"/>
      <c r="J9" s="152">
        <f>+'千円'!J25/100000</f>
        <v>46.09622</v>
      </c>
    </row>
    <row r="10" spans="2:10" s="34" customFormat="1" ht="50.25" customHeight="1">
      <c r="B10" s="161"/>
      <c r="C10" s="197"/>
      <c r="D10" s="146" t="s">
        <v>25</v>
      </c>
      <c r="E10" s="147" t="s">
        <v>55</v>
      </c>
      <c r="F10" s="148">
        <f>+'千円'!F26/100000</f>
        <v>159.15316</v>
      </c>
      <c r="G10" s="149">
        <f>+'千円'!G26/100000</f>
        <v>9.87987</v>
      </c>
      <c r="H10" s="150"/>
      <c r="I10" s="151"/>
      <c r="J10" s="152">
        <f>+'千円'!J26/100000</f>
        <v>149.27329</v>
      </c>
    </row>
    <row r="11" spans="2:10" s="34" customFormat="1" ht="50.25" customHeight="1">
      <c r="B11" s="161"/>
      <c r="C11" s="197"/>
      <c r="D11" s="146" t="s">
        <v>10</v>
      </c>
      <c r="E11" s="147" t="s">
        <v>68</v>
      </c>
      <c r="F11" s="148">
        <f>+'千円'!F27/100000</f>
        <v>70.42778</v>
      </c>
      <c r="G11" s="149"/>
      <c r="H11" s="150"/>
      <c r="I11" s="151"/>
      <c r="J11" s="152">
        <f>+'千円'!J27/100000</f>
        <v>70.42778</v>
      </c>
    </row>
    <row r="12" spans="2:10" s="34" customFormat="1" ht="50.25" customHeight="1">
      <c r="B12" s="161"/>
      <c r="C12" s="197"/>
      <c r="D12" s="146" t="s">
        <v>60</v>
      </c>
      <c r="E12" s="147" t="s">
        <v>69</v>
      </c>
      <c r="F12" s="148">
        <f>+'千円'!F28/100000</f>
        <v>38.99739</v>
      </c>
      <c r="G12" s="149"/>
      <c r="H12" s="150"/>
      <c r="I12" s="151"/>
      <c r="J12" s="152">
        <f>+'千円'!J28/100000</f>
        <v>38.99739</v>
      </c>
    </row>
    <row r="13" spans="2:10" s="34" customFormat="1" ht="50.25" customHeight="1">
      <c r="B13" s="167"/>
      <c r="C13" s="198"/>
      <c r="D13" s="146" t="s">
        <v>66</v>
      </c>
      <c r="E13" s="147" t="s">
        <v>61</v>
      </c>
      <c r="F13" s="148">
        <f>+'千円'!F29/100000</f>
        <v>172.01885</v>
      </c>
      <c r="G13" s="149">
        <f>+'千円'!G29/100000</f>
        <v>168.81485</v>
      </c>
      <c r="H13" s="150"/>
      <c r="I13" s="151"/>
      <c r="J13" s="152">
        <f>+'千円'!J29/100000</f>
        <v>3.204</v>
      </c>
    </row>
    <row r="14" spans="2:10" s="34" customFormat="1" ht="50.25" customHeight="1" thickBot="1">
      <c r="B14" s="161"/>
      <c r="C14" s="191" t="s">
        <v>52</v>
      </c>
      <c r="D14" s="192"/>
      <c r="E14" s="137" t="s">
        <v>56</v>
      </c>
      <c r="F14" s="138">
        <f>+'千円'!F30/100000</f>
        <v>1.05144</v>
      </c>
      <c r="G14" s="139"/>
      <c r="H14" s="140"/>
      <c r="I14" s="141"/>
      <c r="J14" s="142">
        <f>+'千円'!J30/100000</f>
        <v>1.05144</v>
      </c>
    </row>
    <row r="15" spans="2:10" s="34" customFormat="1" ht="50.25" customHeight="1" thickBot="1" thickTop="1">
      <c r="B15" s="193" t="s">
        <v>38</v>
      </c>
      <c r="C15" s="194"/>
      <c r="D15" s="194"/>
      <c r="E15" s="195"/>
      <c r="F15" s="48">
        <f>+'千円'!F31/100000</f>
        <v>5562.88078</v>
      </c>
      <c r="G15" s="49">
        <f>+'千円'!G31/100000</f>
        <v>3825.47426</v>
      </c>
      <c r="H15" s="50">
        <f>+'千円'!H31/100000</f>
        <v>748.50486</v>
      </c>
      <c r="I15" s="51">
        <f>+'千円'!I31/100000</f>
        <v>-175.56233</v>
      </c>
      <c r="J15" s="52">
        <f>+'千円'!J31/100000</f>
        <v>1164.46399</v>
      </c>
    </row>
    <row r="16" ht="22.5" customHeight="1" thickTop="1">
      <c r="B16" s="34" t="s">
        <v>14</v>
      </c>
    </row>
    <row r="17" ht="9.75" customHeight="1">
      <c r="B17" s="34"/>
    </row>
    <row r="18" ht="25.5">
      <c r="C18" s="90" t="s">
        <v>62</v>
      </c>
    </row>
    <row r="26" ht="7.5" customHeight="1"/>
    <row r="27" ht="0.75" customHeight="1"/>
    <row r="28" ht="53.25" customHeight="1"/>
    <row r="41" ht="35.25" customHeight="1"/>
  </sheetData>
  <sheetProtection/>
  <mergeCells count="12">
    <mergeCell ref="B6:E6"/>
    <mergeCell ref="B7:B8"/>
    <mergeCell ref="C7:D7"/>
    <mergeCell ref="C14:D14"/>
    <mergeCell ref="B15:E15"/>
    <mergeCell ref="C8:C13"/>
    <mergeCell ref="B2:E3"/>
    <mergeCell ref="F2:F3"/>
    <mergeCell ref="G2:I2"/>
    <mergeCell ref="J2:J3"/>
    <mergeCell ref="B4:E4"/>
    <mergeCell ref="B5:E5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85" zoomScaleSheetLayoutView="85" zoomScalePageLayoutView="0" workbookViewId="0" topLeftCell="A25">
      <selection activeCell="J29" sqref="J29"/>
    </sheetView>
  </sheetViews>
  <sheetFormatPr defaultColWidth="9.00390625" defaultRowHeight="13.5"/>
  <cols>
    <col min="1" max="1" width="2.375" style="2" customWidth="1"/>
    <col min="2" max="2" width="3.875" style="2" customWidth="1"/>
    <col min="3" max="3" width="3.75390625" style="2" customWidth="1"/>
    <col min="4" max="4" width="7.875" style="2" bestFit="1" customWidth="1"/>
    <col min="5" max="5" width="40.75390625" style="2" bestFit="1" customWidth="1"/>
    <col min="6" max="10" width="14.25390625" style="2" customWidth="1"/>
    <col min="11" max="11" width="4.75390625" style="2" customWidth="1"/>
    <col min="12" max="16384" width="9.00390625" style="2" customWidth="1"/>
  </cols>
  <sheetData>
    <row r="1" ht="30">
      <c r="A1" s="1" t="s">
        <v>15</v>
      </c>
    </row>
    <row r="2" ht="20.25" thickBot="1">
      <c r="J2" s="3" t="s">
        <v>16</v>
      </c>
    </row>
    <row r="3" spans="2:10" ht="39.75" customHeight="1" thickBot="1" thickTop="1">
      <c r="B3" s="199"/>
      <c r="C3" s="200"/>
      <c r="D3" s="200"/>
      <c r="E3" s="201"/>
      <c r="F3" s="9" t="s">
        <v>2</v>
      </c>
      <c r="G3" s="10" t="s">
        <v>17</v>
      </c>
      <c r="H3" s="11" t="s">
        <v>18</v>
      </c>
      <c r="I3" s="12" t="s">
        <v>19</v>
      </c>
      <c r="J3" s="13" t="s">
        <v>20</v>
      </c>
    </row>
    <row r="4" spans="2:10" ht="39.75" customHeight="1" thickBot="1" thickTop="1">
      <c r="B4" s="202" t="s">
        <v>21</v>
      </c>
      <c r="C4" s="203"/>
      <c r="D4" s="203"/>
      <c r="E4" s="204"/>
      <c r="F4" s="126">
        <v>489813</v>
      </c>
      <c r="G4" s="127">
        <v>109632</v>
      </c>
      <c r="H4" s="128">
        <v>228</v>
      </c>
      <c r="I4" s="129">
        <v>-175105</v>
      </c>
      <c r="J4" s="130">
        <f aca="true" t="shared" si="0" ref="J4:J19">+F4-G4-H4-I4</f>
        <v>555058</v>
      </c>
    </row>
    <row r="5" spans="2:10" ht="39.75" customHeight="1" thickTop="1">
      <c r="B5" s="205" t="s">
        <v>6</v>
      </c>
      <c r="C5" s="207" t="s">
        <v>22</v>
      </c>
      <c r="D5" s="208"/>
      <c r="E5" s="208"/>
      <c r="F5" s="14">
        <v>0</v>
      </c>
      <c r="G5" s="15"/>
      <c r="H5" s="16"/>
      <c r="I5" s="17">
        <v>-7704870</v>
      </c>
      <c r="J5" s="18">
        <f t="shared" si="0"/>
        <v>7704870</v>
      </c>
    </row>
    <row r="6" spans="2:10" ht="39.75" customHeight="1">
      <c r="B6" s="206"/>
      <c r="C6" s="209" t="s">
        <v>7</v>
      </c>
      <c r="D6" s="19" t="s">
        <v>23</v>
      </c>
      <c r="E6" s="20" t="str">
        <f>+'[1]億円'!E7</f>
        <v>休業要請支援金</v>
      </c>
      <c r="F6" s="21">
        <v>9252750</v>
      </c>
      <c r="G6" s="22"/>
      <c r="H6" s="23"/>
      <c r="I6" s="24"/>
      <c r="J6" s="25">
        <f t="shared" si="0"/>
        <v>9252750</v>
      </c>
    </row>
    <row r="7" spans="2:10" ht="39.75" customHeight="1">
      <c r="B7" s="206"/>
      <c r="C7" s="210"/>
      <c r="D7" s="26" t="s">
        <v>24</v>
      </c>
      <c r="E7" s="27" t="str">
        <f>+'[1]億円'!E8</f>
        <v>特別定額給付金</v>
      </c>
      <c r="F7" s="28">
        <v>277264984</v>
      </c>
      <c r="G7" s="29">
        <v>277264984</v>
      </c>
      <c r="H7" s="30"/>
      <c r="I7" s="31"/>
      <c r="J7" s="32">
        <f t="shared" si="0"/>
        <v>0</v>
      </c>
    </row>
    <row r="8" spans="2:10" ht="39.75" customHeight="1">
      <c r="B8" s="206"/>
      <c r="C8" s="210"/>
      <c r="D8" s="26" t="s">
        <v>8</v>
      </c>
      <c r="E8" s="27" t="str">
        <f>+'[1]億円'!E9</f>
        <v>感染拡大防止の取組、生活に
困っている方への支援など</v>
      </c>
      <c r="F8" s="28">
        <v>21311069</v>
      </c>
      <c r="G8" s="29">
        <v>10019674</v>
      </c>
      <c r="H8" s="30">
        <v>659456</v>
      </c>
      <c r="I8" s="31"/>
      <c r="J8" s="32">
        <f t="shared" si="0"/>
        <v>10631939</v>
      </c>
    </row>
    <row r="9" spans="2:10" ht="39.75" customHeight="1">
      <c r="B9" s="206"/>
      <c r="C9" s="210"/>
      <c r="D9" s="33" t="s">
        <v>25</v>
      </c>
      <c r="E9" s="27" t="s">
        <v>9</v>
      </c>
      <c r="F9" s="28">
        <v>3381079</v>
      </c>
      <c r="G9" s="29">
        <v>3381079</v>
      </c>
      <c r="H9" s="30"/>
      <c r="I9" s="31"/>
      <c r="J9" s="32">
        <f t="shared" si="0"/>
        <v>0</v>
      </c>
    </row>
    <row r="10" spans="2:10" ht="39.75" customHeight="1">
      <c r="B10" s="206"/>
      <c r="C10" s="210"/>
      <c r="D10" s="53" t="s">
        <v>10</v>
      </c>
      <c r="E10" s="68" t="s">
        <v>31</v>
      </c>
      <c r="F10" s="4">
        <v>2170000</v>
      </c>
      <c r="G10" s="5"/>
      <c r="H10" s="6">
        <v>1050000</v>
      </c>
      <c r="I10" s="7"/>
      <c r="J10" s="8">
        <f t="shared" si="0"/>
        <v>1120000</v>
      </c>
    </row>
    <row r="11" spans="2:10" ht="39.75" customHeight="1">
      <c r="B11" s="206"/>
      <c r="C11" s="210"/>
      <c r="D11" s="212" t="s">
        <v>12</v>
      </c>
      <c r="E11" s="54" t="s">
        <v>13</v>
      </c>
      <c r="F11" s="88">
        <v>19607885</v>
      </c>
      <c r="G11" s="87">
        <v>3200664</v>
      </c>
      <c r="H11" s="86">
        <v>2702622</v>
      </c>
      <c r="I11" s="85">
        <v>-734505</v>
      </c>
      <c r="J11" s="84">
        <f t="shared" si="0"/>
        <v>14439104</v>
      </c>
    </row>
    <row r="12" spans="2:10" ht="39.75" customHeight="1">
      <c r="B12" s="206"/>
      <c r="C12" s="210"/>
      <c r="D12" s="213"/>
      <c r="E12" s="55" t="s">
        <v>26</v>
      </c>
      <c r="F12" s="56"/>
      <c r="G12" s="57">
        <v>23606866</v>
      </c>
      <c r="H12" s="58"/>
      <c r="I12" s="59"/>
      <c r="J12" s="60">
        <f t="shared" si="0"/>
        <v>-23606866</v>
      </c>
    </row>
    <row r="13" spans="2:10" ht="39.75" customHeight="1">
      <c r="B13" s="206"/>
      <c r="C13" s="210"/>
      <c r="D13" s="33" t="s">
        <v>27</v>
      </c>
      <c r="E13" s="69" t="s">
        <v>32</v>
      </c>
      <c r="F13" s="28">
        <v>15022000</v>
      </c>
      <c r="G13" s="29"/>
      <c r="H13" s="30">
        <v>8811000</v>
      </c>
      <c r="I13" s="31"/>
      <c r="J13" s="32">
        <f t="shared" si="0"/>
        <v>6211000</v>
      </c>
    </row>
    <row r="14" spans="2:10" ht="39.75" customHeight="1">
      <c r="B14" s="206"/>
      <c r="C14" s="210"/>
      <c r="D14" s="61" t="s">
        <v>29</v>
      </c>
      <c r="E14" s="62" t="s">
        <v>11</v>
      </c>
      <c r="F14" s="63">
        <v>42168000</v>
      </c>
      <c r="G14" s="64"/>
      <c r="H14" s="65">
        <v>27780000</v>
      </c>
      <c r="I14" s="66"/>
      <c r="J14" s="67">
        <f t="shared" si="0"/>
        <v>14388000</v>
      </c>
    </row>
    <row r="15" spans="2:10" ht="39.75" customHeight="1">
      <c r="B15" s="206"/>
      <c r="C15" s="210"/>
      <c r="D15" s="83" t="s">
        <v>30</v>
      </c>
      <c r="E15" s="82" t="s">
        <v>11</v>
      </c>
      <c r="F15" s="81">
        <v>38880000</v>
      </c>
      <c r="G15" s="80"/>
      <c r="H15" s="79">
        <v>25272000</v>
      </c>
      <c r="I15" s="78"/>
      <c r="J15" s="77">
        <f t="shared" si="0"/>
        <v>13608000</v>
      </c>
    </row>
    <row r="16" spans="2:10" ht="39.75" customHeight="1">
      <c r="B16" s="206"/>
      <c r="C16" s="210"/>
      <c r="D16" s="33" t="s">
        <v>37</v>
      </c>
      <c r="E16" s="27" t="s">
        <v>36</v>
      </c>
      <c r="F16" s="28">
        <v>1534674</v>
      </c>
      <c r="G16" s="29">
        <v>1534674</v>
      </c>
      <c r="H16" s="30"/>
      <c r="I16" s="31"/>
      <c r="J16" s="32">
        <f t="shared" si="0"/>
        <v>0</v>
      </c>
    </row>
    <row r="17" spans="2:10" ht="39.75" customHeight="1">
      <c r="B17" s="206"/>
      <c r="C17" s="210"/>
      <c r="D17" s="213" t="s">
        <v>33</v>
      </c>
      <c r="E17" s="76" t="s">
        <v>13</v>
      </c>
      <c r="F17" s="75">
        <v>17872744</v>
      </c>
      <c r="G17" s="74">
        <v>5234260</v>
      </c>
      <c r="H17" s="73">
        <v>4461032</v>
      </c>
      <c r="I17" s="72">
        <f>-165607-2339514</f>
        <v>-2505121</v>
      </c>
      <c r="J17" s="71">
        <f t="shared" si="0"/>
        <v>10682573</v>
      </c>
    </row>
    <row r="18" spans="2:10" s="34" customFormat="1" ht="39.75" customHeight="1">
      <c r="B18" s="206"/>
      <c r="C18" s="210"/>
      <c r="D18" s="213"/>
      <c r="E18" s="70" t="s">
        <v>35</v>
      </c>
      <c r="F18" s="91"/>
      <c r="G18" s="92">
        <v>12545542</v>
      </c>
      <c r="H18" s="93"/>
      <c r="I18" s="94"/>
      <c r="J18" s="95">
        <f t="shared" si="0"/>
        <v>-12545542</v>
      </c>
    </row>
    <row r="19" spans="2:10" ht="39.75" customHeight="1">
      <c r="B19" s="206"/>
      <c r="C19" s="210"/>
      <c r="D19" s="213"/>
      <c r="E19" s="55" t="s">
        <v>34</v>
      </c>
      <c r="F19" s="91">
        <v>-6858702</v>
      </c>
      <c r="G19" s="92">
        <v>-2895707</v>
      </c>
      <c r="H19" s="93">
        <v>-998068</v>
      </c>
      <c r="I19" s="94"/>
      <c r="J19" s="95">
        <f t="shared" si="0"/>
        <v>-2964927</v>
      </c>
    </row>
    <row r="20" spans="2:10" ht="39.75" customHeight="1">
      <c r="B20" s="206"/>
      <c r="C20" s="211"/>
      <c r="D20" s="214" t="s">
        <v>39</v>
      </c>
      <c r="E20" s="215"/>
      <c r="F20" s="96">
        <f>SUM(F6:F19)</f>
        <v>441606483</v>
      </c>
      <c r="G20" s="97">
        <f>SUM(G6:G19)</f>
        <v>333892036</v>
      </c>
      <c r="H20" s="98">
        <f>SUM(H6:H19)</f>
        <v>69738042</v>
      </c>
      <c r="I20" s="99">
        <f>SUM(I6:I19)</f>
        <v>-3239626</v>
      </c>
      <c r="J20" s="100">
        <f>SUM(J6:J19)</f>
        <v>41216031</v>
      </c>
    </row>
    <row r="21" spans="2:10" ht="39.75" customHeight="1" thickBot="1">
      <c r="B21" s="206"/>
      <c r="C21" s="216" t="s">
        <v>46</v>
      </c>
      <c r="D21" s="217"/>
      <c r="E21" s="218"/>
      <c r="F21" s="111">
        <f>SUM(F5:F19)</f>
        <v>441606483</v>
      </c>
      <c r="G21" s="112">
        <f>SUM(G5:G19)</f>
        <v>333892036</v>
      </c>
      <c r="H21" s="113">
        <f>SUM(H5:H19)</f>
        <v>69738042</v>
      </c>
      <c r="I21" s="114">
        <f>SUM(I5:I19)</f>
        <v>-10944496</v>
      </c>
      <c r="J21" s="115">
        <f>SUM(J5:J19)</f>
        <v>48920901</v>
      </c>
    </row>
    <row r="22" spans="2:10" ht="39.75" customHeight="1" thickTop="1">
      <c r="B22" s="226" t="s">
        <v>45</v>
      </c>
      <c r="C22" s="227"/>
      <c r="D22" s="227"/>
      <c r="E22" s="228"/>
      <c r="F22" s="116">
        <f>SUM(F23:F30)</f>
        <v>114191782</v>
      </c>
      <c r="G22" s="117">
        <f>SUM(G23:G30)</f>
        <v>48545758</v>
      </c>
      <c r="H22" s="118">
        <f>SUM(H23:H30)</f>
        <v>5112216</v>
      </c>
      <c r="I22" s="119">
        <f>SUM(I23:I30)</f>
        <v>-6436632</v>
      </c>
      <c r="J22" s="120">
        <f>SUM(J23:J30)</f>
        <v>66970440</v>
      </c>
    </row>
    <row r="23" spans="2:10" ht="39.75" customHeight="1">
      <c r="B23" s="153"/>
      <c r="C23" s="218" t="s">
        <v>43</v>
      </c>
      <c r="D23" s="229"/>
      <c r="E23" s="154" t="s">
        <v>13</v>
      </c>
      <c r="F23" s="155">
        <v>49412597</v>
      </c>
      <c r="G23" s="156">
        <v>23342625</v>
      </c>
      <c r="H23" s="157">
        <v>5112216</v>
      </c>
      <c r="I23" s="158">
        <f>292000-6728632</f>
        <v>-6436632</v>
      </c>
      <c r="J23" s="159">
        <f aca="true" t="shared" si="1" ref="J23:J30">+F23-G23-H23-I23</f>
        <v>27394388</v>
      </c>
    </row>
    <row r="24" spans="2:10" ht="39.75" customHeight="1">
      <c r="B24" s="153"/>
      <c r="C24" s="230" t="s">
        <v>41</v>
      </c>
      <c r="D24" s="231"/>
      <c r="E24" s="110" t="s">
        <v>44</v>
      </c>
      <c r="F24" s="105">
        <v>13701100</v>
      </c>
      <c r="G24" s="106">
        <v>5030060</v>
      </c>
      <c r="H24" s="107"/>
      <c r="I24" s="108"/>
      <c r="J24" s="109">
        <f t="shared" si="1"/>
        <v>8671040</v>
      </c>
    </row>
    <row r="25" spans="2:10" ht="39.75" customHeight="1">
      <c r="B25" s="144"/>
      <c r="C25" s="224" t="s">
        <v>50</v>
      </c>
      <c r="D25" s="225"/>
      <c r="E25" s="70" t="s">
        <v>54</v>
      </c>
      <c r="F25" s="131">
        <v>6913223</v>
      </c>
      <c r="G25" s="132">
        <v>2303601</v>
      </c>
      <c r="H25" s="133"/>
      <c r="I25" s="134"/>
      <c r="J25" s="135">
        <f t="shared" si="1"/>
        <v>4609622</v>
      </c>
    </row>
    <row r="26" spans="2:10" ht="39.75" customHeight="1">
      <c r="B26" s="144"/>
      <c r="C26" s="224" t="s">
        <v>51</v>
      </c>
      <c r="D26" s="225"/>
      <c r="E26" s="70" t="s">
        <v>55</v>
      </c>
      <c r="F26" s="131">
        <v>15915316</v>
      </c>
      <c r="G26" s="132">
        <v>987987</v>
      </c>
      <c r="H26" s="133"/>
      <c r="I26" s="134"/>
      <c r="J26" s="135">
        <f t="shared" si="1"/>
        <v>14927329</v>
      </c>
    </row>
    <row r="27" spans="2:10" ht="39.75" customHeight="1">
      <c r="B27" s="144"/>
      <c r="C27" s="224" t="s">
        <v>58</v>
      </c>
      <c r="D27" s="225"/>
      <c r="E27" s="70" t="s">
        <v>57</v>
      </c>
      <c r="F27" s="131">
        <v>7042778</v>
      </c>
      <c r="G27" s="132"/>
      <c r="H27" s="133"/>
      <c r="I27" s="134"/>
      <c r="J27" s="135">
        <f t="shared" si="1"/>
        <v>7042778</v>
      </c>
    </row>
    <row r="28" spans="2:10" ht="39.75" customHeight="1">
      <c r="B28" s="144"/>
      <c r="C28" s="224" t="s">
        <v>59</v>
      </c>
      <c r="D28" s="225"/>
      <c r="E28" s="70" t="s">
        <v>67</v>
      </c>
      <c r="F28" s="131">
        <v>3899739</v>
      </c>
      <c r="G28" s="132"/>
      <c r="H28" s="133"/>
      <c r="I28" s="134"/>
      <c r="J28" s="135">
        <f>+F28-G28-H28-I28</f>
        <v>3899739</v>
      </c>
    </row>
    <row r="29" spans="2:10" ht="39.75" customHeight="1">
      <c r="B29" s="144"/>
      <c r="C29" s="232" t="s">
        <v>64</v>
      </c>
      <c r="D29" s="233"/>
      <c r="E29" s="76" t="s">
        <v>65</v>
      </c>
      <c r="F29" s="162">
        <v>17201885</v>
      </c>
      <c r="G29" s="163">
        <f>16793603+87882</f>
        <v>16881485</v>
      </c>
      <c r="H29" s="164"/>
      <c r="I29" s="165"/>
      <c r="J29" s="166">
        <f>+F29-G29-H29-I29</f>
        <v>320400</v>
      </c>
    </row>
    <row r="30" spans="2:10" ht="39.75" customHeight="1" thickBot="1">
      <c r="B30" s="153"/>
      <c r="C30" s="219" t="s">
        <v>53</v>
      </c>
      <c r="D30" s="220"/>
      <c r="E30" s="160" t="s">
        <v>56</v>
      </c>
      <c r="F30" s="75">
        <v>105144</v>
      </c>
      <c r="G30" s="74"/>
      <c r="H30" s="73"/>
      <c r="I30" s="72"/>
      <c r="J30" s="71">
        <f t="shared" si="1"/>
        <v>105144</v>
      </c>
    </row>
    <row r="31" spans="2:10" ht="39.75" customHeight="1" thickBot="1" thickTop="1">
      <c r="B31" s="221" t="s">
        <v>40</v>
      </c>
      <c r="C31" s="222"/>
      <c r="D31" s="222"/>
      <c r="E31" s="223"/>
      <c r="F31" s="121">
        <f>SUM(F4,F21,F22)</f>
        <v>556288078</v>
      </c>
      <c r="G31" s="122">
        <f>SUM(G4,G21,G22)</f>
        <v>382547426</v>
      </c>
      <c r="H31" s="123">
        <f>SUM(H4,H21,H22)</f>
        <v>74850486</v>
      </c>
      <c r="I31" s="124">
        <f>SUM(I4,I21,I22)</f>
        <v>-17556233</v>
      </c>
      <c r="J31" s="125">
        <f>SUM(J4,J21,J22)</f>
        <v>116446399</v>
      </c>
    </row>
    <row r="32" ht="20.25" thickTop="1"/>
  </sheetData>
  <sheetProtection/>
  <mergeCells count="19">
    <mergeCell ref="C30:D30"/>
    <mergeCell ref="B31:E31"/>
    <mergeCell ref="C28:D28"/>
    <mergeCell ref="B22:E22"/>
    <mergeCell ref="C23:D23"/>
    <mergeCell ref="C24:D24"/>
    <mergeCell ref="C25:D25"/>
    <mergeCell ref="C26:D26"/>
    <mergeCell ref="C27:D27"/>
    <mergeCell ref="C29:D29"/>
    <mergeCell ref="B3:E3"/>
    <mergeCell ref="B4:E4"/>
    <mergeCell ref="B5:B21"/>
    <mergeCell ref="C5:E5"/>
    <mergeCell ref="C6:C20"/>
    <mergeCell ref="D11:D12"/>
    <mergeCell ref="D17:D19"/>
    <mergeCell ref="D20:E20"/>
    <mergeCell ref="C21:E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2021-06-17T03:03:14Z</dcterms:created>
  <dcterms:modified xsi:type="dcterms:W3CDTF">2021-06-17T03:05:03Z</dcterms:modified>
  <cp:category/>
  <cp:version/>
  <cp:contentType/>
  <cp:contentStatus/>
</cp:coreProperties>
</file>