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da0001（財務Ｇ）\04_個別ラインのおしごと\17_ホームページ\R4年度のおしごと\1財\97　HP見直し\03_更新作業用\02　添付用（結合済）\済　04　財政状況資料集\02　Excel\"/>
    </mc:Choice>
  </mc:AlternateContent>
  <bookViews>
    <workbookView xWindow="0" yWindow="0" windowWidth="20490" windowHeight="6780"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U38" i="10"/>
  <c r="C38" i="10"/>
  <c r="BE37" i="10"/>
  <c r="BE36" i="10"/>
  <c r="BE35" i="10"/>
  <c r="C34" i="10"/>
  <c r="C35" i="10" s="1"/>
  <c r="C36" i="10" l="1"/>
  <c r="C37" i="10" s="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AM37" i="10" s="1"/>
  <c r="AM38" i="10" s="1"/>
  <c r="BE34" i="10" l="1"/>
  <c r="BW34" i="10" s="1"/>
  <c r="BW35" i="10" s="1"/>
  <c r="BW36" i="10" s="1"/>
  <c r="BW37" i="10" s="1"/>
  <c r="BW38" i="10" s="1"/>
  <c r="BW39" i="10" s="1"/>
  <c r="BW40"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<sst xmlns="http://schemas.openxmlformats.org/spreadsheetml/2006/main" count="1629" uniqueCount="655">
  <si>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</si>
  <si>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</si>
  <si>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</si>
  <si>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</si>
  <si>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</si>
  <si>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</si>
  <si>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</si>
  <si>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</si>
  <si>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</si>
  <si>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</si>
  <si>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</si>
  <si>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</si>
  <si>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</si>
  <si>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</si>
  <si>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</si>
  <si>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</si>
  <si>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</si>
  <si>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</si>
  <si>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</si>
  <si>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</si>
  <si>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</si>
  <si>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</si>
  <si>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</si>
  <si>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</si>
  <si>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</si>
  <si>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</si>
  <si>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</si>
  <si>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</si>
  <si>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</si>
  <si>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</si>
  <si>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</si>
  <si>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</si>
  <si>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</si>
  <si>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</si>
  <si>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</si>
  <si>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</si>
  <si>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</si>
  <si>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</si>
  <si>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</si>
  <si>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</si>
  <si>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</si>
  <si>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</si>
  <si>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</si>
  <si>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</si>
  <si>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</si>
  <si>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</si>
  <si>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</si>
  <si>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</si>
  <si>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</si>
  <si>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</si>
  <si>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</si>
  <si>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</si>
  <si>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</si>
  <si>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</si>
  <si>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</si>
  <si>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</si>
  <si>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</si>
  <si>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</si>
  <si>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</si>
  <si>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</si>
  <si>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</si>
  <si>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</si>
  <si>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</si>
  <si>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</si>
  <si>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</si>
  <si>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</si>
  <si>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</si>
  <si>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</si>
  <si>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</si>
  <si>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</si>
  <si>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</si>
  <si>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</si>
  <si>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</si>
  <si>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</si>
  <si>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</si>
  <si>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</si>
  <si>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</si>
  <si>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</si>
  <si>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</si>
  <si>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</si>
  <si>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</si>
  <si>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</si>
  <si>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</si>
  <si>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</si>
  <si>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</si>
  <si>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</si>
  <si>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</si>
  <si>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</si>
  <si>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</si>
  <si>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</si>
  <si>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</si>
  <si>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</si>
  <si>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</si>
  <si>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</si>
  <si>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</si>
  <si>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</si>
  <si>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</si>
  <si>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</si>
  <si>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大阪市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</si>
  <si>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</si>
  <si>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</si>
  <si>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</si>
  <si>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</si>
  <si>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</si>
  <si>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</si>
  <si>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</si>
  <si>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</si>
  <si>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</si>
  <si>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</si>
  <si>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</si>
  <si>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</si>
  <si>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</si>
  <si>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</si>
  <si>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</si>
  <si>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</si>
  <si>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</si>
  <si>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</si>
  <si>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</si>
  <si>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</si>
  <si>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</si>
  <si>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</si>
  <si>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</si>
  <si>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</si>
  <si>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</si>
  <si>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</si>
  <si>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</si>
  <si>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</si>
  <si>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</si>
  <si>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</si>
  <si>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</si>
  <si>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</si>
  <si>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</si>
  <si>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</si>
  <si>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</si>
  <si>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</si>
  <si>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</si>
  <si>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</si>
  <si>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</si>
  <si>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</si>
  <si>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</si>
  <si>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</si>
  <si>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</si>
  <si>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</si>
  <si>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</si>
  <si>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</si>
  <si>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</si>
  <si>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</si>
  <si>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</si>
  <si>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</si>
  <si>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</si>
  <si>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</si>
  <si>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</si>
  <si>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</si>
  <si>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</si>
  <si>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</si>
  <si>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</si>
  <si>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</si>
  <si>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</si>
  <si>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</si>
  <si>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</si>
  <si>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</si>
  <si>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</si>
  <si>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</si>
  <si>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</si>
  <si>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</si>
  <si>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</si>
  <si>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</si>
  <si>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</si>
  <si>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</si>
  <si>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</si>
  <si>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</si>
  <si>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</si>
  <si>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</si>
  <si>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</si>
  <si>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</si>
  <si>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</si>
  <si>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</si>
  <si>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</si>
  <si>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</si>
  <si>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</si>
  <si>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</si>
  <si>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</si>
  <si>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</si>
  <si>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</si>
  <si>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</si>
  <si>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</si>
  <si>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</si>
  <si>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</si>
  <si>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</si>
  <si>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</si>
  <si>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</si>
  <si>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</si>
  <si>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</si>
  <si>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</si>
  <si>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</si>
  <si>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</si>
  <si>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</si>
  <si>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</si>
  <si>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</si>
  <si>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</si>
  <si>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</si>
  <si>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</si>
  <si>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</si>
  <si>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</si>
  <si>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</si>
  <si>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</si>
  <si>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</si>
  <si>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</si>
  <si>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</si>
  <si>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</si>
  <si>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</si>
  <si>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</si>
  <si>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大阪府大阪市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</si>
  <si>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</si>
  <si>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</si>
  <si>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</si>
  <si>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</si>
  <si>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</si>
  <si>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</si>
  <si>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</si>
  <si>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</si>
  <si>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</si>
  <si>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</si>
  <si>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</si>
  <si>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</si>
  <si>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</si>
  <si>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</si>
  <si>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</si>
  <si>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</si>
  <si>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</si>
  <si>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</si>
  <si>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</si>
  <si>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</si>
  <si>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</si>
  <si>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</si>
  <si>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</si>
  <si>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</si>
  <si>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</si>
  <si>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</si>
  <si>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</si>
  <si>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</si>
  <si>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</si>
  <si>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</si>
  <si>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</si>
  <si>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</si>
  <si>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</si>
  <si>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</si>
  <si>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</si>
  <si>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</si>
  <si>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</si>
  <si>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</si>
  <si>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</si>
  <si>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</si>
  <si>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</si>
  <si>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</si>
  <si>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</si>
  <si>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</si>
  <si>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</si>
  <si>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</si>
  <si>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</si>
  <si>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</si>
  <si>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</si>
  <si>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</si>
  <si>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</si>
  <si>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</si>
  <si>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</si>
  <si>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</si>
  <si>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</si>
  <si>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</si>
  <si>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</si>
  <si>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</si>
  <si>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</si>
  <si>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</si>
  <si>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</si>
  <si>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</si>
  <si>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</si>
  <si>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</si>
  <si>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</si>
  <si>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</si>
  <si>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</si>
  <si>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</si>
  <si>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</si>
  <si>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</si>
  <si>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</si>
  <si>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</si>
  <si>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</si>
  <si>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</si>
  <si>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</si>
  <si>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</si>
  <si>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</si>
  <si>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</si>
  <si>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</si>
  <si>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</si>
  <si>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</si>
  <si>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</si>
  <si>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</si>
  <si>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</si>
  <si>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</si>
  <si>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</si>
  <si>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</si>
  <si>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</si>
  <si>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</si>
  <si>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</si>
  <si>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</si>
  <si>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</si>
  <si>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</si>
  <si>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</si>
  <si>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</si>
  <si>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</si>
  <si>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</si>
  <si>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</si>
  <si>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</si>
  <si>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</si>
  <si>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</si>
  <si>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</si>
  <si>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</si>
  <si>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</si>
  <si>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</si>
  <si>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</si>
  <si>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</si>
  <si>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</si>
  <si>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</si>
  <si>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</si>
  <si>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</si>
  <si>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</si>
  <si>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</si>
  <si>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</si>
  <si>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</si>
  <si>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</si>
  <si>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</si>
  <si>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</si>
  <si>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</si>
  <si>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</si>
  <si>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</si>
  <si>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</si>
  <si>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</si>
  <si>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</si>
  <si>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</si>
  <si>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</si>
  <si>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</si>
  <si>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</si>
  <si>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</si>
  <si>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</si>
  <si>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</si>
  <si>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</si>
  <si>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</si>
  <si>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</si>
  <si>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</si>
  <si>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</si>
  <si>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</si>
  <si>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</si>
  <si>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</si>
  <si>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</si>
  <si>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</si>
  <si>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</si>
  <si>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</si>
  <si>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</si>
  <si>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</si>
  <si>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</si>
  <si>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</si>
  <si>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</si>
  <si>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</si>
  <si>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</si>
  <si>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</si>
  <si>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</si>
  <si>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</si>
  <si>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大阪府大阪市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</si>
  <si>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</si>
  <si>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</si>
  <si>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</si>
  <si>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</si>
  <si>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</si>
  <si>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</si>
  <si>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</si>
  <si>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</si>
  <si>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</si>
  <si>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</si>
  <si>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</si>
  <si>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</si>
  <si>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</si>
  <si>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</si>
  <si>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</si>
  <si>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</si>
  <si>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</si>
  <si>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</si>
  <si>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</si>
  <si>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</si>
  <si>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母子父子寡婦福祉貸付資金会計</t>
    <phoneticPr fontId="5"/>
  </si>
  <si>
    <t>心身障害者扶養共済事業会計</t>
    <phoneticPr fontId="5"/>
  </si>
  <si>
    <t>公債費会計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</si>
  <si>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</si>
  <si>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</si>
  <si>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</si>
  <si>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</si>
  <si>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</si>
  <si>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</si>
  <si>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</si>
  <si>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</si>
  <si>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</si>
  <si>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</si>
  <si>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</si>
  <si>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</si>
  <si>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</si>
  <si>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駐車場事業会計</t>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</si>
  <si>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</si>
  <si>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</si>
  <si>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</si>
  <si>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</si>
  <si>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</si>
  <si>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工業用水道事業会計</t>
    <phoneticPr fontId="5"/>
  </si>
  <si>
    <t>法適用企業</t>
    <phoneticPr fontId="5"/>
  </si>
  <si>
    <t>中央卸売市場事業会計</t>
    <phoneticPr fontId="5"/>
  </si>
  <si>
    <t>法適用企業</t>
    <phoneticPr fontId="5"/>
  </si>
  <si>
    <t>下水道事業会計</t>
    <phoneticPr fontId="5"/>
  </si>
  <si>
    <t>港営事業会計</t>
    <phoneticPr fontId="5"/>
  </si>
  <si>
    <t>-</t>
    <phoneticPr fontId="5"/>
  </si>
  <si>
    <t>法適用企業</t>
    <phoneticPr fontId="5"/>
  </si>
  <si>
    <t>食肉市場事業会計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</si>
  <si>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</si>
  <si>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</si>
  <si>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</si>
  <si>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</si>
  <si>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</si>
  <si>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</si>
  <si>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</si>
  <si>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</si>
  <si>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</si>
  <si>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</si>
  <si>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</si>
  <si>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</si>
  <si>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</si>
  <si>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</si>
  <si>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</si>
  <si>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</si>
  <si>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</si>
  <si>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</si>
  <si>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</si>
  <si>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</si>
  <si>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</si>
  <si>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</si>
  <si>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</si>
  <si>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</si>
  <si>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</si>
  <si>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</si>
  <si>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</si>
  <si>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</si>
  <si>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</si>
  <si>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</si>
  <si>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</si>
  <si>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</si>
  <si>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</si>
  <si>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</si>
  <si>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</si>
  <si>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</si>
  <si>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</si>
  <si>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</si>
  <si>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</si>
  <si>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</si>
  <si>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</si>
  <si>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</si>
  <si>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</si>
  <si>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</si>
  <si>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</si>
  <si>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</si>
  <si>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</si>
  <si>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</si>
  <si>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</si>
  <si>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</si>
  <si>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</si>
  <si>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</si>
  <si>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</si>
  <si>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</si>
  <si>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</si>
  <si>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</si>
  <si>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</si>
  <si>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</si>
  <si>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</si>
  <si>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</si>
  <si>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</si>
  <si>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</si>
  <si>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中央卸売市場事業会計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</si>
  <si>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</si>
  <si>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食肉市場事業会計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</si>
  <si>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</si>
  <si>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</si>
  <si>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</si>
  <si>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</si>
  <si>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</si>
  <si>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</si>
  <si>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</si>
  <si>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</si>
  <si>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</si>
  <si>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</si>
  <si>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</si>
  <si>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</si>
  <si>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</si>
  <si>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</si>
  <si>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</si>
  <si>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</si>
  <si>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</si>
  <si>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</si>
  <si>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</si>
  <si>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</si>
  <si>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</si>
  <si>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</si>
  <si>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</si>
  <si>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</si>
  <si>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</si>
  <si>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</si>
  <si>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</si>
  <si>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</si>
  <si>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</si>
  <si>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</si>
  <si>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</si>
  <si>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</si>
  <si>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</si>
  <si>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</si>
  <si>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</si>
  <si>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</si>
  <si>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</si>
  <si>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</si>
  <si>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</si>
  <si>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</si>
  <si>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</si>
  <si>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</si>
  <si>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</si>
  <si>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</si>
  <si>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</si>
  <si>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</si>
  <si>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</si>
  <si>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</si>
  <si>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</si>
  <si>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</si>
  <si>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</si>
  <si>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</si>
  <si>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</si>
  <si>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</si>
  <si>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</si>
  <si>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</si>
  <si>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</si>
  <si>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</si>
  <si>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</si>
  <si>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</si>
  <si>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</si>
  <si>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</si>
  <si>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</si>
  <si>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</si>
  <si>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</si>
  <si>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</si>
  <si>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</si>
  <si>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</si>
  <si>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</si>
  <si>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</si>
  <si>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</si>
  <si>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</si>
  <si>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</si>
  <si>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</si>
  <si>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</si>
  <si>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</si>
  <si>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</si>
  <si>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</si>
  <si>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</si>
  <si>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</si>
  <si>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</si>
  <si>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</si>
  <si>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</si>
  <si>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</si>
  <si>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</si>
  <si>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</si>
  <si>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0.17</t>
  </si>
  <si>
    <t>▲ 0.42</t>
  </si>
  <si>
    <t>▲ 0.30</t>
  </si>
  <si>
    <t>下水道事業会計</t>
  </si>
  <si>
    <t>水道事業会計</t>
  </si>
  <si>
    <t>一般会計</t>
  </si>
  <si>
    <t>中央卸売市場事業会計</t>
  </si>
  <si>
    <t>工業用水道事業会計</t>
  </si>
  <si>
    <t>介護保険事業会計</t>
  </si>
  <si>
    <t>国民健康保険事業会計</t>
  </si>
  <si>
    <t>▲ 0.97</t>
  </si>
  <si>
    <t>後期高齢者医療事業会計</t>
  </si>
  <si>
    <t>その他会計（赤字）</t>
  </si>
  <si>
    <t>▲ 2.32</t>
  </si>
  <si>
    <t>その他会計（黒字）</t>
  </si>
  <si>
    <t>（百万円）</t>
    <phoneticPr fontId="5"/>
  </si>
  <si>
    <t>H27末</t>
    <phoneticPr fontId="5"/>
  </si>
  <si>
    <t>H28末</t>
    <phoneticPr fontId="5"/>
  </si>
  <si>
    <t>H29末</t>
    <phoneticPr fontId="5"/>
  </si>
  <si>
    <t>H30末</t>
    <phoneticPr fontId="5"/>
  </si>
  <si>
    <t>R01末</t>
    <phoneticPr fontId="5"/>
  </si>
  <si>
    <t>教育振興基金</t>
    <rPh sb="0" eb="6">
      <t>キョウイクシンコウキキン</t>
    </rPh>
    <phoneticPr fontId="5"/>
  </si>
  <si>
    <t>交通政策基金</t>
    <rPh sb="0" eb="6">
      <t>コウツウセイサクキキン</t>
    </rPh>
    <phoneticPr fontId="5"/>
  </si>
  <si>
    <t>都市整備事業基金</t>
    <rPh sb="0" eb="4">
      <t>トシセイビ</t>
    </rPh>
    <rPh sb="4" eb="8">
      <t>ジギョウキキン</t>
    </rPh>
    <phoneticPr fontId="5"/>
  </si>
  <si>
    <t>土地区画整理事業基金</t>
    <rPh sb="0" eb="4">
      <t>トチクカク</t>
    </rPh>
    <rPh sb="4" eb="6">
      <t>セイリ</t>
    </rPh>
    <rPh sb="6" eb="8">
      <t>ジギョウ</t>
    </rPh>
    <rPh sb="8" eb="10">
      <t>キキン</t>
    </rPh>
    <phoneticPr fontId="5"/>
  </si>
  <si>
    <t>地域活性化事業基金</t>
    <rPh sb="0" eb="5">
      <t>チイキカッセイカ</t>
    </rPh>
    <rPh sb="5" eb="9">
      <t>ジギョウキキン</t>
    </rPh>
    <phoneticPr fontId="5"/>
  </si>
  <si>
    <t>大阪府後期高齢者医療広域連合（一般会計）</t>
  </si>
  <si>
    <t>大阪府後期高齢者医療広域連合（後期高齢者医療特別会計）</t>
  </si>
  <si>
    <t>関西広域連合</t>
    <rPh sb="0" eb="2">
      <t>カンサイ</t>
    </rPh>
    <rPh sb="2" eb="4">
      <t>コウイキ</t>
    </rPh>
    <rPh sb="4" eb="6">
      <t>レンゴウ</t>
    </rPh>
    <phoneticPr fontId="5"/>
  </si>
  <si>
    <t xml:space="preserve">淀川左岸水防事務組合  </t>
    <rPh sb="2" eb="3">
      <t>ヒダリ</t>
    </rPh>
    <phoneticPr fontId="5"/>
  </si>
  <si>
    <t>淀川右岸水防事務組合</t>
    <rPh sb="2" eb="3">
      <t>ミギ</t>
    </rPh>
    <phoneticPr fontId="5"/>
  </si>
  <si>
    <t>大和川右岸水防事務組合</t>
    <rPh sb="0" eb="3">
      <t>ヤマトガワ</t>
    </rPh>
    <rPh sb="3" eb="4">
      <t>ミギ</t>
    </rPh>
    <phoneticPr fontId="5"/>
  </si>
  <si>
    <t>大阪広域環境施設組合</t>
    <rPh sb="0" eb="2">
      <t>オオサカ</t>
    </rPh>
    <rPh sb="2" eb="4">
      <t>コウイキ</t>
    </rPh>
    <rPh sb="4" eb="6">
      <t>カンキョウ</t>
    </rPh>
    <rPh sb="6" eb="8">
      <t>シセツ</t>
    </rPh>
    <rPh sb="8" eb="10">
      <t>クミアイ</t>
    </rPh>
    <phoneticPr fontId="3"/>
  </si>
  <si>
    <t>○</t>
  </si>
  <si>
    <t>大阪市高速電気軌道（株）</t>
  </si>
  <si>
    <t>（株）大阪メトロサービス</t>
  </si>
  <si>
    <t>大阪地下街（株）</t>
  </si>
  <si>
    <t>（株）大阪メトロメディアカンパニー</t>
  </si>
  <si>
    <t>新南海ストア（株）</t>
    <rPh sb="0" eb="3">
      <t>シンナンカイ</t>
    </rPh>
    <rPh sb="7" eb="8">
      <t>カブ</t>
    </rPh>
    <phoneticPr fontId="2"/>
  </si>
  <si>
    <t>大阪シティバス（株）</t>
  </si>
  <si>
    <t>（公大）大阪</t>
    <rPh sb="1" eb="2">
      <t>オオヤケ</t>
    </rPh>
    <phoneticPr fontId="2"/>
  </si>
  <si>
    <t>（大）大阪</t>
  </si>
  <si>
    <t>（地独）大阪市博物館機構</t>
  </si>
  <si>
    <t>（地独）大阪産業技術研究所</t>
  </si>
  <si>
    <t>（株）大阪城ホール</t>
  </si>
  <si>
    <t>（株）大阪市開発公社</t>
  </si>
  <si>
    <t>（株）大阪鶴見フラワーセンター</t>
  </si>
  <si>
    <t>大阪市商業振興企画（株）</t>
  </si>
  <si>
    <t>（公財）大阪国際交流センター</t>
  </si>
  <si>
    <t>（公財）関西・大阪二十一世紀協会</t>
  </si>
  <si>
    <t>アジア太平洋トレードセンター（株）</t>
  </si>
  <si>
    <t>ｱｼﾞｱ太平洋トレードセンター（株）</t>
  </si>
  <si>
    <t>（一財）大阪市文化財協会</t>
  </si>
  <si>
    <t>（公財）大阪府暴力追放推進センター</t>
  </si>
  <si>
    <t>（一財）アジア・太平洋人権情報センター</t>
  </si>
  <si>
    <t>関西高速鉄道（株）</t>
    <rPh sb="0" eb="4">
      <t>カンサイ</t>
    </rPh>
    <rPh sb="4" eb="6">
      <t>テツドウ</t>
    </rPh>
    <rPh sb="7" eb="8">
      <t>カブ</t>
    </rPh>
    <phoneticPr fontId="2"/>
  </si>
  <si>
    <t>中之島高速鉄道（株）</t>
  </si>
  <si>
    <t>大阪外環状鉄道（株）</t>
  </si>
  <si>
    <t>西大阪高速鉄道（株）</t>
  </si>
  <si>
    <t>（株）湊町開発センター</t>
  </si>
  <si>
    <t>関西国際空港土地保有（株）</t>
    <rPh sb="0" eb="6">
      <t>カンサイコクサイクウコウ</t>
    </rPh>
    <rPh sb="6" eb="10">
      <t>トチホユウ</t>
    </rPh>
    <rPh sb="11" eb="12">
      <t>カブ</t>
    </rPh>
    <phoneticPr fontId="2"/>
  </si>
  <si>
    <t>（地独）大阪健康安全基盤研究所</t>
  </si>
  <si>
    <t>（地独）大阪市民病院機構</t>
  </si>
  <si>
    <t>（公財）大阪市救急医療事業団</t>
  </si>
  <si>
    <t>大阪市街地開発（株）</t>
  </si>
  <si>
    <t>大阪市住宅供給公社</t>
  </si>
  <si>
    <t>クリスタ長堀（株）</t>
  </si>
  <si>
    <t>クリアウォーターOSAKA（株）</t>
  </si>
  <si>
    <t>大阪港埠頭（株）</t>
  </si>
  <si>
    <t>（株）大阪港トランスポートシステム</t>
  </si>
  <si>
    <t>阪神国際港湾（株）</t>
  </si>
  <si>
    <t>大阪港埠頭ターミナル（株）</t>
  </si>
  <si>
    <t>（株）大阪水道総合サービス</t>
  </si>
  <si>
    <t>（公財）大阪国際平和センター</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</si>
  <si>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</si>
  <si>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</si>
  <si>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</si>
  <si>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この間の市政改革の取組として、地方債発行を抑制してきたことにより地方債残高が減少してきており、将来負担比率は毎年度着実に改善し、引き続き類似団体平均を下回っている。
　また、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</si>
  <si>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</si>
  <si>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</si>
  <si>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</si>
  <si>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</si>
  <si>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</si>
  <si>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</si>
  <si>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この間の市政改革の取組として、地方債発行を抑制してきたことにより地方債残高が減少してきており、将来負担比率及び実質公債費比率は毎年度着実に改善し、引き続き類似団体平均を下回っている。
  今後も引き続き地方債残高の縮減に努めるなど公債費の抑制を図る。</t>
    <rPh sb="102" eb="105">
      <t>チホウサイ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</si>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</sst>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9D2C-4B93-9A2B-2FCA8025EA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37197</c:v>
                </c:pt>
                <c:pt idx="1">
                  <c:v>42834</c:v>
                </c:pt>
                <c:pt idx="2">
                  <c:v>44777</c:v>
                </c:pt>
                <c:pt idx="3">
                  <c:v>57260</c:v>
                </c:pt>
                <c:pt idx="4">
                  <c:v>64777</c:v>
                </c:pt>
              </c:numCache>
            </c:numRef>
          </c:val>
          <c:smooth val="0"/>
          <c:extLst>
            <c:ext xmlns:c16="http://schemas.microsoft.com/office/drawing/2014/chart" uri="{C3380CC4-5D6E-409C-BE32-E72D297353CC}">
              <c16:uniqueId val="{00000001-9D2C-4B93-9A2B-2FCA8025EA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0.05</c:v>
                </c:pt>
                <c:pt idx="1">
                  <c:v>0.05</c:v>
                </c:pt>
                <c:pt idx="2">
                  <c:v>0.05</c:v>
                </c:pt>
                <c:pt idx="3">
                  <c:v>0.31</c:v>
                </c:pt>
                <c:pt idx="4">
                  <c:v>1.51</c:v>
                </c:pt>
              </c:numCache>
            </c:numRef>
          </c:val>
          <c:extLst>
            <c:ext xmlns:c16="http://schemas.microsoft.com/office/drawing/2014/chart" uri="{C3380CC4-5D6E-409C-BE32-E72D297353CC}">
              <c16:uniqueId val="{00000000-311C-44D8-A7E8-519E936D72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21.82</c:v>
                </c:pt>
                <c:pt idx="1">
                  <c:v>19.21</c:v>
                </c:pt>
                <c:pt idx="2">
                  <c:v>18.829999999999998</c:v>
                </c:pt>
                <c:pt idx="3">
                  <c:v>18.97</c:v>
                </c:pt>
                <c:pt idx="4">
                  <c:v>19.239999999999998</c:v>
                </c:pt>
              </c:numCache>
            </c:numRef>
          </c:val>
          <c:extLst>
            <c:ext xmlns:c16="http://schemas.microsoft.com/office/drawing/2014/chart" uri="{C3380CC4-5D6E-409C-BE32-E72D297353CC}">
              <c16:uniqueId val="{00000001-311C-44D8-A7E8-519E936D72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-0.17</c:v>
                </c:pt>
                <c:pt idx="1">
                  <c:v>-0.42</c:v>
                </c:pt>
                <c:pt idx="2">
                  <c:v>-0.3</c:v>
                </c:pt>
                <c:pt idx="3">
                  <c:v>0.4</c:v>
                </c:pt>
                <c:pt idx="4">
                  <c:v>1.75</c:v>
                </c:pt>
              </c:numCache>
            </c:numRef>
          </c:val>
          <c:smooth val="0"/>
          <c:extLst>
            <c:ext xmlns:c16="http://schemas.microsoft.com/office/drawing/2014/chart" uri="{C3380CC4-5D6E-409C-BE32-E72D297353CC}">
              <c16:uniqueId val="{00000002-311C-44D8-A7E8-519E936D72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16.54</c:v>
                </c:pt>
                <c:pt idx="2">
                  <c:v>#N/A</c:v>
                </c:pt>
                <c:pt idx="3">
                  <c:v>0.23</c:v>
                </c:pt>
                <c:pt idx="4">
                  <c:v>#N/A</c:v>
                </c:pt>
                <c:pt idx="5">
                  <c:v>0.01</c:v>
                </c:pt>
                <c:pt idx="6">
                  <c:v>#N/A</c:v>
                </c:pt>
                <c:pt idx="7">
                  <c:v>0.02</c:v>
                </c:pt>
                <c:pt idx="8">
                  <c:v>#N/A</c:v>
                </c:pt>
                <c:pt idx="9">
                  <c:v>0.01</c:v>
                </c:pt>
              </c:numCache>
            </c:numRef>
          </c:val>
          <c:extLst>
            <c:ext xmlns:c16="http://schemas.microsoft.com/office/drawing/2014/chart" uri="{C3380CC4-5D6E-409C-BE32-E72D297353CC}">
              <c16:uniqueId val="{00000000-DDD3-4237-B78F-91BC90725A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2.3199999999999998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D3-4237-B78F-91BC90725A36}"/>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0.17</c:v>
                </c:pt>
                <c:pt idx="2">
                  <c:v>#N/A</c:v>
                </c:pt>
                <c:pt idx="3">
                  <c:v>0.16</c:v>
                </c:pt>
                <c:pt idx="4">
                  <c:v>#N/A</c:v>
                </c:pt>
                <c:pt idx="5">
                  <c:v>0.17</c:v>
                </c:pt>
                <c:pt idx="6">
                  <c:v>#N/A</c:v>
                </c:pt>
                <c:pt idx="7">
                  <c:v>0.17</c:v>
                </c:pt>
                <c:pt idx="8">
                  <c:v>#N/A</c:v>
                </c:pt>
                <c:pt idx="9">
                  <c:v>0.18</c:v>
                </c:pt>
              </c:numCache>
            </c:numRef>
          </c:val>
          <c:extLst>
            <c:ext xmlns:c16="http://schemas.microsoft.com/office/drawing/2014/chart" uri="{C3380CC4-5D6E-409C-BE32-E72D297353CC}">
              <c16:uniqueId val="{00000002-DDD3-4237-B78F-91BC90725A36}"/>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0.97</c:v>
                </c:pt>
                <c:pt idx="1">
                  <c:v>#N/A</c:v>
                </c:pt>
                <c:pt idx="2">
                  <c:v>#N/A</c:v>
                </c:pt>
                <c:pt idx="3">
                  <c:v>0.19</c:v>
                </c:pt>
                <c:pt idx="4">
                  <c:v>#N/A</c:v>
                </c:pt>
                <c:pt idx="5">
                  <c:v>0.26</c:v>
                </c:pt>
                <c:pt idx="6">
                  <c:v>#N/A</c:v>
                </c:pt>
                <c:pt idx="7">
                  <c:v>0.19</c:v>
                </c:pt>
                <c:pt idx="8">
                  <c:v>#N/A</c:v>
                </c:pt>
                <c:pt idx="9">
                  <c:v>0.35</c:v>
                </c:pt>
              </c:numCache>
            </c:numRef>
          </c:val>
          <c:extLst>
            <c:ext xmlns:c16="http://schemas.microsoft.com/office/drawing/2014/chart" uri="{C3380CC4-5D6E-409C-BE32-E72D297353CC}">
              <c16:uniqueId val="{00000003-DDD3-4237-B78F-91BC90725A36}"/>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0.19</c:v>
                </c:pt>
                <c:pt idx="2">
                  <c:v>#N/A</c:v>
                </c:pt>
                <c:pt idx="3">
                  <c:v>0.08</c:v>
                </c:pt>
                <c:pt idx="4">
                  <c:v>#N/A</c:v>
                </c:pt>
                <c:pt idx="5">
                  <c:v>0.48</c:v>
                </c:pt>
                <c:pt idx="6">
                  <c:v>#N/A</c:v>
                </c:pt>
                <c:pt idx="7">
                  <c:v>0.34</c:v>
                </c:pt>
                <c:pt idx="8">
                  <c:v>#N/A</c:v>
                </c:pt>
                <c:pt idx="9">
                  <c:v>0.44</c:v>
                </c:pt>
              </c:numCache>
            </c:numRef>
          </c:val>
          <c:extLst>
            <c:ext xmlns:c16="http://schemas.microsoft.com/office/drawing/2014/chart" uri="{C3380CC4-5D6E-409C-BE32-E72D297353CC}">
              <c16:uniqueId val="{00000004-DDD3-4237-B78F-91BC90725A36}"/>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0.87</c:v>
                </c:pt>
                <c:pt idx="2">
                  <c:v>#N/A</c:v>
                </c:pt>
                <c:pt idx="3">
                  <c:v>0.78</c:v>
                </c:pt>
                <c:pt idx="4">
                  <c:v>#N/A</c:v>
                </c:pt>
                <c:pt idx="5">
                  <c:v>0.66</c:v>
                </c:pt>
                <c:pt idx="6">
                  <c:v>#N/A</c:v>
                </c:pt>
                <c:pt idx="7">
                  <c:v>0.69</c:v>
                </c:pt>
                <c:pt idx="8">
                  <c:v>#N/A</c:v>
                </c:pt>
                <c:pt idx="9">
                  <c:v>0.7</c:v>
                </c:pt>
              </c:numCache>
            </c:numRef>
          </c:val>
          <c:extLst>
            <c:ext xmlns:c16="http://schemas.microsoft.com/office/drawing/2014/chart" uri="{C3380CC4-5D6E-409C-BE32-E72D297353CC}">
              <c16:uniqueId val="{00000005-DDD3-4237-B78F-91BC90725A36}"/>
            </c:ext>
          </c:extLst>
        </c:ser>
        <c:ser>
          <c:idx val="6"/>
          <c:order val="6"/>
          <c:tx>
            <c:strRef>
              <c:f>データシート!$A$33</c:f>
              <c:strCache>
                <c:ptCount val="1"/>
                <c:pt idx="0">
                  <c:v>中央卸売市場事業会計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0.45</c:v>
                </c:pt>
                <c:pt idx="2">
                  <c:v>#N/A</c:v>
                </c:pt>
                <c:pt idx="3">
                  <c:v>0.62</c:v>
                </c:pt>
                <c:pt idx="4">
                  <c:v>#N/A</c:v>
                </c:pt>
                <c:pt idx="5">
                  <c:v>0.76</c:v>
                </c:pt>
                <c:pt idx="6">
                  <c:v>#N/A</c:v>
                </c:pt>
                <c:pt idx="7">
                  <c:v>0.97</c:v>
                </c:pt>
                <c:pt idx="8">
                  <c:v>#N/A</c:v>
                </c:pt>
                <c:pt idx="9">
                  <c:v>1.01</c:v>
                </c:pt>
              </c:numCache>
            </c:numRef>
          </c:val>
          <c:extLst>
            <c:ext xmlns:c16="http://schemas.microsoft.com/office/drawing/2014/chart" uri="{C3380CC4-5D6E-409C-BE32-E72D297353CC}">
              <c16:uniqueId val="{00000006-DDD3-4237-B78F-91BC90725A3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0.05</c:v>
                </c:pt>
                <c:pt idx="2">
                  <c:v>#N/A</c:v>
                </c:pt>
                <c:pt idx="3">
                  <c:v>0.04</c:v>
                </c:pt>
                <c:pt idx="4">
                  <c:v>#N/A</c:v>
                </c:pt>
                <c:pt idx="5">
                  <c:v>0.05</c:v>
                </c:pt>
                <c:pt idx="6">
                  <c:v>#N/A</c:v>
                </c:pt>
                <c:pt idx="7">
                  <c:v>0.31</c:v>
                </c:pt>
                <c:pt idx="8">
                  <c:v>#N/A</c:v>
                </c:pt>
                <c:pt idx="9">
                  <c:v>1.5</c:v>
                </c:pt>
              </c:numCache>
            </c:numRef>
          </c:val>
          <c:extLst>
            <c:ext xmlns:c16="http://schemas.microsoft.com/office/drawing/2014/chart" uri="{C3380CC4-5D6E-409C-BE32-E72D297353CC}">
              <c16:uniqueId val="{00000007-DDD3-4237-B78F-91BC90725A3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5.22</c:v>
                </c:pt>
                <c:pt idx="2">
                  <c:v>#N/A</c:v>
                </c:pt>
                <c:pt idx="3">
                  <c:v>4.53</c:v>
                </c:pt>
                <c:pt idx="4">
                  <c:v>#N/A</c:v>
                </c:pt>
                <c:pt idx="5">
                  <c:v>4.84</c:v>
                </c:pt>
                <c:pt idx="6">
                  <c:v>#N/A</c:v>
                </c:pt>
                <c:pt idx="7">
                  <c:v>4.51</c:v>
                </c:pt>
                <c:pt idx="8">
                  <c:v>#N/A</c:v>
                </c:pt>
                <c:pt idx="9">
                  <c:v>3.95</c:v>
                </c:pt>
              </c:numCache>
            </c:numRef>
          </c:val>
          <c:extLst>
            <c:ext xmlns:c16="http://schemas.microsoft.com/office/drawing/2014/chart" uri="{C3380CC4-5D6E-409C-BE32-E72D297353CC}">
              <c16:uniqueId val="{00000008-DDD3-4237-B78F-91BC90725A3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c:v>
                </c:pt>
                <c:pt idx="2">
                  <c:v>#N/A</c:v>
                </c:pt>
                <c:pt idx="3">
                  <c:v>3.87</c:v>
                </c:pt>
                <c:pt idx="4">
                  <c:v>#N/A</c:v>
                </c:pt>
                <c:pt idx="5">
                  <c:v>4.32</c:v>
                </c:pt>
                <c:pt idx="6">
                  <c:v>#N/A</c:v>
                </c:pt>
                <c:pt idx="7">
                  <c:v>4.67</c:v>
                </c:pt>
                <c:pt idx="8">
                  <c:v>#N/A</c:v>
                </c:pt>
                <c:pt idx="9">
                  <c:v>4.55</c:v>
                </c:pt>
              </c:numCache>
            </c:numRef>
          </c:val>
          <c:extLst>
            <c:ext xmlns:c16="http://schemas.microsoft.com/office/drawing/2014/chart" uri="{C3380CC4-5D6E-409C-BE32-E72D297353CC}">
              <c16:uniqueId val="{00000009-DDD3-4237-B78F-91BC90725A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201375</c:v>
                </c:pt>
                <c:pt idx="5">
                  <c:v>197595</c:v>
                </c:pt>
                <c:pt idx="8">
                  <c:v>192279</c:v>
                </c:pt>
                <c:pt idx="11">
                  <c:v>188754</c:v>
                </c:pt>
                <c:pt idx="14">
                  <c:v>181883</c:v>
                </c:pt>
              </c:numCache>
            </c:numRef>
          </c:val>
          <c:extLst>
            <c:ext xmlns:c16="http://schemas.microsoft.com/office/drawing/2014/chart" uri="{C3380CC4-5D6E-409C-BE32-E72D297353CC}">
              <c16:uniqueId val="{00000000-7F65-491C-BF46-34A88E4C03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65-491C-BF46-34A88E4C03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9624</c:v>
                </c:pt>
                <c:pt idx="3">
                  <c:v>9504</c:v>
                </c:pt>
                <c:pt idx="6">
                  <c:v>9777</c:v>
                </c:pt>
                <c:pt idx="9">
                  <c:v>10345</c:v>
                </c:pt>
                <c:pt idx="12">
                  <c:v>11126</c:v>
                </c:pt>
              </c:numCache>
            </c:numRef>
          </c:val>
          <c:extLst>
            <c:ext xmlns:c16="http://schemas.microsoft.com/office/drawing/2014/chart" uri="{C3380CC4-5D6E-409C-BE32-E72D297353CC}">
              <c16:uniqueId val="{00000002-7F65-491C-BF46-34A88E4C03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1401</c:v>
                </c:pt>
                <c:pt idx="3">
                  <c:v>1421</c:v>
                </c:pt>
                <c:pt idx="6">
                  <c:v>944</c:v>
                </c:pt>
                <c:pt idx="9">
                  <c:v>844</c:v>
                </c:pt>
                <c:pt idx="12">
                  <c:v>644</c:v>
                </c:pt>
              </c:numCache>
            </c:numRef>
          </c:val>
          <c:extLst>
            <c:ext xmlns:c16="http://schemas.microsoft.com/office/drawing/2014/chart" uri="{C3380CC4-5D6E-409C-BE32-E72D297353CC}">
              <c16:uniqueId val="{00000003-7F65-491C-BF46-34A88E4C03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29493</c:v>
                </c:pt>
                <c:pt idx="3">
                  <c:v>28678</c:v>
                </c:pt>
                <c:pt idx="6">
                  <c:v>24087</c:v>
                </c:pt>
                <c:pt idx="9">
                  <c:v>20839</c:v>
                </c:pt>
                <c:pt idx="12">
                  <c:v>20211</c:v>
                </c:pt>
              </c:numCache>
            </c:numRef>
          </c:val>
          <c:extLst>
            <c:ext xmlns:c16="http://schemas.microsoft.com/office/drawing/2014/chart" uri="{C3380CC4-5D6E-409C-BE32-E72D297353CC}">
              <c16:uniqueId val="{00000004-7F65-491C-BF46-34A88E4C03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96041</c:v>
                </c:pt>
                <c:pt idx="3">
                  <c:v>90869</c:v>
                </c:pt>
                <c:pt idx="6">
                  <c:v>90622</c:v>
                </c:pt>
                <c:pt idx="9">
                  <c:v>85856</c:v>
                </c:pt>
                <c:pt idx="12">
                  <c:v>78418</c:v>
                </c:pt>
              </c:numCache>
            </c:numRef>
          </c:val>
          <c:extLst>
            <c:ext xmlns:c16="http://schemas.microsoft.com/office/drawing/2014/chart" uri="{C3380CC4-5D6E-409C-BE32-E72D297353CC}">
              <c16:uniqueId val="{00000005-7F65-491C-BF46-34A88E4C03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65-491C-BF46-34A88E4C03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98498</c:v>
                </c:pt>
                <c:pt idx="3">
                  <c:v>91416</c:v>
                </c:pt>
                <c:pt idx="6">
                  <c:v>98356</c:v>
                </c:pt>
                <c:pt idx="9">
                  <c:v>87690</c:v>
                </c:pt>
                <c:pt idx="12">
                  <c:v>85236</c:v>
                </c:pt>
              </c:numCache>
            </c:numRef>
          </c:val>
          <c:extLst>
            <c:ext xmlns:c16="http://schemas.microsoft.com/office/drawing/2014/chart" uri="{C3380CC4-5D6E-409C-BE32-E72D297353CC}">
              <c16:uniqueId val="{00000007-7F65-491C-BF46-34A88E4C03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33682</c:v>
                </c:pt>
                <c:pt idx="2">
                  <c:v>#N/A</c:v>
                </c:pt>
                <c:pt idx="3">
                  <c:v>#N/A</c:v>
                </c:pt>
                <c:pt idx="4">
                  <c:v>24293</c:v>
                </c:pt>
                <c:pt idx="5">
                  <c:v>#N/A</c:v>
                </c:pt>
                <c:pt idx="6">
                  <c:v>#N/A</c:v>
                </c:pt>
                <c:pt idx="7">
                  <c:v>31507</c:v>
                </c:pt>
                <c:pt idx="8">
                  <c:v>#N/A</c:v>
                </c:pt>
                <c:pt idx="9">
                  <c:v>#N/A</c:v>
                </c:pt>
                <c:pt idx="10">
                  <c:v>16820</c:v>
                </c:pt>
                <c:pt idx="11">
                  <c:v>#N/A</c:v>
                </c:pt>
                <c:pt idx="12">
                  <c:v>#N/A</c:v>
                </c:pt>
                <c:pt idx="13">
                  <c:v>13752</c:v>
                </c:pt>
                <c:pt idx="14">
                  <c:v>#N/A</c:v>
                </c:pt>
              </c:numCache>
            </c:numRef>
          </c:val>
          <c:smooth val="0"/>
          <c:extLst>
            <c:ext xmlns:c16="http://schemas.microsoft.com/office/drawing/2014/chart" uri="{C3380CC4-5D6E-409C-BE32-E72D297353CC}">
              <c16:uniqueId val="{00000008-7F65-491C-BF46-34A88E4C03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1391907</c:v>
                </c:pt>
                <c:pt idx="5">
                  <c:v>1388561</c:v>
                </c:pt>
                <c:pt idx="8">
                  <c:v>1383105</c:v>
                </c:pt>
                <c:pt idx="11">
                  <c:v>1370027</c:v>
                </c:pt>
                <c:pt idx="14">
                  <c:v>1353105</c:v>
                </c:pt>
              </c:numCache>
            </c:numRef>
          </c:val>
          <c:extLst>
            <c:ext xmlns:c16="http://schemas.microsoft.com/office/drawing/2014/chart" uri="{C3380CC4-5D6E-409C-BE32-E72D297353CC}">
              <c16:uniqueId val="{00000000-0551-4B0A-B8DE-B8D888F9DE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823324</c:v>
                </c:pt>
                <c:pt idx="5">
                  <c:v>802848</c:v>
                </c:pt>
                <c:pt idx="8">
                  <c:v>775725</c:v>
                </c:pt>
                <c:pt idx="11">
                  <c:v>761513</c:v>
                </c:pt>
                <c:pt idx="14">
                  <c:v>786137</c:v>
                </c:pt>
              </c:numCache>
            </c:numRef>
          </c:val>
          <c:extLst>
            <c:ext xmlns:c16="http://schemas.microsoft.com/office/drawing/2014/chart" uri="{C3380CC4-5D6E-409C-BE32-E72D297353CC}">
              <c16:uniqueId val="{00000001-0551-4B0A-B8DE-B8D888F9DE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789994</c:v>
                </c:pt>
                <c:pt idx="5">
                  <c:v>1357768</c:v>
                </c:pt>
                <c:pt idx="8">
                  <c:v>967903</c:v>
                </c:pt>
                <c:pt idx="11">
                  <c:v>966191</c:v>
                </c:pt>
                <c:pt idx="14">
                  <c:v>897658</c:v>
                </c:pt>
              </c:numCache>
            </c:numRef>
          </c:val>
          <c:extLst>
            <c:ext xmlns:c16="http://schemas.microsoft.com/office/drawing/2014/chart" uri="{C3380CC4-5D6E-409C-BE32-E72D297353CC}">
              <c16:uniqueId val="{00000002-0551-4B0A-B8DE-B8D888F9DE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51-4B0A-B8DE-B8D888F9DE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51-4B0A-B8DE-B8D888F9DE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33146</c:v>
                </c:pt>
                <c:pt idx="3">
                  <c:v>31652</c:v>
                </c:pt>
                <c:pt idx="6">
                  <c:v>29793</c:v>
                </c:pt>
                <c:pt idx="9">
                  <c:v>27323</c:v>
                </c:pt>
                <c:pt idx="12">
                  <c:v>25578</c:v>
                </c:pt>
              </c:numCache>
            </c:numRef>
          </c:val>
          <c:extLst>
            <c:ext xmlns:c16="http://schemas.microsoft.com/office/drawing/2014/chart" uri="{C3380CC4-5D6E-409C-BE32-E72D297353CC}">
              <c16:uniqueId val="{00000005-0551-4B0A-B8DE-B8D888F9DE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173475</c:v>
                </c:pt>
                <c:pt idx="3">
                  <c:v>238982</c:v>
                </c:pt>
                <c:pt idx="6">
                  <c:v>239730</c:v>
                </c:pt>
                <c:pt idx="9">
                  <c:v>234245</c:v>
                </c:pt>
                <c:pt idx="12">
                  <c:v>229242</c:v>
                </c:pt>
              </c:numCache>
            </c:numRef>
          </c:val>
          <c:extLst>
            <c:ext xmlns:c16="http://schemas.microsoft.com/office/drawing/2014/chart" uri="{C3380CC4-5D6E-409C-BE32-E72D297353CC}">
              <c16:uniqueId val="{00000006-0551-4B0A-B8DE-B8D888F9DE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10537</c:v>
                </c:pt>
                <c:pt idx="3">
                  <c:v>9344</c:v>
                </c:pt>
                <c:pt idx="6">
                  <c:v>8849</c:v>
                </c:pt>
                <c:pt idx="9">
                  <c:v>8091</c:v>
                </c:pt>
                <c:pt idx="12">
                  <c:v>8515</c:v>
                </c:pt>
              </c:numCache>
            </c:numRef>
          </c:val>
          <c:extLst>
            <c:ext xmlns:c16="http://schemas.microsoft.com/office/drawing/2014/chart" uri="{C3380CC4-5D6E-409C-BE32-E72D297353CC}">
              <c16:uniqueId val="{00000007-0551-4B0A-B8DE-B8D888F9DE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343540</c:v>
                </c:pt>
                <c:pt idx="3">
                  <c:v>308633</c:v>
                </c:pt>
                <c:pt idx="6">
                  <c:v>308783</c:v>
                </c:pt>
                <c:pt idx="9">
                  <c:v>289885</c:v>
                </c:pt>
                <c:pt idx="12">
                  <c:v>282245</c:v>
                </c:pt>
              </c:numCache>
            </c:numRef>
          </c:val>
          <c:extLst>
            <c:ext xmlns:c16="http://schemas.microsoft.com/office/drawing/2014/chart" uri="{C3380CC4-5D6E-409C-BE32-E72D297353CC}">
              <c16:uniqueId val="{00000008-0551-4B0A-B8DE-B8D888F9DE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117430</c:v>
                </c:pt>
                <c:pt idx="3">
                  <c:v>109016</c:v>
                </c:pt>
                <c:pt idx="6">
                  <c:v>99424</c:v>
                </c:pt>
                <c:pt idx="9">
                  <c:v>88277</c:v>
                </c:pt>
                <c:pt idx="12">
                  <c:v>77408</c:v>
                </c:pt>
              </c:numCache>
            </c:numRef>
          </c:val>
          <c:extLst>
            <c:ext xmlns:c16="http://schemas.microsoft.com/office/drawing/2014/chart" uri="{C3380CC4-5D6E-409C-BE32-E72D297353CC}">
              <c16:uniqueId val="{00000009-0551-4B0A-B8DE-B8D888F9DE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2943610</c:v>
                </c:pt>
                <c:pt idx="3">
                  <c:v>3330875</c:v>
                </c:pt>
                <c:pt idx="6">
                  <c:v>2785361</c:v>
                </c:pt>
                <c:pt idx="9">
                  <c:v>2625777</c:v>
                </c:pt>
                <c:pt idx="12">
                  <c:v>2454823</c:v>
                </c:pt>
              </c:numCache>
            </c:numRef>
          </c:val>
          <c:extLst>
            <c:ext xmlns:c16="http://schemas.microsoft.com/office/drawing/2014/chart" uri="{C3380CC4-5D6E-409C-BE32-E72D297353CC}">
              <c16:uniqueId val="{0000000A-0551-4B0A-B8DE-B8D888F9DE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616512</c:v>
                </c:pt>
                <c:pt idx="2">
                  <c:v>#N/A</c:v>
                </c:pt>
                <c:pt idx="3">
                  <c:v>#N/A</c:v>
                </c:pt>
                <c:pt idx="4">
                  <c:v>479324</c:v>
                </c:pt>
                <c:pt idx="5">
                  <c:v>#N/A</c:v>
                </c:pt>
                <c:pt idx="6">
                  <c:v>#N/A</c:v>
                </c:pt>
                <c:pt idx="7">
                  <c:v>345207</c:v>
                </c:pt>
                <c:pt idx="8">
                  <c:v>#N/A</c:v>
                </c:pt>
                <c:pt idx="9">
                  <c:v>#N/A</c:v>
                </c:pt>
                <c:pt idx="10">
                  <c:v>175868</c:v>
                </c:pt>
                <c:pt idx="11">
                  <c:v>#N/A</c:v>
                </c:pt>
                <c:pt idx="12">
                  <c:v>#N/A</c:v>
                </c:pt>
                <c:pt idx="13">
                  <c:v>40910</c:v>
                </c:pt>
                <c:pt idx="14">
                  <c:v>#N/A</c:v>
                </c:pt>
              </c:numCache>
            </c:numRef>
          </c:val>
          <c:smooth val="0"/>
          <c:extLst>
            <c:ext xmlns:c16="http://schemas.microsoft.com/office/drawing/2014/chart" uri="{C3380CC4-5D6E-409C-BE32-E72D297353CC}">
              <c16:uniqueId val="{0000000B-0551-4B0A-B8DE-B8D888F9DE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160431</c:v>
                </c:pt>
                <c:pt idx="1">
                  <c:v>161606</c:v>
                </c:pt>
                <c:pt idx="2">
                  <c:v>166382</c:v>
                </c:pt>
              </c:numCache>
            </c:numRef>
          </c:val>
          <c:extLst>
            <c:ext xmlns:c16="http://schemas.microsoft.com/office/drawing/2014/chart" uri="{C3380CC4-5D6E-409C-BE32-E72D297353CC}">
              <c16:uniqueId val="{00000000-D2F0-4BF7-A89D-B4E6580AFA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2F0-4BF7-A89D-B4E6580AFA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65645</c:v>
                </c:pt>
                <c:pt idx="1">
                  <c:v>64677</c:v>
                </c:pt>
                <c:pt idx="2">
                  <c:v>64905</c:v>
                </c:pt>
              </c:numCache>
            </c:numRef>
          </c:val>
          <c:extLst>
            <c:ext xmlns:c16="http://schemas.microsoft.com/office/drawing/2014/chart" uri="{C3380CC4-5D6E-409C-BE32-E72D297353CC}">
              <c16:uniqueId val="{00000002-D2F0-4BF7-A89D-B4E6580AFA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{C4C5A865-71CA-42C4-AAF5-38ED7D97ED54}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7F0-4E1C-AF78-E05D430E6C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{785ED784-83F5-4668-8ECA-E498916CD5D1}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F0-4E1C-AF78-E05D430E6C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{E8CBE6F4-A458-47FE-85E9-E97D4C18431A}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F0-4E1C-AF78-E05D430E6C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{2C93E758-7D32-4C0D-9CE3-41C632799EDF}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F0-4E1C-AF78-E05D430E6C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{19AC0436-DACC-4970-B274-0BB35A8422A6}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F0-4E1C-AF78-E05D430E6C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{EF7E9240-9219-4720-BE50-C688F8A897EF}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7F0-4E1C-AF78-E05D430E6C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{701A0107-F658-40AE-9FDF-6E8FECD466D1}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7F0-4E1C-AF78-E05D430E6C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{E6A7EA60-04B5-4CAC-A3E2-EDCBBC29F279}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7F0-4E1C-AF78-E05D430E6C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{975E5DE9-FF70-4CCC-A590-1FFEB13ACBF3}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7F0-4E1C-AF78-E05D430E6C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54.3</c:v>
                </c:pt>
                <c:pt idx="16">
                  <c:v>56</c:v>
                </c:pt>
                <c:pt idx="24">
                  <c:v>57.6</c:v>
                </c:pt>
                <c:pt idx="32">
                  <c:v>59</c:v>
                </c:pt>
              </c:numCache>
            </c:numRef>
          </c:xVal>
          <c:yVal>
            <c:numRef>
              <c:f>公会計指標分析・財政指標組合せ分析表!$BP$51:$DC$51</c:f>
              <c:numCache>
                <c:formatCode>#,##0.0;"▲ "#,##0.0</c:formatCode>
                <c:ptCount val="40"/>
                <c:pt idx="0">
                  <c:v>95.2</c:v>
                </c:pt>
                <c:pt idx="8">
                  <c:v>65.2</c:v>
                </c:pt>
                <c:pt idx="16">
                  <c:v>46.4</c:v>
                </c:pt>
                <c:pt idx="24">
                  <c:v>21.2</c:v>
                </c:pt>
                <c:pt idx="32">
                  <c:v>5.3</c:v>
                </c:pt>
              </c:numCache>
            </c:numRef>
          </c:yVal>
          <c:smooth val="0"/>
          <c:extLst>
            <c:ext xmlns:c16="http://schemas.microsoft.com/office/drawing/2014/chart" uri="{C3380CC4-5D6E-409C-BE32-E72D297353CC}">
              <c16:uniqueId val="{00000009-87F0-4E1C-AF78-E05D430E6C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{F6E359CC-A53B-4C79-9CBC-0818FFD31C6C}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7F0-4E1C-AF78-E05D430E6C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{7E8D880C-673D-4A9A-B8C2-DFFB95EDCFAC}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F0-4E1C-AF78-E05D430E6C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{04BD80DC-C67E-438E-8672-56B913B6495A}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F0-4E1C-AF78-E05D430E6C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{49EEB359-68B5-45A0-A4E5-70D787F8827D}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F0-4E1C-AF78-E05D430E6C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{74081DA1-9073-4532-B632-AA4FB0546E38}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F0-4E1C-AF78-E05D430E6C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{FAA66A52-6371-47D1-8C60-328B17A949AD}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7F0-4E1C-AF78-E05D430E6CE3}"/>
                </c:ext>
              </c:extLst>
            </c:dLbl>
            <c:dLbl>
              <c:idx val="16"/>
              <c:layout>
                <c:manualLayout>
                  <c:x val="-2.915016266410931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{B8C5FE26-EDE9-4BF7-B7D7-02B46057537A}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7F0-4E1C-AF78-E05D430E6CE3}"/>
                </c:ext>
              </c:extLst>
            </c:dLbl>
            <c:dLbl>
              <c:idx val="24"/>
              <c:layout>
                <c:manualLayout>
                  <c:x val="-3.501078845569714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{492BE6E2-D383-4E56-AB2D-46F20DD20CAF}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7F0-4E1C-AF78-E05D430E6C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{E87E7BED-CFCF-419F-A0FE-CEAFC224F415}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7F0-4E1C-AF78-E05D430E6C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87F0-4E1C-AF78-E05D430E6CE3}"/>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473312909510289E-2"/>
                  <c:y val="-7.5104099096723359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{C01ACA3C-6FB8-4D85-82EC-44FD5A9BC7F9}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66E-49D4-AE7C-6BF96C5958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{AC25CD52-2810-4D15-AEC9-216CEE4C7905}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6E-49D4-AE7C-6BF96C5958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{6FAA37F5-F17C-4B15-91F3-583D6233B7F6}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6E-49D4-AE7C-6BF96C5958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{92BF29FB-2EE1-41B7-8770-922BC1593D7C}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6E-49D4-AE7C-6BF96C5958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{24EA67E8-34CB-4A83-B3E5-B4AEA8A5707D}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6E-49D4-AE7C-6BF96C59582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{7B32A7B8-76FB-4FC7-BC79-B11782FA1E16}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66E-49D4-AE7C-6BF96C59582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{6B186AF2-909A-4705-BF6A-B272AE869A20}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66E-49D4-AE7C-6BF96C59582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{2411A440-3DA5-48BD-B54F-470934727553}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66E-49D4-AE7C-6BF96C59582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{A09C1D94-DEB5-4A49-A00E-04DAC999EDF9}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66E-49D4-AE7C-6BF96C5958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5.7</c:v>
                </c:pt>
                <c:pt idx="16">
                  <c:v>4.2</c:v>
                </c:pt>
                <c:pt idx="24">
                  <c:v>3.2</c:v>
                </c:pt>
                <c:pt idx="32">
                  <c:v>2.7</c:v>
                </c:pt>
              </c:numCache>
            </c:numRef>
          </c:xVal>
          <c:yVal>
            <c:numRef>
              <c:f>公会計指標分析・財政指標組合せ分析表!$BP$73:$DC$73</c:f>
              <c:numCache>
                <c:formatCode>#,##0.0;"▲ "#,##0.0</c:formatCode>
                <c:ptCount val="40"/>
                <c:pt idx="0">
                  <c:v>95.2</c:v>
                </c:pt>
                <c:pt idx="8">
                  <c:v>65.2</c:v>
                </c:pt>
                <c:pt idx="16">
                  <c:v>46.4</c:v>
                </c:pt>
                <c:pt idx="24">
                  <c:v>21.2</c:v>
                </c:pt>
                <c:pt idx="32">
                  <c:v>5.3</c:v>
                </c:pt>
              </c:numCache>
            </c:numRef>
          </c:yVal>
          <c:smooth val="0"/>
          <c:extLst>
            <c:ext xmlns:c16="http://schemas.microsoft.com/office/drawing/2014/chart" uri="{C3380CC4-5D6E-409C-BE32-E72D297353CC}">
              <c16:uniqueId val="{00000009-966E-49D4-AE7C-6BF96C5958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{71E6AEBD-A00C-46AE-B461-4ABA902214F9}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66E-49D4-AE7C-6BF96C5958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{D8482421-0178-47D1-8F56-33D8D675560F}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6E-49D4-AE7C-6BF96C5958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{3125C980-82EB-4D7F-9078-D5831DAD79BA}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6E-49D4-AE7C-6BF96C5958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{4D5B50DC-F1AC-4CB4-A733-403D43040591}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6E-49D4-AE7C-6BF96C5958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{B2F675E8-3F83-4ADF-9398-8C81CEFDDAC2}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6E-49D4-AE7C-6BF96C59582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{DCF10E39-B9F6-4A8F-98A2-82858AD809DE}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66E-49D4-AE7C-6BF96C595826}"/>
                </c:ext>
              </c:extLst>
            </c:dLbl>
            <c:dLbl>
              <c:idx val="16"/>
              <c:layout>
                <c:manualLayout>
                  <c:x val="-4.0922670328710976E-2"/>
                  <c:y val="-4.972885259129528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{462F7667-1C72-4428-8D9D-8AA996A74ABF}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66E-49D4-AE7C-6BF96C595826}"/>
                </c:ext>
              </c:extLst>
            </c:dLbl>
            <c:dLbl>
              <c:idx val="24"/>
              <c:layout>
                <c:manualLayout>
                  <c:x val="-4.4905057365901245E-2"/>
                  <c:y val="-5.80398271944720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{B9976AE3-5CD7-4A01-B45B-F29F55BABCA7}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66E-49D4-AE7C-6BF96C595826}"/>
                </c:ext>
              </c:extLst>
            </c:dLbl>
            <c:dLbl>
              <c:idx val="32"/>
              <c:layout>
                <c:manualLayout>
                  <c:x val="-1.8235628084250059E-2"/>
                  <c:y val="-6.67934669811159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{AEA41AA2-F5ED-4B77-881D-8943F90B1C29}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66E-49D4-AE7C-6BF96C5958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966E-49D4-AE7C-6BF96C595826}"/>
            </c:ext>
          </c:extLst>
        </c:ser>
        <c:dLbls>
          <c:showLegendKey val="0"/>
          <c:showVal val="1"/>
          <c:showCatName val="0"/>
          <c:showSerName val="0"/>
          <c:showPercent val="0"/>
          <c:showBubbleSize val="0"/>
        </c:dLbls>
        <c:axId val="84219776"/>
        <c:axId val="84234240"/>
      </c:scatterChart>
      <c:valAx>
        <c:axId val="84219776"/>
        <c:scaling>
          <c:orientation val="maxMin"/>
          <c:max val="11"/>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実質公債費比率の分子が減少している要因は、この間の市政改革の取組で、地方債発行を抑制してきたことにより地方債残高が減少したことや、金利の低下に伴う利子の減などによるものである。</a:t>
          </a:r>
        </a:p>
        <a:p>
          <a:r>
            <a:rPr kumimoji="1" lang="ja-JP" altLang="en-US" sz="1000">
              <a:latin typeface="ＭＳ ゴシック" pitchFamily="49" charset="-128"/>
              <a:ea typeface="ＭＳ ゴシック" pitchFamily="49" charset="-128"/>
            </a:rPr>
            <a:t>　なお、平成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おける実質公債費比率の分子が増加している要因は、交通事業の民営化に伴い、自動車運送事業会計及び高速鉄道事業会計の企業債が一般会計へ移管されたため、元利償還金が増加したことなどによるものである。</a:t>
          </a:r>
        </a:p>
        <a:p>
          <a:r>
            <a:rPr kumimoji="1" lang="ja-JP" altLang="en-US" sz="1000">
              <a:latin typeface="ＭＳ ゴシック" pitchFamily="49" charset="-128"/>
              <a:ea typeface="ＭＳ ゴシック" pitchFamily="49" charset="-128"/>
            </a:rPr>
            <a:t>  今後も引き続き地方債残高の縮減に努めるなど、公債費の抑制を図る。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本市ルールに則り、確実に積み立てており、積立不足はない。</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なお、平成</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年度末における減債基金残高が大きく増加している要因は、交通事業の民営化に伴い企業債の償還財源を積み立てたことによるものである。</a:t>
          </a:r>
          <a:endParaRPr lang="ja-JP" altLang="ja-JP" sz="9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将来負担比率の分子が減少している要因は、この間の市政改革の取組で、地方債発行を抑制してきたことにより地方債残高が減少したことなどによるものであり、毎年度着実に減少している。</a:t>
          </a:r>
        </a:p>
        <a:p>
          <a:r>
            <a:rPr kumimoji="1" lang="ja-JP" altLang="en-US" sz="1200">
              <a:latin typeface="ＭＳ ゴシック" pitchFamily="49" charset="-128"/>
              <a:ea typeface="ＭＳ ゴシック" pitchFamily="49" charset="-128"/>
            </a:rPr>
            <a:t>　今後も引き続き地方債残高の縮減に努めるなど財政の健全化を進める。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これは、基金残高が、財政調整基金で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億円、都市整備事業基金で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億円の増となったことなどによるものである。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経済事情の著しい変動等により財源が著しく不足する場合や、緊急的な新型コロナウイルス感染症対策をはじめ、災害発生への対応など、財政上の備えとして引き続き適切に管理していく。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なお、その他特目基金の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教育振興基金に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高度経済成長期に建設した学校校舎の老朽改築等の対策費が多額に見込まれるなど、計画的な残高管理が必要と考えている。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教育振興基金　　　　：学校教育及び社会教育の振興を図る事業の資金に充てる。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交通政策基金　　　　：本市における交通政策の推進を図る資金に充てる。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都市整備事業基金　　：本市における都市施設の整備を目的とする事業を促進する経費に充てる。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土地区画整理事業基金：土地区画整理事業の各施行地区における事業の施工の費用、土地区画整理法第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項の規定による仮清算金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の交付に要する費用、法第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項の規定による清算金の交付に要する費用及び、清算金の交付のために起こ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した本市公債の償還の財源に充てる。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地域活性化事業基金　：モーターボート競走に係る勝舟投票券の場外発売場の所在地に属する区における地域の活性化を目的とする事業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の推進を図る資金に充てる。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都市整備事業基金　　：大阪港木材倉庫株式の売却代など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億円を積み立てた一方、公園事業などに充てるため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億円を取り崩した結果、</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地域活性化事業基金　：ボートピア梅田環境整備協力費など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億円を積み立てた一方、地域の活性化を目的とする事業に充てるため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を取り崩した結果、</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教育振興基金については、高度経済成長期に建設した学校校舎の老朽改築等の対策費が多額に見込まれるなど、計画的な残高管理が必要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と考えている。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財政運営の透明性や財政規律を一層確保する観点から、年度間の財源調整状況をより明確化するため、平成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年度に基金を設置しており、令和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年度においては、令和元年度決算剰余金（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億円）のほか、年度間の財源調整を行うための使用料・諸収入など（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弁天町駅前開発土地信託事業にかかる和解金分（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億円）への充当（取崩）などを予定している。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そのほか、経済事情の著しい変動等により財源が著しく不足する場合や、緊急的な新型コロナウイルス感染症対策をはじめ、災害発生への対応など、財政上の備えとして引き続き適切に管理していく。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122132</xdr:rowOff>
    </xdr:from>
    <xdr:to>
      <xdr:col>23</xdr:col>
      <xdr:colOff>85090</xdr:colOff>
      <xdr:row>35</xdr:row>
      <xdr:rowOff>66252</xdr:rowOff>
    </xdr:to>
    <xdr:cxnSp macro="">
      <xdr:nvCxnSpPr>
        <xdr:cNvPr id="65" name="直線コネクタ 64"/>
        <xdr:cNvCxnSpPr/>
      </xdr:nvCxnSpPr>
      <xdr:spPr>
        <a:xfrm flipV="1">
          <a:off x="4760595" y="5694257"/>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70079</xdr:rowOff>
    </xdr:from>
    <xdr:ext cx="405111" cy="259045"/>
    <xdr:sp macro="" textlink="">
      <xdr:nvSpPr>
        <xdr:cNvPr id="66" name="有形固定資産減価償却率最小値テキスト"/>
        <xdr:cNvSpPr txBox="1"/>
      </xdr:nvSpPr>
      <xdr:spPr>
        <a:xfrm>
          <a:off x="4813300" y="6842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66252</xdr:rowOff>
    </xdr:from>
    <xdr:to>
      <xdr:col>23</xdr:col>
      <xdr:colOff>174625</xdr:colOff>
      <xdr:row>35</xdr:row>
      <xdr:rowOff>66252</xdr:rowOff>
    </xdr:to>
    <xdr:cxnSp macro="">
      <xdr:nvCxnSpPr>
        <xdr:cNvPr id="67" name="直線コネクタ 66"/>
        <xdr:cNvCxnSpPr/>
      </xdr:nvCxnSpPr>
      <xdr:spPr>
        <a:xfrm>
          <a:off x="4673600" y="683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68809</xdr:rowOff>
    </xdr:from>
    <xdr:ext cx="405111" cy="259045"/>
    <xdr:sp macro="" textlink="">
      <xdr:nvSpPr>
        <xdr:cNvPr id="68" name="有形固定資産減価償却率最大値テキスト"/>
        <xdr:cNvSpPr txBox="1"/>
      </xdr:nvSpPr>
      <xdr:spPr>
        <a:xfrm>
          <a:off x="4813300" y="546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122132</xdr:rowOff>
    </xdr:from>
    <xdr:to>
      <xdr:col>23</xdr:col>
      <xdr:colOff>174625</xdr:colOff>
      <xdr:row>28</xdr:row>
      <xdr:rowOff>122132</xdr:rowOff>
    </xdr:to>
    <xdr:cxnSp macro="">
      <xdr:nvCxnSpPr>
        <xdr:cNvPr id="69" name="直線コネクタ 68"/>
        <xdr:cNvCxnSpPr/>
      </xdr:nvCxnSpPr>
      <xdr:spPr>
        <a:xfrm>
          <a:off x="4673600" y="569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0"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1" name="フローチャート: 判断 70"/>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139912</xdr:rowOff>
    </xdr:from>
    <xdr:to>
      <xdr:col>19</xdr:col>
      <xdr:colOff>187325</xdr:colOff>
      <xdr:row>32</xdr:row>
      <xdr:rowOff>70062</xdr:rowOff>
    </xdr:to>
    <xdr:sp macro="" textlink="">
      <xdr:nvSpPr>
        <xdr:cNvPr id="72" name="フローチャート: 判断 71"/>
        <xdr:cNvSpPr/>
      </xdr:nvSpPr>
      <xdr:spPr>
        <a:xfrm>
          <a:off x="4000500" y="622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103928</xdr:rowOff>
    </xdr:from>
    <xdr:to>
      <xdr:col>15</xdr:col>
      <xdr:colOff>187325</xdr:colOff>
      <xdr:row>32</xdr:row>
      <xdr:rowOff>34078</xdr:rowOff>
    </xdr:to>
    <xdr:sp macro="" textlink="">
      <xdr:nvSpPr>
        <xdr:cNvPr id="73" name="フローチャート: 判断 72"/>
        <xdr:cNvSpPr/>
      </xdr:nvSpPr>
      <xdr:spPr>
        <a:xfrm>
          <a:off x="3238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39158</xdr:rowOff>
    </xdr:from>
    <xdr:to>
      <xdr:col>11</xdr:col>
      <xdr:colOff>187325</xdr:colOff>
      <xdr:row>31</xdr:row>
      <xdr:rowOff>140758</xdr:rowOff>
    </xdr:to>
    <xdr:sp macro="" textlink="">
      <xdr:nvSpPr>
        <xdr:cNvPr id="74" name="フローチャート: 判断 73"/>
        <xdr:cNvSpPr/>
      </xdr:nvSpPr>
      <xdr:spPr>
        <a:xfrm>
          <a:off x="24765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138642</xdr:rowOff>
    </xdr:from>
    <xdr:to>
      <xdr:col>7</xdr:col>
      <xdr:colOff>187325</xdr:colOff>
      <xdr:row>31</xdr:row>
      <xdr:rowOff>68792</xdr:rowOff>
    </xdr:to>
    <xdr:sp macro="" textlink="">
      <xdr:nvSpPr>
        <xdr:cNvPr id="75" name="フローチャート: 判断 74"/>
        <xdr:cNvSpPr/>
      </xdr:nvSpPr>
      <xdr:spPr>
        <a:xfrm>
          <a:off x="17145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166158</xdr:rowOff>
    </xdr:from>
    <xdr:to>
      <xdr:col>23</xdr:col>
      <xdr:colOff>136525</xdr:colOff>
      <xdr:row>30</xdr:row>
      <xdr:rowOff>96308</xdr:rowOff>
    </xdr:to>
    <xdr:sp macro="" textlink="">
      <xdr:nvSpPr>
        <xdr:cNvPr id="81" name="楕円 80"/>
        <xdr:cNvSpPr/>
      </xdr:nvSpPr>
      <xdr:spPr>
        <a:xfrm>
          <a:off x="4711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17585</xdr:rowOff>
    </xdr:from>
    <xdr:ext cx="405111" cy="259045"/>
    <xdr:sp macro="" textlink="">
      <xdr:nvSpPr>
        <xdr:cNvPr id="82" name="有形固定資産減価償却率該当値テキスト"/>
        <xdr:cNvSpPr txBox="1"/>
      </xdr:nvSpPr>
      <xdr:spPr>
        <a:xfrm>
          <a:off x="4813300" y="5761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30</xdr:row>
      <xdr:rowOff>45508</xdr:rowOff>
    </xdr:to>
    <xdr:cxnSp macro="">
      <xdr:nvCxnSpPr>
        <xdr:cNvPr id="84" name="直線コネクタ 83"/>
        <xdr:cNvCxnSpPr/>
      </xdr:nvCxnSpPr>
      <xdr:spPr>
        <a:xfrm>
          <a:off x="4051300" y="5859780"/>
          <a:ext cx="7112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121708</xdr:rowOff>
    </xdr:from>
    <xdr:to>
      <xdr:col>15</xdr:col>
      <xdr:colOff>187325</xdr:colOff>
      <xdr:row>29</xdr:row>
      <xdr:rowOff>51858</xdr:rowOff>
    </xdr:to>
    <xdr:sp macro="" textlink="">
      <xdr:nvSpPr>
        <xdr:cNvPr id="85" name="楕円 84"/>
        <xdr:cNvSpPr/>
      </xdr:nvSpPr>
      <xdr:spPr>
        <a:xfrm>
          <a:off x="32385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1058</xdr:rowOff>
    </xdr:from>
    <xdr:to>
      <xdr:col>19</xdr:col>
      <xdr:colOff>136525</xdr:colOff>
      <xdr:row>29</xdr:row>
      <xdr:rowOff>116205</xdr:rowOff>
    </xdr:to>
    <xdr:cxnSp macro="">
      <xdr:nvCxnSpPr>
        <xdr:cNvPr id="86" name="直線コネクタ 85"/>
        <xdr:cNvCxnSpPr/>
      </xdr:nvCxnSpPr>
      <xdr:spPr>
        <a:xfrm>
          <a:off x="3289300" y="5744633"/>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170815</xdr:rowOff>
    </xdr:from>
    <xdr:to>
      <xdr:col>11</xdr:col>
      <xdr:colOff>187325</xdr:colOff>
      <xdr:row>28</xdr:row>
      <xdr:rowOff>100965</xdr:rowOff>
    </xdr:to>
    <xdr:sp macro="" textlink="">
      <xdr:nvSpPr>
        <xdr:cNvPr id="87" name="楕円 86"/>
        <xdr:cNvSpPr/>
      </xdr:nvSpPr>
      <xdr:spPr>
        <a:xfrm>
          <a:off x="2476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50165</xdr:rowOff>
    </xdr:from>
    <xdr:to>
      <xdr:col>15</xdr:col>
      <xdr:colOff>136525</xdr:colOff>
      <xdr:row>29</xdr:row>
      <xdr:rowOff>1058</xdr:rowOff>
    </xdr:to>
    <xdr:cxnSp macro="">
      <xdr:nvCxnSpPr>
        <xdr:cNvPr id="88" name="直線コネクタ 87"/>
        <xdr:cNvCxnSpPr/>
      </xdr:nvCxnSpPr>
      <xdr:spPr>
        <a:xfrm>
          <a:off x="2527300" y="5622290"/>
          <a:ext cx="762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77258</xdr:rowOff>
    </xdr:from>
    <xdr:to>
      <xdr:col>7</xdr:col>
      <xdr:colOff>187325</xdr:colOff>
      <xdr:row>28</xdr:row>
      <xdr:rowOff>7408</xdr:rowOff>
    </xdr:to>
    <xdr:sp macro="" textlink="">
      <xdr:nvSpPr>
        <xdr:cNvPr id="89" name="楕円 88"/>
        <xdr:cNvSpPr/>
      </xdr:nvSpPr>
      <xdr:spPr>
        <a:xfrm>
          <a:off x="1714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128058</xdr:rowOff>
    </xdr:from>
    <xdr:to>
      <xdr:col>11</xdr:col>
      <xdr:colOff>136525</xdr:colOff>
      <xdr:row>28</xdr:row>
      <xdr:rowOff>50165</xdr:rowOff>
    </xdr:to>
    <xdr:cxnSp macro="">
      <xdr:nvCxnSpPr>
        <xdr:cNvPr id="90" name="直線コネクタ 89"/>
        <xdr:cNvCxnSpPr/>
      </xdr:nvCxnSpPr>
      <xdr:spPr>
        <a:xfrm>
          <a:off x="1765300" y="5528733"/>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61189</xdr:rowOff>
    </xdr:from>
    <xdr:ext cx="405111" cy="259045"/>
    <xdr:sp macro="" textlink="">
      <xdr:nvSpPr>
        <xdr:cNvPr id="91" name="n_1aveValue有形固定資産減価償却率"/>
        <xdr:cNvSpPr txBox="1"/>
      </xdr:nvSpPr>
      <xdr:spPr>
        <a:xfrm>
          <a:off x="3836044" y="6319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25205</xdr:rowOff>
    </xdr:from>
    <xdr:ext cx="405111" cy="259045"/>
    <xdr:sp macro="" textlink="">
      <xdr:nvSpPr>
        <xdr:cNvPr id="92" name="n_2aveValue有形固定資産減価償却率"/>
        <xdr:cNvSpPr txBox="1"/>
      </xdr:nvSpPr>
      <xdr:spPr>
        <a:xfrm>
          <a:off x="3086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131885</xdr:rowOff>
    </xdr:from>
    <xdr:ext cx="405111" cy="259045"/>
    <xdr:sp macro="" textlink="">
      <xdr:nvSpPr>
        <xdr:cNvPr id="93" name="n_3aveValue有形固定資産減価償却率"/>
        <xdr:cNvSpPr txBox="1"/>
      </xdr:nvSpPr>
      <xdr:spPr>
        <a:xfrm>
          <a:off x="23247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59919</xdr:rowOff>
    </xdr:from>
    <xdr:ext cx="405111" cy="259045"/>
    <xdr:sp macro="" textlink="">
      <xdr:nvSpPr>
        <xdr:cNvPr id="94" name="n_4aveValue有形固定資産減価償却率"/>
        <xdr:cNvSpPr txBox="1"/>
      </xdr:nvSpPr>
      <xdr:spPr>
        <a:xfrm>
          <a:off x="1562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5"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68385</xdr:rowOff>
    </xdr:from>
    <xdr:ext cx="405111" cy="259045"/>
    <xdr:sp macro="" textlink="">
      <xdr:nvSpPr>
        <xdr:cNvPr id="96" name="n_2mainValue有形固定資産減価償却率"/>
        <xdr:cNvSpPr txBox="1"/>
      </xdr:nvSpPr>
      <xdr:spPr>
        <a:xfrm>
          <a:off x="3086744"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117492</xdr:rowOff>
    </xdr:from>
    <xdr:ext cx="405111" cy="259045"/>
    <xdr:sp macro="" textlink="">
      <xdr:nvSpPr>
        <xdr:cNvPr id="97" name="n_3mainValue有形固定資産減価償却率"/>
        <xdr:cNvSpPr txBox="1"/>
      </xdr:nvSpPr>
      <xdr:spPr>
        <a:xfrm>
          <a:off x="2324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23935</xdr:rowOff>
    </xdr:from>
    <xdr:ext cx="405111" cy="259045"/>
    <xdr:sp macro="" textlink="">
      <xdr:nvSpPr>
        <xdr:cNvPr id="98" name="n_4mainValue有形固定資産減価償却率"/>
        <xdr:cNvSpPr txBox="1"/>
      </xdr:nvSpPr>
      <xdr:spPr>
        <a:xfrm>
          <a:off x="15627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この間の市政改革の取組として、地方債発行を抑制してきたことによる地方債残高の減少や、職員数の削減、施策・事業の見直し等により、債務償還比率は類似団体平均を下回っている。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0" name="テキスト ボックス 119"/>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8" name="直線コネクタ 127"/>
        <xdr:cNvCxnSpPr/>
      </xdr:nvCxnSpPr>
      <xdr:spPr>
        <a:xfrm flipV="1">
          <a:off x="14793595" y="5221316"/>
          <a:ext cx="1269" cy="1460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9" name="債務償還比率最小値テキスト"/>
        <xdr:cNvSpPr txBox="1"/>
      </xdr:nvSpPr>
      <xdr:spPr>
        <a:xfrm>
          <a:off x="14846300" y="6685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30" name="直線コネクタ 129"/>
        <xdr:cNvCxnSpPr/>
      </xdr:nvCxnSpPr>
      <xdr:spPr>
        <a:xfrm>
          <a:off x="14706600" y="668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31" name="債務償還比率最大値テキスト"/>
        <xdr:cNvSpPr txBox="1"/>
      </xdr:nvSpPr>
      <xdr:spPr>
        <a:xfrm>
          <a:off x="14846300" y="49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2" name="直線コネクタ 131"/>
        <xdr:cNvCxnSpPr/>
      </xdr:nvCxnSpPr>
      <xdr:spPr>
        <a:xfrm>
          <a:off x="14706600" y="52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3" name="債務償還比率平均値テキスト"/>
        <xdr:cNvSpPr txBox="1"/>
      </xdr:nvSpPr>
      <xdr:spPr>
        <a:xfrm>
          <a:off x="14846300" y="576137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4" name="フローチャート: 判断 133"/>
        <xdr:cNvSpPr/>
      </xdr:nvSpPr>
      <xdr:spPr>
        <a:xfrm>
          <a:off x="14744700" y="578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5" name="フローチャート: 判断 134"/>
        <xdr:cNvSpPr/>
      </xdr:nvSpPr>
      <xdr:spPr>
        <a:xfrm>
          <a:off x="140335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6" name="フローチャート: 判断 135"/>
        <xdr:cNvSpPr/>
      </xdr:nvSpPr>
      <xdr:spPr>
        <a:xfrm>
          <a:off x="13271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7" name="フローチャート: 判断 136"/>
        <xdr:cNvSpPr/>
      </xdr:nvSpPr>
      <xdr:spPr>
        <a:xfrm>
          <a:off x="12509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8" name="フローチャート: 判断 137"/>
        <xdr:cNvSpPr/>
      </xdr:nvSpPr>
      <xdr:spPr>
        <a:xfrm>
          <a:off x="11747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34008</xdr:rowOff>
    </xdr:from>
    <xdr:to>
      <xdr:col>76</xdr:col>
      <xdr:colOff>73025</xdr:colOff>
      <xdr:row>26</xdr:row>
      <xdr:rowOff>135608</xdr:rowOff>
    </xdr:to>
    <xdr:sp macro="" textlink="">
      <xdr:nvSpPr>
        <xdr:cNvPr id="144" name="楕円 143"/>
        <xdr:cNvSpPr/>
      </xdr:nvSpPr>
      <xdr:spPr>
        <a:xfrm>
          <a:off x="14744700" y="52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120385</xdr:rowOff>
    </xdr:from>
    <xdr:ext cx="469744" cy="259045"/>
    <xdr:sp macro="" textlink="">
      <xdr:nvSpPr>
        <xdr:cNvPr id="145" name="債務償還比率該当値テキスト"/>
        <xdr:cNvSpPr txBox="1"/>
      </xdr:nvSpPr>
      <xdr:spPr>
        <a:xfrm>
          <a:off x="14846300" y="51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6900</xdr:rowOff>
    </xdr:from>
    <xdr:to>
      <xdr:col>72</xdr:col>
      <xdr:colOff>123825</xdr:colOff>
      <xdr:row>26</xdr:row>
      <xdr:rowOff>108500</xdr:rowOff>
    </xdr:to>
    <xdr:sp macro="" textlink="">
      <xdr:nvSpPr>
        <xdr:cNvPr id="146" name="楕円 145"/>
        <xdr:cNvSpPr/>
      </xdr:nvSpPr>
      <xdr:spPr>
        <a:xfrm>
          <a:off x="14033500" y="52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57700</xdr:rowOff>
    </xdr:from>
    <xdr:to>
      <xdr:col>76</xdr:col>
      <xdr:colOff>22225</xdr:colOff>
      <xdr:row>26</xdr:row>
      <xdr:rowOff>84808</xdr:rowOff>
    </xdr:to>
    <xdr:cxnSp macro="">
      <xdr:nvCxnSpPr>
        <xdr:cNvPr id="147" name="直線コネクタ 146"/>
        <xdr:cNvCxnSpPr/>
      </xdr:nvCxnSpPr>
      <xdr:spPr>
        <a:xfrm>
          <a:off x="14084300" y="5286925"/>
          <a:ext cx="7112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144837</xdr:rowOff>
    </xdr:from>
    <xdr:to>
      <xdr:col>68</xdr:col>
      <xdr:colOff>123825</xdr:colOff>
      <xdr:row>27</xdr:row>
      <xdr:rowOff>74987</xdr:rowOff>
    </xdr:to>
    <xdr:sp macro="" textlink="">
      <xdr:nvSpPr>
        <xdr:cNvPr id="148" name="楕円 147"/>
        <xdr:cNvSpPr/>
      </xdr:nvSpPr>
      <xdr:spPr>
        <a:xfrm>
          <a:off x="13271500" y="53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57700</xdr:rowOff>
    </xdr:from>
    <xdr:to>
      <xdr:col>72</xdr:col>
      <xdr:colOff>73025</xdr:colOff>
      <xdr:row>27</xdr:row>
      <xdr:rowOff>24187</xdr:rowOff>
    </xdr:to>
    <xdr:cxnSp macro="">
      <xdr:nvCxnSpPr>
        <xdr:cNvPr id="149" name="直線コネクタ 148"/>
        <xdr:cNvCxnSpPr/>
      </xdr:nvCxnSpPr>
      <xdr:spPr>
        <a:xfrm flipV="1">
          <a:off x="13322300" y="5286925"/>
          <a:ext cx="762000" cy="1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14048</xdr:rowOff>
    </xdr:from>
    <xdr:to>
      <xdr:col>64</xdr:col>
      <xdr:colOff>123825</xdr:colOff>
      <xdr:row>27</xdr:row>
      <xdr:rowOff>115648</xdr:rowOff>
    </xdr:to>
    <xdr:sp macro="" textlink="">
      <xdr:nvSpPr>
        <xdr:cNvPr id="150" name="楕円 149"/>
        <xdr:cNvSpPr/>
      </xdr:nvSpPr>
      <xdr:spPr>
        <a:xfrm>
          <a:off x="12509500" y="54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24187</xdr:rowOff>
    </xdr:from>
    <xdr:to>
      <xdr:col>68</xdr:col>
      <xdr:colOff>73025</xdr:colOff>
      <xdr:row>27</xdr:row>
      <xdr:rowOff>64848</xdr:rowOff>
    </xdr:to>
    <xdr:cxnSp macro="">
      <xdr:nvCxnSpPr>
        <xdr:cNvPr id="151" name="直線コネクタ 150"/>
        <xdr:cNvCxnSpPr/>
      </xdr:nvCxnSpPr>
      <xdr:spPr>
        <a:xfrm flipV="1">
          <a:off x="12560300" y="5424862"/>
          <a:ext cx="762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143828</xdr:rowOff>
    </xdr:from>
    <xdr:to>
      <xdr:col>60</xdr:col>
      <xdr:colOff>123825</xdr:colOff>
      <xdr:row>28</xdr:row>
      <xdr:rowOff>73978</xdr:rowOff>
    </xdr:to>
    <xdr:sp macro="" textlink="">
      <xdr:nvSpPr>
        <xdr:cNvPr id="152" name="楕円 151"/>
        <xdr:cNvSpPr/>
      </xdr:nvSpPr>
      <xdr:spPr>
        <a:xfrm>
          <a:off x="11747500" y="55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64848</xdr:rowOff>
    </xdr:from>
    <xdr:to>
      <xdr:col>64</xdr:col>
      <xdr:colOff>73025</xdr:colOff>
      <xdr:row>28</xdr:row>
      <xdr:rowOff>23178</xdr:rowOff>
    </xdr:to>
    <xdr:cxnSp macro="">
      <xdr:nvCxnSpPr>
        <xdr:cNvPr id="153" name="直線コネクタ 152"/>
        <xdr:cNvCxnSpPr/>
      </xdr:nvCxnSpPr>
      <xdr:spPr>
        <a:xfrm flipV="1">
          <a:off x="11798300" y="5465523"/>
          <a:ext cx="762000" cy="12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134383</xdr:rowOff>
    </xdr:from>
    <xdr:ext cx="560923" cy="259045"/>
    <xdr:sp macro="" textlink="">
      <xdr:nvSpPr>
        <xdr:cNvPr id="154" name="n_1aveValue債務償還比率"/>
        <xdr:cNvSpPr txBox="1"/>
      </xdr:nvSpPr>
      <xdr:spPr>
        <a:xfrm>
          <a:off x="13791138" y="58779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119270</xdr:rowOff>
    </xdr:from>
    <xdr:ext cx="560923" cy="259045"/>
    <xdr:sp macro="" textlink="">
      <xdr:nvSpPr>
        <xdr:cNvPr id="155" name="n_2aveValue債務償還比率"/>
        <xdr:cNvSpPr txBox="1"/>
      </xdr:nvSpPr>
      <xdr:spPr>
        <a:xfrm>
          <a:off x="13041838" y="58628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136542</xdr:rowOff>
    </xdr:from>
    <xdr:ext cx="560923" cy="259045"/>
    <xdr:sp macro="" textlink="">
      <xdr:nvSpPr>
        <xdr:cNvPr id="156" name="n_3aveValue債務償還比率"/>
        <xdr:cNvSpPr txBox="1"/>
      </xdr:nvSpPr>
      <xdr:spPr>
        <a:xfrm>
          <a:off x="12279838" y="58801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162210</xdr:rowOff>
    </xdr:from>
    <xdr:ext cx="560923" cy="259045"/>
    <xdr:sp macro="" textlink="">
      <xdr:nvSpPr>
        <xdr:cNvPr id="157" name="n_4aveValue債務償還比率"/>
        <xdr:cNvSpPr txBox="1"/>
      </xdr:nvSpPr>
      <xdr:spPr>
        <a:xfrm>
          <a:off x="11517838" y="59057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24</xdr:row>
      <xdr:rowOff>125027</xdr:rowOff>
    </xdr:from>
    <xdr:ext cx="469744" cy="259045"/>
    <xdr:sp macro="" textlink="">
      <xdr:nvSpPr>
        <xdr:cNvPr id="158" name="n_1mainValue債務償還比率"/>
        <xdr:cNvSpPr txBox="1"/>
      </xdr:nvSpPr>
      <xdr:spPr>
        <a:xfrm>
          <a:off x="13836727" y="50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91514</xdr:rowOff>
    </xdr:from>
    <xdr:ext cx="469744" cy="259045"/>
    <xdr:sp macro="" textlink="">
      <xdr:nvSpPr>
        <xdr:cNvPr id="159" name="n_2mainValue債務償還比率"/>
        <xdr:cNvSpPr txBox="1"/>
      </xdr:nvSpPr>
      <xdr:spPr>
        <a:xfrm>
          <a:off x="13087427" y="514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132175</xdr:rowOff>
    </xdr:from>
    <xdr:ext cx="469744" cy="259045"/>
    <xdr:sp macro="" textlink="">
      <xdr:nvSpPr>
        <xdr:cNvPr id="160" name="n_3mainValue債務償還比率"/>
        <xdr:cNvSpPr txBox="1"/>
      </xdr:nvSpPr>
      <xdr:spPr>
        <a:xfrm>
          <a:off x="12325427" y="518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90505</xdr:rowOff>
    </xdr:from>
    <xdr:ext cx="469744" cy="259045"/>
    <xdr:sp macro="" textlink="">
      <xdr:nvSpPr>
        <xdr:cNvPr id="161" name="n_4mainValue債務償還比率"/>
        <xdr:cNvSpPr txBox="1"/>
      </xdr:nvSpPr>
      <xdr:spPr>
        <a:xfrm>
          <a:off x="11563427" y="531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xdr:cNvCxnSpPr/>
      </xdr:nvCxnSpPr>
      <xdr:spPr>
        <a:xfrm flipV="1">
          <a:off x="4634865" y="593293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xdr:cNvSpPr txBox="1"/>
      </xdr:nvSpPr>
      <xdr:spPr>
        <a:xfrm>
          <a:off x="4673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xdr:cNvSpPr txBox="1"/>
      </xdr:nvSpPr>
      <xdr:spPr>
        <a:xfrm>
          <a:off x="4673600" y="570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xdr:cNvCxnSpPr/>
      </xdr:nvCxnSpPr>
      <xdr:spPr>
        <a:xfrm>
          <a:off x="4546600" y="593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xdr:cNvSpPr txBox="1"/>
      </xdr:nvSpPr>
      <xdr:spPr>
        <a:xfrm>
          <a:off x="4673600" y="667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xdr:cNvSpPr/>
      </xdr:nvSpPr>
      <xdr:spPr>
        <a:xfrm>
          <a:off x="3746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xdr:cNvSpPr/>
      </xdr:nvSpPr>
      <xdr:spPr>
        <a:xfrm>
          <a:off x="2857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xdr:cNvSpPr/>
      </xdr:nvSpPr>
      <xdr:spPr>
        <a:xfrm>
          <a:off x="196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xdr:cNvSpPr/>
      </xdr:nvSpPr>
      <xdr:spPr>
        <a:xfrm>
          <a:off x="1079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1" name="楕円 70"/>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25417</xdr:rowOff>
    </xdr:from>
    <xdr:ext cx="405111" cy="259045"/>
    <xdr:sp macro="" textlink="">
      <xdr:nvSpPr>
        <xdr:cNvPr id="72" name="【道路】&#10;有形固定資産減価償却率該当値テキスト"/>
        <xdr:cNvSpPr txBox="1"/>
      </xdr:nvSpPr>
      <xdr:spPr>
        <a:xfrm>
          <a:off x="4673600"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3" name="楕円 72"/>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53340</xdr:rowOff>
    </xdr:to>
    <xdr:cxnSp macro="">
      <xdr:nvCxnSpPr>
        <xdr:cNvPr id="74" name="直線コネクタ 73"/>
        <xdr:cNvCxnSpPr/>
      </xdr:nvCxnSpPr>
      <xdr:spPr>
        <a:xfrm>
          <a:off x="3797300" y="66941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77978</xdr:rowOff>
    </xdr:from>
    <xdr:to>
      <xdr:col>15</xdr:col>
      <xdr:colOff>101600</xdr:colOff>
      <xdr:row>39</xdr:row>
      <xdr:rowOff>8128</xdr:rowOff>
    </xdr:to>
    <xdr:sp macro="" textlink="">
      <xdr:nvSpPr>
        <xdr:cNvPr id="75" name="楕円 74"/>
        <xdr:cNvSpPr/>
      </xdr:nvSpPr>
      <xdr:spPr>
        <a:xfrm>
          <a:off x="2857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128778</xdr:rowOff>
    </xdr:from>
    <xdr:to>
      <xdr:col>19</xdr:col>
      <xdr:colOff>177800</xdr:colOff>
      <xdr:row>39</xdr:row>
      <xdr:rowOff>7620</xdr:rowOff>
    </xdr:to>
    <xdr:cxnSp macro="">
      <xdr:nvCxnSpPr>
        <xdr:cNvPr id="76" name="直線コネクタ 75"/>
        <xdr:cNvCxnSpPr/>
      </xdr:nvCxnSpPr>
      <xdr:spPr>
        <a:xfrm>
          <a:off x="2908300" y="66438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32258</xdr:rowOff>
    </xdr:from>
    <xdr:to>
      <xdr:col>10</xdr:col>
      <xdr:colOff>165100</xdr:colOff>
      <xdr:row>38</xdr:row>
      <xdr:rowOff>133858</xdr:rowOff>
    </xdr:to>
    <xdr:sp macro="" textlink="">
      <xdr:nvSpPr>
        <xdr:cNvPr id="77" name="楕円 76"/>
        <xdr:cNvSpPr/>
      </xdr:nvSpPr>
      <xdr:spPr>
        <a:xfrm>
          <a:off x="1968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83058</xdr:rowOff>
    </xdr:from>
    <xdr:to>
      <xdr:col>15</xdr:col>
      <xdr:colOff>50800</xdr:colOff>
      <xdr:row>38</xdr:row>
      <xdr:rowOff>128778</xdr:rowOff>
    </xdr:to>
    <xdr:cxnSp macro="">
      <xdr:nvCxnSpPr>
        <xdr:cNvPr id="78" name="直線コネクタ 77"/>
        <xdr:cNvCxnSpPr/>
      </xdr:nvCxnSpPr>
      <xdr:spPr>
        <a:xfrm>
          <a:off x="2019300" y="65981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xdr:rowOff>
    </xdr:from>
    <xdr:to>
      <xdr:col>6</xdr:col>
      <xdr:colOff>38100</xdr:colOff>
      <xdr:row>38</xdr:row>
      <xdr:rowOff>106426</xdr:rowOff>
    </xdr:to>
    <xdr:sp macro="" textlink="">
      <xdr:nvSpPr>
        <xdr:cNvPr id="79" name="楕円 78"/>
        <xdr:cNvSpPr/>
      </xdr:nvSpPr>
      <xdr:spPr>
        <a:xfrm>
          <a:off x="1079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55626</xdr:rowOff>
    </xdr:from>
    <xdr:to>
      <xdr:col>10</xdr:col>
      <xdr:colOff>114300</xdr:colOff>
      <xdr:row>38</xdr:row>
      <xdr:rowOff>83058</xdr:rowOff>
    </xdr:to>
    <xdr:cxnSp macro="">
      <xdr:nvCxnSpPr>
        <xdr:cNvPr id="80" name="直線コネクタ 79"/>
        <xdr:cNvCxnSpPr/>
      </xdr:nvCxnSpPr>
      <xdr:spPr>
        <a:xfrm>
          <a:off x="1130300" y="65707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xdr:cNvSpPr txBox="1"/>
      </xdr:nvSpPr>
      <xdr:spPr>
        <a:xfrm>
          <a:off x="1816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xdr:cNvSpPr txBox="1"/>
      </xdr:nvSpPr>
      <xdr:spPr>
        <a:xfrm>
          <a:off x="927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74947</xdr:rowOff>
    </xdr:from>
    <xdr:ext cx="405111" cy="259045"/>
    <xdr:sp macro="" textlink="">
      <xdr:nvSpPr>
        <xdr:cNvPr id="85" name="n_1mainValue【道路】&#10;有形固定資産減価償却率"/>
        <xdr:cNvSpPr txBox="1"/>
      </xdr:nvSpPr>
      <xdr:spPr>
        <a:xfrm>
          <a:off x="3582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24655</xdr:rowOff>
    </xdr:from>
    <xdr:ext cx="405111" cy="259045"/>
    <xdr:sp macro="" textlink="">
      <xdr:nvSpPr>
        <xdr:cNvPr id="86" name="n_2mainValue【道路】&#10;有形固定資産減価償却率"/>
        <xdr:cNvSpPr txBox="1"/>
      </xdr:nvSpPr>
      <xdr:spPr>
        <a:xfrm>
          <a:off x="2705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150385</xdr:rowOff>
    </xdr:from>
    <xdr:ext cx="405111" cy="259045"/>
    <xdr:sp macro="" textlink="">
      <xdr:nvSpPr>
        <xdr:cNvPr id="87" name="n_3mainValue【道路】&#10;有形固定資産減価償却率"/>
        <xdr:cNvSpPr txBox="1"/>
      </xdr:nvSpPr>
      <xdr:spPr>
        <a:xfrm>
          <a:off x="1816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122953</xdr:rowOff>
    </xdr:from>
    <xdr:ext cx="405111" cy="259045"/>
    <xdr:sp macro="" textlink="">
      <xdr:nvSpPr>
        <xdr:cNvPr id="88" name="n_4mainValue【道路】&#10;有形固定資産減価償却率"/>
        <xdr:cNvSpPr txBox="1"/>
      </xdr:nvSpPr>
      <xdr:spPr>
        <a:xfrm>
          <a:off x="927744" y="62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xdr:cNvCxnSpPr/>
      </xdr:nvCxnSpPr>
      <xdr:spPr>
        <a:xfrm flipV="1">
          <a:off x="10476865" y="5734304"/>
          <a:ext cx="0" cy="13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xdr:cNvSpPr txBox="1"/>
      </xdr:nvSpPr>
      <xdr:spPr>
        <a:xfrm>
          <a:off x="10515600" y="707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xdr:cNvCxnSpPr/>
      </xdr:nvCxnSpPr>
      <xdr:spPr>
        <a:xfrm>
          <a:off x="10388600" y="70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xdr:cNvSpPr txBox="1"/>
      </xdr:nvSpPr>
      <xdr:spPr>
        <a:xfrm>
          <a:off x="10515600" y="550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xdr:cNvCxnSpPr/>
      </xdr:nvCxnSpPr>
      <xdr:spPr>
        <a:xfrm>
          <a:off x="10388600" y="573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xdr:cNvSpPr txBox="1"/>
      </xdr:nvSpPr>
      <xdr:spPr>
        <a:xfrm>
          <a:off x="10515600" y="662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xdr:cNvSpPr/>
      </xdr:nvSpPr>
      <xdr:spPr>
        <a:xfrm>
          <a:off x="10426700" y="677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xdr:cNvSpPr/>
      </xdr:nvSpPr>
      <xdr:spPr>
        <a:xfrm>
          <a:off x="9588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xdr:cNvSpPr/>
      </xdr:nvSpPr>
      <xdr:spPr>
        <a:xfrm>
          <a:off x="8699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xdr:cNvSpPr/>
      </xdr:nvSpPr>
      <xdr:spPr>
        <a:xfrm>
          <a:off x="7810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xdr:cNvSpPr/>
      </xdr:nvSpPr>
      <xdr:spPr>
        <a:xfrm>
          <a:off x="6921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164211</xdr:rowOff>
    </xdr:from>
    <xdr:to>
      <xdr:col>55</xdr:col>
      <xdr:colOff>50800</xdr:colOff>
      <xdr:row>41</xdr:row>
      <xdr:rowOff>94361</xdr:rowOff>
    </xdr:to>
    <xdr:sp macro="" textlink="">
      <xdr:nvSpPr>
        <xdr:cNvPr id="128" name="楕円 127"/>
        <xdr:cNvSpPr/>
      </xdr:nvSpPr>
      <xdr:spPr>
        <a:xfrm>
          <a:off x="10426700" y="702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79138</xdr:rowOff>
    </xdr:from>
    <xdr:ext cx="469744" cy="259045"/>
    <xdr:sp macro="" textlink="">
      <xdr:nvSpPr>
        <xdr:cNvPr id="129" name="【道路】&#10;一人当たり延長該当値テキスト"/>
        <xdr:cNvSpPr txBox="1"/>
      </xdr:nvSpPr>
      <xdr:spPr>
        <a:xfrm>
          <a:off x="10515600" y="693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163576</xdr:rowOff>
    </xdr:from>
    <xdr:to>
      <xdr:col>50</xdr:col>
      <xdr:colOff>165100</xdr:colOff>
      <xdr:row>41</xdr:row>
      <xdr:rowOff>93726</xdr:rowOff>
    </xdr:to>
    <xdr:sp macro="" textlink="">
      <xdr:nvSpPr>
        <xdr:cNvPr id="130" name="楕円 129"/>
        <xdr:cNvSpPr/>
      </xdr:nvSpPr>
      <xdr:spPr>
        <a:xfrm>
          <a:off x="9588500" y="70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42926</xdr:rowOff>
    </xdr:from>
    <xdr:to>
      <xdr:col>55</xdr:col>
      <xdr:colOff>0</xdr:colOff>
      <xdr:row>41</xdr:row>
      <xdr:rowOff>43561</xdr:rowOff>
    </xdr:to>
    <xdr:cxnSp macro="">
      <xdr:nvCxnSpPr>
        <xdr:cNvPr id="131" name="直線コネクタ 130"/>
        <xdr:cNvCxnSpPr/>
      </xdr:nvCxnSpPr>
      <xdr:spPr>
        <a:xfrm>
          <a:off x="9639300" y="7072376"/>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2" name="楕円 131"/>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42926</xdr:rowOff>
    </xdr:to>
    <xdr:cxnSp macro="">
      <xdr:nvCxnSpPr>
        <xdr:cNvPr id="133" name="直線コネクタ 132"/>
        <xdr:cNvCxnSpPr/>
      </xdr:nvCxnSpPr>
      <xdr:spPr>
        <a:xfrm>
          <a:off x="8750300" y="707136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161925</xdr:rowOff>
    </xdr:from>
    <xdr:to>
      <xdr:col>41</xdr:col>
      <xdr:colOff>101600</xdr:colOff>
      <xdr:row>41</xdr:row>
      <xdr:rowOff>92075</xdr:rowOff>
    </xdr:to>
    <xdr:sp macro="" textlink="">
      <xdr:nvSpPr>
        <xdr:cNvPr id="134" name="楕円 133"/>
        <xdr:cNvSpPr/>
      </xdr:nvSpPr>
      <xdr:spPr>
        <a:xfrm>
          <a:off x="78105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41275</xdr:rowOff>
    </xdr:from>
    <xdr:to>
      <xdr:col>45</xdr:col>
      <xdr:colOff>177800</xdr:colOff>
      <xdr:row>41</xdr:row>
      <xdr:rowOff>41910</xdr:rowOff>
    </xdr:to>
    <xdr:cxnSp macro="">
      <xdr:nvCxnSpPr>
        <xdr:cNvPr id="135" name="直線コネクタ 134"/>
        <xdr:cNvCxnSpPr/>
      </xdr:nvCxnSpPr>
      <xdr:spPr>
        <a:xfrm>
          <a:off x="7861300" y="707072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161163</xdr:rowOff>
    </xdr:from>
    <xdr:to>
      <xdr:col>36</xdr:col>
      <xdr:colOff>165100</xdr:colOff>
      <xdr:row>41</xdr:row>
      <xdr:rowOff>91313</xdr:rowOff>
    </xdr:to>
    <xdr:sp macro="" textlink="">
      <xdr:nvSpPr>
        <xdr:cNvPr id="136" name="楕円 135"/>
        <xdr:cNvSpPr/>
      </xdr:nvSpPr>
      <xdr:spPr>
        <a:xfrm>
          <a:off x="6921500" y="701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40513</xdr:rowOff>
    </xdr:from>
    <xdr:to>
      <xdr:col>41</xdr:col>
      <xdr:colOff>50800</xdr:colOff>
      <xdr:row>41</xdr:row>
      <xdr:rowOff>41275</xdr:rowOff>
    </xdr:to>
    <xdr:cxnSp macro="">
      <xdr:nvCxnSpPr>
        <xdr:cNvPr id="137" name="直線コネクタ 136"/>
        <xdr:cNvCxnSpPr/>
      </xdr:nvCxnSpPr>
      <xdr:spPr>
        <a:xfrm>
          <a:off x="6972300" y="706996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xdr:cNvSpPr txBox="1"/>
      </xdr:nvSpPr>
      <xdr:spPr>
        <a:xfrm>
          <a:off x="9391727" y="65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xdr:cNvSpPr txBox="1"/>
      </xdr:nvSpPr>
      <xdr:spPr>
        <a:xfrm>
          <a:off x="8515427"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xdr:cNvSpPr txBox="1"/>
      </xdr:nvSpPr>
      <xdr:spPr>
        <a:xfrm>
          <a:off x="7626427"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xdr:cNvSpPr txBox="1"/>
      </xdr:nvSpPr>
      <xdr:spPr>
        <a:xfrm>
          <a:off x="67374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84853</xdr:rowOff>
    </xdr:from>
    <xdr:ext cx="469744" cy="259045"/>
    <xdr:sp macro="" textlink="">
      <xdr:nvSpPr>
        <xdr:cNvPr id="142" name="n_1mainValue【道路】&#10;一人当たり延長"/>
        <xdr:cNvSpPr txBox="1"/>
      </xdr:nvSpPr>
      <xdr:spPr>
        <a:xfrm>
          <a:off x="9391727" y="711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3" name="n_2mainValue【道路】&#10;一人当たり延長"/>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83202</xdr:rowOff>
    </xdr:from>
    <xdr:ext cx="469744" cy="259045"/>
    <xdr:sp macro="" textlink="">
      <xdr:nvSpPr>
        <xdr:cNvPr id="144" name="n_3mainValue【道路】&#10;一人当たり延長"/>
        <xdr:cNvSpPr txBox="1"/>
      </xdr:nvSpPr>
      <xdr:spPr>
        <a:xfrm>
          <a:off x="7626427" y="711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82440</xdr:rowOff>
    </xdr:from>
    <xdr:ext cx="469744" cy="259045"/>
    <xdr:sp macro="" textlink="">
      <xdr:nvSpPr>
        <xdr:cNvPr id="145" name="n_4mainValue【道路】&#10;一人当たり延長"/>
        <xdr:cNvSpPr txBox="1"/>
      </xdr:nvSpPr>
      <xdr:spPr>
        <a:xfrm>
          <a:off x="6737427" y="711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xdr:cNvCxnSpPr/>
      </xdr:nvCxnSpPr>
      <xdr:spPr>
        <a:xfrm flipV="1">
          <a:off x="4634865" y="959929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xdr:cNvSpPr txBox="1"/>
      </xdr:nvSpPr>
      <xdr:spPr>
        <a:xfrm>
          <a:off x="4673600" y="93745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150512</xdr:rowOff>
    </xdr:from>
    <xdr:ext cx="405111" cy="259045"/>
    <xdr:sp macro="" textlink="">
      <xdr:nvSpPr>
        <xdr:cNvPr id="174" name="【橋りょう・トンネル】&#10;有形固定資産減価償却率平均値テキスト"/>
        <xdr:cNvSpPr txBox="1"/>
      </xdr:nvSpPr>
      <xdr:spPr>
        <a:xfrm>
          <a:off x="4673600" y="10608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xdr:cNvSpPr/>
      </xdr:nvSpPr>
      <xdr:spPr>
        <a:xfrm>
          <a:off x="45847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xdr:cNvSpPr/>
      </xdr:nvSpPr>
      <xdr:spPr>
        <a:xfrm>
          <a:off x="3746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xdr:cNvSpPr/>
      </xdr:nvSpPr>
      <xdr:spPr>
        <a:xfrm>
          <a:off x="2857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xdr:cNvSpPr/>
      </xdr:nvSpPr>
      <xdr:spPr>
        <a:xfrm>
          <a:off x="1968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xdr:cNvSpPr/>
      </xdr:nvSpPr>
      <xdr:spPr>
        <a:xfrm>
          <a:off x="1079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85" name="楕円 184"/>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103522</xdr:rowOff>
    </xdr:from>
    <xdr:ext cx="405111" cy="259045"/>
    <xdr:sp macro="" textlink="">
      <xdr:nvSpPr>
        <xdr:cNvPr id="186" name="【橋りょう・トンネル】&#10;有形固定資産減価償却率該当値テキスト"/>
        <xdr:cNvSpPr txBox="1"/>
      </xdr:nvSpPr>
      <xdr:spPr>
        <a:xfrm>
          <a:off x="4673600"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53975</xdr:rowOff>
    </xdr:from>
    <xdr:to>
      <xdr:col>20</xdr:col>
      <xdr:colOff>38100</xdr:colOff>
      <xdr:row>61</xdr:row>
      <xdr:rowOff>155575</xdr:rowOff>
    </xdr:to>
    <xdr:sp macro="" textlink="">
      <xdr:nvSpPr>
        <xdr:cNvPr id="187" name="楕円 186"/>
        <xdr:cNvSpPr/>
      </xdr:nvSpPr>
      <xdr:spPr>
        <a:xfrm>
          <a:off x="3746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104775</xdr:rowOff>
    </xdr:from>
    <xdr:to>
      <xdr:col>24</xdr:col>
      <xdr:colOff>63500</xdr:colOff>
      <xdr:row>61</xdr:row>
      <xdr:rowOff>131445</xdr:rowOff>
    </xdr:to>
    <xdr:cxnSp macro="">
      <xdr:nvCxnSpPr>
        <xdr:cNvPr id="188" name="直線コネクタ 187"/>
        <xdr:cNvCxnSpPr/>
      </xdr:nvCxnSpPr>
      <xdr:spPr>
        <a:xfrm>
          <a:off x="3797300" y="105632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21590</xdr:rowOff>
    </xdr:from>
    <xdr:to>
      <xdr:col>15</xdr:col>
      <xdr:colOff>101600</xdr:colOff>
      <xdr:row>61</xdr:row>
      <xdr:rowOff>123190</xdr:rowOff>
    </xdr:to>
    <xdr:sp macro="" textlink="">
      <xdr:nvSpPr>
        <xdr:cNvPr id="189" name="楕円 188"/>
        <xdr:cNvSpPr/>
      </xdr:nvSpPr>
      <xdr:spPr>
        <a:xfrm>
          <a:off x="2857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72390</xdr:rowOff>
    </xdr:from>
    <xdr:to>
      <xdr:col>19</xdr:col>
      <xdr:colOff>177800</xdr:colOff>
      <xdr:row>61</xdr:row>
      <xdr:rowOff>104775</xdr:rowOff>
    </xdr:to>
    <xdr:cxnSp macro="">
      <xdr:nvCxnSpPr>
        <xdr:cNvPr id="190" name="直線コネクタ 189"/>
        <xdr:cNvCxnSpPr/>
      </xdr:nvCxnSpPr>
      <xdr:spPr>
        <a:xfrm>
          <a:off x="2908300" y="105308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xdr:rowOff>
    </xdr:from>
    <xdr:to>
      <xdr:col>10</xdr:col>
      <xdr:colOff>165100</xdr:colOff>
      <xdr:row>61</xdr:row>
      <xdr:rowOff>115570</xdr:rowOff>
    </xdr:to>
    <xdr:sp macro="" textlink="">
      <xdr:nvSpPr>
        <xdr:cNvPr id="191" name="楕円 190"/>
        <xdr:cNvSpPr/>
      </xdr:nvSpPr>
      <xdr:spPr>
        <a:xfrm>
          <a:off x="196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64770</xdr:rowOff>
    </xdr:from>
    <xdr:to>
      <xdr:col>15</xdr:col>
      <xdr:colOff>50800</xdr:colOff>
      <xdr:row>61</xdr:row>
      <xdr:rowOff>72390</xdr:rowOff>
    </xdr:to>
    <xdr:cxnSp macro="">
      <xdr:nvCxnSpPr>
        <xdr:cNvPr id="192" name="直線コネクタ 191"/>
        <xdr:cNvCxnSpPr/>
      </xdr:nvCxnSpPr>
      <xdr:spPr>
        <a:xfrm>
          <a:off x="2019300" y="1052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139700</xdr:rowOff>
    </xdr:from>
    <xdr:to>
      <xdr:col>6</xdr:col>
      <xdr:colOff>38100</xdr:colOff>
      <xdr:row>61</xdr:row>
      <xdr:rowOff>69850</xdr:rowOff>
    </xdr:to>
    <xdr:sp macro="" textlink="">
      <xdr:nvSpPr>
        <xdr:cNvPr id="193" name="楕円 192"/>
        <xdr:cNvSpPr/>
      </xdr:nvSpPr>
      <xdr:spPr>
        <a:xfrm>
          <a:off x="1079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19050</xdr:rowOff>
    </xdr:from>
    <xdr:to>
      <xdr:col>10</xdr:col>
      <xdr:colOff>114300</xdr:colOff>
      <xdr:row>61</xdr:row>
      <xdr:rowOff>64770</xdr:rowOff>
    </xdr:to>
    <xdr:cxnSp macro="">
      <xdr:nvCxnSpPr>
        <xdr:cNvPr id="194" name="直線コネクタ 193"/>
        <xdr:cNvCxnSpPr/>
      </xdr:nvCxnSpPr>
      <xdr:spPr>
        <a:xfrm>
          <a:off x="1130300" y="10477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70502</xdr:rowOff>
    </xdr:from>
    <xdr:ext cx="405111" cy="259045"/>
    <xdr:sp macro="" textlink="">
      <xdr:nvSpPr>
        <xdr:cNvPr id="195" name="n_1aveValue【橋りょう・トンネル】&#10;有形固定資産減価償却率"/>
        <xdr:cNvSpPr txBox="1"/>
      </xdr:nvSpPr>
      <xdr:spPr>
        <a:xfrm>
          <a:off x="3582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96" name="n_2aveValue【橋りょう・トンネル】&#10;有形固定資産減価償却率"/>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197" name="n_3aveValue【橋りょう・トンネル】&#10;有形固定資産減価償却率"/>
        <xdr:cNvSpPr txBox="1"/>
      </xdr:nvSpPr>
      <xdr:spPr>
        <a:xfrm>
          <a:off x="1816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165752</xdr:rowOff>
    </xdr:from>
    <xdr:ext cx="405111" cy="259045"/>
    <xdr:sp macro="" textlink="">
      <xdr:nvSpPr>
        <xdr:cNvPr id="198" name="n_4aveValue【橋りょう・トンネル】&#10;有形固定資産減価償却率"/>
        <xdr:cNvSpPr txBox="1"/>
      </xdr:nvSpPr>
      <xdr:spPr>
        <a:xfrm>
          <a:off x="927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652</xdr:rowOff>
    </xdr:from>
    <xdr:ext cx="405111" cy="259045"/>
    <xdr:sp macro="" textlink="">
      <xdr:nvSpPr>
        <xdr:cNvPr id="199" name="n_1mainValue【橋りょう・トンネル】&#10;有形固定資産減価償却率"/>
        <xdr:cNvSpPr txBox="1"/>
      </xdr:nvSpPr>
      <xdr:spPr>
        <a:xfrm>
          <a:off x="35820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139717</xdr:rowOff>
    </xdr:from>
    <xdr:ext cx="405111" cy="259045"/>
    <xdr:sp macro="" textlink="">
      <xdr:nvSpPr>
        <xdr:cNvPr id="200" name="n_2mainValue【橋りょう・トンネル】&#10;有形固定資産減価償却率"/>
        <xdr:cNvSpPr txBox="1"/>
      </xdr:nvSpPr>
      <xdr:spPr>
        <a:xfrm>
          <a:off x="2705744"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132097</xdr:rowOff>
    </xdr:from>
    <xdr:ext cx="405111" cy="259045"/>
    <xdr:sp macro="" textlink="">
      <xdr:nvSpPr>
        <xdr:cNvPr id="201" name="n_3mainValue【橋りょう・トンネル】&#10;有形固定資産減価償却率"/>
        <xdr:cNvSpPr txBox="1"/>
      </xdr:nvSpPr>
      <xdr:spPr>
        <a:xfrm>
          <a:off x="1816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86377</xdr:rowOff>
    </xdr:from>
    <xdr:ext cx="405111" cy="259045"/>
    <xdr:sp macro="" textlink="">
      <xdr:nvSpPr>
        <xdr:cNvPr id="202" name="n_4mainValue【橋りょう・トンネル】&#10;有形固定資産減価償却率"/>
        <xdr:cNvSpPr txBox="1"/>
      </xdr:nvSpPr>
      <xdr:spPr>
        <a:xfrm>
          <a:off x="927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xdr:cNvCxnSpPr/>
      </xdr:nvCxnSpPr>
      <xdr:spPr>
        <a:xfrm flipV="1">
          <a:off x="10476865" y="9710924"/>
          <a:ext cx="0" cy="129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xdr:cNvSpPr txBox="1"/>
      </xdr:nvSpPr>
      <xdr:spPr>
        <a:xfrm>
          <a:off x="10515600" y="110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xdr:cNvCxnSpPr/>
      </xdr:nvCxnSpPr>
      <xdr:spPr>
        <a:xfrm>
          <a:off x="10388600" y="110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xdr:cNvSpPr txBox="1"/>
      </xdr:nvSpPr>
      <xdr:spPr>
        <a:xfrm>
          <a:off x="10515600" y="94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xdr:cNvCxnSpPr/>
      </xdr:nvCxnSpPr>
      <xdr:spPr>
        <a:xfrm>
          <a:off x="10388600" y="971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62833</xdr:rowOff>
    </xdr:from>
    <xdr:ext cx="599010" cy="259045"/>
    <xdr:sp macro="" textlink="">
      <xdr:nvSpPr>
        <xdr:cNvPr id="231" name="【橋りょう・トンネル】&#10;一人当たり有形固定資産（償却資産）額平均値テキスト"/>
        <xdr:cNvSpPr txBox="1"/>
      </xdr:nvSpPr>
      <xdr:spPr>
        <a:xfrm>
          <a:off x="10515600" y="1052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xdr:cNvSpPr/>
      </xdr:nvSpPr>
      <xdr:spPr>
        <a:xfrm>
          <a:off x="10426700" y="105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xdr:cNvSpPr/>
      </xdr:nvSpPr>
      <xdr:spPr>
        <a:xfrm>
          <a:off x="95885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xdr:cNvSpPr/>
      </xdr:nvSpPr>
      <xdr:spPr>
        <a:xfrm>
          <a:off x="8699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xdr:cNvSpPr/>
      </xdr:nvSpPr>
      <xdr:spPr>
        <a:xfrm>
          <a:off x="7810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xdr:cNvSpPr/>
      </xdr:nvSpPr>
      <xdr:spPr>
        <a:xfrm>
          <a:off x="6921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14774</xdr:rowOff>
    </xdr:from>
    <xdr:to>
      <xdr:col>55</xdr:col>
      <xdr:colOff>50800</xdr:colOff>
      <xdr:row>60</xdr:row>
      <xdr:rowOff>116374</xdr:rowOff>
    </xdr:to>
    <xdr:sp macro="" textlink="">
      <xdr:nvSpPr>
        <xdr:cNvPr id="242" name="楕円 241"/>
        <xdr:cNvSpPr/>
      </xdr:nvSpPr>
      <xdr:spPr>
        <a:xfrm>
          <a:off x="10426700" y="103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37651</xdr:rowOff>
    </xdr:from>
    <xdr:ext cx="599010" cy="259045"/>
    <xdr:sp macro="" textlink="">
      <xdr:nvSpPr>
        <xdr:cNvPr id="243" name="【橋りょう・トンネル】&#10;一人当たり有形固定資産（償却資産）額該当値テキスト"/>
        <xdr:cNvSpPr txBox="1"/>
      </xdr:nvSpPr>
      <xdr:spPr>
        <a:xfrm>
          <a:off x="10515600" y="1015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16633</xdr:rowOff>
    </xdr:from>
    <xdr:to>
      <xdr:col>50</xdr:col>
      <xdr:colOff>165100</xdr:colOff>
      <xdr:row>60</xdr:row>
      <xdr:rowOff>118233</xdr:rowOff>
    </xdr:to>
    <xdr:sp macro="" textlink="">
      <xdr:nvSpPr>
        <xdr:cNvPr id="244" name="楕円 243"/>
        <xdr:cNvSpPr/>
      </xdr:nvSpPr>
      <xdr:spPr>
        <a:xfrm>
          <a:off x="9588500" y="103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65574</xdr:rowOff>
    </xdr:from>
    <xdr:to>
      <xdr:col>55</xdr:col>
      <xdr:colOff>0</xdr:colOff>
      <xdr:row>60</xdr:row>
      <xdr:rowOff>67433</xdr:rowOff>
    </xdr:to>
    <xdr:cxnSp macro="">
      <xdr:nvCxnSpPr>
        <xdr:cNvPr id="245" name="直線コネクタ 244"/>
        <xdr:cNvCxnSpPr/>
      </xdr:nvCxnSpPr>
      <xdr:spPr>
        <a:xfrm flipV="1">
          <a:off x="9639300" y="10352574"/>
          <a:ext cx="8382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13406</xdr:rowOff>
    </xdr:from>
    <xdr:to>
      <xdr:col>46</xdr:col>
      <xdr:colOff>38100</xdr:colOff>
      <xdr:row>60</xdr:row>
      <xdr:rowOff>115006</xdr:rowOff>
    </xdr:to>
    <xdr:sp macro="" textlink="">
      <xdr:nvSpPr>
        <xdr:cNvPr id="246" name="楕円 245"/>
        <xdr:cNvSpPr/>
      </xdr:nvSpPr>
      <xdr:spPr>
        <a:xfrm>
          <a:off x="8699500" y="103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64206</xdr:rowOff>
    </xdr:from>
    <xdr:to>
      <xdr:col>50</xdr:col>
      <xdr:colOff>114300</xdr:colOff>
      <xdr:row>60</xdr:row>
      <xdr:rowOff>67433</xdr:rowOff>
    </xdr:to>
    <xdr:cxnSp macro="">
      <xdr:nvCxnSpPr>
        <xdr:cNvPr id="247" name="直線コネクタ 246"/>
        <xdr:cNvCxnSpPr/>
      </xdr:nvCxnSpPr>
      <xdr:spPr>
        <a:xfrm>
          <a:off x="8750300" y="10351206"/>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12853</xdr:rowOff>
    </xdr:from>
    <xdr:to>
      <xdr:col>41</xdr:col>
      <xdr:colOff>101600</xdr:colOff>
      <xdr:row>60</xdr:row>
      <xdr:rowOff>114453</xdr:rowOff>
    </xdr:to>
    <xdr:sp macro="" textlink="">
      <xdr:nvSpPr>
        <xdr:cNvPr id="248" name="楕円 247"/>
        <xdr:cNvSpPr/>
      </xdr:nvSpPr>
      <xdr:spPr>
        <a:xfrm>
          <a:off x="7810500" y="102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63653</xdr:rowOff>
    </xdr:from>
    <xdr:to>
      <xdr:col>45</xdr:col>
      <xdr:colOff>177800</xdr:colOff>
      <xdr:row>60</xdr:row>
      <xdr:rowOff>64206</xdr:rowOff>
    </xdr:to>
    <xdr:cxnSp macro="">
      <xdr:nvCxnSpPr>
        <xdr:cNvPr id="249" name="直線コネクタ 248"/>
        <xdr:cNvCxnSpPr/>
      </xdr:nvCxnSpPr>
      <xdr:spPr>
        <a:xfrm>
          <a:off x="7861300" y="10350653"/>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10442</xdr:rowOff>
    </xdr:from>
    <xdr:to>
      <xdr:col>36</xdr:col>
      <xdr:colOff>165100</xdr:colOff>
      <xdr:row>60</xdr:row>
      <xdr:rowOff>112042</xdr:rowOff>
    </xdr:to>
    <xdr:sp macro="" textlink="">
      <xdr:nvSpPr>
        <xdr:cNvPr id="250" name="楕円 249"/>
        <xdr:cNvSpPr/>
      </xdr:nvSpPr>
      <xdr:spPr>
        <a:xfrm>
          <a:off x="6921500" y="1029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61242</xdr:rowOff>
    </xdr:from>
    <xdr:to>
      <xdr:col>41</xdr:col>
      <xdr:colOff>50800</xdr:colOff>
      <xdr:row>60</xdr:row>
      <xdr:rowOff>63653</xdr:rowOff>
    </xdr:to>
    <xdr:cxnSp macro="">
      <xdr:nvCxnSpPr>
        <xdr:cNvPr id="251" name="直線コネクタ 250"/>
        <xdr:cNvCxnSpPr/>
      </xdr:nvCxnSpPr>
      <xdr:spPr>
        <a:xfrm>
          <a:off x="6972300" y="10348242"/>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8761</xdr:rowOff>
    </xdr:from>
    <xdr:ext cx="599010" cy="259045"/>
    <xdr:sp macro="" textlink="">
      <xdr:nvSpPr>
        <xdr:cNvPr id="252" name="n_1aveValue【橋りょう・トンネル】&#10;一人当たり有形固定資産（償却資産）額"/>
        <xdr:cNvSpPr txBox="1"/>
      </xdr:nvSpPr>
      <xdr:spPr>
        <a:xfrm>
          <a:off x="9327095" y="1063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11577</xdr:rowOff>
    </xdr:from>
    <xdr:ext cx="599010" cy="259045"/>
    <xdr:sp macro="" textlink="">
      <xdr:nvSpPr>
        <xdr:cNvPr id="253" name="n_2aveValue【橋りょう・トンネル】&#10;一人当たり有形固定資産（償却資産）額"/>
        <xdr:cNvSpPr txBox="1"/>
      </xdr:nvSpPr>
      <xdr:spPr>
        <a:xfrm>
          <a:off x="8450795" y="106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168179</xdr:rowOff>
    </xdr:from>
    <xdr:ext cx="599010" cy="259045"/>
    <xdr:sp macro="" textlink="">
      <xdr:nvSpPr>
        <xdr:cNvPr id="254" name="n_3aveValue【橋りょう・トンネル】&#10;一人当たり有形固定資産（償却資産）額"/>
        <xdr:cNvSpPr txBox="1"/>
      </xdr:nvSpPr>
      <xdr:spPr>
        <a:xfrm>
          <a:off x="7561795" y="106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158947</xdr:rowOff>
    </xdr:from>
    <xdr:ext cx="599010" cy="259045"/>
    <xdr:sp macro="" textlink="">
      <xdr:nvSpPr>
        <xdr:cNvPr id="255" name="n_4aveValue【橋りょう・トンネル】&#10;一人当たり有形固定資産（償却資産）額"/>
        <xdr:cNvSpPr txBox="1"/>
      </xdr:nvSpPr>
      <xdr:spPr>
        <a:xfrm>
          <a:off x="6672795" y="106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134760</xdr:rowOff>
    </xdr:from>
    <xdr:ext cx="599010" cy="259045"/>
    <xdr:sp macro="" textlink="">
      <xdr:nvSpPr>
        <xdr:cNvPr id="256" name="n_1mainValue【橋りょう・トンネル】&#10;一人当たり有形固定資産（償却資産）額"/>
        <xdr:cNvSpPr txBox="1"/>
      </xdr:nvSpPr>
      <xdr:spPr>
        <a:xfrm>
          <a:off x="9327095" y="1007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131533</xdr:rowOff>
    </xdr:from>
    <xdr:ext cx="599010" cy="259045"/>
    <xdr:sp macro="" textlink="">
      <xdr:nvSpPr>
        <xdr:cNvPr id="257" name="n_2mainValue【橋りょう・トンネル】&#10;一人当たり有形固定資産（償却資産）額"/>
        <xdr:cNvSpPr txBox="1"/>
      </xdr:nvSpPr>
      <xdr:spPr>
        <a:xfrm>
          <a:off x="8450795" y="1007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130980</xdr:rowOff>
    </xdr:from>
    <xdr:ext cx="599010" cy="259045"/>
    <xdr:sp macro="" textlink="">
      <xdr:nvSpPr>
        <xdr:cNvPr id="258" name="n_3mainValue【橋りょう・トンネル】&#10;一人当たり有形固定資産（償却資産）額"/>
        <xdr:cNvSpPr txBox="1"/>
      </xdr:nvSpPr>
      <xdr:spPr>
        <a:xfrm>
          <a:off x="7561795" y="1007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128569</xdr:rowOff>
    </xdr:from>
    <xdr:ext cx="599010" cy="259045"/>
    <xdr:sp macro="" textlink="">
      <xdr:nvSpPr>
        <xdr:cNvPr id="259" name="n_4mainValue【橋りょう・トンネル】&#10;一人当たり有形固定資産（償却資産）額"/>
        <xdr:cNvSpPr txBox="1"/>
      </xdr:nvSpPr>
      <xdr:spPr>
        <a:xfrm>
          <a:off x="6672795" y="1007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xdr:cNvCxnSpPr/>
      </xdr:nvCxnSpPr>
      <xdr:spPr>
        <a:xfrm flipV="1">
          <a:off x="4634865" y="1354455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15257</xdr:rowOff>
    </xdr:from>
    <xdr:ext cx="405111" cy="259045"/>
    <xdr:sp macro="" textlink="">
      <xdr:nvSpPr>
        <xdr:cNvPr id="289" name="【公営住宅】&#10;有形固定資産減価償却率平均値テキスト"/>
        <xdr:cNvSpPr txBox="1"/>
      </xdr:nvSpPr>
      <xdr:spPr>
        <a:xfrm>
          <a:off x="4673600" y="1424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xdr:cNvSpPr/>
      </xdr:nvSpPr>
      <xdr:spPr>
        <a:xfrm>
          <a:off x="45847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xdr:cNvSpPr/>
      </xdr:nvSpPr>
      <xdr:spPr>
        <a:xfrm>
          <a:off x="3746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xdr:cNvSpPr/>
      </xdr:nvSpPr>
      <xdr:spPr>
        <a:xfrm>
          <a:off x="1079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300" name="楕円 299"/>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301" name="【公営住宅】&#10;有形固定資産減価償却率該当値テキスト"/>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302" name="楕円 301"/>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0</xdr:rowOff>
    </xdr:from>
    <xdr:to>
      <xdr:col>24</xdr:col>
      <xdr:colOff>63500</xdr:colOff>
      <xdr:row>81</xdr:row>
      <xdr:rowOff>57150</xdr:rowOff>
    </xdr:to>
    <xdr:cxnSp macro="">
      <xdr:nvCxnSpPr>
        <xdr:cNvPr id="303" name="直線コネクタ 302"/>
        <xdr:cNvCxnSpPr/>
      </xdr:nvCxnSpPr>
      <xdr:spPr>
        <a:xfrm>
          <a:off x="3797300" y="13887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74930</xdr:rowOff>
    </xdr:from>
    <xdr:to>
      <xdr:col>15</xdr:col>
      <xdr:colOff>101600</xdr:colOff>
      <xdr:row>81</xdr:row>
      <xdr:rowOff>5080</xdr:rowOff>
    </xdr:to>
    <xdr:sp macro="" textlink="">
      <xdr:nvSpPr>
        <xdr:cNvPr id="304" name="楕円 303"/>
        <xdr:cNvSpPr/>
      </xdr:nvSpPr>
      <xdr:spPr>
        <a:xfrm>
          <a:off x="2857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125730</xdr:rowOff>
    </xdr:from>
    <xdr:to>
      <xdr:col>19</xdr:col>
      <xdr:colOff>177800</xdr:colOff>
      <xdr:row>81</xdr:row>
      <xdr:rowOff>0</xdr:rowOff>
    </xdr:to>
    <xdr:cxnSp macro="">
      <xdr:nvCxnSpPr>
        <xdr:cNvPr id="305" name="直線コネクタ 304"/>
        <xdr:cNvCxnSpPr/>
      </xdr:nvCxnSpPr>
      <xdr:spPr>
        <a:xfrm>
          <a:off x="2908300" y="13841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xdr:rowOff>
    </xdr:from>
    <xdr:to>
      <xdr:col>10</xdr:col>
      <xdr:colOff>165100</xdr:colOff>
      <xdr:row>80</xdr:row>
      <xdr:rowOff>115570</xdr:rowOff>
    </xdr:to>
    <xdr:sp macro="" textlink="">
      <xdr:nvSpPr>
        <xdr:cNvPr id="306" name="楕円 305"/>
        <xdr:cNvSpPr/>
      </xdr:nvSpPr>
      <xdr:spPr>
        <a:xfrm>
          <a:off x="1968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64770</xdr:rowOff>
    </xdr:from>
    <xdr:to>
      <xdr:col>15</xdr:col>
      <xdr:colOff>50800</xdr:colOff>
      <xdr:row>80</xdr:row>
      <xdr:rowOff>125730</xdr:rowOff>
    </xdr:to>
    <xdr:cxnSp macro="">
      <xdr:nvCxnSpPr>
        <xdr:cNvPr id="307" name="直線コネクタ 306"/>
        <xdr:cNvCxnSpPr/>
      </xdr:nvCxnSpPr>
      <xdr:spPr>
        <a:xfrm>
          <a:off x="2019300" y="137807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147320</xdr:rowOff>
    </xdr:from>
    <xdr:to>
      <xdr:col>6</xdr:col>
      <xdr:colOff>38100</xdr:colOff>
      <xdr:row>80</xdr:row>
      <xdr:rowOff>77470</xdr:rowOff>
    </xdr:to>
    <xdr:sp macro="" textlink="">
      <xdr:nvSpPr>
        <xdr:cNvPr id="308" name="楕円 307"/>
        <xdr:cNvSpPr/>
      </xdr:nvSpPr>
      <xdr:spPr>
        <a:xfrm>
          <a:off x="1079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26670</xdr:rowOff>
    </xdr:from>
    <xdr:to>
      <xdr:col>10</xdr:col>
      <xdr:colOff>114300</xdr:colOff>
      <xdr:row>80</xdr:row>
      <xdr:rowOff>64770</xdr:rowOff>
    </xdr:to>
    <xdr:cxnSp macro="">
      <xdr:nvCxnSpPr>
        <xdr:cNvPr id="309" name="直線コネクタ 308"/>
        <xdr:cNvCxnSpPr/>
      </xdr:nvCxnSpPr>
      <xdr:spPr>
        <a:xfrm>
          <a:off x="1130300" y="13742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87647</xdr:rowOff>
    </xdr:from>
    <xdr:ext cx="405111" cy="259045"/>
    <xdr:sp macro="" textlink="">
      <xdr:nvSpPr>
        <xdr:cNvPr id="310" name="n_1aveValue【公営住宅】&#10;有形固定資産減価償却率"/>
        <xdr:cNvSpPr txBox="1"/>
      </xdr:nvSpPr>
      <xdr:spPr>
        <a:xfrm>
          <a:off x="3582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1" name="n_2ave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2"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13" name="n_4aveValue【公営住宅】&#10;有形固定資産減価償却率"/>
        <xdr:cNvSpPr txBox="1"/>
      </xdr:nvSpPr>
      <xdr:spPr>
        <a:xfrm>
          <a:off x="927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67327</xdr:rowOff>
    </xdr:from>
    <xdr:ext cx="405111" cy="259045"/>
    <xdr:sp macro="" textlink="">
      <xdr:nvSpPr>
        <xdr:cNvPr id="314" name="n_1mainValue【公営住宅】&#10;有形固定資産減価償却率"/>
        <xdr:cNvSpPr txBox="1"/>
      </xdr:nvSpPr>
      <xdr:spPr>
        <a:xfrm>
          <a:off x="3582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315" name="n_2mainValue【公営住宅】&#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132097</xdr:rowOff>
    </xdr:from>
    <xdr:ext cx="405111" cy="259045"/>
    <xdr:sp macro="" textlink="">
      <xdr:nvSpPr>
        <xdr:cNvPr id="316" name="n_3mainValue【公営住宅】&#10;有形固定資産減価償却率"/>
        <xdr:cNvSpPr txBox="1"/>
      </xdr:nvSpPr>
      <xdr:spPr>
        <a:xfrm>
          <a:off x="1816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7" name="n_4mainValue【公営住宅】&#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xdr:cNvCxnSpPr/>
      </xdr:nvCxnSpPr>
      <xdr:spPr>
        <a:xfrm flipV="1">
          <a:off x="10476865" y="13294613"/>
          <a:ext cx="0" cy="1436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xdr:cNvSpPr txBox="1"/>
      </xdr:nvSpPr>
      <xdr:spPr>
        <a:xfrm>
          <a:off x="10515600" y="1473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xdr:cNvCxnSpPr/>
      </xdr:nvCxnSpPr>
      <xdr:spPr>
        <a:xfrm>
          <a:off x="10388600" y="1473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xdr:cNvSpPr txBox="1"/>
      </xdr:nvSpPr>
      <xdr:spPr>
        <a:xfrm>
          <a:off x="10515600" y="1306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xdr:cNvCxnSpPr/>
      </xdr:nvCxnSpPr>
      <xdr:spPr>
        <a:xfrm>
          <a:off x="10388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86885</xdr:rowOff>
    </xdr:from>
    <xdr:ext cx="469744" cy="259045"/>
    <xdr:sp macro="" textlink="">
      <xdr:nvSpPr>
        <xdr:cNvPr id="344" name="【公営住宅】&#10;一人当たり面積平均値テキスト"/>
        <xdr:cNvSpPr txBox="1"/>
      </xdr:nvSpPr>
      <xdr:spPr>
        <a:xfrm>
          <a:off x="10515600" y="14145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xdr:cNvSpPr/>
      </xdr:nvSpPr>
      <xdr:spPr>
        <a:xfrm>
          <a:off x="10426700" y="1416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xdr:cNvSpPr/>
      </xdr:nvSpPr>
      <xdr:spPr>
        <a:xfrm>
          <a:off x="6921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152349</xdr:rowOff>
    </xdr:from>
    <xdr:to>
      <xdr:col>55</xdr:col>
      <xdr:colOff>50800</xdr:colOff>
      <xdr:row>79</xdr:row>
      <xdr:rowOff>82499</xdr:rowOff>
    </xdr:to>
    <xdr:sp macro="" textlink="">
      <xdr:nvSpPr>
        <xdr:cNvPr id="355" name="楕円 354"/>
        <xdr:cNvSpPr/>
      </xdr:nvSpPr>
      <xdr:spPr>
        <a:xfrm>
          <a:off x="10426700" y="1352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3776</xdr:rowOff>
    </xdr:from>
    <xdr:ext cx="469744" cy="259045"/>
    <xdr:sp macro="" textlink="">
      <xdr:nvSpPr>
        <xdr:cNvPr id="356" name="【公営住宅】&#10;一人当たり面積該当値テキスト"/>
        <xdr:cNvSpPr txBox="1"/>
      </xdr:nvSpPr>
      <xdr:spPr>
        <a:xfrm>
          <a:off x="10515600" y="133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142748</xdr:rowOff>
    </xdr:from>
    <xdr:to>
      <xdr:col>50</xdr:col>
      <xdr:colOff>165100</xdr:colOff>
      <xdr:row>79</xdr:row>
      <xdr:rowOff>72898</xdr:rowOff>
    </xdr:to>
    <xdr:sp macro="" textlink="">
      <xdr:nvSpPr>
        <xdr:cNvPr id="357" name="楕円 356"/>
        <xdr:cNvSpPr/>
      </xdr:nvSpPr>
      <xdr:spPr>
        <a:xfrm>
          <a:off x="9588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22098</xdr:rowOff>
    </xdr:from>
    <xdr:to>
      <xdr:col>55</xdr:col>
      <xdr:colOff>0</xdr:colOff>
      <xdr:row>79</xdr:row>
      <xdr:rowOff>31699</xdr:rowOff>
    </xdr:to>
    <xdr:cxnSp macro="">
      <xdr:nvCxnSpPr>
        <xdr:cNvPr id="358" name="直線コネクタ 357"/>
        <xdr:cNvCxnSpPr/>
      </xdr:nvCxnSpPr>
      <xdr:spPr>
        <a:xfrm>
          <a:off x="9639300" y="13566648"/>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141376</xdr:rowOff>
    </xdr:from>
    <xdr:to>
      <xdr:col>46</xdr:col>
      <xdr:colOff>38100</xdr:colOff>
      <xdr:row>79</xdr:row>
      <xdr:rowOff>71526</xdr:rowOff>
    </xdr:to>
    <xdr:sp macro="" textlink="">
      <xdr:nvSpPr>
        <xdr:cNvPr id="359" name="楕円 358"/>
        <xdr:cNvSpPr/>
      </xdr:nvSpPr>
      <xdr:spPr>
        <a:xfrm>
          <a:off x="8699500" y="135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20726</xdr:rowOff>
    </xdr:from>
    <xdr:to>
      <xdr:col>50</xdr:col>
      <xdr:colOff>114300</xdr:colOff>
      <xdr:row>79</xdr:row>
      <xdr:rowOff>22098</xdr:rowOff>
    </xdr:to>
    <xdr:cxnSp macro="">
      <xdr:nvCxnSpPr>
        <xdr:cNvPr id="360" name="直線コネクタ 359"/>
        <xdr:cNvCxnSpPr/>
      </xdr:nvCxnSpPr>
      <xdr:spPr>
        <a:xfrm>
          <a:off x="8750300" y="1356527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132232</xdr:rowOff>
    </xdr:from>
    <xdr:to>
      <xdr:col>41</xdr:col>
      <xdr:colOff>101600</xdr:colOff>
      <xdr:row>79</xdr:row>
      <xdr:rowOff>62382</xdr:rowOff>
    </xdr:to>
    <xdr:sp macro="" textlink="">
      <xdr:nvSpPr>
        <xdr:cNvPr id="361" name="楕円 360"/>
        <xdr:cNvSpPr/>
      </xdr:nvSpPr>
      <xdr:spPr>
        <a:xfrm>
          <a:off x="7810500" y="135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11582</xdr:rowOff>
    </xdr:from>
    <xdr:to>
      <xdr:col>45</xdr:col>
      <xdr:colOff>177800</xdr:colOff>
      <xdr:row>79</xdr:row>
      <xdr:rowOff>20726</xdr:rowOff>
    </xdr:to>
    <xdr:cxnSp macro="">
      <xdr:nvCxnSpPr>
        <xdr:cNvPr id="362" name="直線コネクタ 361"/>
        <xdr:cNvCxnSpPr/>
      </xdr:nvCxnSpPr>
      <xdr:spPr>
        <a:xfrm>
          <a:off x="7861300" y="13556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140005</xdr:rowOff>
    </xdr:from>
    <xdr:to>
      <xdr:col>36</xdr:col>
      <xdr:colOff>165100</xdr:colOff>
      <xdr:row>79</xdr:row>
      <xdr:rowOff>70155</xdr:rowOff>
    </xdr:to>
    <xdr:sp macro="" textlink="">
      <xdr:nvSpPr>
        <xdr:cNvPr id="363" name="楕円 362"/>
        <xdr:cNvSpPr/>
      </xdr:nvSpPr>
      <xdr:spPr>
        <a:xfrm>
          <a:off x="6921500" y="135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11582</xdr:rowOff>
    </xdr:from>
    <xdr:to>
      <xdr:col>41</xdr:col>
      <xdr:colOff>50800</xdr:colOff>
      <xdr:row>79</xdr:row>
      <xdr:rowOff>19355</xdr:rowOff>
    </xdr:to>
    <xdr:cxnSp macro="">
      <xdr:nvCxnSpPr>
        <xdr:cNvPr id="364" name="直線コネクタ 363"/>
        <xdr:cNvCxnSpPr/>
      </xdr:nvCxnSpPr>
      <xdr:spPr>
        <a:xfrm flipV="1">
          <a:off x="6972300" y="13556132"/>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xdr:cNvSpPr txBox="1"/>
      </xdr:nvSpPr>
      <xdr:spPr>
        <a:xfrm>
          <a:off x="93917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xdr:cNvSpPr txBox="1"/>
      </xdr:nvSpPr>
      <xdr:spPr>
        <a:xfrm>
          <a:off x="85154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xdr:cNvSpPr txBox="1"/>
      </xdr:nvSpPr>
      <xdr:spPr>
        <a:xfrm>
          <a:off x="76264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68" name="n_4aveValue【公営住宅】&#10;一人当たり面積"/>
        <xdr:cNvSpPr txBox="1"/>
      </xdr:nvSpPr>
      <xdr:spPr>
        <a:xfrm>
          <a:off x="67374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89425</xdr:rowOff>
    </xdr:from>
    <xdr:ext cx="469744" cy="259045"/>
    <xdr:sp macro="" textlink="">
      <xdr:nvSpPr>
        <xdr:cNvPr id="369" name="n_1mainValue【公営住宅】&#10;一人当たり面積"/>
        <xdr:cNvSpPr txBox="1"/>
      </xdr:nvSpPr>
      <xdr:spPr>
        <a:xfrm>
          <a:off x="9391727" y="132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88053</xdr:rowOff>
    </xdr:from>
    <xdr:ext cx="469744" cy="259045"/>
    <xdr:sp macro="" textlink="">
      <xdr:nvSpPr>
        <xdr:cNvPr id="370" name="n_2mainValue【公営住宅】&#10;一人当たり面積"/>
        <xdr:cNvSpPr txBox="1"/>
      </xdr:nvSpPr>
      <xdr:spPr>
        <a:xfrm>
          <a:off x="8515427" y="132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78909</xdr:rowOff>
    </xdr:from>
    <xdr:ext cx="469744" cy="259045"/>
    <xdr:sp macro="" textlink="">
      <xdr:nvSpPr>
        <xdr:cNvPr id="371" name="n_3mainValue【公営住宅】&#10;一人当たり面積"/>
        <xdr:cNvSpPr txBox="1"/>
      </xdr:nvSpPr>
      <xdr:spPr>
        <a:xfrm>
          <a:off x="7626427" y="132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86682</xdr:rowOff>
    </xdr:from>
    <xdr:ext cx="469744" cy="259045"/>
    <xdr:sp macro="" textlink="">
      <xdr:nvSpPr>
        <xdr:cNvPr id="372" name="n_4mainValue【公営住宅】&#10;一人当たり面積"/>
        <xdr:cNvSpPr txBox="1"/>
      </xdr:nvSpPr>
      <xdr:spPr>
        <a:xfrm>
          <a:off x="6737427" y="132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xdr:cNvCxnSpPr/>
      </xdr:nvCxnSpPr>
      <xdr:spPr>
        <a:xfrm flipV="1">
          <a:off x="4634865" y="1729549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xdr:cNvSpPr txBox="1"/>
      </xdr:nvSpPr>
      <xdr:spPr>
        <a:xfrm>
          <a:off x="46736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xdr:cNvCxnSpPr/>
      </xdr:nvCxnSpPr>
      <xdr:spPr>
        <a:xfrm>
          <a:off x="4546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xdr:cNvSpPr txBox="1"/>
      </xdr:nvSpPr>
      <xdr:spPr>
        <a:xfrm>
          <a:off x="4673600" y="17070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31132</xdr:rowOff>
    </xdr:from>
    <xdr:ext cx="405111" cy="259045"/>
    <xdr:sp macro="" textlink="">
      <xdr:nvSpPr>
        <xdr:cNvPr id="401" name="【港湾・漁港】&#10;有形固定資産減価償却率平均値テキスト"/>
        <xdr:cNvSpPr txBox="1"/>
      </xdr:nvSpPr>
      <xdr:spPr>
        <a:xfrm>
          <a:off x="4673600" y="18204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xdr:cNvSpPr/>
      </xdr:nvSpPr>
      <xdr:spPr>
        <a:xfrm>
          <a:off x="45847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xdr:cNvSpPr/>
      </xdr:nvSpPr>
      <xdr:spPr>
        <a:xfrm>
          <a:off x="3746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xdr:cNvSpPr/>
      </xdr:nvSpPr>
      <xdr:spPr>
        <a:xfrm>
          <a:off x="2857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xdr:cNvSpPr/>
      </xdr:nvSpPr>
      <xdr:spPr>
        <a:xfrm>
          <a:off x="196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xdr:cNvSpPr/>
      </xdr:nvSpPr>
      <xdr:spPr>
        <a:xfrm>
          <a:off x="1079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132080</xdr:rowOff>
    </xdr:from>
    <xdr:to>
      <xdr:col>24</xdr:col>
      <xdr:colOff>114300</xdr:colOff>
      <xdr:row>109</xdr:row>
      <xdr:rowOff>62230</xdr:rowOff>
    </xdr:to>
    <xdr:sp macro="" textlink="">
      <xdr:nvSpPr>
        <xdr:cNvPr id="412" name="楕円 411"/>
        <xdr:cNvSpPr/>
      </xdr:nvSpPr>
      <xdr:spPr>
        <a:xfrm>
          <a:off x="45847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47007</xdr:rowOff>
    </xdr:from>
    <xdr:ext cx="405111" cy="259045"/>
    <xdr:sp macro="" textlink="">
      <xdr:nvSpPr>
        <xdr:cNvPr id="413" name="【港湾・漁港】&#10;有形固定資産減価償却率該当値テキスト"/>
        <xdr:cNvSpPr txBox="1"/>
      </xdr:nvSpPr>
      <xdr:spPr>
        <a:xfrm>
          <a:off x="4673600" y="185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105411</xdr:rowOff>
    </xdr:from>
    <xdr:to>
      <xdr:col>20</xdr:col>
      <xdr:colOff>38100</xdr:colOff>
      <xdr:row>109</xdr:row>
      <xdr:rowOff>35561</xdr:rowOff>
    </xdr:to>
    <xdr:sp macro="" textlink="">
      <xdr:nvSpPr>
        <xdr:cNvPr id="414" name="楕円 413"/>
        <xdr:cNvSpPr/>
      </xdr:nvSpPr>
      <xdr:spPr>
        <a:xfrm>
          <a:off x="3746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156211</xdr:rowOff>
    </xdr:from>
    <xdr:to>
      <xdr:col>24</xdr:col>
      <xdr:colOff>63500</xdr:colOff>
      <xdr:row>109</xdr:row>
      <xdr:rowOff>11430</xdr:rowOff>
    </xdr:to>
    <xdr:cxnSp macro="">
      <xdr:nvCxnSpPr>
        <xdr:cNvPr id="415" name="直線コネクタ 414"/>
        <xdr:cNvCxnSpPr/>
      </xdr:nvCxnSpPr>
      <xdr:spPr>
        <a:xfrm>
          <a:off x="3797300" y="186728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80645</xdr:rowOff>
    </xdr:from>
    <xdr:to>
      <xdr:col>15</xdr:col>
      <xdr:colOff>101600</xdr:colOff>
      <xdr:row>109</xdr:row>
      <xdr:rowOff>10795</xdr:rowOff>
    </xdr:to>
    <xdr:sp macro="" textlink="">
      <xdr:nvSpPr>
        <xdr:cNvPr id="416" name="楕円 415"/>
        <xdr:cNvSpPr/>
      </xdr:nvSpPr>
      <xdr:spPr>
        <a:xfrm>
          <a:off x="2857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131445</xdr:rowOff>
    </xdr:from>
    <xdr:to>
      <xdr:col>19</xdr:col>
      <xdr:colOff>177800</xdr:colOff>
      <xdr:row>108</xdr:row>
      <xdr:rowOff>156211</xdr:rowOff>
    </xdr:to>
    <xdr:cxnSp macro="">
      <xdr:nvCxnSpPr>
        <xdr:cNvPr id="417" name="直線コネクタ 416"/>
        <xdr:cNvCxnSpPr/>
      </xdr:nvCxnSpPr>
      <xdr:spPr>
        <a:xfrm>
          <a:off x="2908300" y="186480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78739</xdr:rowOff>
    </xdr:from>
    <xdr:to>
      <xdr:col>10</xdr:col>
      <xdr:colOff>165100</xdr:colOff>
      <xdr:row>109</xdr:row>
      <xdr:rowOff>8889</xdr:rowOff>
    </xdr:to>
    <xdr:sp macro="" textlink="">
      <xdr:nvSpPr>
        <xdr:cNvPr id="418" name="楕円 417"/>
        <xdr:cNvSpPr/>
      </xdr:nvSpPr>
      <xdr:spPr>
        <a:xfrm>
          <a:off x="1968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129539</xdr:rowOff>
    </xdr:from>
    <xdr:to>
      <xdr:col>15</xdr:col>
      <xdr:colOff>50800</xdr:colOff>
      <xdr:row>108</xdr:row>
      <xdr:rowOff>131445</xdr:rowOff>
    </xdr:to>
    <xdr:cxnSp macro="">
      <xdr:nvCxnSpPr>
        <xdr:cNvPr id="419" name="直線コネクタ 418"/>
        <xdr:cNvCxnSpPr/>
      </xdr:nvCxnSpPr>
      <xdr:spPr>
        <a:xfrm>
          <a:off x="2019300" y="186461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46355</xdr:rowOff>
    </xdr:from>
    <xdr:to>
      <xdr:col>6</xdr:col>
      <xdr:colOff>38100</xdr:colOff>
      <xdr:row>108</xdr:row>
      <xdr:rowOff>147955</xdr:rowOff>
    </xdr:to>
    <xdr:sp macro="" textlink="">
      <xdr:nvSpPr>
        <xdr:cNvPr id="420" name="楕円 419"/>
        <xdr:cNvSpPr/>
      </xdr:nvSpPr>
      <xdr:spPr>
        <a:xfrm>
          <a:off x="1079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97155</xdr:rowOff>
    </xdr:from>
    <xdr:to>
      <xdr:col>10</xdr:col>
      <xdr:colOff>114300</xdr:colOff>
      <xdr:row>108</xdr:row>
      <xdr:rowOff>129539</xdr:rowOff>
    </xdr:to>
    <xdr:cxnSp macro="">
      <xdr:nvCxnSpPr>
        <xdr:cNvPr id="421" name="直線コネクタ 420"/>
        <xdr:cNvCxnSpPr/>
      </xdr:nvCxnSpPr>
      <xdr:spPr>
        <a:xfrm>
          <a:off x="1130300" y="186137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109238</xdr:rowOff>
    </xdr:from>
    <xdr:ext cx="405111" cy="259045"/>
    <xdr:sp macro="" textlink="">
      <xdr:nvSpPr>
        <xdr:cNvPr id="422" name="n_1aveValue【港湾・漁港】&#10;有形固定資産減価償却率"/>
        <xdr:cNvSpPr txBox="1"/>
      </xdr:nvSpPr>
      <xdr:spPr>
        <a:xfrm>
          <a:off x="3582044"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71138</xdr:rowOff>
    </xdr:from>
    <xdr:ext cx="405111" cy="259045"/>
    <xdr:sp macro="" textlink="">
      <xdr:nvSpPr>
        <xdr:cNvPr id="423" name="n_2aveValue【港湾・漁港】&#10;有形固定資産減価償却率"/>
        <xdr:cNvSpPr txBox="1"/>
      </xdr:nvSpPr>
      <xdr:spPr>
        <a:xfrm>
          <a:off x="27057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48277</xdr:rowOff>
    </xdr:from>
    <xdr:ext cx="405111" cy="259045"/>
    <xdr:sp macro="" textlink="">
      <xdr:nvSpPr>
        <xdr:cNvPr id="424" name="n_3aveValue【港湾・漁港】&#10;有形固定資産減価償却率"/>
        <xdr:cNvSpPr txBox="1"/>
      </xdr:nvSpPr>
      <xdr:spPr>
        <a:xfrm>
          <a:off x="1816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13988</xdr:rowOff>
    </xdr:from>
    <xdr:ext cx="405111" cy="259045"/>
    <xdr:sp macro="" textlink="">
      <xdr:nvSpPr>
        <xdr:cNvPr id="425" name="n_4aveValue【港湾・漁港】&#10;有形固定資産減価償却率"/>
        <xdr:cNvSpPr txBox="1"/>
      </xdr:nvSpPr>
      <xdr:spPr>
        <a:xfrm>
          <a:off x="927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26688</xdr:rowOff>
    </xdr:from>
    <xdr:ext cx="405111" cy="259045"/>
    <xdr:sp macro="" textlink="">
      <xdr:nvSpPr>
        <xdr:cNvPr id="426" name="n_1mainValue【港湾・漁港】&#10;有形固定資産減価償却率"/>
        <xdr:cNvSpPr txBox="1"/>
      </xdr:nvSpPr>
      <xdr:spPr>
        <a:xfrm>
          <a:off x="35820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1922</xdr:rowOff>
    </xdr:from>
    <xdr:ext cx="405111" cy="259045"/>
    <xdr:sp macro="" textlink="">
      <xdr:nvSpPr>
        <xdr:cNvPr id="427" name="n_2mainValue【港湾・漁港】&#10;有形固定資産減価償却率"/>
        <xdr:cNvSpPr txBox="1"/>
      </xdr:nvSpPr>
      <xdr:spPr>
        <a:xfrm>
          <a:off x="2705744" y="186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16</xdr:rowOff>
    </xdr:from>
    <xdr:ext cx="405111" cy="259045"/>
    <xdr:sp macro="" textlink="">
      <xdr:nvSpPr>
        <xdr:cNvPr id="428" name="n_3mainValue【港湾・漁港】&#10;有形固定資産減価償却率"/>
        <xdr:cNvSpPr txBox="1"/>
      </xdr:nvSpPr>
      <xdr:spPr>
        <a:xfrm>
          <a:off x="18167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139082</xdr:rowOff>
    </xdr:from>
    <xdr:ext cx="405111" cy="259045"/>
    <xdr:sp macro="" textlink="">
      <xdr:nvSpPr>
        <xdr:cNvPr id="429" name="n_4mainValue【港湾・漁港】&#10;有形固定資産減価償却率"/>
        <xdr:cNvSpPr txBox="1"/>
      </xdr:nvSpPr>
      <xdr:spPr>
        <a:xfrm>
          <a:off x="927744" y="186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xdr:cNvCxnSpPr/>
      </xdr:nvCxnSpPr>
      <xdr:spPr>
        <a:xfrm flipV="1">
          <a:off x="10476865" y="17134607"/>
          <a:ext cx="0" cy="1456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xdr:cNvSpPr txBox="1"/>
      </xdr:nvSpPr>
      <xdr:spPr>
        <a:xfrm>
          <a:off x="10515600" y="1859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xdr:cNvCxnSpPr/>
      </xdr:nvCxnSpPr>
      <xdr:spPr>
        <a:xfrm>
          <a:off x="10388600" y="1859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xdr:cNvSpPr txBox="1"/>
      </xdr:nvSpPr>
      <xdr:spPr>
        <a:xfrm>
          <a:off x="10515600" y="1690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xdr:cNvCxnSpPr/>
      </xdr:nvCxnSpPr>
      <xdr:spPr>
        <a:xfrm>
          <a:off x="10388600" y="1713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39488</xdr:rowOff>
    </xdr:from>
    <xdr:ext cx="534377" cy="259045"/>
    <xdr:sp macro="" textlink="">
      <xdr:nvSpPr>
        <xdr:cNvPr id="456" name="【港湾・漁港】&#10;一人当たり有形固定資産（償却資産）額平均値テキスト"/>
        <xdr:cNvSpPr txBox="1"/>
      </xdr:nvSpPr>
      <xdr:spPr>
        <a:xfrm>
          <a:off x="10515600" y="178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xdr:cNvSpPr/>
      </xdr:nvSpPr>
      <xdr:spPr>
        <a:xfrm>
          <a:off x="10426700" y="178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xdr:cNvSpPr/>
      </xdr:nvSpPr>
      <xdr:spPr>
        <a:xfrm>
          <a:off x="95885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xdr:cNvSpPr/>
      </xdr:nvSpPr>
      <xdr:spPr>
        <a:xfrm>
          <a:off x="8699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xdr:cNvSpPr/>
      </xdr:nvSpPr>
      <xdr:spPr>
        <a:xfrm>
          <a:off x="7810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xdr:cNvSpPr/>
      </xdr:nvSpPr>
      <xdr:spPr>
        <a:xfrm>
          <a:off x="6921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62196</xdr:rowOff>
    </xdr:from>
    <xdr:to>
      <xdr:col>55</xdr:col>
      <xdr:colOff>50800</xdr:colOff>
      <xdr:row>101</xdr:row>
      <xdr:rowOff>163796</xdr:rowOff>
    </xdr:to>
    <xdr:sp macro="" textlink="">
      <xdr:nvSpPr>
        <xdr:cNvPr id="467" name="楕円 466"/>
        <xdr:cNvSpPr/>
      </xdr:nvSpPr>
      <xdr:spPr>
        <a:xfrm>
          <a:off x="10426700" y="173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85073</xdr:rowOff>
    </xdr:from>
    <xdr:ext cx="599010" cy="259045"/>
    <xdr:sp macro="" textlink="">
      <xdr:nvSpPr>
        <xdr:cNvPr id="468" name="【港湾・漁港】&#10;一人当たり有形固定資産（償却資産）額該当値テキスト"/>
        <xdr:cNvSpPr txBox="1"/>
      </xdr:nvSpPr>
      <xdr:spPr>
        <a:xfrm>
          <a:off x="10515600" y="1723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58300</xdr:rowOff>
    </xdr:from>
    <xdr:to>
      <xdr:col>50</xdr:col>
      <xdr:colOff>165100</xdr:colOff>
      <xdr:row>101</xdr:row>
      <xdr:rowOff>159900</xdr:rowOff>
    </xdr:to>
    <xdr:sp macro="" textlink="">
      <xdr:nvSpPr>
        <xdr:cNvPr id="469" name="楕円 468"/>
        <xdr:cNvSpPr/>
      </xdr:nvSpPr>
      <xdr:spPr>
        <a:xfrm>
          <a:off x="9588500" y="173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109100</xdr:rowOff>
    </xdr:from>
    <xdr:to>
      <xdr:col>55</xdr:col>
      <xdr:colOff>0</xdr:colOff>
      <xdr:row>101</xdr:row>
      <xdr:rowOff>112996</xdr:rowOff>
    </xdr:to>
    <xdr:cxnSp macro="">
      <xdr:nvCxnSpPr>
        <xdr:cNvPr id="470" name="直線コネクタ 469"/>
        <xdr:cNvCxnSpPr/>
      </xdr:nvCxnSpPr>
      <xdr:spPr>
        <a:xfrm>
          <a:off x="9639300" y="17425550"/>
          <a:ext cx="8382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51972</xdr:rowOff>
    </xdr:from>
    <xdr:to>
      <xdr:col>46</xdr:col>
      <xdr:colOff>38100</xdr:colOff>
      <xdr:row>101</xdr:row>
      <xdr:rowOff>153572</xdr:rowOff>
    </xdr:to>
    <xdr:sp macro="" textlink="">
      <xdr:nvSpPr>
        <xdr:cNvPr id="471" name="楕円 470"/>
        <xdr:cNvSpPr/>
      </xdr:nvSpPr>
      <xdr:spPr>
        <a:xfrm>
          <a:off x="8699500" y="173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102772</xdr:rowOff>
    </xdr:from>
    <xdr:to>
      <xdr:col>50</xdr:col>
      <xdr:colOff>114300</xdr:colOff>
      <xdr:row>101</xdr:row>
      <xdr:rowOff>109100</xdr:rowOff>
    </xdr:to>
    <xdr:cxnSp macro="">
      <xdr:nvCxnSpPr>
        <xdr:cNvPr id="472" name="直線コネクタ 471"/>
        <xdr:cNvCxnSpPr/>
      </xdr:nvCxnSpPr>
      <xdr:spPr>
        <a:xfrm>
          <a:off x="8750300" y="17419222"/>
          <a:ext cx="8890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48416</xdr:rowOff>
    </xdr:from>
    <xdr:to>
      <xdr:col>41</xdr:col>
      <xdr:colOff>101600</xdr:colOff>
      <xdr:row>101</xdr:row>
      <xdr:rowOff>150016</xdr:rowOff>
    </xdr:to>
    <xdr:sp macro="" textlink="">
      <xdr:nvSpPr>
        <xdr:cNvPr id="473" name="楕円 472"/>
        <xdr:cNvSpPr/>
      </xdr:nvSpPr>
      <xdr:spPr>
        <a:xfrm>
          <a:off x="7810500" y="173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99216</xdr:rowOff>
    </xdr:from>
    <xdr:to>
      <xdr:col>45</xdr:col>
      <xdr:colOff>177800</xdr:colOff>
      <xdr:row>101</xdr:row>
      <xdr:rowOff>102772</xdr:rowOff>
    </xdr:to>
    <xdr:cxnSp macro="">
      <xdr:nvCxnSpPr>
        <xdr:cNvPr id="474" name="直線コネクタ 473"/>
        <xdr:cNvCxnSpPr/>
      </xdr:nvCxnSpPr>
      <xdr:spPr>
        <a:xfrm>
          <a:off x="7861300" y="17415666"/>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62982</xdr:rowOff>
    </xdr:from>
    <xdr:to>
      <xdr:col>36</xdr:col>
      <xdr:colOff>165100</xdr:colOff>
      <xdr:row>101</xdr:row>
      <xdr:rowOff>164582</xdr:rowOff>
    </xdr:to>
    <xdr:sp macro="" textlink="">
      <xdr:nvSpPr>
        <xdr:cNvPr id="475" name="楕円 474"/>
        <xdr:cNvSpPr/>
      </xdr:nvSpPr>
      <xdr:spPr>
        <a:xfrm>
          <a:off x="6921500" y="1737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99216</xdr:rowOff>
    </xdr:from>
    <xdr:to>
      <xdr:col>41</xdr:col>
      <xdr:colOff>50800</xdr:colOff>
      <xdr:row>101</xdr:row>
      <xdr:rowOff>113782</xdr:rowOff>
    </xdr:to>
    <xdr:cxnSp macro="">
      <xdr:nvCxnSpPr>
        <xdr:cNvPr id="476" name="直線コネクタ 475"/>
        <xdr:cNvCxnSpPr/>
      </xdr:nvCxnSpPr>
      <xdr:spPr>
        <a:xfrm flipV="1">
          <a:off x="6972300" y="17415666"/>
          <a:ext cx="8890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152299</xdr:rowOff>
    </xdr:from>
    <xdr:ext cx="534377" cy="259045"/>
    <xdr:sp macro="" textlink="">
      <xdr:nvSpPr>
        <xdr:cNvPr id="477" name="n_1aveValue【港湾・漁港】&#10;一人当たり有形固定資産（償却資産）額"/>
        <xdr:cNvSpPr txBox="1"/>
      </xdr:nvSpPr>
      <xdr:spPr>
        <a:xfrm>
          <a:off x="9359411" y="179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162000</xdr:rowOff>
    </xdr:from>
    <xdr:ext cx="534377" cy="259045"/>
    <xdr:sp macro="" textlink="">
      <xdr:nvSpPr>
        <xdr:cNvPr id="478" name="n_2aveValue【港湾・漁港】&#10;一人当たり有形固定資産（償却資産）額"/>
        <xdr:cNvSpPr txBox="1"/>
      </xdr:nvSpPr>
      <xdr:spPr>
        <a:xfrm>
          <a:off x="8483111" y="1799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165657</xdr:rowOff>
    </xdr:from>
    <xdr:ext cx="534377" cy="259045"/>
    <xdr:sp macro="" textlink="">
      <xdr:nvSpPr>
        <xdr:cNvPr id="479" name="n_3aveValue【港湾・漁港】&#10;一人当たり有形固定資産（償却資産）額"/>
        <xdr:cNvSpPr txBox="1"/>
      </xdr:nvSpPr>
      <xdr:spPr>
        <a:xfrm>
          <a:off x="7594111" y="1799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171280</xdr:rowOff>
    </xdr:from>
    <xdr:ext cx="534377" cy="259045"/>
    <xdr:sp macro="" textlink="">
      <xdr:nvSpPr>
        <xdr:cNvPr id="480" name="n_4aveValue【港湾・漁港】&#10;一人当たり有形固定資産（償却資産）額"/>
        <xdr:cNvSpPr txBox="1"/>
      </xdr:nvSpPr>
      <xdr:spPr>
        <a:xfrm>
          <a:off x="6705111" y="180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4977</xdr:rowOff>
    </xdr:from>
    <xdr:ext cx="599010" cy="259045"/>
    <xdr:sp macro="" textlink="">
      <xdr:nvSpPr>
        <xdr:cNvPr id="481" name="n_1mainValue【港湾・漁港】&#10;一人当たり有形固定資産（償却資産）額"/>
        <xdr:cNvSpPr txBox="1"/>
      </xdr:nvSpPr>
      <xdr:spPr>
        <a:xfrm>
          <a:off x="9327095" y="1714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170099</xdr:rowOff>
    </xdr:from>
    <xdr:ext cx="599010" cy="259045"/>
    <xdr:sp macro="" textlink="">
      <xdr:nvSpPr>
        <xdr:cNvPr id="482" name="n_2mainValue【港湾・漁港】&#10;一人当たり有形固定資産（償却資産）額"/>
        <xdr:cNvSpPr txBox="1"/>
      </xdr:nvSpPr>
      <xdr:spPr>
        <a:xfrm>
          <a:off x="8450795" y="1714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166543</xdr:rowOff>
    </xdr:from>
    <xdr:ext cx="599010" cy="259045"/>
    <xdr:sp macro="" textlink="">
      <xdr:nvSpPr>
        <xdr:cNvPr id="483" name="n_3mainValue【港湾・漁港】&#10;一人当たり有形固定資産（償却資産）額"/>
        <xdr:cNvSpPr txBox="1"/>
      </xdr:nvSpPr>
      <xdr:spPr>
        <a:xfrm>
          <a:off x="7561795" y="1714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9659</xdr:rowOff>
    </xdr:from>
    <xdr:ext cx="599010" cy="259045"/>
    <xdr:sp macro="" textlink="">
      <xdr:nvSpPr>
        <xdr:cNvPr id="484" name="n_4mainValue【港湾・漁港】&#10;一人当たり有形固定資産（償却資産）額"/>
        <xdr:cNvSpPr txBox="1"/>
      </xdr:nvSpPr>
      <xdr:spPr>
        <a:xfrm>
          <a:off x="6672795" y="1715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xdr:cNvCxnSpPr/>
      </xdr:nvCxnSpPr>
      <xdr:spPr>
        <a:xfrm flipV="1">
          <a:off x="16318864" y="5619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xdr:cNvSpPr txBox="1"/>
      </xdr:nvSpPr>
      <xdr:spPr>
        <a:xfrm>
          <a:off x="16357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xdr:cNvCxnSpPr/>
      </xdr:nvCxnSpPr>
      <xdr:spPr>
        <a:xfrm>
          <a:off x="16230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認定こども園・幼稚園・保育所】&#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xdr:cNvSpPr/>
      </xdr:nvSpPr>
      <xdr:spPr>
        <a:xfrm>
          <a:off x="14541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xdr:cNvSpPr/>
      </xdr:nvSpPr>
      <xdr:spPr>
        <a:xfrm>
          <a:off x="13652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525" name="楕円 524"/>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76217</xdr:rowOff>
    </xdr:from>
    <xdr:ext cx="405111" cy="259045"/>
    <xdr:sp macro="" textlink="">
      <xdr:nvSpPr>
        <xdr:cNvPr id="526" name="【認定こども園・幼稚園・保育所】&#10;有形固定資産減価償却率該当値テキスト"/>
        <xdr:cNvSpPr txBox="1"/>
      </xdr:nvSpPr>
      <xdr:spPr>
        <a:xfrm>
          <a:off x="16357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527" name="楕円 526"/>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37</xdr:row>
      <xdr:rowOff>148590</xdr:rowOff>
    </xdr:to>
    <xdr:cxnSp macro="">
      <xdr:nvCxnSpPr>
        <xdr:cNvPr id="528" name="直線コネクタ 527"/>
        <xdr:cNvCxnSpPr/>
      </xdr:nvCxnSpPr>
      <xdr:spPr>
        <a:xfrm>
          <a:off x="15481300" y="6492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529" name="楕円 528"/>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148590</xdr:rowOff>
    </xdr:to>
    <xdr:cxnSp macro="">
      <xdr:nvCxnSpPr>
        <xdr:cNvPr id="530" name="直線コネクタ 529"/>
        <xdr:cNvCxnSpPr/>
      </xdr:nvCxnSpPr>
      <xdr:spPr>
        <a:xfrm>
          <a:off x="14592300" y="6431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31" name="楕円 530"/>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87630</xdr:rowOff>
    </xdr:to>
    <xdr:cxnSp macro="">
      <xdr:nvCxnSpPr>
        <xdr:cNvPr id="532" name="直線コネクタ 531"/>
        <xdr:cNvCxnSpPr/>
      </xdr:nvCxnSpPr>
      <xdr:spPr>
        <a:xfrm>
          <a:off x="13703300" y="6362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116840</xdr:rowOff>
    </xdr:from>
    <xdr:to>
      <xdr:col>67</xdr:col>
      <xdr:colOff>101600</xdr:colOff>
      <xdr:row>37</xdr:row>
      <xdr:rowOff>46990</xdr:rowOff>
    </xdr:to>
    <xdr:sp macro="" textlink="">
      <xdr:nvSpPr>
        <xdr:cNvPr id="533" name="楕円 532"/>
        <xdr:cNvSpPr/>
      </xdr:nvSpPr>
      <xdr:spPr>
        <a:xfrm>
          <a:off x="1276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167640</xdr:rowOff>
    </xdr:from>
    <xdr:to>
      <xdr:col>71</xdr:col>
      <xdr:colOff>177800</xdr:colOff>
      <xdr:row>37</xdr:row>
      <xdr:rowOff>19050</xdr:rowOff>
    </xdr:to>
    <xdr:cxnSp macro="">
      <xdr:nvCxnSpPr>
        <xdr:cNvPr id="534" name="直線コネクタ 533"/>
        <xdr:cNvCxnSpPr/>
      </xdr:nvCxnSpPr>
      <xdr:spPr>
        <a:xfrm>
          <a:off x="12814300" y="6339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30497</xdr:rowOff>
    </xdr:from>
    <xdr:ext cx="405111" cy="259045"/>
    <xdr:sp macro="" textlink="">
      <xdr:nvSpPr>
        <xdr:cNvPr id="535" name="n_1aveValue【認定こども園・幼稚園・保育所】&#10;有形固定資産減価償却率"/>
        <xdr:cNvSpPr txBox="1"/>
      </xdr:nvSpPr>
      <xdr:spPr>
        <a:xfrm>
          <a:off x="15266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536" name="n_2aveValue【認定こども園・幼稚園・保育所】&#10;有形固定資産減価償却率"/>
        <xdr:cNvSpPr txBox="1"/>
      </xdr:nvSpPr>
      <xdr:spPr>
        <a:xfrm>
          <a:off x="14389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537" name="n_3aveValue【認定こども園・幼稚園・保育所】&#10;有形固定資産減価償却率"/>
        <xdr:cNvSpPr txBox="1"/>
      </xdr:nvSpPr>
      <xdr:spPr>
        <a:xfrm>
          <a:off x="13500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538" name="n_4aveValue【認定こども園・幼稚園・保育所】&#10;有形固定資産減価償却率"/>
        <xdr:cNvSpPr txBox="1"/>
      </xdr:nvSpPr>
      <xdr:spPr>
        <a:xfrm>
          <a:off x="12611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44467</xdr:rowOff>
    </xdr:from>
    <xdr:ext cx="405111" cy="259045"/>
    <xdr:sp macro="" textlink="">
      <xdr:nvSpPr>
        <xdr:cNvPr id="539" name="n_1mainValue【認定こども園・幼稚園・保育所】&#10;有形固定資産減価償却率"/>
        <xdr:cNvSpPr txBox="1"/>
      </xdr:nvSpPr>
      <xdr:spPr>
        <a:xfrm>
          <a:off x="15266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540" name="n_2mainValue【認定こども園・幼稚園・保育所】&#10;有形固定資産減価償却率"/>
        <xdr:cNvSpPr txBox="1"/>
      </xdr:nvSpPr>
      <xdr:spPr>
        <a:xfrm>
          <a:off x="14389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41" name="n_3mainValue【認定こども園・幼稚園・保育所】&#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542" name="n_4mainValue【認定こども園・幼稚園・保育所】&#10;有形固定資産減価償却率"/>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xdr:cNvCxnSpPr/>
      </xdr:nvCxnSpPr>
      <xdr:spPr>
        <a:xfrm flipV="1">
          <a:off x="22160864" y="56061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xdr:cNvSpPr txBox="1"/>
      </xdr:nvSpPr>
      <xdr:spPr>
        <a:xfrm>
          <a:off x="22199600" y="538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xdr:cNvCxnSpPr/>
      </xdr:nvCxnSpPr>
      <xdr:spPr>
        <a:xfrm>
          <a:off x="22072600" y="560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153505</xdr:rowOff>
    </xdr:from>
    <xdr:ext cx="469744" cy="259045"/>
    <xdr:sp macro="" textlink="">
      <xdr:nvSpPr>
        <xdr:cNvPr id="573" name="【認定こども園・幼稚園・保育所】&#10;一人当たり面積平均値テキスト"/>
        <xdr:cNvSpPr txBox="1"/>
      </xdr:nvSpPr>
      <xdr:spPr>
        <a:xfrm>
          <a:off x="22199600" y="6840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xdr:cNvSpPr/>
      </xdr:nvSpPr>
      <xdr:spPr>
        <a:xfrm>
          <a:off x="221107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xdr:cNvSpPr/>
      </xdr:nvSpPr>
      <xdr:spPr>
        <a:xfrm>
          <a:off x="21272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xdr:cNvSpPr/>
      </xdr:nvSpPr>
      <xdr:spPr>
        <a:xfrm>
          <a:off x="20383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xdr:cNvSpPr/>
      </xdr:nvSpPr>
      <xdr:spPr>
        <a:xfrm>
          <a:off x="19494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xdr:cNvSpPr/>
      </xdr:nvSpPr>
      <xdr:spPr>
        <a:xfrm>
          <a:off x="18605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142422</xdr:rowOff>
    </xdr:from>
    <xdr:to>
      <xdr:col>116</xdr:col>
      <xdr:colOff>114300</xdr:colOff>
      <xdr:row>40</xdr:row>
      <xdr:rowOff>72572</xdr:rowOff>
    </xdr:to>
    <xdr:sp macro="" textlink="">
      <xdr:nvSpPr>
        <xdr:cNvPr id="584" name="楕円 583"/>
        <xdr:cNvSpPr/>
      </xdr:nvSpPr>
      <xdr:spPr>
        <a:xfrm>
          <a:off x="221107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165299</xdr:rowOff>
    </xdr:from>
    <xdr:ext cx="469744" cy="259045"/>
    <xdr:sp macro="" textlink="">
      <xdr:nvSpPr>
        <xdr:cNvPr id="585" name="【認定こども園・幼稚園・保育所】&#10;一人当たり面積該当値テキスト"/>
        <xdr:cNvSpPr txBox="1"/>
      </xdr:nvSpPr>
      <xdr:spPr>
        <a:xfrm>
          <a:off x="22199600"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142422</xdr:rowOff>
    </xdr:from>
    <xdr:to>
      <xdr:col>112</xdr:col>
      <xdr:colOff>38100</xdr:colOff>
      <xdr:row>40</xdr:row>
      <xdr:rowOff>72572</xdr:rowOff>
    </xdr:to>
    <xdr:sp macro="" textlink="">
      <xdr:nvSpPr>
        <xdr:cNvPr id="586" name="楕円 585"/>
        <xdr:cNvSpPr/>
      </xdr:nvSpPr>
      <xdr:spPr>
        <a:xfrm>
          <a:off x="21272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21772</xdr:rowOff>
    </xdr:from>
    <xdr:to>
      <xdr:col>116</xdr:col>
      <xdr:colOff>63500</xdr:colOff>
      <xdr:row>40</xdr:row>
      <xdr:rowOff>21772</xdr:rowOff>
    </xdr:to>
    <xdr:cxnSp macro="">
      <xdr:nvCxnSpPr>
        <xdr:cNvPr id="587" name="直線コネクタ 586"/>
        <xdr:cNvCxnSpPr/>
      </xdr:nvCxnSpPr>
      <xdr:spPr>
        <a:xfrm>
          <a:off x="21323300" y="6879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98878</xdr:rowOff>
    </xdr:from>
    <xdr:to>
      <xdr:col>107</xdr:col>
      <xdr:colOff>101600</xdr:colOff>
      <xdr:row>40</xdr:row>
      <xdr:rowOff>29028</xdr:rowOff>
    </xdr:to>
    <xdr:sp macro="" textlink="">
      <xdr:nvSpPr>
        <xdr:cNvPr id="588" name="楕円 587"/>
        <xdr:cNvSpPr/>
      </xdr:nvSpPr>
      <xdr:spPr>
        <a:xfrm>
          <a:off x="20383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149678</xdr:rowOff>
    </xdr:from>
    <xdr:to>
      <xdr:col>111</xdr:col>
      <xdr:colOff>177800</xdr:colOff>
      <xdr:row>40</xdr:row>
      <xdr:rowOff>21772</xdr:rowOff>
    </xdr:to>
    <xdr:cxnSp macro="">
      <xdr:nvCxnSpPr>
        <xdr:cNvPr id="589" name="直線コネクタ 588"/>
        <xdr:cNvCxnSpPr/>
      </xdr:nvCxnSpPr>
      <xdr:spPr>
        <a:xfrm>
          <a:off x="20434300" y="68362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87993</xdr:rowOff>
    </xdr:from>
    <xdr:to>
      <xdr:col>102</xdr:col>
      <xdr:colOff>165100</xdr:colOff>
      <xdr:row>40</xdr:row>
      <xdr:rowOff>18143</xdr:rowOff>
    </xdr:to>
    <xdr:sp macro="" textlink="">
      <xdr:nvSpPr>
        <xdr:cNvPr id="590" name="楕円 589"/>
        <xdr:cNvSpPr/>
      </xdr:nvSpPr>
      <xdr:spPr>
        <a:xfrm>
          <a:off x="19494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138793</xdr:rowOff>
    </xdr:from>
    <xdr:to>
      <xdr:col>107</xdr:col>
      <xdr:colOff>50800</xdr:colOff>
      <xdr:row>39</xdr:row>
      <xdr:rowOff>149678</xdr:rowOff>
    </xdr:to>
    <xdr:cxnSp macro="">
      <xdr:nvCxnSpPr>
        <xdr:cNvPr id="591" name="直線コネクタ 590"/>
        <xdr:cNvCxnSpPr/>
      </xdr:nvCxnSpPr>
      <xdr:spPr>
        <a:xfrm>
          <a:off x="19545300" y="68253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66222</xdr:rowOff>
    </xdr:from>
    <xdr:to>
      <xdr:col>98</xdr:col>
      <xdr:colOff>38100</xdr:colOff>
      <xdr:row>39</xdr:row>
      <xdr:rowOff>167822</xdr:rowOff>
    </xdr:to>
    <xdr:sp macro="" textlink="">
      <xdr:nvSpPr>
        <xdr:cNvPr id="592" name="楕円 591"/>
        <xdr:cNvSpPr/>
      </xdr:nvSpPr>
      <xdr:spPr>
        <a:xfrm>
          <a:off x="18605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117022</xdr:rowOff>
    </xdr:from>
    <xdr:to>
      <xdr:col>102</xdr:col>
      <xdr:colOff>114300</xdr:colOff>
      <xdr:row>39</xdr:row>
      <xdr:rowOff>138793</xdr:rowOff>
    </xdr:to>
    <xdr:cxnSp macro="">
      <xdr:nvCxnSpPr>
        <xdr:cNvPr id="593" name="直線コネクタ 592"/>
        <xdr:cNvCxnSpPr/>
      </xdr:nvCxnSpPr>
      <xdr:spPr>
        <a:xfrm>
          <a:off x="18656300" y="68035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85470</xdr:rowOff>
    </xdr:from>
    <xdr:ext cx="469744" cy="259045"/>
    <xdr:sp macro="" textlink="">
      <xdr:nvSpPr>
        <xdr:cNvPr id="594" name="n_1aveValue【認定こども園・幼稚園・保育所】&#10;一人当たり面積"/>
        <xdr:cNvSpPr txBox="1"/>
      </xdr:nvSpPr>
      <xdr:spPr>
        <a:xfrm>
          <a:off x="21075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5" name="n_2aveValue【認定こども園・幼稚園・保育所】&#10;一人当たり面積"/>
        <xdr:cNvSpPr txBox="1"/>
      </xdr:nvSpPr>
      <xdr:spPr>
        <a:xfrm>
          <a:off x="20199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74584</xdr:rowOff>
    </xdr:from>
    <xdr:ext cx="469744" cy="259045"/>
    <xdr:sp macro="" textlink="">
      <xdr:nvSpPr>
        <xdr:cNvPr id="596" name="n_3aveValue【認定こども園・幼稚園・保育所】&#10;一人当たり面積"/>
        <xdr:cNvSpPr txBox="1"/>
      </xdr:nvSpPr>
      <xdr:spPr>
        <a:xfrm>
          <a:off x="19310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52812</xdr:rowOff>
    </xdr:from>
    <xdr:ext cx="469744" cy="259045"/>
    <xdr:sp macro="" textlink="">
      <xdr:nvSpPr>
        <xdr:cNvPr id="597" name="n_4aveValue【認定こども園・幼稚園・保育所】&#10;一人当たり面積"/>
        <xdr:cNvSpPr txBox="1"/>
      </xdr:nvSpPr>
      <xdr:spPr>
        <a:xfrm>
          <a:off x="18421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89099</xdr:rowOff>
    </xdr:from>
    <xdr:ext cx="469744" cy="259045"/>
    <xdr:sp macro="" textlink="">
      <xdr:nvSpPr>
        <xdr:cNvPr id="598" name="n_1main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45555</xdr:rowOff>
    </xdr:from>
    <xdr:ext cx="469744" cy="259045"/>
    <xdr:sp macro="" textlink="">
      <xdr:nvSpPr>
        <xdr:cNvPr id="599" name="n_2mainValue【認定こども園・幼稚園・保育所】&#10;一人当たり面積"/>
        <xdr:cNvSpPr txBox="1"/>
      </xdr:nvSpPr>
      <xdr:spPr>
        <a:xfrm>
          <a:off x="20199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34670</xdr:rowOff>
    </xdr:from>
    <xdr:ext cx="469744" cy="259045"/>
    <xdr:sp macro="" textlink="">
      <xdr:nvSpPr>
        <xdr:cNvPr id="600" name="n_3mainValue【認定こども園・幼稚園・保育所】&#10;一人当たり面積"/>
        <xdr:cNvSpPr txBox="1"/>
      </xdr:nvSpPr>
      <xdr:spPr>
        <a:xfrm>
          <a:off x="193104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12899</xdr:rowOff>
    </xdr:from>
    <xdr:ext cx="469744" cy="259045"/>
    <xdr:sp macro="" textlink="">
      <xdr:nvSpPr>
        <xdr:cNvPr id="601" name="n_4mainValue【認定こども園・幼稚園・保育所】&#10;一人当たり面積"/>
        <xdr:cNvSpPr txBox="1"/>
      </xdr:nvSpPr>
      <xdr:spPr>
        <a:xfrm>
          <a:off x="18421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xdr:cNvCxnSpPr/>
      </xdr:nvCxnSpPr>
      <xdr:spPr>
        <a:xfrm flipV="1">
          <a:off x="16318864" y="972464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629" name="【学校施設】&#10;有形固定資産減価償却率平均値テキスト"/>
        <xdr:cNvSpPr txBox="1"/>
      </xdr:nvSpPr>
      <xdr:spPr>
        <a:xfrm>
          <a:off x="16357600" y="1029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xdr:cNvSpPr/>
      </xdr:nvSpPr>
      <xdr:spPr>
        <a:xfrm>
          <a:off x="162687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xdr:cNvSpPr/>
      </xdr:nvSpPr>
      <xdr:spPr>
        <a:xfrm>
          <a:off x="15430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xdr:cNvSpPr/>
      </xdr:nvSpPr>
      <xdr:spPr>
        <a:xfrm>
          <a:off x="1365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65786</xdr:rowOff>
    </xdr:from>
    <xdr:to>
      <xdr:col>85</xdr:col>
      <xdr:colOff>177800</xdr:colOff>
      <xdr:row>59</xdr:row>
      <xdr:rowOff>167386</xdr:rowOff>
    </xdr:to>
    <xdr:sp macro="" textlink="">
      <xdr:nvSpPr>
        <xdr:cNvPr id="640" name="楕円 639"/>
        <xdr:cNvSpPr/>
      </xdr:nvSpPr>
      <xdr:spPr>
        <a:xfrm>
          <a:off x="16268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88663</xdr:rowOff>
    </xdr:from>
    <xdr:ext cx="405111" cy="259045"/>
    <xdr:sp macro="" textlink="">
      <xdr:nvSpPr>
        <xdr:cNvPr id="641" name="【学校施設】&#10;有形固定資産減価償却率該当値テキスト"/>
        <xdr:cNvSpPr txBox="1"/>
      </xdr:nvSpPr>
      <xdr:spPr>
        <a:xfrm>
          <a:off x="16357600" y="1003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77216</xdr:rowOff>
    </xdr:from>
    <xdr:to>
      <xdr:col>81</xdr:col>
      <xdr:colOff>101600</xdr:colOff>
      <xdr:row>59</xdr:row>
      <xdr:rowOff>7366</xdr:rowOff>
    </xdr:to>
    <xdr:sp macro="" textlink="">
      <xdr:nvSpPr>
        <xdr:cNvPr id="642" name="楕円 641"/>
        <xdr:cNvSpPr/>
      </xdr:nvSpPr>
      <xdr:spPr>
        <a:xfrm>
          <a:off x="15430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128016</xdr:rowOff>
    </xdr:from>
    <xdr:to>
      <xdr:col>85</xdr:col>
      <xdr:colOff>127000</xdr:colOff>
      <xdr:row>59</xdr:row>
      <xdr:rowOff>116586</xdr:rowOff>
    </xdr:to>
    <xdr:cxnSp macro="">
      <xdr:nvCxnSpPr>
        <xdr:cNvPr id="643" name="直線コネクタ 642"/>
        <xdr:cNvCxnSpPr/>
      </xdr:nvCxnSpPr>
      <xdr:spPr>
        <a:xfrm>
          <a:off x="15481300" y="1007211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150368</xdr:rowOff>
    </xdr:from>
    <xdr:to>
      <xdr:col>76</xdr:col>
      <xdr:colOff>165100</xdr:colOff>
      <xdr:row>59</xdr:row>
      <xdr:rowOff>80518</xdr:rowOff>
    </xdr:to>
    <xdr:sp macro="" textlink="">
      <xdr:nvSpPr>
        <xdr:cNvPr id="644" name="楕円 643"/>
        <xdr:cNvSpPr/>
      </xdr:nvSpPr>
      <xdr:spPr>
        <a:xfrm>
          <a:off x="14541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128016</xdr:rowOff>
    </xdr:from>
    <xdr:to>
      <xdr:col>81</xdr:col>
      <xdr:colOff>50800</xdr:colOff>
      <xdr:row>59</xdr:row>
      <xdr:rowOff>29718</xdr:rowOff>
    </xdr:to>
    <xdr:cxnSp macro="">
      <xdr:nvCxnSpPr>
        <xdr:cNvPr id="645" name="直線コネクタ 644"/>
        <xdr:cNvCxnSpPr/>
      </xdr:nvCxnSpPr>
      <xdr:spPr>
        <a:xfrm flipV="1">
          <a:off x="14592300" y="100721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90932</xdr:rowOff>
    </xdr:from>
    <xdr:to>
      <xdr:col>72</xdr:col>
      <xdr:colOff>38100</xdr:colOff>
      <xdr:row>59</xdr:row>
      <xdr:rowOff>21082</xdr:rowOff>
    </xdr:to>
    <xdr:sp macro="" textlink="">
      <xdr:nvSpPr>
        <xdr:cNvPr id="646" name="楕円 645"/>
        <xdr:cNvSpPr/>
      </xdr:nvSpPr>
      <xdr:spPr>
        <a:xfrm>
          <a:off x="13652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141732</xdr:rowOff>
    </xdr:from>
    <xdr:to>
      <xdr:col>76</xdr:col>
      <xdr:colOff>114300</xdr:colOff>
      <xdr:row>59</xdr:row>
      <xdr:rowOff>29718</xdr:rowOff>
    </xdr:to>
    <xdr:cxnSp macro="">
      <xdr:nvCxnSpPr>
        <xdr:cNvPr id="647" name="直線コネクタ 646"/>
        <xdr:cNvCxnSpPr/>
      </xdr:nvCxnSpPr>
      <xdr:spPr>
        <a:xfrm>
          <a:off x="13703300" y="100858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648" name="楕円 647"/>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91440</xdr:rowOff>
    </xdr:from>
    <xdr:to>
      <xdr:col>71</xdr:col>
      <xdr:colOff>177800</xdr:colOff>
      <xdr:row>58</xdr:row>
      <xdr:rowOff>141732</xdr:rowOff>
    </xdr:to>
    <xdr:cxnSp macro="">
      <xdr:nvCxnSpPr>
        <xdr:cNvPr id="649" name="直線コネクタ 648"/>
        <xdr:cNvCxnSpPr/>
      </xdr:nvCxnSpPr>
      <xdr:spPr>
        <a:xfrm>
          <a:off x="12814300" y="100355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92219</xdr:rowOff>
    </xdr:from>
    <xdr:ext cx="405111" cy="259045"/>
    <xdr:sp macro="" textlink="">
      <xdr:nvSpPr>
        <xdr:cNvPr id="650" name="n_1aveValue【学校施設】&#10;有形固定資産減価償却率"/>
        <xdr:cNvSpPr txBox="1"/>
      </xdr:nvSpPr>
      <xdr:spPr>
        <a:xfrm>
          <a:off x="15266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651" name="n_2aveValue【学校施設】&#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52" name="n_3aveValue【学校施設】&#10;有形固定資産減価償却率"/>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3"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23893</xdr:rowOff>
    </xdr:from>
    <xdr:ext cx="405111" cy="259045"/>
    <xdr:sp macro="" textlink="">
      <xdr:nvSpPr>
        <xdr:cNvPr id="654" name="n_1mainValue【学校施設】&#10;有形固定資産減価償却率"/>
        <xdr:cNvSpPr txBox="1"/>
      </xdr:nvSpPr>
      <xdr:spPr>
        <a:xfrm>
          <a:off x="152660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97045</xdr:rowOff>
    </xdr:from>
    <xdr:ext cx="405111" cy="259045"/>
    <xdr:sp macro="" textlink="">
      <xdr:nvSpPr>
        <xdr:cNvPr id="655" name="n_2mainValue【学校施設】&#10;有形固定資産減価償却率"/>
        <xdr:cNvSpPr txBox="1"/>
      </xdr:nvSpPr>
      <xdr:spPr>
        <a:xfrm>
          <a:off x="14389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37609</xdr:rowOff>
    </xdr:from>
    <xdr:ext cx="405111" cy="259045"/>
    <xdr:sp macro="" textlink="">
      <xdr:nvSpPr>
        <xdr:cNvPr id="656" name="n_3mainValue【学校施設】&#10;有形固定資産減価償却率"/>
        <xdr:cNvSpPr txBox="1"/>
      </xdr:nvSpPr>
      <xdr:spPr>
        <a:xfrm>
          <a:off x="135007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657" name="n_4main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xdr:cNvCxnSpPr/>
      </xdr:nvCxnSpPr>
      <xdr:spPr>
        <a:xfrm flipV="1">
          <a:off x="22160864" y="9461863"/>
          <a:ext cx="0" cy="158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xdr:cNvSpPr txBox="1"/>
      </xdr:nvSpPr>
      <xdr:spPr>
        <a:xfrm>
          <a:off x="22199600" y="9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xdr:cNvCxnSpPr/>
      </xdr:nvCxnSpPr>
      <xdr:spPr>
        <a:xfrm>
          <a:off x="22072600" y="946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689" name="【学校施設】&#10;一人当たり面積平均値テキスト"/>
        <xdr:cNvSpPr txBox="1"/>
      </xdr:nvSpPr>
      <xdr:spPr>
        <a:xfrm>
          <a:off x="22199600" y="1056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xdr:cNvSpPr/>
      </xdr:nvSpPr>
      <xdr:spPr>
        <a:xfrm>
          <a:off x="22110700" y="1071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xdr:cNvSpPr/>
      </xdr:nvSpPr>
      <xdr:spPr>
        <a:xfrm>
          <a:off x="212725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xdr:cNvSpPr/>
      </xdr:nvSpPr>
      <xdr:spPr>
        <a:xfrm>
          <a:off x="19494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xdr:cNvSpPr/>
      </xdr:nvSpPr>
      <xdr:spPr>
        <a:xfrm>
          <a:off x="18605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114663</xdr:rowOff>
    </xdr:from>
    <xdr:to>
      <xdr:col>116</xdr:col>
      <xdr:colOff>114300</xdr:colOff>
      <xdr:row>63</xdr:row>
      <xdr:rowOff>44813</xdr:rowOff>
    </xdr:to>
    <xdr:sp macro="" textlink="">
      <xdr:nvSpPr>
        <xdr:cNvPr id="700" name="楕円 699"/>
        <xdr:cNvSpPr/>
      </xdr:nvSpPr>
      <xdr:spPr>
        <a:xfrm>
          <a:off x="22110700" y="107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93090</xdr:rowOff>
    </xdr:from>
    <xdr:ext cx="469744" cy="259045"/>
    <xdr:sp macro="" textlink="">
      <xdr:nvSpPr>
        <xdr:cNvPr id="701" name="【学校施設】&#10;一人当たり面積該当値テキスト"/>
        <xdr:cNvSpPr txBox="1"/>
      </xdr:nvSpPr>
      <xdr:spPr>
        <a:xfrm>
          <a:off x="22199600" y="1072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115751</xdr:rowOff>
    </xdr:from>
    <xdr:to>
      <xdr:col>112</xdr:col>
      <xdr:colOff>38100</xdr:colOff>
      <xdr:row>63</xdr:row>
      <xdr:rowOff>45901</xdr:rowOff>
    </xdr:to>
    <xdr:sp macro="" textlink="">
      <xdr:nvSpPr>
        <xdr:cNvPr id="702" name="楕円 701"/>
        <xdr:cNvSpPr/>
      </xdr:nvSpPr>
      <xdr:spPr>
        <a:xfrm>
          <a:off x="21272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165463</xdr:rowOff>
    </xdr:from>
    <xdr:to>
      <xdr:col>116</xdr:col>
      <xdr:colOff>63500</xdr:colOff>
      <xdr:row>62</xdr:row>
      <xdr:rowOff>166551</xdr:rowOff>
    </xdr:to>
    <xdr:cxnSp macro="">
      <xdr:nvCxnSpPr>
        <xdr:cNvPr id="703" name="直線コネクタ 702"/>
        <xdr:cNvCxnSpPr/>
      </xdr:nvCxnSpPr>
      <xdr:spPr>
        <a:xfrm flipV="1">
          <a:off x="21323300" y="1079536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116840</xdr:rowOff>
    </xdr:from>
    <xdr:to>
      <xdr:col>107</xdr:col>
      <xdr:colOff>101600</xdr:colOff>
      <xdr:row>63</xdr:row>
      <xdr:rowOff>46990</xdr:rowOff>
    </xdr:to>
    <xdr:sp macro="" textlink="">
      <xdr:nvSpPr>
        <xdr:cNvPr id="704" name="楕円 703"/>
        <xdr:cNvSpPr/>
      </xdr:nvSpPr>
      <xdr:spPr>
        <a:xfrm>
          <a:off x="20383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166551</xdr:rowOff>
    </xdr:from>
    <xdr:to>
      <xdr:col>111</xdr:col>
      <xdr:colOff>177800</xdr:colOff>
      <xdr:row>62</xdr:row>
      <xdr:rowOff>167640</xdr:rowOff>
    </xdr:to>
    <xdr:cxnSp macro="">
      <xdr:nvCxnSpPr>
        <xdr:cNvPr id="705" name="直線コネクタ 704"/>
        <xdr:cNvCxnSpPr/>
      </xdr:nvCxnSpPr>
      <xdr:spPr>
        <a:xfrm flipV="1">
          <a:off x="20434300" y="1079645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117928</xdr:rowOff>
    </xdr:from>
    <xdr:to>
      <xdr:col>102</xdr:col>
      <xdr:colOff>165100</xdr:colOff>
      <xdr:row>63</xdr:row>
      <xdr:rowOff>48078</xdr:rowOff>
    </xdr:to>
    <xdr:sp macro="" textlink="">
      <xdr:nvSpPr>
        <xdr:cNvPr id="706" name="楕円 705"/>
        <xdr:cNvSpPr/>
      </xdr:nvSpPr>
      <xdr:spPr>
        <a:xfrm>
          <a:off x="194945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167640</xdr:rowOff>
    </xdr:from>
    <xdr:to>
      <xdr:col>107</xdr:col>
      <xdr:colOff>50800</xdr:colOff>
      <xdr:row>62</xdr:row>
      <xdr:rowOff>168728</xdr:rowOff>
    </xdr:to>
    <xdr:cxnSp macro="">
      <xdr:nvCxnSpPr>
        <xdr:cNvPr id="707" name="直線コネクタ 706"/>
        <xdr:cNvCxnSpPr/>
      </xdr:nvCxnSpPr>
      <xdr:spPr>
        <a:xfrm flipV="1">
          <a:off x="19545300" y="107975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113574</xdr:rowOff>
    </xdr:from>
    <xdr:to>
      <xdr:col>98</xdr:col>
      <xdr:colOff>38100</xdr:colOff>
      <xdr:row>63</xdr:row>
      <xdr:rowOff>43724</xdr:rowOff>
    </xdr:to>
    <xdr:sp macro="" textlink="">
      <xdr:nvSpPr>
        <xdr:cNvPr id="708" name="楕円 707"/>
        <xdr:cNvSpPr/>
      </xdr:nvSpPr>
      <xdr:spPr>
        <a:xfrm>
          <a:off x="18605500" y="107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164374</xdr:rowOff>
    </xdr:from>
    <xdr:to>
      <xdr:col>102</xdr:col>
      <xdr:colOff>114300</xdr:colOff>
      <xdr:row>62</xdr:row>
      <xdr:rowOff>168728</xdr:rowOff>
    </xdr:to>
    <xdr:cxnSp macro="">
      <xdr:nvCxnSpPr>
        <xdr:cNvPr id="709" name="直線コネクタ 708"/>
        <xdr:cNvCxnSpPr/>
      </xdr:nvCxnSpPr>
      <xdr:spPr>
        <a:xfrm>
          <a:off x="18656300" y="1079427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710" name="n_1aveValue【学校施設】&#10;一人当たり面積"/>
        <xdr:cNvSpPr txBox="1"/>
      </xdr:nvSpPr>
      <xdr:spPr>
        <a:xfrm>
          <a:off x="21075727" y="1049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1" name="n_2aveValue【学校施設】&#10;一人当たり面積"/>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712" name="n_3aveValue【学校施設】&#10;一人当たり面積"/>
        <xdr:cNvSpPr txBox="1"/>
      </xdr:nvSpPr>
      <xdr:spPr>
        <a:xfrm>
          <a:off x="19310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713" name="n_4aveValue【学校施設】&#10;一人当たり面積"/>
        <xdr:cNvSpPr txBox="1"/>
      </xdr:nvSpPr>
      <xdr:spPr>
        <a:xfrm>
          <a:off x="1842142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37028</xdr:rowOff>
    </xdr:from>
    <xdr:ext cx="469744" cy="259045"/>
    <xdr:sp macro="" textlink="">
      <xdr:nvSpPr>
        <xdr:cNvPr id="714" name="n_1mainValue【学校施設】&#10;一人当たり面積"/>
        <xdr:cNvSpPr txBox="1"/>
      </xdr:nvSpPr>
      <xdr:spPr>
        <a:xfrm>
          <a:off x="210757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715" name="n_2mainValue【学校施設】&#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39205</xdr:rowOff>
    </xdr:from>
    <xdr:ext cx="469744" cy="259045"/>
    <xdr:sp macro="" textlink="">
      <xdr:nvSpPr>
        <xdr:cNvPr id="716" name="n_3mainValue【学校施設】&#10;一人当たり面積"/>
        <xdr:cNvSpPr txBox="1"/>
      </xdr:nvSpPr>
      <xdr:spPr>
        <a:xfrm>
          <a:off x="193104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34851</xdr:rowOff>
    </xdr:from>
    <xdr:ext cx="469744" cy="259045"/>
    <xdr:sp macro="" textlink="">
      <xdr:nvSpPr>
        <xdr:cNvPr id="717" name="n_4mainValue【学校施設】&#10;一人当たり面積"/>
        <xdr:cNvSpPr txBox="1"/>
      </xdr:nvSpPr>
      <xdr:spPr>
        <a:xfrm>
          <a:off x="18421427" y="1083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その中でも、公営住宅については、「大阪市営住宅ストック総合活用計画」（当初策定：平成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基づき、事業費・事業量の平準化を図りながら、公営住宅法上の耐用年限を超過しないよう計画的に建替事業を進めていることから、有形固定資産減価償却率が低くなっているものと考えられる。一方で、港湾施設については、老朽化が進み、供用年数が耐用年数を超える施設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割を占めていることから有形固定資産減価償却率が高くなっているが、「大阪港インフラ長寿命化計画」（平成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月策定）に基づき、効率的かつ効果的な維持管理を推進する。</a:t>
          </a:r>
        </a:p>
        <a:p>
          <a:r>
            <a:rPr kumimoji="1" lang="ja-JP" altLang="en-US" sz="1300">
              <a:latin typeface="ＭＳ Ｐゴシック" panose="020B0600070205080204" pitchFamily="50" charset="-128"/>
              <a:ea typeface="ＭＳ Ｐゴシック" panose="020B0600070205080204" pitchFamily="50" charset="-128"/>
            </a:rPr>
            <a:t>　今後も市設建築物およびインフラ施設については、「大阪市公共施設マネジメント基本方針」（当初策定：平成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月）に沿って、規模の最適化、予防保全による長寿命化、多様なコスト縮減手法の導入に取り組む。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xdr:cNvCxnSpPr/>
      </xdr:nvCxnSpPr>
      <xdr:spPr>
        <a:xfrm flipV="1">
          <a:off x="4634865" y="59207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xdr:cNvSpPr txBox="1"/>
      </xdr:nvSpPr>
      <xdr:spPr>
        <a:xfrm>
          <a:off x="46736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xdr:cNvCxnSpPr/>
      </xdr:nvCxnSpPr>
      <xdr:spPr>
        <a:xfrm>
          <a:off x="4546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図書館】&#10;有形固定資産減価償却率平均値テキスト"/>
        <xdr:cNvSpPr txBox="1"/>
      </xdr:nvSpPr>
      <xdr:spPr>
        <a:xfrm>
          <a:off x="4673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xdr:cNvSpPr/>
      </xdr:nvSpPr>
      <xdr:spPr>
        <a:xfrm>
          <a:off x="1968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xdr:cNvSpPr/>
      </xdr:nvSpPr>
      <xdr:spPr>
        <a:xfrm>
          <a:off x="107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3" name="楕円 72"/>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55897</xdr:rowOff>
    </xdr:from>
    <xdr:ext cx="405111" cy="259045"/>
    <xdr:sp macro="" textlink="">
      <xdr:nvSpPr>
        <xdr:cNvPr id="74" name="【図書館】&#10;有形固定資産減価償却率該当値テキスト"/>
        <xdr:cNvSpPr txBox="1"/>
      </xdr:nvSpPr>
      <xdr:spPr>
        <a:xfrm>
          <a:off x="467360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124460</xdr:rowOff>
    </xdr:from>
    <xdr:to>
      <xdr:col>20</xdr:col>
      <xdr:colOff>38100</xdr:colOff>
      <xdr:row>37</xdr:row>
      <xdr:rowOff>54610</xdr:rowOff>
    </xdr:to>
    <xdr:sp macro="" textlink="">
      <xdr:nvSpPr>
        <xdr:cNvPr id="75" name="楕円 74"/>
        <xdr:cNvSpPr/>
      </xdr:nvSpPr>
      <xdr:spPr>
        <a:xfrm>
          <a:off x="3746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xdr:rowOff>
    </xdr:from>
    <xdr:to>
      <xdr:col>24</xdr:col>
      <xdr:colOff>63500</xdr:colOff>
      <xdr:row>37</xdr:row>
      <xdr:rowOff>83820</xdr:rowOff>
    </xdr:to>
    <xdr:cxnSp macro="">
      <xdr:nvCxnSpPr>
        <xdr:cNvPr id="76" name="直線コネクタ 75"/>
        <xdr:cNvCxnSpPr/>
      </xdr:nvCxnSpPr>
      <xdr:spPr>
        <a:xfrm>
          <a:off x="3797300" y="63474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7" name="楕円 76"/>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37</xdr:row>
      <xdr:rowOff>3810</xdr:rowOff>
    </xdr:to>
    <xdr:cxnSp macro="">
      <xdr:nvCxnSpPr>
        <xdr:cNvPr id="78" name="直線コネクタ 77"/>
        <xdr:cNvCxnSpPr/>
      </xdr:nvCxnSpPr>
      <xdr:spPr>
        <a:xfrm>
          <a:off x="2908300" y="6271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9" name="楕円 78"/>
        <xdr:cNvSpPr/>
      </xdr:nvSpPr>
      <xdr:spPr>
        <a:xfrm>
          <a:off x="1968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22860</xdr:rowOff>
    </xdr:from>
    <xdr:to>
      <xdr:col>15</xdr:col>
      <xdr:colOff>50800</xdr:colOff>
      <xdr:row>36</xdr:row>
      <xdr:rowOff>99060</xdr:rowOff>
    </xdr:to>
    <xdr:cxnSp macro="">
      <xdr:nvCxnSpPr>
        <xdr:cNvPr id="80" name="直線コネクタ 79"/>
        <xdr:cNvCxnSpPr/>
      </xdr:nvCxnSpPr>
      <xdr:spPr>
        <a:xfrm>
          <a:off x="2019300" y="6195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63500</xdr:rowOff>
    </xdr:from>
    <xdr:to>
      <xdr:col>6</xdr:col>
      <xdr:colOff>38100</xdr:colOff>
      <xdr:row>35</xdr:row>
      <xdr:rowOff>165100</xdr:rowOff>
    </xdr:to>
    <xdr:sp macro="" textlink="">
      <xdr:nvSpPr>
        <xdr:cNvPr id="81" name="楕円 80"/>
        <xdr:cNvSpPr/>
      </xdr:nvSpPr>
      <xdr:spPr>
        <a:xfrm>
          <a:off x="107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114300</xdr:rowOff>
    </xdr:from>
    <xdr:to>
      <xdr:col>10</xdr:col>
      <xdr:colOff>114300</xdr:colOff>
      <xdr:row>36</xdr:row>
      <xdr:rowOff>22860</xdr:rowOff>
    </xdr:to>
    <xdr:cxnSp macro="">
      <xdr:nvCxnSpPr>
        <xdr:cNvPr id="82" name="直線コネクタ 81"/>
        <xdr:cNvCxnSpPr/>
      </xdr:nvCxnSpPr>
      <xdr:spPr>
        <a:xfrm>
          <a:off x="1130300" y="61150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図書館】&#10;有形固定資産減価償却率"/>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4" name="n_2aveValue【図書館】&#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5" name="n_3aveValue【図書館】&#10;有形固定資産減価償却率"/>
        <xdr:cNvSpPr txBox="1"/>
      </xdr:nvSpPr>
      <xdr:spPr>
        <a:xfrm>
          <a:off x="1816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121937</xdr:rowOff>
    </xdr:from>
    <xdr:ext cx="405111" cy="259045"/>
    <xdr:sp macro="" textlink="">
      <xdr:nvSpPr>
        <xdr:cNvPr id="86" name="n_4aveValue【図書館】&#10;有形固定資産減価償却率"/>
        <xdr:cNvSpPr txBox="1"/>
      </xdr:nvSpPr>
      <xdr:spPr>
        <a:xfrm>
          <a:off x="9277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71137</xdr:rowOff>
    </xdr:from>
    <xdr:ext cx="405111" cy="259045"/>
    <xdr:sp macro="" textlink="">
      <xdr:nvSpPr>
        <xdr:cNvPr id="87" name="n_1mainValue【図書館】&#10;有形固定資産減価償却率"/>
        <xdr:cNvSpPr txBox="1"/>
      </xdr:nvSpPr>
      <xdr:spPr>
        <a:xfrm>
          <a:off x="35820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8" name="n_2mainValue【図書館】&#10;有形固定資産減価償却率"/>
        <xdr:cNvSpPr txBox="1"/>
      </xdr:nvSpPr>
      <xdr:spPr>
        <a:xfrm>
          <a:off x="2705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90187</xdr:rowOff>
    </xdr:from>
    <xdr:ext cx="405111" cy="259045"/>
    <xdr:sp macro="" textlink="">
      <xdr:nvSpPr>
        <xdr:cNvPr id="89" name="n_3mainValue【図書館】&#10;有形固定資産減価償却率"/>
        <xdr:cNvSpPr txBox="1"/>
      </xdr:nvSpPr>
      <xdr:spPr>
        <a:xfrm>
          <a:off x="1816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10177</xdr:rowOff>
    </xdr:from>
    <xdr:ext cx="405111" cy="259045"/>
    <xdr:sp macro="" textlink="">
      <xdr:nvSpPr>
        <xdr:cNvPr id="90" name="n_4mainValue【図書館】&#10;有形固定資産減価償却率"/>
        <xdr:cNvSpPr txBox="1"/>
      </xdr:nvSpPr>
      <xdr:spPr>
        <a:xfrm>
          <a:off x="927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xdr:cNvSpPr/>
      </xdr:nvSpPr>
      <xdr:spPr>
        <a:xfrm>
          <a:off x="6921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32" name="【図書館】&#10;一人当たり面積該当値テキスト"/>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3" name="楕円 132"/>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4" name="直線コネクタ 133"/>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5" name="楕円 134"/>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133350</xdr:rowOff>
    </xdr:to>
    <xdr:cxnSp macro="">
      <xdr:nvCxnSpPr>
        <xdr:cNvPr id="136" name="直線コネクタ 135"/>
        <xdr:cNvCxnSpPr/>
      </xdr:nvCxnSpPr>
      <xdr:spPr>
        <a:xfrm>
          <a:off x="8750300" y="678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7" name="楕円 136"/>
        <xdr:cNvSpPr/>
      </xdr:nvSpPr>
      <xdr:spPr>
        <a:xfrm>
          <a:off x="781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38" name="直線コネクタ 137"/>
        <xdr:cNvCxnSpPr/>
      </xdr:nvCxnSpPr>
      <xdr:spPr>
        <a:xfrm>
          <a:off x="7861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xdr:cNvSpPr/>
      </xdr:nvSpPr>
      <xdr:spPr>
        <a:xfrm>
          <a:off x="692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95250</xdr:rowOff>
    </xdr:from>
    <xdr:to>
      <xdr:col>41</xdr:col>
      <xdr:colOff>50800</xdr:colOff>
      <xdr:row>39</xdr:row>
      <xdr:rowOff>95250</xdr:rowOff>
    </xdr:to>
    <xdr:cxnSp macro="">
      <xdr:nvCxnSpPr>
        <xdr:cNvPr id="140" name="直線コネクタ 139"/>
        <xdr:cNvCxnSpPr/>
      </xdr:nvCxnSpPr>
      <xdr:spPr>
        <a:xfrm>
          <a:off x="6972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4" name="n_4aveValue【図書館】&#10;一人当たり面積"/>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45"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6" name="n_2main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7" name="n_3mainValue【図書館】&#10;一人当たり面積"/>
        <xdr:cNvSpPr txBox="1"/>
      </xdr:nvSpPr>
      <xdr:spPr>
        <a:xfrm>
          <a:off x="7626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mainValue【図書館】&#10;一人当たり面積"/>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26670</xdr:rowOff>
    </xdr:from>
    <xdr:to>
      <xdr:col>24</xdr:col>
      <xdr:colOff>62865</xdr:colOff>
      <xdr:row>64</xdr:row>
      <xdr:rowOff>64770</xdr:rowOff>
    </xdr:to>
    <xdr:cxnSp macro="">
      <xdr:nvCxnSpPr>
        <xdr:cNvPr id="173" name="直線コネクタ 172"/>
        <xdr:cNvCxnSpPr/>
      </xdr:nvCxnSpPr>
      <xdr:spPr>
        <a:xfrm flipV="1">
          <a:off x="4634865" y="979932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68597</xdr:rowOff>
    </xdr:from>
    <xdr:ext cx="405111" cy="259045"/>
    <xdr:sp macro="" textlink="">
      <xdr:nvSpPr>
        <xdr:cNvPr id="174" name="【体育館・プール】&#10;有形固定資産減価償却率最小値テキスト"/>
        <xdr:cNvSpPr txBox="1"/>
      </xdr:nvSpPr>
      <xdr:spPr>
        <a:xfrm>
          <a:off x="4673600"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64770</xdr:rowOff>
    </xdr:from>
    <xdr:to>
      <xdr:col>24</xdr:col>
      <xdr:colOff>152400</xdr:colOff>
      <xdr:row>64</xdr:row>
      <xdr:rowOff>64770</xdr:rowOff>
    </xdr:to>
    <xdr:cxnSp macro="">
      <xdr:nvCxnSpPr>
        <xdr:cNvPr id="175" name="直線コネクタ 174"/>
        <xdr:cNvCxnSpPr/>
      </xdr:nvCxnSpPr>
      <xdr:spPr>
        <a:xfrm>
          <a:off x="4546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144797</xdr:rowOff>
    </xdr:from>
    <xdr:ext cx="405111" cy="259045"/>
    <xdr:sp macro="" textlink="">
      <xdr:nvSpPr>
        <xdr:cNvPr id="176" name="【体育館・プール】&#10;有形固定資産減価償却率最大値テキスト"/>
        <xdr:cNvSpPr txBox="1"/>
      </xdr:nvSpPr>
      <xdr:spPr>
        <a:xfrm>
          <a:off x="4673600" y="957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26670</xdr:rowOff>
    </xdr:from>
    <xdr:to>
      <xdr:col>24</xdr:col>
      <xdr:colOff>152400</xdr:colOff>
      <xdr:row>57</xdr:row>
      <xdr:rowOff>26670</xdr:rowOff>
    </xdr:to>
    <xdr:cxnSp macro="">
      <xdr:nvCxnSpPr>
        <xdr:cNvPr id="177" name="直線コネクタ 176"/>
        <xdr:cNvCxnSpPr/>
      </xdr:nvCxnSpPr>
      <xdr:spPr>
        <a:xfrm>
          <a:off x="4546600" y="979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34307</xdr:rowOff>
    </xdr:from>
    <xdr:ext cx="405111" cy="259045"/>
    <xdr:sp macro="" textlink="">
      <xdr:nvSpPr>
        <xdr:cNvPr id="178" name="【体育館・プール】&#10;有形固定資産減価償却率平均値テキスト"/>
        <xdr:cNvSpPr txBox="1"/>
      </xdr:nvSpPr>
      <xdr:spPr>
        <a:xfrm>
          <a:off x="4673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9" name="フローチャート: 判断 178"/>
        <xdr:cNvSpPr/>
      </xdr:nvSpPr>
      <xdr:spPr>
        <a:xfrm>
          <a:off x="4584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xdr:rowOff>
    </xdr:from>
    <xdr:to>
      <xdr:col>20</xdr:col>
      <xdr:colOff>38100</xdr:colOff>
      <xdr:row>59</xdr:row>
      <xdr:rowOff>104140</xdr:rowOff>
    </xdr:to>
    <xdr:sp macro="" textlink="">
      <xdr:nvSpPr>
        <xdr:cNvPr id="180" name="フローチャート: 判断 179"/>
        <xdr:cNvSpPr/>
      </xdr:nvSpPr>
      <xdr:spPr>
        <a:xfrm>
          <a:off x="3746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81" name="フローチャート: 判断 180"/>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82550</xdr:rowOff>
    </xdr:from>
    <xdr:to>
      <xdr:col>10</xdr:col>
      <xdr:colOff>165100</xdr:colOff>
      <xdr:row>59</xdr:row>
      <xdr:rowOff>12700</xdr:rowOff>
    </xdr:to>
    <xdr:sp macro="" textlink="">
      <xdr:nvSpPr>
        <xdr:cNvPr id="182" name="フローチャート: 判断 181"/>
        <xdr:cNvSpPr/>
      </xdr:nvSpPr>
      <xdr:spPr>
        <a:xfrm>
          <a:off x="1968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36830</xdr:rowOff>
    </xdr:from>
    <xdr:to>
      <xdr:col>6</xdr:col>
      <xdr:colOff>38100</xdr:colOff>
      <xdr:row>58</xdr:row>
      <xdr:rowOff>138430</xdr:rowOff>
    </xdr:to>
    <xdr:sp macro="" textlink="">
      <xdr:nvSpPr>
        <xdr:cNvPr id="183" name="フローチャート: 判断 182"/>
        <xdr:cNvSpPr/>
      </xdr:nvSpPr>
      <xdr:spPr>
        <a:xfrm>
          <a:off x="1079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89" name="楕円 188"/>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90" name="【体育館・プール】&#10;有形固定資産減価償却率該当値テキスト"/>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91" name="楕円 190"/>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102870</xdr:rowOff>
    </xdr:to>
    <xdr:cxnSp macro="">
      <xdr:nvCxnSpPr>
        <xdr:cNvPr id="192" name="直線コネクタ 191"/>
        <xdr:cNvCxnSpPr/>
      </xdr:nvCxnSpPr>
      <xdr:spPr>
        <a:xfrm>
          <a:off x="3797300" y="995934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193" name="楕円 192"/>
        <xdr:cNvSpPr/>
      </xdr:nvSpPr>
      <xdr:spPr>
        <a:xfrm>
          <a:off x="2857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58</xdr:row>
      <xdr:rowOff>15240</xdr:rowOff>
    </xdr:to>
    <xdr:cxnSp macro="">
      <xdr:nvCxnSpPr>
        <xdr:cNvPr id="194" name="直線コネクタ 193"/>
        <xdr:cNvCxnSpPr/>
      </xdr:nvCxnSpPr>
      <xdr:spPr>
        <a:xfrm>
          <a:off x="2908300" y="98717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132080</xdr:rowOff>
    </xdr:from>
    <xdr:to>
      <xdr:col>10</xdr:col>
      <xdr:colOff>165100</xdr:colOff>
      <xdr:row>57</xdr:row>
      <xdr:rowOff>62230</xdr:rowOff>
    </xdr:to>
    <xdr:sp macro="" textlink="">
      <xdr:nvSpPr>
        <xdr:cNvPr id="195" name="楕円 194"/>
        <xdr:cNvSpPr/>
      </xdr:nvSpPr>
      <xdr:spPr>
        <a:xfrm>
          <a:off x="1968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xdr:rowOff>
    </xdr:from>
    <xdr:to>
      <xdr:col>15</xdr:col>
      <xdr:colOff>50800</xdr:colOff>
      <xdr:row>57</xdr:row>
      <xdr:rowOff>99060</xdr:rowOff>
    </xdr:to>
    <xdr:cxnSp macro="">
      <xdr:nvCxnSpPr>
        <xdr:cNvPr id="196" name="直線コネクタ 195"/>
        <xdr:cNvCxnSpPr/>
      </xdr:nvCxnSpPr>
      <xdr:spPr>
        <a:xfrm>
          <a:off x="2019300" y="97840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44450</xdr:rowOff>
    </xdr:from>
    <xdr:to>
      <xdr:col>6</xdr:col>
      <xdr:colOff>38100</xdr:colOff>
      <xdr:row>56</xdr:row>
      <xdr:rowOff>146050</xdr:rowOff>
    </xdr:to>
    <xdr:sp macro="" textlink="">
      <xdr:nvSpPr>
        <xdr:cNvPr id="197" name="楕円 196"/>
        <xdr:cNvSpPr/>
      </xdr:nvSpPr>
      <xdr:spPr>
        <a:xfrm>
          <a:off x="1079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95250</xdr:rowOff>
    </xdr:from>
    <xdr:to>
      <xdr:col>10</xdr:col>
      <xdr:colOff>114300</xdr:colOff>
      <xdr:row>57</xdr:row>
      <xdr:rowOff>11430</xdr:rowOff>
    </xdr:to>
    <xdr:cxnSp macro="">
      <xdr:nvCxnSpPr>
        <xdr:cNvPr id="198" name="直線コネクタ 197"/>
        <xdr:cNvCxnSpPr/>
      </xdr:nvCxnSpPr>
      <xdr:spPr>
        <a:xfrm>
          <a:off x="1130300" y="96964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95267</xdr:rowOff>
    </xdr:from>
    <xdr:ext cx="405111" cy="259045"/>
    <xdr:sp macro="" textlink="">
      <xdr:nvSpPr>
        <xdr:cNvPr id="199" name="n_1aveValue【体育館・プール】&#10;有形固定資産減価償却率"/>
        <xdr:cNvSpPr txBox="1"/>
      </xdr:nvSpPr>
      <xdr:spPr>
        <a:xfrm>
          <a:off x="35820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200"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3827</xdr:rowOff>
    </xdr:from>
    <xdr:ext cx="405111" cy="259045"/>
    <xdr:sp macro="" textlink="">
      <xdr:nvSpPr>
        <xdr:cNvPr id="201" name="n_3aveValue【体育館・プール】&#10;有形固定資産減価償却率"/>
        <xdr:cNvSpPr txBox="1"/>
      </xdr:nvSpPr>
      <xdr:spPr>
        <a:xfrm>
          <a:off x="1816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129557</xdr:rowOff>
    </xdr:from>
    <xdr:ext cx="405111" cy="259045"/>
    <xdr:sp macro="" textlink="">
      <xdr:nvSpPr>
        <xdr:cNvPr id="202" name="n_4aveValue【体育館・プール】&#10;有形固定資産減価償却率"/>
        <xdr:cNvSpPr txBox="1"/>
      </xdr:nvSpPr>
      <xdr:spPr>
        <a:xfrm>
          <a:off x="927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82567</xdr:rowOff>
    </xdr:from>
    <xdr:ext cx="405111" cy="259045"/>
    <xdr:sp macro="" textlink="">
      <xdr:nvSpPr>
        <xdr:cNvPr id="203" name="n_1mainValue【体育館・プール】&#10;有形固定資産減価償却率"/>
        <xdr:cNvSpPr txBox="1"/>
      </xdr:nvSpPr>
      <xdr:spPr>
        <a:xfrm>
          <a:off x="3582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166387</xdr:rowOff>
    </xdr:from>
    <xdr:ext cx="405111" cy="259045"/>
    <xdr:sp macro="" textlink="">
      <xdr:nvSpPr>
        <xdr:cNvPr id="204" name="n_2mainValue【体育館・プール】&#10;有形固定資産減価償却率"/>
        <xdr:cNvSpPr txBox="1"/>
      </xdr:nvSpPr>
      <xdr:spPr>
        <a:xfrm>
          <a:off x="2705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78757</xdr:rowOff>
    </xdr:from>
    <xdr:ext cx="405111" cy="259045"/>
    <xdr:sp macro="" textlink="">
      <xdr:nvSpPr>
        <xdr:cNvPr id="205" name="n_3mainValue【体育館・プール】&#10;有形固定資産減価償却率"/>
        <xdr:cNvSpPr txBox="1"/>
      </xdr:nvSpPr>
      <xdr:spPr>
        <a:xfrm>
          <a:off x="1816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162577</xdr:rowOff>
    </xdr:from>
    <xdr:ext cx="405111" cy="259045"/>
    <xdr:sp macro="" textlink="">
      <xdr:nvSpPr>
        <xdr:cNvPr id="206" name="n_4mainValue【体育館・プール】&#10;有形固定資産減価償却率"/>
        <xdr:cNvSpPr txBox="1"/>
      </xdr:nvSpPr>
      <xdr:spPr>
        <a:xfrm>
          <a:off x="9277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xdr:cNvCxnSpPr/>
      </xdr:nvCxnSpPr>
      <xdr:spPr>
        <a:xfrm flipV="1">
          <a:off x="10476865" y="95631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xdr:cNvSpPr txBox="1"/>
      </xdr:nvSpPr>
      <xdr:spPr>
        <a:xfrm>
          <a:off x="10515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xdr:cNvCxnSpPr/>
      </xdr:nvCxnSpPr>
      <xdr:spPr>
        <a:xfrm>
          <a:off x="10388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168927</xdr:rowOff>
    </xdr:from>
    <xdr:ext cx="469744" cy="259045"/>
    <xdr:sp macro="" textlink="">
      <xdr:nvSpPr>
        <xdr:cNvPr id="236" name="【体育館・プール】&#10;一人当たり面積平均値テキスト"/>
        <xdr:cNvSpPr txBox="1"/>
      </xdr:nvSpPr>
      <xdr:spPr>
        <a:xfrm>
          <a:off x="10515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7" name="フローチャート: 判断 236"/>
        <xdr:cNvSpPr/>
      </xdr:nvSpPr>
      <xdr:spPr>
        <a:xfrm>
          <a:off x="10426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xdr:cNvSpPr/>
      </xdr:nvSpPr>
      <xdr:spPr>
        <a:xfrm>
          <a:off x="6921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247" name="楕円 246"/>
        <xdr:cNvSpPr/>
      </xdr:nvSpPr>
      <xdr:spPr>
        <a:xfrm>
          <a:off x="104267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118127</xdr:rowOff>
    </xdr:from>
    <xdr:ext cx="469744" cy="259045"/>
    <xdr:sp macro="" textlink="">
      <xdr:nvSpPr>
        <xdr:cNvPr id="248" name="【体育館・プール】&#10;一人当たり面積該当値テキスト"/>
        <xdr:cNvSpPr txBox="1"/>
      </xdr:nvSpPr>
      <xdr:spPr>
        <a:xfrm>
          <a:off x="10515600"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95250</xdr:rowOff>
    </xdr:from>
    <xdr:to>
      <xdr:col>50</xdr:col>
      <xdr:colOff>165100</xdr:colOff>
      <xdr:row>60</xdr:row>
      <xdr:rowOff>25400</xdr:rowOff>
    </xdr:to>
    <xdr:sp macro="" textlink="">
      <xdr:nvSpPr>
        <xdr:cNvPr id="249" name="楕円 248"/>
        <xdr:cNvSpPr/>
      </xdr:nvSpPr>
      <xdr:spPr>
        <a:xfrm>
          <a:off x="9588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146050</xdr:rowOff>
    </xdr:from>
    <xdr:to>
      <xdr:col>55</xdr:col>
      <xdr:colOff>0</xdr:colOff>
      <xdr:row>59</xdr:row>
      <xdr:rowOff>146050</xdr:rowOff>
    </xdr:to>
    <xdr:cxnSp macro="">
      <xdr:nvCxnSpPr>
        <xdr:cNvPr id="250" name="直線コネクタ 249"/>
        <xdr:cNvCxnSpPr/>
      </xdr:nvCxnSpPr>
      <xdr:spPr>
        <a:xfrm>
          <a:off x="9639300" y="10261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82550</xdr:rowOff>
    </xdr:from>
    <xdr:to>
      <xdr:col>46</xdr:col>
      <xdr:colOff>38100</xdr:colOff>
      <xdr:row>60</xdr:row>
      <xdr:rowOff>12700</xdr:rowOff>
    </xdr:to>
    <xdr:sp macro="" textlink="">
      <xdr:nvSpPr>
        <xdr:cNvPr id="251" name="楕円 250"/>
        <xdr:cNvSpPr/>
      </xdr:nvSpPr>
      <xdr:spPr>
        <a:xfrm>
          <a:off x="869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133350</xdr:rowOff>
    </xdr:from>
    <xdr:to>
      <xdr:col>50</xdr:col>
      <xdr:colOff>114300</xdr:colOff>
      <xdr:row>59</xdr:row>
      <xdr:rowOff>146050</xdr:rowOff>
    </xdr:to>
    <xdr:cxnSp macro="">
      <xdr:nvCxnSpPr>
        <xdr:cNvPr id="252" name="直線コネクタ 251"/>
        <xdr:cNvCxnSpPr/>
      </xdr:nvCxnSpPr>
      <xdr:spPr>
        <a:xfrm>
          <a:off x="8750300" y="1024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82550</xdr:rowOff>
    </xdr:from>
    <xdr:to>
      <xdr:col>41</xdr:col>
      <xdr:colOff>101600</xdr:colOff>
      <xdr:row>60</xdr:row>
      <xdr:rowOff>12700</xdr:rowOff>
    </xdr:to>
    <xdr:sp macro="" textlink="">
      <xdr:nvSpPr>
        <xdr:cNvPr id="253" name="楕円 252"/>
        <xdr:cNvSpPr/>
      </xdr:nvSpPr>
      <xdr:spPr>
        <a:xfrm>
          <a:off x="781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133350</xdr:rowOff>
    </xdr:from>
    <xdr:to>
      <xdr:col>45</xdr:col>
      <xdr:colOff>177800</xdr:colOff>
      <xdr:row>59</xdr:row>
      <xdr:rowOff>133350</xdr:rowOff>
    </xdr:to>
    <xdr:cxnSp macro="">
      <xdr:nvCxnSpPr>
        <xdr:cNvPr id="254" name="直線コネクタ 253"/>
        <xdr:cNvCxnSpPr/>
      </xdr:nvCxnSpPr>
      <xdr:spPr>
        <a:xfrm>
          <a:off x="78613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95250</xdr:rowOff>
    </xdr:from>
    <xdr:to>
      <xdr:col>36</xdr:col>
      <xdr:colOff>165100</xdr:colOff>
      <xdr:row>60</xdr:row>
      <xdr:rowOff>25400</xdr:rowOff>
    </xdr:to>
    <xdr:sp macro="" textlink="">
      <xdr:nvSpPr>
        <xdr:cNvPr id="255" name="楕円 254"/>
        <xdr:cNvSpPr/>
      </xdr:nvSpPr>
      <xdr:spPr>
        <a:xfrm>
          <a:off x="6921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133350</xdr:rowOff>
    </xdr:from>
    <xdr:to>
      <xdr:col>41</xdr:col>
      <xdr:colOff>50800</xdr:colOff>
      <xdr:row>59</xdr:row>
      <xdr:rowOff>146050</xdr:rowOff>
    </xdr:to>
    <xdr:cxnSp macro="">
      <xdr:nvCxnSpPr>
        <xdr:cNvPr id="256" name="直線コネクタ 255"/>
        <xdr:cNvCxnSpPr/>
      </xdr:nvCxnSpPr>
      <xdr:spPr>
        <a:xfrm flipV="1">
          <a:off x="6972300" y="1024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xdr:cNvSpPr txBox="1"/>
      </xdr:nvSpPr>
      <xdr:spPr>
        <a:xfrm>
          <a:off x="9391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xdr:cNvSpPr txBox="1"/>
      </xdr:nvSpPr>
      <xdr:spPr>
        <a:xfrm>
          <a:off x="8515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xdr:cNvSpPr txBox="1"/>
      </xdr:nvSpPr>
      <xdr:spPr>
        <a:xfrm>
          <a:off x="7626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xdr:cNvSpPr txBox="1"/>
      </xdr:nvSpPr>
      <xdr:spPr>
        <a:xfrm>
          <a:off x="6737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41927</xdr:rowOff>
    </xdr:from>
    <xdr:ext cx="469744" cy="259045"/>
    <xdr:sp macro="" textlink="">
      <xdr:nvSpPr>
        <xdr:cNvPr id="261" name="n_1mainValue【体育館・プール】&#10;一人当たり面積"/>
        <xdr:cNvSpPr txBox="1"/>
      </xdr:nvSpPr>
      <xdr:spPr>
        <a:xfrm>
          <a:off x="939172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29227</xdr:rowOff>
    </xdr:from>
    <xdr:ext cx="469744" cy="259045"/>
    <xdr:sp macro="" textlink="">
      <xdr:nvSpPr>
        <xdr:cNvPr id="262" name="n_2mainValue【体育館・プール】&#10;一人当たり面積"/>
        <xdr:cNvSpPr txBox="1"/>
      </xdr:nvSpPr>
      <xdr:spPr>
        <a:xfrm>
          <a:off x="8515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29227</xdr:rowOff>
    </xdr:from>
    <xdr:ext cx="469744" cy="259045"/>
    <xdr:sp macro="" textlink="">
      <xdr:nvSpPr>
        <xdr:cNvPr id="263" name="n_3mainValue【体育館・プール】&#10;一人当たり面積"/>
        <xdr:cNvSpPr txBox="1"/>
      </xdr:nvSpPr>
      <xdr:spPr>
        <a:xfrm>
          <a:off x="7626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41927</xdr:rowOff>
    </xdr:from>
    <xdr:ext cx="469744" cy="259045"/>
    <xdr:sp macro="" textlink="">
      <xdr:nvSpPr>
        <xdr:cNvPr id="264" name="n_4mainValue【体育館・プール】&#10;一人当たり面積"/>
        <xdr:cNvSpPr txBox="1"/>
      </xdr:nvSpPr>
      <xdr:spPr>
        <a:xfrm>
          <a:off x="673742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91" name="直線コネクタ 290"/>
        <xdr:cNvCxnSpPr/>
      </xdr:nvCxnSpPr>
      <xdr:spPr>
        <a:xfrm flipV="1">
          <a:off x="4634865" y="13496108"/>
          <a:ext cx="0" cy="119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4" name="【福祉施設】&#10;有形固定資産減価償却率最大値テキスト"/>
        <xdr:cNvSpPr txBox="1"/>
      </xdr:nvSpPr>
      <xdr:spPr>
        <a:xfrm>
          <a:off x="4673600" y="1327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5" name="直線コネクタ 294"/>
        <xdr:cNvCxnSpPr/>
      </xdr:nvCxnSpPr>
      <xdr:spPr>
        <a:xfrm>
          <a:off x="4546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6" name="【福祉施設】&#10;有形固定資産減価償却率平均値テキスト"/>
        <xdr:cNvSpPr txBox="1"/>
      </xdr:nvSpPr>
      <xdr:spPr>
        <a:xfrm>
          <a:off x="4673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7" name="フローチャート: 判断 296"/>
        <xdr:cNvSpPr/>
      </xdr:nvSpPr>
      <xdr:spPr>
        <a:xfrm>
          <a:off x="4584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8" name="フローチャート: 判断 297"/>
        <xdr:cNvSpPr/>
      </xdr:nvSpPr>
      <xdr:spPr>
        <a:xfrm>
          <a:off x="3746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9" name="フローチャート: 判断 298"/>
        <xdr:cNvSpPr/>
      </xdr:nvSpPr>
      <xdr:spPr>
        <a:xfrm>
          <a:off x="2857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0" name="フローチャート: 判断 299"/>
        <xdr:cNvSpPr/>
      </xdr:nvSpPr>
      <xdr:spPr>
        <a:xfrm>
          <a:off x="1968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301" name="フローチャート: 判断 300"/>
        <xdr:cNvSpPr/>
      </xdr:nvSpPr>
      <xdr:spPr>
        <a:xfrm>
          <a:off x="1079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36286</xdr:rowOff>
    </xdr:from>
    <xdr:to>
      <xdr:col>24</xdr:col>
      <xdr:colOff>114300</xdr:colOff>
      <xdr:row>82</xdr:row>
      <xdr:rowOff>137886</xdr:rowOff>
    </xdr:to>
    <xdr:sp macro="" textlink="">
      <xdr:nvSpPr>
        <xdr:cNvPr id="307" name="楕円 306"/>
        <xdr:cNvSpPr/>
      </xdr:nvSpPr>
      <xdr:spPr>
        <a:xfrm>
          <a:off x="4584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14713</xdr:rowOff>
    </xdr:from>
    <xdr:ext cx="405111" cy="259045"/>
    <xdr:sp macro="" textlink="">
      <xdr:nvSpPr>
        <xdr:cNvPr id="308" name="【福祉施設】&#10;有形固定資産減価償却率該当値テキスト"/>
        <xdr:cNvSpPr txBox="1"/>
      </xdr:nvSpPr>
      <xdr:spPr>
        <a:xfrm>
          <a:off x="4673600"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142421</xdr:rowOff>
    </xdr:from>
    <xdr:to>
      <xdr:col>20</xdr:col>
      <xdr:colOff>38100</xdr:colOff>
      <xdr:row>82</xdr:row>
      <xdr:rowOff>72571</xdr:rowOff>
    </xdr:to>
    <xdr:sp macro="" textlink="">
      <xdr:nvSpPr>
        <xdr:cNvPr id="309" name="楕円 308"/>
        <xdr:cNvSpPr/>
      </xdr:nvSpPr>
      <xdr:spPr>
        <a:xfrm>
          <a:off x="3746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21771</xdr:rowOff>
    </xdr:from>
    <xdr:to>
      <xdr:col>24</xdr:col>
      <xdr:colOff>63500</xdr:colOff>
      <xdr:row>82</xdr:row>
      <xdr:rowOff>87086</xdr:rowOff>
    </xdr:to>
    <xdr:cxnSp macro="">
      <xdr:nvCxnSpPr>
        <xdr:cNvPr id="310" name="直線コネクタ 309"/>
        <xdr:cNvCxnSpPr/>
      </xdr:nvCxnSpPr>
      <xdr:spPr>
        <a:xfrm>
          <a:off x="3797300" y="140806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103232</xdr:rowOff>
    </xdr:from>
    <xdr:to>
      <xdr:col>15</xdr:col>
      <xdr:colOff>101600</xdr:colOff>
      <xdr:row>82</xdr:row>
      <xdr:rowOff>33382</xdr:rowOff>
    </xdr:to>
    <xdr:sp macro="" textlink="">
      <xdr:nvSpPr>
        <xdr:cNvPr id="311" name="楕円 310"/>
        <xdr:cNvSpPr/>
      </xdr:nvSpPr>
      <xdr:spPr>
        <a:xfrm>
          <a:off x="2857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154032</xdr:rowOff>
    </xdr:from>
    <xdr:to>
      <xdr:col>19</xdr:col>
      <xdr:colOff>177800</xdr:colOff>
      <xdr:row>82</xdr:row>
      <xdr:rowOff>21771</xdr:rowOff>
    </xdr:to>
    <xdr:cxnSp macro="">
      <xdr:nvCxnSpPr>
        <xdr:cNvPr id="312" name="直線コネクタ 311"/>
        <xdr:cNvCxnSpPr/>
      </xdr:nvCxnSpPr>
      <xdr:spPr>
        <a:xfrm>
          <a:off x="2908300" y="140414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34652</xdr:rowOff>
    </xdr:from>
    <xdr:to>
      <xdr:col>10</xdr:col>
      <xdr:colOff>165100</xdr:colOff>
      <xdr:row>81</xdr:row>
      <xdr:rowOff>136252</xdr:rowOff>
    </xdr:to>
    <xdr:sp macro="" textlink="">
      <xdr:nvSpPr>
        <xdr:cNvPr id="313" name="楕円 312"/>
        <xdr:cNvSpPr/>
      </xdr:nvSpPr>
      <xdr:spPr>
        <a:xfrm>
          <a:off x="1968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85452</xdr:rowOff>
    </xdr:from>
    <xdr:to>
      <xdr:col>15</xdr:col>
      <xdr:colOff>50800</xdr:colOff>
      <xdr:row>81</xdr:row>
      <xdr:rowOff>154032</xdr:rowOff>
    </xdr:to>
    <xdr:cxnSp macro="">
      <xdr:nvCxnSpPr>
        <xdr:cNvPr id="314" name="直線コネクタ 313"/>
        <xdr:cNvCxnSpPr/>
      </xdr:nvCxnSpPr>
      <xdr:spPr>
        <a:xfrm>
          <a:off x="2019300" y="139729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157118</xdr:rowOff>
    </xdr:from>
    <xdr:to>
      <xdr:col>6</xdr:col>
      <xdr:colOff>38100</xdr:colOff>
      <xdr:row>81</xdr:row>
      <xdr:rowOff>87268</xdr:rowOff>
    </xdr:to>
    <xdr:sp macro="" textlink="">
      <xdr:nvSpPr>
        <xdr:cNvPr id="315" name="楕円 314"/>
        <xdr:cNvSpPr/>
      </xdr:nvSpPr>
      <xdr:spPr>
        <a:xfrm>
          <a:off x="1079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36468</xdr:rowOff>
    </xdr:from>
    <xdr:to>
      <xdr:col>10</xdr:col>
      <xdr:colOff>114300</xdr:colOff>
      <xdr:row>81</xdr:row>
      <xdr:rowOff>85452</xdr:rowOff>
    </xdr:to>
    <xdr:cxnSp macro="">
      <xdr:nvCxnSpPr>
        <xdr:cNvPr id="316" name="直線コネクタ 315"/>
        <xdr:cNvCxnSpPr/>
      </xdr:nvCxnSpPr>
      <xdr:spPr>
        <a:xfrm>
          <a:off x="1130300" y="139239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17" name="n_1aveValue【福祉施設】&#10;有形固定資産減価償却率"/>
        <xdr:cNvSpPr txBox="1"/>
      </xdr:nvSpPr>
      <xdr:spPr>
        <a:xfrm>
          <a:off x="3582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8" name="n_2aveValue【福祉施設】&#10;有形固定資産減価償却率"/>
        <xdr:cNvSpPr txBox="1"/>
      </xdr:nvSpPr>
      <xdr:spPr>
        <a:xfrm>
          <a:off x="2705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9" name="n_3aveValue【福祉施設】&#10;有形固定資産減価償却率"/>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20" name="n_4aveValue【福祉施設】&#10;有形固定資産減価償却率"/>
        <xdr:cNvSpPr txBox="1"/>
      </xdr:nvSpPr>
      <xdr:spPr>
        <a:xfrm>
          <a:off x="927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63698</xdr:rowOff>
    </xdr:from>
    <xdr:ext cx="405111" cy="259045"/>
    <xdr:sp macro="" textlink="">
      <xdr:nvSpPr>
        <xdr:cNvPr id="321" name="n_1mainValue【福祉施設】&#10;有形固定資産減価償却率"/>
        <xdr:cNvSpPr txBox="1"/>
      </xdr:nvSpPr>
      <xdr:spPr>
        <a:xfrm>
          <a:off x="3582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24509</xdr:rowOff>
    </xdr:from>
    <xdr:ext cx="405111" cy="259045"/>
    <xdr:sp macro="" textlink="">
      <xdr:nvSpPr>
        <xdr:cNvPr id="322" name="n_2mainValue【福祉施設】&#10;有形固定資産減価償却率"/>
        <xdr:cNvSpPr txBox="1"/>
      </xdr:nvSpPr>
      <xdr:spPr>
        <a:xfrm>
          <a:off x="2705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127379</xdr:rowOff>
    </xdr:from>
    <xdr:ext cx="405111" cy="259045"/>
    <xdr:sp macro="" textlink="">
      <xdr:nvSpPr>
        <xdr:cNvPr id="323" name="n_3mainValue【福祉施設】&#10;有形固定資産減価償却率"/>
        <xdr:cNvSpPr txBox="1"/>
      </xdr:nvSpPr>
      <xdr:spPr>
        <a:xfrm>
          <a:off x="1816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78395</xdr:rowOff>
    </xdr:from>
    <xdr:ext cx="405111" cy="259045"/>
    <xdr:sp macro="" textlink="">
      <xdr:nvSpPr>
        <xdr:cNvPr id="324" name="n_4mainValue【福祉施設】&#10;有形固定資産減価償却率"/>
        <xdr:cNvSpPr txBox="1"/>
      </xdr:nvSpPr>
      <xdr:spPr>
        <a:xfrm>
          <a:off x="927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50" name="直線コネクタ 349"/>
        <xdr:cNvCxnSpPr/>
      </xdr:nvCxnSpPr>
      <xdr:spPr>
        <a:xfrm flipV="1">
          <a:off x="10476865" y="13394871"/>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3"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4" name="直線コネクタ 353"/>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5" name="【福祉施設】&#10;一人当たり面積平均値テキスト"/>
        <xdr:cNvSpPr txBox="1"/>
      </xdr:nvSpPr>
      <xdr:spPr>
        <a:xfrm>
          <a:off x="10515600" y="1399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6" name="フローチャート: 判断 355"/>
        <xdr:cNvSpPr/>
      </xdr:nvSpPr>
      <xdr:spPr>
        <a:xfrm>
          <a:off x="10426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xdr:cNvSpPr/>
      </xdr:nvSpPr>
      <xdr:spPr>
        <a:xfrm>
          <a:off x="8699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9" name="フローチャート: 判断 358"/>
        <xdr:cNvSpPr/>
      </xdr:nvSpPr>
      <xdr:spPr>
        <a:xfrm>
          <a:off x="781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66" name="楕円 365"/>
        <xdr:cNvSpPr/>
      </xdr:nvSpPr>
      <xdr:spPr>
        <a:xfrm>
          <a:off x="10426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120848</xdr:rowOff>
    </xdr:from>
    <xdr:ext cx="469744" cy="259045"/>
    <xdr:sp macro="" textlink="">
      <xdr:nvSpPr>
        <xdr:cNvPr id="367" name="【福祉施設】&#10;一人当たり面積該当値テキスト"/>
        <xdr:cNvSpPr txBox="1"/>
      </xdr:nvSpPr>
      <xdr:spPr>
        <a:xfrm>
          <a:off x="10515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126093</xdr:rowOff>
    </xdr:from>
    <xdr:to>
      <xdr:col>50</xdr:col>
      <xdr:colOff>165100</xdr:colOff>
      <xdr:row>84</xdr:row>
      <xdr:rowOff>56243</xdr:rowOff>
    </xdr:to>
    <xdr:sp macro="" textlink="">
      <xdr:nvSpPr>
        <xdr:cNvPr id="368" name="楕円 367"/>
        <xdr:cNvSpPr/>
      </xdr:nvSpPr>
      <xdr:spPr>
        <a:xfrm>
          <a:off x="9588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5443</xdr:rowOff>
    </xdr:from>
    <xdr:to>
      <xdr:col>55</xdr:col>
      <xdr:colOff>0</xdr:colOff>
      <xdr:row>84</xdr:row>
      <xdr:rowOff>21771</xdr:rowOff>
    </xdr:to>
    <xdr:cxnSp macro="">
      <xdr:nvCxnSpPr>
        <xdr:cNvPr id="369" name="直線コネクタ 368"/>
        <xdr:cNvCxnSpPr/>
      </xdr:nvCxnSpPr>
      <xdr:spPr>
        <a:xfrm>
          <a:off x="9639300" y="144072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93436</xdr:rowOff>
    </xdr:from>
    <xdr:to>
      <xdr:col>46</xdr:col>
      <xdr:colOff>38100</xdr:colOff>
      <xdr:row>84</xdr:row>
      <xdr:rowOff>23586</xdr:rowOff>
    </xdr:to>
    <xdr:sp macro="" textlink="">
      <xdr:nvSpPr>
        <xdr:cNvPr id="370" name="楕円 369"/>
        <xdr:cNvSpPr/>
      </xdr:nvSpPr>
      <xdr:spPr>
        <a:xfrm>
          <a:off x="8699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144236</xdr:rowOff>
    </xdr:from>
    <xdr:to>
      <xdr:col>50</xdr:col>
      <xdr:colOff>114300</xdr:colOff>
      <xdr:row>84</xdr:row>
      <xdr:rowOff>5443</xdr:rowOff>
    </xdr:to>
    <xdr:cxnSp macro="">
      <xdr:nvCxnSpPr>
        <xdr:cNvPr id="371" name="直線コネクタ 370"/>
        <xdr:cNvCxnSpPr/>
      </xdr:nvCxnSpPr>
      <xdr:spPr>
        <a:xfrm>
          <a:off x="8750300" y="1437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93436</xdr:rowOff>
    </xdr:from>
    <xdr:to>
      <xdr:col>41</xdr:col>
      <xdr:colOff>101600</xdr:colOff>
      <xdr:row>84</xdr:row>
      <xdr:rowOff>23586</xdr:rowOff>
    </xdr:to>
    <xdr:sp macro="" textlink="">
      <xdr:nvSpPr>
        <xdr:cNvPr id="372" name="楕円 371"/>
        <xdr:cNvSpPr/>
      </xdr:nvSpPr>
      <xdr:spPr>
        <a:xfrm>
          <a:off x="781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144236</xdr:rowOff>
    </xdr:from>
    <xdr:to>
      <xdr:col>45</xdr:col>
      <xdr:colOff>177800</xdr:colOff>
      <xdr:row>83</xdr:row>
      <xdr:rowOff>144236</xdr:rowOff>
    </xdr:to>
    <xdr:cxnSp macro="">
      <xdr:nvCxnSpPr>
        <xdr:cNvPr id="373" name="直線コネクタ 372"/>
        <xdr:cNvCxnSpPr/>
      </xdr:nvCxnSpPr>
      <xdr:spPr>
        <a:xfrm>
          <a:off x="7861300" y="14374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60779</xdr:rowOff>
    </xdr:from>
    <xdr:to>
      <xdr:col>36</xdr:col>
      <xdr:colOff>165100</xdr:colOff>
      <xdr:row>83</xdr:row>
      <xdr:rowOff>162379</xdr:rowOff>
    </xdr:to>
    <xdr:sp macro="" textlink="">
      <xdr:nvSpPr>
        <xdr:cNvPr id="374" name="楕円 373"/>
        <xdr:cNvSpPr/>
      </xdr:nvSpPr>
      <xdr:spPr>
        <a:xfrm>
          <a:off x="6921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111579</xdr:rowOff>
    </xdr:from>
    <xdr:to>
      <xdr:col>41</xdr:col>
      <xdr:colOff>50800</xdr:colOff>
      <xdr:row>83</xdr:row>
      <xdr:rowOff>144236</xdr:rowOff>
    </xdr:to>
    <xdr:cxnSp macro="">
      <xdr:nvCxnSpPr>
        <xdr:cNvPr id="375" name="直線コネクタ 374"/>
        <xdr:cNvCxnSpPr/>
      </xdr:nvCxnSpPr>
      <xdr:spPr>
        <a:xfrm>
          <a:off x="6972300" y="14341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xdr:cNvSpPr txBox="1"/>
      </xdr:nvSpPr>
      <xdr:spPr>
        <a:xfrm>
          <a:off x="9391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7" name="n_2aveValue【福祉施設】&#10;一人当たり面積"/>
        <xdr:cNvSpPr txBox="1"/>
      </xdr:nvSpPr>
      <xdr:spPr>
        <a:xfrm>
          <a:off x="8515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8" name="n_3aveValue【福祉施設】&#10;一人当たり面積"/>
        <xdr:cNvSpPr txBox="1"/>
      </xdr:nvSpPr>
      <xdr:spPr>
        <a:xfrm>
          <a:off x="7626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9" name="n_4aveValue【福祉施設】&#10;一人当たり面積"/>
        <xdr:cNvSpPr txBox="1"/>
      </xdr:nvSpPr>
      <xdr:spPr>
        <a:xfrm>
          <a:off x="6737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47370</xdr:rowOff>
    </xdr:from>
    <xdr:ext cx="469744" cy="259045"/>
    <xdr:sp macro="" textlink="">
      <xdr:nvSpPr>
        <xdr:cNvPr id="380" name="n_1mainValue【福祉施設】&#10;一人当たり面積"/>
        <xdr:cNvSpPr txBox="1"/>
      </xdr:nvSpPr>
      <xdr:spPr>
        <a:xfrm>
          <a:off x="9391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14713</xdr:rowOff>
    </xdr:from>
    <xdr:ext cx="469744" cy="259045"/>
    <xdr:sp macro="" textlink="">
      <xdr:nvSpPr>
        <xdr:cNvPr id="381" name="n_2mainValue【福祉施設】&#10;一人当たり面積"/>
        <xdr:cNvSpPr txBox="1"/>
      </xdr:nvSpPr>
      <xdr:spPr>
        <a:xfrm>
          <a:off x="85154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14713</xdr:rowOff>
    </xdr:from>
    <xdr:ext cx="469744" cy="259045"/>
    <xdr:sp macro="" textlink="">
      <xdr:nvSpPr>
        <xdr:cNvPr id="382" name="n_3mainValue【福祉施設】&#10;一人当たり面積"/>
        <xdr:cNvSpPr txBox="1"/>
      </xdr:nvSpPr>
      <xdr:spPr>
        <a:xfrm>
          <a:off x="76264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153506</xdr:rowOff>
    </xdr:from>
    <xdr:ext cx="469744" cy="259045"/>
    <xdr:sp macro="" textlink="">
      <xdr:nvSpPr>
        <xdr:cNvPr id="383" name="n_4mainValue【福祉施設】&#10;一人当たり面積"/>
        <xdr:cNvSpPr txBox="1"/>
      </xdr:nvSpPr>
      <xdr:spPr>
        <a:xfrm>
          <a:off x="67374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8" name="直線コネクタ 407"/>
        <xdr:cNvCxnSpPr/>
      </xdr:nvCxnSpPr>
      <xdr:spPr>
        <a:xfrm flipV="1">
          <a:off x="4634865" y="1729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11" name="【市民会館】&#10;有形固定資産減価償却率最大値テキスト"/>
        <xdr:cNvSpPr txBox="1"/>
      </xdr:nvSpPr>
      <xdr:spPr>
        <a:xfrm>
          <a:off x="4673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2" name="直線コネクタ 411"/>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34307</xdr:rowOff>
    </xdr:from>
    <xdr:ext cx="405111" cy="259045"/>
    <xdr:sp macro="" textlink="">
      <xdr:nvSpPr>
        <xdr:cNvPr id="413" name="【市民会館】&#10;有形固定資産減価償却率平均値テキスト"/>
        <xdr:cNvSpPr txBox="1"/>
      </xdr:nvSpPr>
      <xdr:spPr>
        <a:xfrm>
          <a:off x="4673600" y="1769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4" name="フローチャート: 判断 413"/>
        <xdr:cNvSpPr/>
      </xdr:nvSpPr>
      <xdr:spPr>
        <a:xfrm>
          <a:off x="45847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5" name="フローチャート: 判断 414"/>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6" name="フローチャート: 判断 415"/>
        <xdr:cNvSpPr/>
      </xdr:nvSpPr>
      <xdr:spPr>
        <a:xfrm>
          <a:off x="2857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7" name="フローチャート: 判断 416"/>
        <xdr:cNvSpPr/>
      </xdr:nvSpPr>
      <xdr:spPr>
        <a:xfrm>
          <a:off x="1968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8" name="フローチャート: 判断 417"/>
        <xdr:cNvSpPr/>
      </xdr:nvSpPr>
      <xdr:spPr>
        <a:xfrm>
          <a:off x="1079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74930</xdr:rowOff>
    </xdr:from>
    <xdr:to>
      <xdr:col>24</xdr:col>
      <xdr:colOff>114300</xdr:colOff>
      <xdr:row>103</xdr:row>
      <xdr:rowOff>5080</xdr:rowOff>
    </xdr:to>
    <xdr:sp macro="" textlink="">
      <xdr:nvSpPr>
        <xdr:cNvPr id="424" name="楕円 423"/>
        <xdr:cNvSpPr/>
      </xdr:nvSpPr>
      <xdr:spPr>
        <a:xfrm>
          <a:off x="45847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97807</xdr:rowOff>
    </xdr:from>
    <xdr:ext cx="405111" cy="259045"/>
    <xdr:sp macro="" textlink="">
      <xdr:nvSpPr>
        <xdr:cNvPr id="425" name="【市民会館】&#10;有形固定資産減価償却率該当値テキスト"/>
        <xdr:cNvSpPr txBox="1"/>
      </xdr:nvSpPr>
      <xdr:spPr>
        <a:xfrm>
          <a:off x="4673600"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34925</xdr:rowOff>
    </xdr:from>
    <xdr:to>
      <xdr:col>20</xdr:col>
      <xdr:colOff>38100</xdr:colOff>
      <xdr:row>102</xdr:row>
      <xdr:rowOff>136525</xdr:rowOff>
    </xdr:to>
    <xdr:sp macro="" textlink="">
      <xdr:nvSpPr>
        <xdr:cNvPr id="426" name="楕円 425"/>
        <xdr:cNvSpPr/>
      </xdr:nvSpPr>
      <xdr:spPr>
        <a:xfrm>
          <a:off x="3746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85725</xdr:rowOff>
    </xdr:from>
    <xdr:to>
      <xdr:col>24</xdr:col>
      <xdr:colOff>63500</xdr:colOff>
      <xdr:row>102</xdr:row>
      <xdr:rowOff>125730</xdr:rowOff>
    </xdr:to>
    <xdr:cxnSp macro="">
      <xdr:nvCxnSpPr>
        <xdr:cNvPr id="427" name="直線コネクタ 426"/>
        <xdr:cNvCxnSpPr/>
      </xdr:nvCxnSpPr>
      <xdr:spPr>
        <a:xfrm>
          <a:off x="3797300" y="175736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636</xdr:rowOff>
    </xdr:from>
    <xdr:to>
      <xdr:col>15</xdr:col>
      <xdr:colOff>101600</xdr:colOff>
      <xdr:row>102</xdr:row>
      <xdr:rowOff>102236</xdr:rowOff>
    </xdr:to>
    <xdr:sp macro="" textlink="">
      <xdr:nvSpPr>
        <xdr:cNvPr id="428" name="楕円 427"/>
        <xdr:cNvSpPr/>
      </xdr:nvSpPr>
      <xdr:spPr>
        <a:xfrm>
          <a:off x="2857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51436</xdr:rowOff>
    </xdr:from>
    <xdr:to>
      <xdr:col>19</xdr:col>
      <xdr:colOff>177800</xdr:colOff>
      <xdr:row>102</xdr:row>
      <xdr:rowOff>85725</xdr:rowOff>
    </xdr:to>
    <xdr:cxnSp macro="">
      <xdr:nvCxnSpPr>
        <xdr:cNvPr id="429" name="直線コネクタ 428"/>
        <xdr:cNvCxnSpPr/>
      </xdr:nvCxnSpPr>
      <xdr:spPr>
        <a:xfrm>
          <a:off x="2908300" y="175393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130175</xdr:rowOff>
    </xdr:from>
    <xdr:to>
      <xdr:col>10</xdr:col>
      <xdr:colOff>165100</xdr:colOff>
      <xdr:row>102</xdr:row>
      <xdr:rowOff>60325</xdr:rowOff>
    </xdr:to>
    <xdr:sp macro="" textlink="">
      <xdr:nvSpPr>
        <xdr:cNvPr id="430" name="楕円 429"/>
        <xdr:cNvSpPr/>
      </xdr:nvSpPr>
      <xdr:spPr>
        <a:xfrm>
          <a:off x="1968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9525</xdr:rowOff>
    </xdr:from>
    <xdr:to>
      <xdr:col>15</xdr:col>
      <xdr:colOff>50800</xdr:colOff>
      <xdr:row>102</xdr:row>
      <xdr:rowOff>51436</xdr:rowOff>
    </xdr:to>
    <xdr:cxnSp macro="">
      <xdr:nvCxnSpPr>
        <xdr:cNvPr id="431" name="直線コネクタ 430"/>
        <xdr:cNvCxnSpPr/>
      </xdr:nvCxnSpPr>
      <xdr:spPr>
        <a:xfrm>
          <a:off x="2019300" y="174974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88264</xdr:rowOff>
    </xdr:from>
    <xdr:to>
      <xdr:col>6</xdr:col>
      <xdr:colOff>38100</xdr:colOff>
      <xdr:row>102</xdr:row>
      <xdr:rowOff>18414</xdr:rowOff>
    </xdr:to>
    <xdr:sp macro="" textlink="">
      <xdr:nvSpPr>
        <xdr:cNvPr id="432" name="楕円 431"/>
        <xdr:cNvSpPr/>
      </xdr:nvSpPr>
      <xdr:spPr>
        <a:xfrm>
          <a:off x="10795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139064</xdr:rowOff>
    </xdr:from>
    <xdr:to>
      <xdr:col>10</xdr:col>
      <xdr:colOff>114300</xdr:colOff>
      <xdr:row>102</xdr:row>
      <xdr:rowOff>9525</xdr:rowOff>
    </xdr:to>
    <xdr:cxnSp macro="">
      <xdr:nvCxnSpPr>
        <xdr:cNvPr id="433" name="直線コネクタ 432"/>
        <xdr:cNvCxnSpPr/>
      </xdr:nvCxnSpPr>
      <xdr:spPr>
        <a:xfrm>
          <a:off x="1130300" y="17455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34" name="n_1aveValue【市民会館】&#10;有形固定資産減価償却率"/>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100982</xdr:rowOff>
    </xdr:from>
    <xdr:ext cx="405111" cy="259045"/>
    <xdr:sp macro="" textlink="">
      <xdr:nvSpPr>
        <xdr:cNvPr id="435" name="n_2aveValue【市民会館】&#10;有形固定資産減価償却率"/>
        <xdr:cNvSpPr txBox="1"/>
      </xdr:nvSpPr>
      <xdr:spPr>
        <a:xfrm>
          <a:off x="2705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112413</xdr:rowOff>
    </xdr:from>
    <xdr:ext cx="405111" cy="259045"/>
    <xdr:sp macro="" textlink="">
      <xdr:nvSpPr>
        <xdr:cNvPr id="436" name="n_3aveValue【市民会館】&#10;有形固定資産減価償却率"/>
        <xdr:cNvSpPr txBox="1"/>
      </xdr:nvSpPr>
      <xdr:spPr>
        <a:xfrm>
          <a:off x="18167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89552</xdr:rowOff>
    </xdr:from>
    <xdr:ext cx="405111" cy="259045"/>
    <xdr:sp macro="" textlink="">
      <xdr:nvSpPr>
        <xdr:cNvPr id="437" name="n_4aveValue【市民会館】&#10;有形固定資産減価償却率"/>
        <xdr:cNvSpPr txBox="1"/>
      </xdr:nvSpPr>
      <xdr:spPr>
        <a:xfrm>
          <a:off x="92774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153052</xdr:rowOff>
    </xdr:from>
    <xdr:ext cx="405111" cy="259045"/>
    <xdr:sp macro="" textlink="">
      <xdr:nvSpPr>
        <xdr:cNvPr id="438" name="n_1mainValue【市民会館】&#10;有形固定資産減価償却率"/>
        <xdr:cNvSpPr txBox="1"/>
      </xdr:nvSpPr>
      <xdr:spPr>
        <a:xfrm>
          <a:off x="35820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118763</xdr:rowOff>
    </xdr:from>
    <xdr:ext cx="405111" cy="259045"/>
    <xdr:sp macro="" textlink="">
      <xdr:nvSpPr>
        <xdr:cNvPr id="439" name="n_2mainValue【市民会館】&#10;有形固定資産減価償却率"/>
        <xdr:cNvSpPr txBox="1"/>
      </xdr:nvSpPr>
      <xdr:spPr>
        <a:xfrm>
          <a:off x="27057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76852</xdr:rowOff>
    </xdr:from>
    <xdr:ext cx="405111" cy="259045"/>
    <xdr:sp macro="" textlink="">
      <xdr:nvSpPr>
        <xdr:cNvPr id="440" name="n_3mainValue【市民会館】&#10;有形固定資産減価償却率"/>
        <xdr:cNvSpPr txBox="1"/>
      </xdr:nvSpPr>
      <xdr:spPr>
        <a:xfrm>
          <a:off x="18167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34941</xdr:rowOff>
    </xdr:from>
    <xdr:ext cx="405111" cy="259045"/>
    <xdr:sp macro="" textlink="">
      <xdr:nvSpPr>
        <xdr:cNvPr id="441" name="n_4mainValue【市民会館】&#10;有形固定資産減価償却率"/>
        <xdr:cNvSpPr txBox="1"/>
      </xdr:nvSpPr>
      <xdr:spPr>
        <a:xfrm>
          <a:off x="92774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3" name="直線コネクタ 462"/>
        <xdr:cNvCxnSpPr/>
      </xdr:nvCxnSpPr>
      <xdr:spPr>
        <a:xfrm flipV="1">
          <a:off x="10476865" y="1752752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xdr:cNvSpPr txBox="1"/>
      </xdr:nvSpPr>
      <xdr:spPr>
        <a:xfrm>
          <a:off x="10515600"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xdr:cNvCxnSpPr/>
      </xdr:nvCxnSpPr>
      <xdr:spPr>
        <a:xfrm>
          <a:off x="10388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6" name="【市民会館】&#10;一人当たり面積最大値テキスト"/>
        <xdr:cNvSpPr txBox="1"/>
      </xdr:nvSpPr>
      <xdr:spPr>
        <a:xfrm>
          <a:off x="10515600" y="173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7" name="直線コネクタ 466"/>
        <xdr:cNvCxnSpPr/>
      </xdr:nvCxnSpPr>
      <xdr:spPr>
        <a:xfrm>
          <a:off x="10388600" y="1752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8" name="【市民会館】&#10;一人当たり面積平均値テキスト"/>
        <xdr:cNvSpPr txBox="1"/>
      </xdr:nvSpPr>
      <xdr:spPr>
        <a:xfrm>
          <a:off x="10515600" y="1805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xdr:cNvSpPr/>
      </xdr:nvSpPr>
      <xdr:spPr>
        <a:xfrm>
          <a:off x="10426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xdr:cNvSpPr/>
      </xdr:nvSpPr>
      <xdr:spPr>
        <a:xfrm>
          <a:off x="9588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71" name="フローチャート: 判断 470"/>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2" name="フローチャート: 判断 471"/>
        <xdr:cNvSpPr/>
      </xdr:nvSpPr>
      <xdr:spPr>
        <a:xfrm>
          <a:off x="781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3" name="フローチャート: 判断 472"/>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79" name="楕円 478"/>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480" name="【市民会館】&#10;一人当たり面積該当値テキスト"/>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81" name="楕円 480"/>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167639</xdr:rowOff>
    </xdr:to>
    <xdr:cxnSp macro="">
      <xdr:nvCxnSpPr>
        <xdr:cNvPr id="482" name="直線コネクタ 481"/>
        <xdr:cNvCxnSpPr/>
      </xdr:nvCxnSpPr>
      <xdr:spPr>
        <a:xfrm>
          <a:off x="9639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112268</xdr:rowOff>
    </xdr:from>
    <xdr:to>
      <xdr:col>46</xdr:col>
      <xdr:colOff>38100</xdr:colOff>
      <xdr:row>107</xdr:row>
      <xdr:rowOff>42418</xdr:rowOff>
    </xdr:to>
    <xdr:sp macro="" textlink="">
      <xdr:nvSpPr>
        <xdr:cNvPr id="483" name="楕円 482"/>
        <xdr:cNvSpPr/>
      </xdr:nvSpPr>
      <xdr:spPr>
        <a:xfrm>
          <a:off x="8699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163068</xdr:rowOff>
    </xdr:from>
    <xdr:to>
      <xdr:col>50</xdr:col>
      <xdr:colOff>114300</xdr:colOff>
      <xdr:row>106</xdr:row>
      <xdr:rowOff>167639</xdr:rowOff>
    </xdr:to>
    <xdr:cxnSp macro="">
      <xdr:nvCxnSpPr>
        <xdr:cNvPr id="484" name="直線コネクタ 483"/>
        <xdr:cNvCxnSpPr/>
      </xdr:nvCxnSpPr>
      <xdr:spPr>
        <a:xfrm>
          <a:off x="8750300" y="1833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112268</xdr:rowOff>
    </xdr:from>
    <xdr:to>
      <xdr:col>41</xdr:col>
      <xdr:colOff>101600</xdr:colOff>
      <xdr:row>107</xdr:row>
      <xdr:rowOff>42418</xdr:rowOff>
    </xdr:to>
    <xdr:sp macro="" textlink="">
      <xdr:nvSpPr>
        <xdr:cNvPr id="485" name="楕円 484"/>
        <xdr:cNvSpPr/>
      </xdr:nvSpPr>
      <xdr:spPr>
        <a:xfrm>
          <a:off x="7810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163068</xdr:rowOff>
    </xdr:from>
    <xdr:to>
      <xdr:col>45</xdr:col>
      <xdr:colOff>177800</xdr:colOff>
      <xdr:row>106</xdr:row>
      <xdr:rowOff>163068</xdr:rowOff>
    </xdr:to>
    <xdr:cxnSp macro="">
      <xdr:nvCxnSpPr>
        <xdr:cNvPr id="486" name="直線コネクタ 485"/>
        <xdr:cNvCxnSpPr/>
      </xdr:nvCxnSpPr>
      <xdr:spPr>
        <a:xfrm>
          <a:off x="7861300" y="1833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487" name="楕円 486"/>
        <xdr:cNvSpPr/>
      </xdr:nvSpPr>
      <xdr:spPr>
        <a:xfrm>
          <a:off x="6921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163068</xdr:rowOff>
    </xdr:from>
    <xdr:to>
      <xdr:col>41</xdr:col>
      <xdr:colOff>50800</xdr:colOff>
      <xdr:row>106</xdr:row>
      <xdr:rowOff>163068</xdr:rowOff>
    </xdr:to>
    <xdr:cxnSp macro="">
      <xdr:nvCxnSpPr>
        <xdr:cNvPr id="488" name="直線コネクタ 487"/>
        <xdr:cNvCxnSpPr/>
      </xdr:nvCxnSpPr>
      <xdr:spPr>
        <a:xfrm>
          <a:off x="6972300" y="1833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9" name="n_1aveValue【市民会館】&#10;一人当たり面積"/>
        <xdr:cNvSpPr txBox="1"/>
      </xdr:nvSpPr>
      <xdr:spPr>
        <a:xfrm>
          <a:off x="93917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90"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91" name="n_3aveValue【市民会館】&#10;一人当たり面積"/>
        <xdr:cNvSpPr txBox="1"/>
      </xdr:nvSpPr>
      <xdr:spPr>
        <a:xfrm>
          <a:off x="7626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2"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93"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33545</xdr:rowOff>
    </xdr:from>
    <xdr:ext cx="469744" cy="259045"/>
    <xdr:sp macro="" textlink="">
      <xdr:nvSpPr>
        <xdr:cNvPr id="494" name="n_2mainValue【市民会館】&#10;一人当たり面積"/>
        <xdr:cNvSpPr txBox="1"/>
      </xdr:nvSpPr>
      <xdr:spPr>
        <a:xfrm>
          <a:off x="8515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33545</xdr:rowOff>
    </xdr:from>
    <xdr:ext cx="469744" cy="259045"/>
    <xdr:sp macro="" textlink="">
      <xdr:nvSpPr>
        <xdr:cNvPr id="495" name="n_3mainValue【市民会館】&#10;一人当たり面積"/>
        <xdr:cNvSpPr txBox="1"/>
      </xdr:nvSpPr>
      <xdr:spPr>
        <a:xfrm>
          <a:off x="7626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33545</xdr:rowOff>
    </xdr:from>
    <xdr:ext cx="469744" cy="259045"/>
    <xdr:sp macro="" textlink="">
      <xdr:nvSpPr>
        <xdr:cNvPr id="496" name="n_4mainValue【市民会館】&#10;一人当たり面積"/>
        <xdr:cNvSpPr txBox="1"/>
      </xdr:nvSpPr>
      <xdr:spPr>
        <a:xfrm>
          <a:off x="6737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9" name="直線コネクタ 518"/>
        <xdr:cNvCxnSpPr/>
      </xdr:nvCxnSpPr>
      <xdr:spPr>
        <a:xfrm flipV="1">
          <a:off x="16318864" y="58140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20" name="【一般廃棄物処理施設】&#10;有形固定資産減価償却率最小値テキスト"/>
        <xdr:cNvSpPr txBox="1"/>
      </xdr:nvSpPr>
      <xdr:spPr>
        <a:xfrm>
          <a:off x="16357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21" name="直線コネクタ 520"/>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2"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3" name="直線コネクタ 522"/>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6" name="フローチャート: 判断 525"/>
        <xdr:cNvSpPr/>
      </xdr:nvSpPr>
      <xdr:spPr>
        <a:xfrm>
          <a:off x="15430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7" name="フローチャート: 判断 526"/>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8" name="フローチャート: 判断 527"/>
        <xdr:cNvSpPr/>
      </xdr:nvSpPr>
      <xdr:spPr>
        <a:xfrm>
          <a:off x="136525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9" name="フローチャート: 判断 528"/>
        <xdr:cNvSpPr/>
      </xdr:nvSpPr>
      <xdr:spPr>
        <a:xfrm>
          <a:off x="12763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151130</xdr:rowOff>
    </xdr:from>
    <xdr:to>
      <xdr:col>85</xdr:col>
      <xdr:colOff>177800</xdr:colOff>
      <xdr:row>42</xdr:row>
      <xdr:rowOff>81280</xdr:rowOff>
    </xdr:to>
    <xdr:sp macro="" textlink="">
      <xdr:nvSpPr>
        <xdr:cNvPr id="535" name="楕円 534"/>
        <xdr:cNvSpPr/>
      </xdr:nvSpPr>
      <xdr:spPr>
        <a:xfrm>
          <a:off x="162687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66057</xdr:rowOff>
    </xdr:from>
    <xdr:ext cx="405111" cy="259045"/>
    <xdr:sp macro="" textlink="">
      <xdr:nvSpPr>
        <xdr:cNvPr id="536" name="【一般廃棄物処理施設】&#10;有形固定資産減価償却率該当値テキスト"/>
        <xdr:cNvSpPr txBox="1"/>
      </xdr:nvSpPr>
      <xdr:spPr>
        <a:xfrm>
          <a:off x="16357600" y="709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59690</xdr:rowOff>
    </xdr:from>
    <xdr:to>
      <xdr:col>81</xdr:col>
      <xdr:colOff>101600</xdr:colOff>
      <xdr:row>41</xdr:row>
      <xdr:rowOff>161290</xdr:rowOff>
    </xdr:to>
    <xdr:sp macro="" textlink="">
      <xdr:nvSpPr>
        <xdr:cNvPr id="537" name="楕円 536"/>
        <xdr:cNvSpPr/>
      </xdr:nvSpPr>
      <xdr:spPr>
        <a:xfrm>
          <a:off x="1543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110490</xdr:rowOff>
    </xdr:from>
    <xdr:to>
      <xdr:col>85</xdr:col>
      <xdr:colOff>127000</xdr:colOff>
      <xdr:row>42</xdr:row>
      <xdr:rowOff>30480</xdr:rowOff>
    </xdr:to>
    <xdr:cxnSp macro="">
      <xdr:nvCxnSpPr>
        <xdr:cNvPr id="538" name="直線コネクタ 537"/>
        <xdr:cNvCxnSpPr/>
      </xdr:nvCxnSpPr>
      <xdr:spPr>
        <a:xfrm>
          <a:off x="15481300" y="7139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135128</xdr:rowOff>
    </xdr:from>
    <xdr:to>
      <xdr:col>76</xdr:col>
      <xdr:colOff>165100</xdr:colOff>
      <xdr:row>41</xdr:row>
      <xdr:rowOff>65278</xdr:rowOff>
    </xdr:to>
    <xdr:sp macro="" textlink="">
      <xdr:nvSpPr>
        <xdr:cNvPr id="539" name="楕円 538"/>
        <xdr:cNvSpPr/>
      </xdr:nvSpPr>
      <xdr:spPr>
        <a:xfrm>
          <a:off x="14541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14478</xdr:rowOff>
    </xdr:from>
    <xdr:to>
      <xdr:col>81</xdr:col>
      <xdr:colOff>50800</xdr:colOff>
      <xdr:row>41</xdr:row>
      <xdr:rowOff>110490</xdr:rowOff>
    </xdr:to>
    <xdr:cxnSp macro="">
      <xdr:nvCxnSpPr>
        <xdr:cNvPr id="540" name="直線コネクタ 539"/>
        <xdr:cNvCxnSpPr/>
      </xdr:nvCxnSpPr>
      <xdr:spPr>
        <a:xfrm>
          <a:off x="14592300" y="70439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164846</xdr:rowOff>
    </xdr:from>
    <xdr:to>
      <xdr:col>72</xdr:col>
      <xdr:colOff>38100</xdr:colOff>
      <xdr:row>40</xdr:row>
      <xdr:rowOff>94996</xdr:rowOff>
    </xdr:to>
    <xdr:sp macro="" textlink="">
      <xdr:nvSpPr>
        <xdr:cNvPr id="541" name="楕円 540"/>
        <xdr:cNvSpPr/>
      </xdr:nvSpPr>
      <xdr:spPr>
        <a:xfrm>
          <a:off x="1365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44196</xdr:rowOff>
    </xdr:from>
    <xdr:to>
      <xdr:col>76</xdr:col>
      <xdr:colOff>114300</xdr:colOff>
      <xdr:row>41</xdr:row>
      <xdr:rowOff>14478</xdr:rowOff>
    </xdr:to>
    <xdr:cxnSp macro="">
      <xdr:nvCxnSpPr>
        <xdr:cNvPr id="542" name="直線コネクタ 541"/>
        <xdr:cNvCxnSpPr/>
      </xdr:nvCxnSpPr>
      <xdr:spPr>
        <a:xfrm>
          <a:off x="13703300" y="690219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27686</xdr:rowOff>
    </xdr:from>
    <xdr:to>
      <xdr:col>67</xdr:col>
      <xdr:colOff>101600</xdr:colOff>
      <xdr:row>39</xdr:row>
      <xdr:rowOff>129286</xdr:rowOff>
    </xdr:to>
    <xdr:sp macro="" textlink="">
      <xdr:nvSpPr>
        <xdr:cNvPr id="543" name="楕円 542"/>
        <xdr:cNvSpPr/>
      </xdr:nvSpPr>
      <xdr:spPr>
        <a:xfrm>
          <a:off x="12763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78486</xdr:rowOff>
    </xdr:from>
    <xdr:to>
      <xdr:col>71</xdr:col>
      <xdr:colOff>177800</xdr:colOff>
      <xdr:row>40</xdr:row>
      <xdr:rowOff>44196</xdr:rowOff>
    </xdr:to>
    <xdr:cxnSp macro="">
      <xdr:nvCxnSpPr>
        <xdr:cNvPr id="544" name="直線コネクタ 543"/>
        <xdr:cNvCxnSpPr/>
      </xdr:nvCxnSpPr>
      <xdr:spPr>
        <a:xfrm>
          <a:off x="12814300" y="67650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152671</xdr:rowOff>
    </xdr:from>
    <xdr:ext cx="405111" cy="259045"/>
    <xdr:sp macro="" textlink="">
      <xdr:nvSpPr>
        <xdr:cNvPr id="545" name="n_1aveValue【一般廃棄物処理施設】&#10;有形固定資産減価償却率"/>
        <xdr:cNvSpPr txBox="1"/>
      </xdr:nvSpPr>
      <xdr:spPr>
        <a:xfrm>
          <a:off x="1526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6"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547" name="n_3aveValue【一般廃棄物処理施設】&#10;有形固定資産減価償却率"/>
        <xdr:cNvSpPr txBox="1"/>
      </xdr:nvSpPr>
      <xdr:spPr>
        <a:xfrm>
          <a:off x="13500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548" name="n_4aveValue【一般廃棄物処理施設】&#10;有形固定資産減価償却率"/>
        <xdr:cNvSpPr txBox="1"/>
      </xdr:nvSpPr>
      <xdr:spPr>
        <a:xfrm>
          <a:off x="12611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152417</xdr:rowOff>
    </xdr:from>
    <xdr:ext cx="405111" cy="259045"/>
    <xdr:sp macro="" textlink="">
      <xdr:nvSpPr>
        <xdr:cNvPr id="549" name="n_1mainValue【一般廃棄物処理施設】&#10;有形固定資産減価償却率"/>
        <xdr:cNvSpPr txBox="1"/>
      </xdr:nvSpPr>
      <xdr:spPr>
        <a:xfrm>
          <a:off x="152660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56405</xdr:rowOff>
    </xdr:from>
    <xdr:ext cx="405111" cy="259045"/>
    <xdr:sp macro="" textlink="">
      <xdr:nvSpPr>
        <xdr:cNvPr id="550" name="n_2mainValue【一般廃棄物処理施設】&#10;有形固定資産減価償却率"/>
        <xdr:cNvSpPr txBox="1"/>
      </xdr:nvSpPr>
      <xdr:spPr>
        <a:xfrm>
          <a:off x="14389744" y="70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86123</xdr:rowOff>
    </xdr:from>
    <xdr:ext cx="405111" cy="259045"/>
    <xdr:sp macro="" textlink="">
      <xdr:nvSpPr>
        <xdr:cNvPr id="551" name="n_3mainValue【一般廃棄物処理施設】&#10;有形固定資産減価償却率"/>
        <xdr:cNvSpPr txBox="1"/>
      </xdr:nvSpPr>
      <xdr:spPr>
        <a:xfrm>
          <a:off x="13500744"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120413</xdr:rowOff>
    </xdr:from>
    <xdr:ext cx="405111" cy="259045"/>
    <xdr:sp macro="" textlink="">
      <xdr:nvSpPr>
        <xdr:cNvPr id="552" name="n_4mainValue【一般廃棄物処理施設】&#10;有形固定資産減価償却率"/>
        <xdr:cNvSpPr txBox="1"/>
      </xdr:nvSpPr>
      <xdr:spPr>
        <a:xfrm>
          <a:off x="12611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9" name="直線コネクタ 578"/>
        <xdr:cNvCxnSpPr/>
      </xdr:nvCxnSpPr>
      <xdr:spPr>
        <a:xfrm flipV="1">
          <a:off x="22160864" y="5828282"/>
          <a:ext cx="0" cy="145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80" name="【一般廃棄物処理施設】&#10;一人当たり有形固定資産（償却資産）額最小値テキスト"/>
        <xdr:cNvSpPr txBox="1"/>
      </xdr:nvSpPr>
      <xdr:spPr>
        <a:xfrm>
          <a:off x="22199600" y="72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81" name="直線コネクタ 580"/>
        <xdr:cNvCxnSpPr/>
      </xdr:nvCxnSpPr>
      <xdr:spPr>
        <a:xfrm>
          <a:off x="22072600" y="7283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2" name="【一般廃棄物処理施設】&#10;一人当たり有形固定資産（償却資産）額最大値テキスト"/>
        <xdr:cNvSpPr txBox="1"/>
      </xdr:nvSpPr>
      <xdr:spPr>
        <a:xfrm>
          <a:off x="22199600" y="56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3" name="直線コネクタ 582"/>
        <xdr:cNvCxnSpPr/>
      </xdr:nvCxnSpPr>
      <xdr:spPr>
        <a:xfrm>
          <a:off x="22072600" y="58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4" name="【一般廃棄物処理施設】&#10;一人当たり有形固定資産（償却資産）額平均値テキスト"/>
        <xdr:cNvSpPr txBox="1"/>
      </xdr:nvSpPr>
      <xdr:spPr>
        <a:xfrm>
          <a:off x="22199600" y="653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5" name="フローチャート: 判断 584"/>
        <xdr:cNvSpPr/>
      </xdr:nvSpPr>
      <xdr:spPr>
        <a:xfrm>
          <a:off x="22110700" y="65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6" name="フローチャート: 判断 585"/>
        <xdr:cNvSpPr/>
      </xdr:nvSpPr>
      <xdr:spPr>
        <a:xfrm>
          <a:off x="21272500" y="660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7" name="フローチャート: 判断 586"/>
        <xdr:cNvSpPr/>
      </xdr:nvSpPr>
      <xdr:spPr>
        <a:xfrm>
          <a:off x="20383500" y="658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8" name="フローチャート: 判断 587"/>
        <xdr:cNvSpPr/>
      </xdr:nvSpPr>
      <xdr:spPr>
        <a:xfrm>
          <a:off x="19494500" y="65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9" name="フローチャート: 判断 588"/>
        <xdr:cNvSpPr/>
      </xdr:nvSpPr>
      <xdr:spPr>
        <a:xfrm>
          <a:off x="18605500" y="659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155522</xdr:rowOff>
    </xdr:from>
    <xdr:to>
      <xdr:col>116</xdr:col>
      <xdr:colOff>114300</xdr:colOff>
      <xdr:row>37</xdr:row>
      <xdr:rowOff>85672</xdr:rowOff>
    </xdr:to>
    <xdr:sp macro="" textlink="">
      <xdr:nvSpPr>
        <xdr:cNvPr id="595" name="楕円 594"/>
        <xdr:cNvSpPr/>
      </xdr:nvSpPr>
      <xdr:spPr>
        <a:xfrm>
          <a:off x="22110700" y="632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6949</xdr:rowOff>
    </xdr:from>
    <xdr:ext cx="534377" cy="259045"/>
    <xdr:sp macro="" textlink="">
      <xdr:nvSpPr>
        <xdr:cNvPr id="596" name="【一般廃棄物処理施設】&#10;一人当たり有形固定資産（償却資産）額該当値テキスト"/>
        <xdr:cNvSpPr txBox="1"/>
      </xdr:nvSpPr>
      <xdr:spPr>
        <a:xfrm>
          <a:off x="22199600" y="61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153089</xdr:rowOff>
    </xdr:from>
    <xdr:to>
      <xdr:col>112</xdr:col>
      <xdr:colOff>38100</xdr:colOff>
      <xdr:row>38</xdr:row>
      <xdr:rowOff>83240</xdr:rowOff>
    </xdr:to>
    <xdr:sp macro="" textlink="">
      <xdr:nvSpPr>
        <xdr:cNvPr id="597" name="楕円 596"/>
        <xdr:cNvSpPr/>
      </xdr:nvSpPr>
      <xdr:spPr>
        <a:xfrm>
          <a:off x="21272500" y="6496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34872</xdr:rowOff>
    </xdr:from>
    <xdr:to>
      <xdr:col>116</xdr:col>
      <xdr:colOff>63500</xdr:colOff>
      <xdr:row>38</xdr:row>
      <xdr:rowOff>32439</xdr:rowOff>
    </xdr:to>
    <xdr:cxnSp macro="">
      <xdr:nvCxnSpPr>
        <xdr:cNvPr id="598" name="直線コネクタ 597"/>
        <xdr:cNvCxnSpPr/>
      </xdr:nvCxnSpPr>
      <xdr:spPr>
        <a:xfrm flipV="1">
          <a:off x="21323300" y="6378522"/>
          <a:ext cx="838200" cy="16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147717</xdr:rowOff>
    </xdr:from>
    <xdr:to>
      <xdr:col>107</xdr:col>
      <xdr:colOff>101600</xdr:colOff>
      <xdr:row>38</xdr:row>
      <xdr:rowOff>77867</xdr:rowOff>
    </xdr:to>
    <xdr:sp macro="" textlink="">
      <xdr:nvSpPr>
        <xdr:cNvPr id="599" name="楕円 598"/>
        <xdr:cNvSpPr/>
      </xdr:nvSpPr>
      <xdr:spPr>
        <a:xfrm>
          <a:off x="20383500" y="64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27067</xdr:rowOff>
    </xdr:from>
    <xdr:to>
      <xdr:col>111</xdr:col>
      <xdr:colOff>177800</xdr:colOff>
      <xdr:row>38</xdr:row>
      <xdr:rowOff>32439</xdr:rowOff>
    </xdr:to>
    <xdr:cxnSp macro="">
      <xdr:nvCxnSpPr>
        <xdr:cNvPr id="600" name="直線コネクタ 599"/>
        <xdr:cNvCxnSpPr/>
      </xdr:nvCxnSpPr>
      <xdr:spPr>
        <a:xfrm>
          <a:off x="20434300" y="6542167"/>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144044</xdr:rowOff>
    </xdr:from>
    <xdr:to>
      <xdr:col>102</xdr:col>
      <xdr:colOff>165100</xdr:colOff>
      <xdr:row>38</xdr:row>
      <xdr:rowOff>74194</xdr:rowOff>
    </xdr:to>
    <xdr:sp macro="" textlink="">
      <xdr:nvSpPr>
        <xdr:cNvPr id="601" name="楕円 600"/>
        <xdr:cNvSpPr/>
      </xdr:nvSpPr>
      <xdr:spPr>
        <a:xfrm>
          <a:off x="19494500" y="64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23393</xdr:rowOff>
    </xdr:from>
    <xdr:to>
      <xdr:col>107</xdr:col>
      <xdr:colOff>50800</xdr:colOff>
      <xdr:row>38</xdr:row>
      <xdr:rowOff>27067</xdr:rowOff>
    </xdr:to>
    <xdr:cxnSp macro="">
      <xdr:nvCxnSpPr>
        <xdr:cNvPr id="602" name="直線コネクタ 601"/>
        <xdr:cNvCxnSpPr/>
      </xdr:nvCxnSpPr>
      <xdr:spPr>
        <a:xfrm>
          <a:off x="19545300" y="6538493"/>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135275</xdr:rowOff>
    </xdr:from>
    <xdr:to>
      <xdr:col>98</xdr:col>
      <xdr:colOff>38100</xdr:colOff>
      <xdr:row>38</xdr:row>
      <xdr:rowOff>65425</xdr:rowOff>
    </xdr:to>
    <xdr:sp macro="" textlink="">
      <xdr:nvSpPr>
        <xdr:cNvPr id="603" name="楕円 602"/>
        <xdr:cNvSpPr/>
      </xdr:nvSpPr>
      <xdr:spPr>
        <a:xfrm>
          <a:off x="18605500" y="64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14625</xdr:rowOff>
    </xdr:from>
    <xdr:to>
      <xdr:col>102</xdr:col>
      <xdr:colOff>114300</xdr:colOff>
      <xdr:row>38</xdr:row>
      <xdr:rowOff>23393</xdr:rowOff>
    </xdr:to>
    <xdr:cxnSp macro="">
      <xdr:nvCxnSpPr>
        <xdr:cNvPr id="604" name="直線コネクタ 603"/>
        <xdr:cNvCxnSpPr/>
      </xdr:nvCxnSpPr>
      <xdr:spPr>
        <a:xfrm>
          <a:off x="18656300" y="6529725"/>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5" name="n_1aveValue【一般廃棄物処理施設】&#10;一人当たり有形固定資産（償却資産）額"/>
        <xdr:cNvSpPr txBox="1"/>
      </xdr:nvSpPr>
      <xdr:spPr>
        <a:xfrm>
          <a:off x="21043411" y="67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6" name="n_2aveValue【一般廃棄物処理施設】&#10;一人当たり有形固定資産（償却資産）額"/>
        <xdr:cNvSpPr txBox="1"/>
      </xdr:nvSpPr>
      <xdr:spPr>
        <a:xfrm>
          <a:off x="20167111" y="66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7" name="n_3aveValue【一般廃棄物処理施設】&#10;一人当たり有形固定資産（償却資産）額"/>
        <xdr:cNvSpPr txBox="1"/>
      </xdr:nvSpPr>
      <xdr:spPr>
        <a:xfrm>
          <a:off x="19278111" y="66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8" name="n_4aveValue【一般廃棄物処理施設】&#10;一人当たり有形固定資産（償却資産）額"/>
        <xdr:cNvSpPr txBox="1"/>
      </xdr:nvSpPr>
      <xdr:spPr>
        <a:xfrm>
          <a:off x="18389111" y="668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99766</xdr:rowOff>
    </xdr:from>
    <xdr:ext cx="534377" cy="259045"/>
    <xdr:sp macro="" textlink="">
      <xdr:nvSpPr>
        <xdr:cNvPr id="609" name="n_1mainValue【一般廃棄物処理施設】&#10;一人当たり有形固定資産（償却資産）額"/>
        <xdr:cNvSpPr txBox="1"/>
      </xdr:nvSpPr>
      <xdr:spPr>
        <a:xfrm>
          <a:off x="21043411" y="627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94394</xdr:rowOff>
    </xdr:from>
    <xdr:ext cx="534377" cy="259045"/>
    <xdr:sp macro="" textlink="">
      <xdr:nvSpPr>
        <xdr:cNvPr id="610" name="n_2mainValue【一般廃棄物処理施設】&#10;一人当たり有形固定資産（償却資産）額"/>
        <xdr:cNvSpPr txBox="1"/>
      </xdr:nvSpPr>
      <xdr:spPr>
        <a:xfrm>
          <a:off x="20167111" y="626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90721</xdr:rowOff>
    </xdr:from>
    <xdr:ext cx="534377" cy="259045"/>
    <xdr:sp macro="" textlink="">
      <xdr:nvSpPr>
        <xdr:cNvPr id="611" name="n_3mainValue【一般廃棄物処理施設】&#10;一人当たり有形固定資産（償却資産）額"/>
        <xdr:cNvSpPr txBox="1"/>
      </xdr:nvSpPr>
      <xdr:spPr>
        <a:xfrm>
          <a:off x="19278111" y="62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81952</xdr:rowOff>
    </xdr:from>
    <xdr:ext cx="534377" cy="259045"/>
    <xdr:sp macro="" textlink="">
      <xdr:nvSpPr>
        <xdr:cNvPr id="612" name="n_4mainValue【一般廃棄物処理施設】&#10;一人当たり有形固定資産（償却資産）額"/>
        <xdr:cNvSpPr txBox="1"/>
      </xdr:nvSpPr>
      <xdr:spPr>
        <a:xfrm>
          <a:off x="18389111" y="62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9" name="直線コネクタ 638"/>
        <xdr:cNvCxnSpPr/>
      </xdr:nvCxnSpPr>
      <xdr:spPr>
        <a:xfrm flipV="1">
          <a:off x="16318864" y="952935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40" name="【保健センター・保健所】&#10;有形固定資産減価償却率最小値テキスト"/>
        <xdr:cNvSpPr txBox="1"/>
      </xdr:nvSpPr>
      <xdr:spPr>
        <a:xfrm>
          <a:off x="16357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41" name="直線コネクタ 640"/>
        <xdr:cNvCxnSpPr/>
      </xdr:nvCxnSpPr>
      <xdr:spPr>
        <a:xfrm>
          <a:off x="16230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2" name="【保健センター・保健所】&#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3" name="直線コネクタ 642"/>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68053</xdr:rowOff>
    </xdr:from>
    <xdr:ext cx="405111" cy="259045"/>
    <xdr:sp macro="" textlink="">
      <xdr:nvSpPr>
        <xdr:cNvPr id="644" name="【保健センター・保健所】&#10;有形固定資産減価償却率平均値テキスト"/>
        <xdr:cNvSpPr txBox="1"/>
      </xdr:nvSpPr>
      <xdr:spPr>
        <a:xfrm>
          <a:off x="16357600" y="10012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5" name="フローチャート: 判断 644"/>
        <xdr:cNvSpPr/>
      </xdr:nvSpPr>
      <xdr:spPr>
        <a:xfrm>
          <a:off x="16268700" y="1003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6" name="フローチャート: 判断 645"/>
        <xdr:cNvSpPr/>
      </xdr:nvSpPr>
      <xdr:spPr>
        <a:xfrm>
          <a:off x="1543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7" name="フローチャート: 判断 646"/>
        <xdr:cNvSpPr/>
      </xdr:nvSpPr>
      <xdr:spPr>
        <a:xfrm>
          <a:off x="14541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8" name="フローチャート: 判断 647"/>
        <xdr:cNvSpPr/>
      </xdr:nvSpPr>
      <xdr:spPr>
        <a:xfrm>
          <a:off x="13652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9" name="フローチャート: 判断 648"/>
        <xdr:cNvSpPr/>
      </xdr:nvSpPr>
      <xdr:spPr>
        <a:xfrm>
          <a:off x="12763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655" name="楕円 654"/>
        <xdr:cNvSpPr/>
      </xdr:nvSpPr>
      <xdr:spPr>
        <a:xfrm>
          <a:off x="162687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656" name="【保健センター・保健所】&#10;有形固定資産減価償却率該当値テキスト"/>
        <xdr:cNvSpPr txBox="1"/>
      </xdr:nvSpPr>
      <xdr:spPr>
        <a:xfrm>
          <a:off x="16357600" y="970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16147</xdr:rowOff>
    </xdr:from>
    <xdr:to>
      <xdr:col>81</xdr:col>
      <xdr:colOff>101600</xdr:colOff>
      <xdr:row>57</xdr:row>
      <xdr:rowOff>117747</xdr:rowOff>
    </xdr:to>
    <xdr:sp macro="" textlink="">
      <xdr:nvSpPr>
        <xdr:cNvPr id="657" name="楕円 656"/>
        <xdr:cNvSpPr/>
      </xdr:nvSpPr>
      <xdr:spPr>
        <a:xfrm>
          <a:off x="15430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66947</xdr:rowOff>
    </xdr:from>
    <xdr:to>
      <xdr:col>85</xdr:col>
      <xdr:colOff>127000</xdr:colOff>
      <xdr:row>57</xdr:row>
      <xdr:rowOff>132262</xdr:rowOff>
    </xdr:to>
    <xdr:cxnSp macro="">
      <xdr:nvCxnSpPr>
        <xdr:cNvPr id="658" name="直線コネクタ 657"/>
        <xdr:cNvCxnSpPr/>
      </xdr:nvCxnSpPr>
      <xdr:spPr>
        <a:xfrm>
          <a:off x="15481300" y="983959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122283</xdr:rowOff>
    </xdr:from>
    <xdr:to>
      <xdr:col>76</xdr:col>
      <xdr:colOff>165100</xdr:colOff>
      <xdr:row>57</xdr:row>
      <xdr:rowOff>52433</xdr:rowOff>
    </xdr:to>
    <xdr:sp macro="" textlink="">
      <xdr:nvSpPr>
        <xdr:cNvPr id="659" name="楕円 658"/>
        <xdr:cNvSpPr/>
      </xdr:nvSpPr>
      <xdr:spPr>
        <a:xfrm>
          <a:off x="14541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1633</xdr:rowOff>
    </xdr:from>
    <xdr:to>
      <xdr:col>81</xdr:col>
      <xdr:colOff>50800</xdr:colOff>
      <xdr:row>57</xdr:row>
      <xdr:rowOff>66947</xdr:rowOff>
    </xdr:to>
    <xdr:cxnSp macro="">
      <xdr:nvCxnSpPr>
        <xdr:cNvPr id="660" name="直線コネクタ 659"/>
        <xdr:cNvCxnSpPr/>
      </xdr:nvCxnSpPr>
      <xdr:spPr>
        <a:xfrm>
          <a:off x="14592300" y="97742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56969</xdr:rowOff>
    </xdr:from>
    <xdr:to>
      <xdr:col>72</xdr:col>
      <xdr:colOff>38100</xdr:colOff>
      <xdr:row>56</xdr:row>
      <xdr:rowOff>158569</xdr:rowOff>
    </xdr:to>
    <xdr:sp macro="" textlink="">
      <xdr:nvSpPr>
        <xdr:cNvPr id="661" name="楕円 660"/>
        <xdr:cNvSpPr/>
      </xdr:nvSpPr>
      <xdr:spPr>
        <a:xfrm>
          <a:off x="13652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107769</xdr:rowOff>
    </xdr:from>
    <xdr:to>
      <xdr:col>76</xdr:col>
      <xdr:colOff>114300</xdr:colOff>
      <xdr:row>57</xdr:row>
      <xdr:rowOff>1633</xdr:rowOff>
    </xdr:to>
    <xdr:cxnSp macro="">
      <xdr:nvCxnSpPr>
        <xdr:cNvPr id="662" name="直線コネクタ 661"/>
        <xdr:cNvCxnSpPr/>
      </xdr:nvCxnSpPr>
      <xdr:spPr>
        <a:xfrm>
          <a:off x="13703300" y="97089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163104</xdr:rowOff>
    </xdr:from>
    <xdr:to>
      <xdr:col>67</xdr:col>
      <xdr:colOff>101600</xdr:colOff>
      <xdr:row>56</xdr:row>
      <xdr:rowOff>93254</xdr:rowOff>
    </xdr:to>
    <xdr:sp macro="" textlink="">
      <xdr:nvSpPr>
        <xdr:cNvPr id="663" name="楕円 662"/>
        <xdr:cNvSpPr/>
      </xdr:nvSpPr>
      <xdr:spPr>
        <a:xfrm>
          <a:off x="12763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42454</xdr:rowOff>
    </xdr:from>
    <xdr:to>
      <xdr:col>71</xdr:col>
      <xdr:colOff>177800</xdr:colOff>
      <xdr:row>56</xdr:row>
      <xdr:rowOff>107769</xdr:rowOff>
    </xdr:to>
    <xdr:cxnSp macro="">
      <xdr:nvCxnSpPr>
        <xdr:cNvPr id="664" name="直線コネクタ 663"/>
        <xdr:cNvCxnSpPr/>
      </xdr:nvCxnSpPr>
      <xdr:spPr>
        <a:xfrm>
          <a:off x="12814300" y="96436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156227</xdr:rowOff>
    </xdr:from>
    <xdr:ext cx="405111" cy="259045"/>
    <xdr:sp macro="" textlink="">
      <xdr:nvSpPr>
        <xdr:cNvPr id="665" name="n_1aveValue【保健センター・保健所】&#10;有形固定資産減価償却率"/>
        <xdr:cNvSpPr txBox="1"/>
      </xdr:nvSpPr>
      <xdr:spPr>
        <a:xfrm>
          <a:off x="152660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58255</xdr:rowOff>
    </xdr:from>
    <xdr:ext cx="405111" cy="259045"/>
    <xdr:sp macro="" textlink="">
      <xdr:nvSpPr>
        <xdr:cNvPr id="666" name="n_2aveValue【保健センター・保健所】&#10;有形固定資産減価償却率"/>
        <xdr:cNvSpPr txBox="1"/>
      </xdr:nvSpPr>
      <xdr:spPr>
        <a:xfrm>
          <a:off x="14389744" y="1000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45193</xdr:rowOff>
    </xdr:from>
    <xdr:ext cx="405111" cy="259045"/>
    <xdr:sp macro="" textlink="">
      <xdr:nvSpPr>
        <xdr:cNvPr id="667" name="n_3aveValue【保健センター・保健所】&#10;有形固定資産減価償却率"/>
        <xdr:cNvSpPr txBox="1"/>
      </xdr:nvSpPr>
      <xdr:spPr>
        <a:xfrm>
          <a:off x="13500744" y="998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32130</xdr:rowOff>
    </xdr:from>
    <xdr:ext cx="405111" cy="259045"/>
    <xdr:sp macro="" textlink="">
      <xdr:nvSpPr>
        <xdr:cNvPr id="668" name="n_4aveValue【保健センター・保健所】&#10;有形固定資産減価償却率"/>
        <xdr:cNvSpPr txBox="1"/>
      </xdr:nvSpPr>
      <xdr:spPr>
        <a:xfrm>
          <a:off x="12611744" y="997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134274</xdr:rowOff>
    </xdr:from>
    <xdr:ext cx="405111" cy="259045"/>
    <xdr:sp macro="" textlink="">
      <xdr:nvSpPr>
        <xdr:cNvPr id="669" name="n_1mainValue【保健センター・保健所】&#10;有形固定資産減価償却率"/>
        <xdr:cNvSpPr txBox="1"/>
      </xdr:nvSpPr>
      <xdr:spPr>
        <a:xfrm>
          <a:off x="152660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68960</xdr:rowOff>
    </xdr:from>
    <xdr:ext cx="405111" cy="259045"/>
    <xdr:sp macro="" textlink="">
      <xdr:nvSpPr>
        <xdr:cNvPr id="670" name="n_2mainValue【保健センター・保健所】&#10;有形固定資産減価償却率"/>
        <xdr:cNvSpPr txBox="1"/>
      </xdr:nvSpPr>
      <xdr:spPr>
        <a:xfrm>
          <a:off x="14389744"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3646</xdr:rowOff>
    </xdr:from>
    <xdr:ext cx="405111" cy="259045"/>
    <xdr:sp macro="" textlink="">
      <xdr:nvSpPr>
        <xdr:cNvPr id="671" name="n_3mainValue【保健センター・保健所】&#10;有形固定資産減価償却率"/>
        <xdr:cNvSpPr txBox="1"/>
      </xdr:nvSpPr>
      <xdr:spPr>
        <a:xfrm>
          <a:off x="13500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109781</xdr:rowOff>
    </xdr:from>
    <xdr:ext cx="405111" cy="259045"/>
    <xdr:sp macro="" textlink="">
      <xdr:nvSpPr>
        <xdr:cNvPr id="672" name="n_4mainValue【保健センター・保健所】&#10;有形固定資産減価償却率"/>
        <xdr:cNvSpPr txBox="1"/>
      </xdr:nvSpPr>
      <xdr:spPr>
        <a:xfrm>
          <a:off x="126117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701" name="【保健センター・保健所】&#10;一人当たり面積平均値テキスト"/>
        <xdr:cNvSpPr txBox="1"/>
      </xdr:nvSpPr>
      <xdr:spPr>
        <a:xfrm>
          <a:off x="221996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フローチャート: 判断 701"/>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xdr:cNvSpPr/>
      </xdr:nvSpPr>
      <xdr:spPr>
        <a:xfrm>
          <a:off x="19494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6" name="フローチャート: 判断 705"/>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12" name="楕円 711"/>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713" name="【保健センター・保健所】&#10;一人当たり面積該当値テキスト"/>
        <xdr:cNvSpPr txBox="1"/>
      </xdr:nvSpPr>
      <xdr:spPr>
        <a:xfrm>
          <a:off x="22199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714" name="楕円 713"/>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114300</xdr:rowOff>
    </xdr:to>
    <xdr:cxnSp macro="">
      <xdr:nvCxnSpPr>
        <xdr:cNvPr id="715" name="直線コネクタ 714"/>
        <xdr:cNvCxnSpPr/>
      </xdr:nvCxnSpPr>
      <xdr:spPr>
        <a:xfrm>
          <a:off x="21323300" y="1040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716" name="楕円 715"/>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114300</xdr:rowOff>
    </xdr:to>
    <xdr:cxnSp macro="">
      <xdr:nvCxnSpPr>
        <xdr:cNvPr id="717" name="直線コネクタ 716"/>
        <xdr:cNvCxnSpPr/>
      </xdr:nvCxnSpPr>
      <xdr:spPr>
        <a:xfrm>
          <a:off x="20434300" y="1040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18" name="楕円 717"/>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114300</xdr:rowOff>
    </xdr:to>
    <xdr:cxnSp macro="">
      <xdr:nvCxnSpPr>
        <xdr:cNvPr id="719" name="直線コネクタ 718"/>
        <xdr:cNvCxnSpPr/>
      </xdr:nvCxnSpPr>
      <xdr:spPr>
        <a:xfrm>
          <a:off x="19545300" y="1040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20" name="楕円 719"/>
        <xdr:cNvSpPr/>
      </xdr:nvSpPr>
      <xdr:spPr>
        <a:xfrm>
          <a:off x="18605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60</xdr:row>
      <xdr:rowOff>114300</xdr:rowOff>
    </xdr:to>
    <xdr:cxnSp macro="">
      <xdr:nvCxnSpPr>
        <xdr:cNvPr id="721" name="直線コネクタ 720"/>
        <xdr:cNvCxnSpPr/>
      </xdr:nvCxnSpPr>
      <xdr:spPr>
        <a:xfrm>
          <a:off x="18656300" y="1040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2" name="n_1aveValue【保健センター・保健所】&#10;一人当たり面積"/>
        <xdr:cNvSpPr txBox="1"/>
      </xdr:nvSpPr>
      <xdr:spPr>
        <a:xfrm>
          <a:off x="21075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3" name="n_2aveValue【保健センター・保健所】&#10;一人当たり面積"/>
        <xdr:cNvSpPr txBox="1"/>
      </xdr:nvSpPr>
      <xdr:spPr>
        <a:xfrm>
          <a:off x="20199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4" name="n_3aveValue【保健センター・保健所】&#10;一人当たり面積"/>
        <xdr:cNvSpPr txBox="1"/>
      </xdr:nvSpPr>
      <xdr:spPr>
        <a:xfrm>
          <a:off x="19310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5"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726" name="n_1main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27" name="n_2main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728" name="n_3main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29" name="n_4main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2" name="テキスト ボックス 74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2" name="テキスト ボックス 75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163830</xdr:rowOff>
    </xdr:from>
    <xdr:to>
      <xdr:col>85</xdr:col>
      <xdr:colOff>126364</xdr:colOff>
      <xdr:row>87</xdr:row>
      <xdr:rowOff>38100</xdr:rowOff>
    </xdr:to>
    <xdr:cxnSp macro="">
      <xdr:nvCxnSpPr>
        <xdr:cNvPr id="754" name="直線コネクタ 753"/>
        <xdr:cNvCxnSpPr/>
      </xdr:nvCxnSpPr>
      <xdr:spPr>
        <a:xfrm flipV="1">
          <a:off x="16318864" y="137083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41927</xdr:rowOff>
    </xdr:from>
    <xdr:ext cx="405111" cy="259045"/>
    <xdr:sp macro="" textlink="">
      <xdr:nvSpPr>
        <xdr:cNvPr id="755" name="【消防施設】&#10;有形固定資産減価償却率最小値テキスト"/>
        <xdr:cNvSpPr txBox="1"/>
      </xdr:nvSpPr>
      <xdr:spPr>
        <a:xfrm>
          <a:off x="16357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756" name="直線コネクタ 755"/>
        <xdr:cNvCxnSpPr/>
      </xdr:nvCxnSpPr>
      <xdr:spPr>
        <a:xfrm>
          <a:off x="16230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110507</xdr:rowOff>
    </xdr:from>
    <xdr:ext cx="405111" cy="259045"/>
    <xdr:sp macro="" textlink="">
      <xdr:nvSpPr>
        <xdr:cNvPr id="757" name="【消防施設】&#10;有形固定資産減価償却率最大値テキスト"/>
        <xdr:cNvSpPr txBox="1"/>
      </xdr:nvSpPr>
      <xdr:spPr>
        <a:xfrm>
          <a:off x="16357600" y="1348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163830</xdr:rowOff>
    </xdr:from>
    <xdr:to>
      <xdr:col>86</xdr:col>
      <xdr:colOff>25400</xdr:colOff>
      <xdr:row>79</xdr:row>
      <xdr:rowOff>163830</xdr:rowOff>
    </xdr:to>
    <xdr:cxnSp macro="">
      <xdr:nvCxnSpPr>
        <xdr:cNvPr id="758" name="直線コネクタ 757"/>
        <xdr:cNvCxnSpPr/>
      </xdr:nvCxnSpPr>
      <xdr:spPr>
        <a:xfrm>
          <a:off x="16230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45738</xdr:rowOff>
    </xdr:from>
    <xdr:ext cx="405111" cy="259045"/>
    <xdr:sp macro="" textlink="">
      <xdr:nvSpPr>
        <xdr:cNvPr id="759" name="【消防施設】&#10;有形固定資産減価償却率平均値テキスト"/>
        <xdr:cNvSpPr txBox="1"/>
      </xdr:nvSpPr>
      <xdr:spPr>
        <a:xfrm>
          <a:off x="16357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760" name="フローチャート: 判断 759"/>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21589</xdr:rowOff>
    </xdr:from>
    <xdr:to>
      <xdr:col>81</xdr:col>
      <xdr:colOff>101600</xdr:colOff>
      <xdr:row>83</xdr:row>
      <xdr:rowOff>123189</xdr:rowOff>
    </xdr:to>
    <xdr:sp macro="" textlink="">
      <xdr:nvSpPr>
        <xdr:cNvPr id="761" name="フローチャート: 判断 760"/>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166370</xdr:rowOff>
    </xdr:from>
    <xdr:to>
      <xdr:col>76</xdr:col>
      <xdr:colOff>165100</xdr:colOff>
      <xdr:row>83</xdr:row>
      <xdr:rowOff>96520</xdr:rowOff>
    </xdr:to>
    <xdr:sp macro="" textlink="">
      <xdr:nvSpPr>
        <xdr:cNvPr id="762" name="フローチャート: 判断 761"/>
        <xdr:cNvSpPr/>
      </xdr:nvSpPr>
      <xdr:spPr>
        <a:xfrm>
          <a:off x="14541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763" name="フローチャート: 判断 762"/>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132080</xdr:rowOff>
    </xdr:from>
    <xdr:to>
      <xdr:col>67</xdr:col>
      <xdr:colOff>101600</xdr:colOff>
      <xdr:row>83</xdr:row>
      <xdr:rowOff>62230</xdr:rowOff>
    </xdr:to>
    <xdr:sp macro="" textlink="">
      <xdr:nvSpPr>
        <xdr:cNvPr id="764" name="フローチャート: 判断 763"/>
        <xdr:cNvSpPr/>
      </xdr:nvSpPr>
      <xdr:spPr>
        <a:xfrm>
          <a:off x="12763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770" name="楕円 769"/>
        <xdr:cNvSpPr/>
      </xdr:nvSpPr>
      <xdr:spPr>
        <a:xfrm>
          <a:off x="16268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771" name="【消防施設】&#10;有形固定資産減価償却率該当値テキスト"/>
        <xdr:cNvSpPr txBox="1"/>
      </xdr:nvSpPr>
      <xdr:spPr>
        <a:xfrm>
          <a:off x="16357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772" name="楕円 771"/>
        <xdr:cNvSpPr/>
      </xdr:nvSpPr>
      <xdr:spPr>
        <a:xfrm>
          <a:off x="15430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81</xdr:row>
      <xdr:rowOff>34289</xdr:rowOff>
    </xdr:to>
    <xdr:cxnSp macro="">
      <xdr:nvCxnSpPr>
        <xdr:cNvPr id="773" name="直線コネクタ 772"/>
        <xdr:cNvCxnSpPr/>
      </xdr:nvCxnSpPr>
      <xdr:spPr>
        <a:xfrm>
          <a:off x="15481300" y="138455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2539</xdr:rowOff>
    </xdr:from>
    <xdr:to>
      <xdr:col>76</xdr:col>
      <xdr:colOff>165100</xdr:colOff>
      <xdr:row>80</xdr:row>
      <xdr:rowOff>104139</xdr:rowOff>
    </xdr:to>
    <xdr:sp macro="" textlink="">
      <xdr:nvSpPr>
        <xdr:cNvPr id="774" name="楕円 773"/>
        <xdr:cNvSpPr/>
      </xdr:nvSpPr>
      <xdr:spPr>
        <a:xfrm>
          <a:off x="14541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53339</xdr:rowOff>
    </xdr:from>
    <xdr:to>
      <xdr:col>81</xdr:col>
      <xdr:colOff>50800</xdr:colOff>
      <xdr:row>80</xdr:row>
      <xdr:rowOff>129539</xdr:rowOff>
    </xdr:to>
    <xdr:cxnSp macro="">
      <xdr:nvCxnSpPr>
        <xdr:cNvPr id="775" name="直線コネクタ 774"/>
        <xdr:cNvCxnSpPr/>
      </xdr:nvCxnSpPr>
      <xdr:spPr>
        <a:xfrm>
          <a:off x="14592300" y="13769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33020</xdr:rowOff>
    </xdr:from>
    <xdr:to>
      <xdr:col>72</xdr:col>
      <xdr:colOff>38100</xdr:colOff>
      <xdr:row>79</xdr:row>
      <xdr:rowOff>134620</xdr:rowOff>
    </xdr:to>
    <xdr:sp macro="" textlink="">
      <xdr:nvSpPr>
        <xdr:cNvPr id="776" name="楕円 775"/>
        <xdr:cNvSpPr/>
      </xdr:nvSpPr>
      <xdr:spPr>
        <a:xfrm>
          <a:off x="13652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83820</xdr:rowOff>
    </xdr:from>
    <xdr:to>
      <xdr:col>76</xdr:col>
      <xdr:colOff>114300</xdr:colOff>
      <xdr:row>80</xdr:row>
      <xdr:rowOff>53339</xdr:rowOff>
    </xdr:to>
    <xdr:cxnSp macro="">
      <xdr:nvCxnSpPr>
        <xdr:cNvPr id="777" name="直線コネクタ 776"/>
        <xdr:cNvCxnSpPr/>
      </xdr:nvCxnSpPr>
      <xdr:spPr>
        <a:xfrm>
          <a:off x="13703300" y="136283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97789</xdr:rowOff>
    </xdr:from>
    <xdr:to>
      <xdr:col>67</xdr:col>
      <xdr:colOff>101600</xdr:colOff>
      <xdr:row>79</xdr:row>
      <xdr:rowOff>27939</xdr:rowOff>
    </xdr:to>
    <xdr:sp macro="" textlink="">
      <xdr:nvSpPr>
        <xdr:cNvPr id="778" name="楕円 777"/>
        <xdr:cNvSpPr/>
      </xdr:nvSpPr>
      <xdr:spPr>
        <a:xfrm>
          <a:off x="12763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148589</xdr:rowOff>
    </xdr:from>
    <xdr:to>
      <xdr:col>71</xdr:col>
      <xdr:colOff>177800</xdr:colOff>
      <xdr:row>79</xdr:row>
      <xdr:rowOff>83820</xdr:rowOff>
    </xdr:to>
    <xdr:cxnSp macro="">
      <xdr:nvCxnSpPr>
        <xdr:cNvPr id="779" name="直線コネクタ 778"/>
        <xdr:cNvCxnSpPr/>
      </xdr:nvCxnSpPr>
      <xdr:spPr>
        <a:xfrm>
          <a:off x="12814300" y="135216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114316</xdr:rowOff>
    </xdr:from>
    <xdr:ext cx="405111" cy="259045"/>
    <xdr:sp macro="" textlink="">
      <xdr:nvSpPr>
        <xdr:cNvPr id="780" name="n_1aveValue【消防施設】&#10;有形固定資産減価償却率"/>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87647</xdr:rowOff>
    </xdr:from>
    <xdr:ext cx="405111" cy="259045"/>
    <xdr:sp macro="" textlink="">
      <xdr:nvSpPr>
        <xdr:cNvPr id="781" name="n_2aveValue【消防施設】&#10;有形固定資産減価償却率"/>
        <xdr:cNvSpPr txBox="1"/>
      </xdr:nvSpPr>
      <xdr:spPr>
        <a:xfrm>
          <a:off x="14389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782" name="n_3aveValue【消防施設】&#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783" name="n_4aveValue【消防施設】&#10;有形固定資産減価償却率"/>
        <xdr:cNvSpPr txBox="1"/>
      </xdr:nvSpPr>
      <xdr:spPr>
        <a:xfrm>
          <a:off x="12611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25416</xdr:rowOff>
    </xdr:from>
    <xdr:ext cx="405111" cy="259045"/>
    <xdr:sp macro="" textlink="">
      <xdr:nvSpPr>
        <xdr:cNvPr id="784" name="n_1mainValue【消防施設】&#10;有形固定資産減価償却率"/>
        <xdr:cNvSpPr txBox="1"/>
      </xdr:nvSpPr>
      <xdr:spPr>
        <a:xfrm>
          <a:off x="15266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120666</xdr:rowOff>
    </xdr:from>
    <xdr:ext cx="405111" cy="259045"/>
    <xdr:sp macro="" textlink="">
      <xdr:nvSpPr>
        <xdr:cNvPr id="785" name="n_2mainValue【消防施設】&#10;有形固定資産減価償却率"/>
        <xdr:cNvSpPr txBox="1"/>
      </xdr:nvSpPr>
      <xdr:spPr>
        <a:xfrm>
          <a:off x="14389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151147</xdr:rowOff>
    </xdr:from>
    <xdr:ext cx="405111" cy="259045"/>
    <xdr:sp macro="" textlink="">
      <xdr:nvSpPr>
        <xdr:cNvPr id="786" name="n_3mainValue【消防施設】&#10;有形固定資産減価償却率"/>
        <xdr:cNvSpPr txBox="1"/>
      </xdr:nvSpPr>
      <xdr:spPr>
        <a:xfrm>
          <a:off x="13500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44466</xdr:rowOff>
    </xdr:from>
    <xdr:ext cx="405111" cy="259045"/>
    <xdr:sp macro="" textlink="">
      <xdr:nvSpPr>
        <xdr:cNvPr id="787" name="n_4mainValue【消防施設】&#10;有形固定資産減価償却率"/>
        <xdr:cNvSpPr txBox="1"/>
      </xdr:nvSpPr>
      <xdr:spPr>
        <a:xfrm>
          <a:off x="12611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8" name="テキスト ボックス 79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9" name="直線コネクタ 7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0" name="テキスト ボックス 7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1" name="直線コネクタ 8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2" name="テキスト ボックス 8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3" name="直線コネクタ 8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4" name="テキスト ボックス 8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5" name="直線コネクタ 8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6" name="テキスト ボックス 8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7" name="直線コネクタ 8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8" name="テキスト ボックス 8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2" name="直線コネクタ 811"/>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3"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4" name="直線コネクタ 813"/>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5" name="【消防施設】&#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6" name="直線コネクタ 815"/>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7" name="【消防施設】&#10;一人当たり面積平均値テキスト"/>
        <xdr:cNvSpPr txBox="1"/>
      </xdr:nvSpPr>
      <xdr:spPr>
        <a:xfrm>
          <a:off x="22199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8" name="フローチャート: 判断 817"/>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9" name="フローチャート: 判断 818"/>
        <xdr:cNvSpPr/>
      </xdr:nvSpPr>
      <xdr:spPr>
        <a:xfrm>
          <a:off x="2127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20" name="フローチャート: 判断 819"/>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21" name="フローチャート: 判断 820"/>
        <xdr:cNvSpPr/>
      </xdr:nvSpPr>
      <xdr:spPr>
        <a:xfrm>
          <a:off x="19494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2" name="フローチャート: 判断 821"/>
        <xdr:cNvSpPr/>
      </xdr:nvSpPr>
      <xdr:spPr>
        <a:xfrm>
          <a:off x="18605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828" name="楕円 827"/>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829" name="【消防施設】&#10;一人当たり面積該当値テキスト"/>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830" name="楕円 829"/>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831" name="直線コネクタ 830"/>
        <xdr:cNvCxnSpPr/>
      </xdr:nvCxnSpPr>
      <xdr:spPr>
        <a:xfrm>
          <a:off x="21323300" y="13792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832" name="楕円 831"/>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76200</xdr:rowOff>
    </xdr:to>
    <xdr:cxnSp macro="">
      <xdr:nvCxnSpPr>
        <xdr:cNvPr id="833" name="直線コネクタ 832"/>
        <xdr:cNvCxnSpPr/>
      </xdr:nvCxnSpPr>
      <xdr:spPr>
        <a:xfrm>
          <a:off x="20434300" y="1375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834" name="楕円 833"/>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835" name="直線コネクタ 834"/>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836" name="楕円 835"/>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837" name="直線コネクタ 836"/>
        <xdr:cNvCxnSpPr/>
      </xdr:nvCxnSpPr>
      <xdr:spPr>
        <a:xfrm>
          <a:off x="18656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38"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9" name="n_2aveValue【消防施設】&#10;一人当たり面積"/>
        <xdr:cNvSpPr txBox="1"/>
      </xdr:nvSpPr>
      <xdr:spPr>
        <a:xfrm>
          <a:off x="201994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40" name="n_3aveValue【消防施設】&#10;一人当たり面積"/>
        <xdr:cNvSpPr txBox="1"/>
      </xdr:nvSpPr>
      <xdr:spPr>
        <a:xfrm>
          <a:off x="193104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41" name="n_4aveValue【消防施設】&#10;一人当たり面積"/>
        <xdr:cNvSpPr txBox="1"/>
      </xdr:nvSpPr>
      <xdr:spPr>
        <a:xfrm>
          <a:off x="18421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842" name="n_1mainValue【消防施設】&#10;一人当たり面積"/>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843" name="n_2mainValue【消防施設】&#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844" name="n_3mainValue【消防施設】&#10;一人当たり面積"/>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845" name="n_4mainValue【消防施設】&#10;一人当たり面積"/>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7" name="直線コネクタ 8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8" name="テキスト ボックス 85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9" name="直線コネクタ 8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0" name="テキスト ボックス 8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1" name="直線コネクタ 8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2" name="テキスト ボックス 8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3" name="直線コネクタ 8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4" name="テキスト ボックス 8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5" name="直線コネクタ 8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6" name="テキスト ボックス 8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7" name="直線コネクタ 8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8" name="テキスト ボックス 86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0" name="テキスト ボックス 86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2" name="直線コネクタ 871"/>
        <xdr:cNvCxnSpPr/>
      </xdr:nvCxnSpPr>
      <xdr:spPr>
        <a:xfrm flipV="1">
          <a:off x="16318864" y="17312639"/>
          <a:ext cx="0" cy="142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3" name="【庁舎】&#10;有形固定資産減価償却率最小値テキスト"/>
        <xdr:cNvSpPr txBox="1"/>
      </xdr:nvSpPr>
      <xdr:spPr>
        <a:xfrm>
          <a:off x="16357600" y="1874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4" name="直線コネクタ 873"/>
        <xdr:cNvCxnSpPr/>
      </xdr:nvCxnSpPr>
      <xdr:spPr>
        <a:xfrm>
          <a:off x="16230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5" name="【庁舎】&#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6" name="直線コネクタ 875"/>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7" name="【庁舎】&#10;有形固定資産減価償却率平均値テキスト"/>
        <xdr:cNvSpPr txBox="1"/>
      </xdr:nvSpPr>
      <xdr:spPr>
        <a:xfrm>
          <a:off x="16357600" y="179721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8" name="フローチャート: 判断 877"/>
        <xdr:cNvSpPr/>
      </xdr:nvSpPr>
      <xdr:spPr>
        <a:xfrm>
          <a:off x="162687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9" name="フローチャート: 判断 878"/>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80" name="フローチャート: 判断 879"/>
        <xdr:cNvSpPr/>
      </xdr:nvSpPr>
      <xdr:spPr>
        <a:xfrm>
          <a:off x="14541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81" name="フローチャート: 判断 880"/>
        <xdr:cNvSpPr/>
      </xdr:nvSpPr>
      <xdr:spPr>
        <a:xfrm>
          <a:off x="1365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2" name="フローチャート: 判断 881"/>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58057</xdr:rowOff>
    </xdr:from>
    <xdr:to>
      <xdr:col>85</xdr:col>
      <xdr:colOff>177800</xdr:colOff>
      <xdr:row>106</xdr:row>
      <xdr:rowOff>159657</xdr:rowOff>
    </xdr:to>
    <xdr:sp macro="" textlink="">
      <xdr:nvSpPr>
        <xdr:cNvPr id="888" name="楕円 887"/>
        <xdr:cNvSpPr/>
      </xdr:nvSpPr>
      <xdr:spPr>
        <a:xfrm>
          <a:off x="16268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36484</xdr:rowOff>
    </xdr:from>
    <xdr:ext cx="405111" cy="259045"/>
    <xdr:sp macro="" textlink="">
      <xdr:nvSpPr>
        <xdr:cNvPr id="889" name="【庁舎】&#10;有形固定資産減価償却率該当値テキスト"/>
        <xdr:cNvSpPr txBox="1"/>
      </xdr:nvSpPr>
      <xdr:spPr>
        <a:xfrm>
          <a:off x="1635760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xdr:rowOff>
    </xdr:from>
    <xdr:to>
      <xdr:col>81</xdr:col>
      <xdr:colOff>101600</xdr:colOff>
      <xdr:row>106</xdr:row>
      <xdr:rowOff>110671</xdr:rowOff>
    </xdr:to>
    <xdr:sp macro="" textlink="">
      <xdr:nvSpPr>
        <xdr:cNvPr id="890" name="楕円 889"/>
        <xdr:cNvSpPr/>
      </xdr:nvSpPr>
      <xdr:spPr>
        <a:xfrm>
          <a:off x="15430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59871</xdr:rowOff>
    </xdr:from>
    <xdr:to>
      <xdr:col>85</xdr:col>
      <xdr:colOff>127000</xdr:colOff>
      <xdr:row>106</xdr:row>
      <xdr:rowOff>108857</xdr:rowOff>
    </xdr:to>
    <xdr:cxnSp macro="">
      <xdr:nvCxnSpPr>
        <xdr:cNvPr id="891" name="直線コネクタ 890"/>
        <xdr:cNvCxnSpPr/>
      </xdr:nvCxnSpPr>
      <xdr:spPr>
        <a:xfrm>
          <a:off x="15481300" y="182335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892" name="楕円 891"/>
        <xdr:cNvSpPr/>
      </xdr:nvSpPr>
      <xdr:spPr>
        <a:xfrm>
          <a:off x="14541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xdr:rowOff>
    </xdr:from>
    <xdr:to>
      <xdr:col>81</xdr:col>
      <xdr:colOff>50800</xdr:colOff>
      <xdr:row>106</xdr:row>
      <xdr:rowOff>59871</xdr:rowOff>
    </xdr:to>
    <xdr:cxnSp macro="">
      <xdr:nvCxnSpPr>
        <xdr:cNvPr id="893" name="直線コネクタ 892"/>
        <xdr:cNvCxnSpPr/>
      </xdr:nvCxnSpPr>
      <xdr:spPr>
        <a:xfrm>
          <a:off x="14592300" y="181747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94" name="楕円 893"/>
        <xdr:cNvSpPr/>
      </xdr:nvSpPr>
      <xdr:spPr>
        <a:xfrm>
          <a:off x="1365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103958</xdr:rowOff>
    </xdr:from>
    <xdr:to>
      <xdr:col>76</xdr:col>
      <xdr:colOff>114300</xdr:colOff>
      <xdr:row>106</xdr:row>
      <xdr:rowOff>1088</xdr:rowOff>
    </xdr:to>
    <xdr:cxnSp macro="">
      <xdr:nvCxnSpPr>
        <xdr:cNvPr id="895" name="直線コネクタ 894"/>
        <xdr:cNvCxnSpPr/>
      </xdr:nvCxnSpPr>
      <xdr:spPr>
        <a:xfrm>
          <a:off x="13703300" y="181062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896" name="楕円 895"/>
        <xdr:cNvSpPr/>
      </xdr:nvSpPr>
      <xdr:spPr>
        <a:xfrm>
          <a:off x="1276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103958</xdr:rowOff>
    </xdr:to>
    <xdr:cxnSp macro="">
      <xdr:nvCxnSpPr>
        <xdr:cNvPr id="897" name="直線コネクタ 896"/>
        <xdr:cNvCxnSpPr/>
      </xdr:nvCxnSpPr>
      <xdr:spPr>
        <a:xfrm>
          <a:off x="12814300" y="1803762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8" name="n_1aveValue【庁舎】&#10;有形固定資産減価償却率"/>
        <xdr:cNvSpPr txBox="1"/>
      </xdr:nvSpPr>
      <xdr:spPr>
        <a:xfrm>
          <a:off x="15266044"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9" name="n_2aveValue【庁舎】&#10;有形固定資産減価償却率"/>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900" name="n_3aveValue【庁舎】&#10;有形固定資産減価償却率"/>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901" name="n_4aveValue【庁舎】&#10;有形固定資産減価償却率"/>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101798</xdr:rowOff>
    </xdr:from>
    <xdr:ext cx="405111" cy="259045"/>
    <xdr:sp macro="" textlink="">
      <xdr:nvSpPr>
        <xdr:cNvPr id="902" name="n_1mainValue【庁舎】&#10;有形固定資産減価償却率"/>
        <xdr:cNvSpPr txBox="1"/>
      </xdr:nvSpPr>
      <xdr:spPr>
        <a:xfrm>
          <a:off x="15266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903" name="n_2mainValue【庁舎】&#10;有形固定資産減価償却率"/>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904" name="n_3mainValue【庁舎】&#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905" name="n_4main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6" name="テキスト ボックス 9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7" name="直線コネクタ 91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8" name="テキスト ボックス 91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0" name="テキスト ボックス 9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21" name="直線コネクタ 92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2" name="テキスト ボックス 92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6" name="直線コネクタ 925"/>
        <xdr:cNvCxnSpPr/>
      </xdr:nvCxnSpPr>
      <xdr:spPr>
        <a:xfrm flipV="1">
          <a:off x="22160864" y="1719262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7" name="【庁舎】&#10;一人当たり面積最小値テキスト"/>
        <xdr:cNvSpPr txBox="1"/>
      </xdr:nvSpPr>
      <xdr:spPr>
        <a:xfrm>
          <a:off x="22199600"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8" name="直線コネクタ 927"/>
        <xdr:cNvCxnSpPr/>
      </xdr:nvCxnSpPr>
      <xdr:spPr>
        <a:xfrm>
          <a:off x="22072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9" name="【庁舎】&#10;一人当たり面積最大値テキスト"/>
        <xdr:cNvSpPr txBox="1"/>
      </xdr:nvSpPr>
      <xdr:spPr>
        <a:xfrm>
          <a:off x="22199600" y="1696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30" name="直線コネクタ 929"/>
        <xdr:cNvCxnSpPr/>
      </xdr:nvCxnSpPr>
      <xdr:spPr>
        <a:xfrm>
          <a:off x="22072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31" name="【庁舎】&#10;一人当たり面積平均値テキスト"/>
        <xdr:cNvSpPr txBox="1"/>
      </xdr:nvSpPr>
      <xdr:spPr>
        <a:xfrm>
          <a:off x="22199600" y="1807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2" name="フローチャート: 判断 931"/>
        <xdr:cNvSpPr/>
      </xdr:nvSpPr>
      <xdr:spPr>
        <a:xfrm>
          <a:off x="221107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3" name="フローチャート: 判断 932"/>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4" name="フローチャート: 判断 933"/>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5" name="フローチャート: 判断 934"/>
        <xdr:cNvSpPr/>
      </xdr:nvSpPr>
      <xdr:spPr>
        <a:xfrm>
          <a:off x="19494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6" name="フローチャート: 判断 935"/>
        <xdr:cNvSpPr/>
      </xdr:nvSpPr>
      <xdr:spPr>
        <a:xfrm>
          <a:off x="18605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42" name="楕円 941"/>
        <xdr:cNvSpPr/>
      </xdr:nvSpPr>
      <xdr:spPr>
        <a:xfrm>
          <a:off x="22110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32402</xdr:rowOff>
    </xdr:from>
    <xdr:ext cx="469744" cy="259045"/>
    <xdr:sp macro="" textlink="">
      <xdr:nvSpPr>
        <xdr:cNvPr id="943" name="【庁舎】&#10;一人当たり面積該当値テキスト"/>
        <xdr:cNvSpPr txBox="1"/>
      </xdr:nvSpPr>
      <xdr:spPr>
        <a:xfrm>
          <a:off x="22199600"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944" name="楕円 943"/>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104775</xdr:rowOff>
    </xdr:from>
    <xdr:to>
      <xdr:col>116</xdr:col>
      <xdr:colOff>63500</xdr:colOff>
      <xdr:row>106</xdr:row>
      <xdr:rowOff>110489</xdr:rowOff>
    </xdr:to>
    <xdr:cxnSp macro="">
      <xdr:nvCxnSpPr>
        <xdr:cNvPr id="945" name="直線コネクタ 944"/>
        <xdr:cNvCxnSpPr/>
      </xdr:nvCxnSpPr>
      <xdr:spPr>
        <a:xfrm flipV="1">
          <a:off x="21323300" y="182784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46" name="楕円 945"/>
        <xdr:cNvSpPr/>
      </xdr:nvSpPr>
      <xdr:spPr>
        <a:xfrm>
          <a:off x="2038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110489</xdr:rowOff>
    </xdr:to>
    <xdr:cxnSp macro="">
      <xdr:nvCxnSpPr>
        <xdr:cNvPr id="947" name="直線コネクタ 946"/>
        <xdr:cNvCxnSpPr/>
      </xdr:nvCxnSpPr>
      <xdr:spPr>
        <a:xfrm>
          <a:off x="20434300" y="1828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948" name="楕円 947"/>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110489</xdr:rowOff>
    </xdr:from>
    <xdr:to>
      <xdr:col>107</xdr:col>
      <xdr:colOff>50800</xdr:colOff>
      <xdr:row>106</xdr:row>
      <xdr:rowOff>121920</xdr:rowOff>
    </xdr:to>
    <xdr:cxnSp macro="">
      <xdr:nvCxnSpPr>
        <xdr:cNvPr id="949" name="直線コネクタ 948"/>
        <xdr:cNvCxnSpPr/>
      </xdr:nvCxnSpPr>
      <xdr:spPr>
        <a:xfrm flipV="1">
          <a:off x="19545300" y="18284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950" name="楕円 949"/>
        <xdr:cNvSpPr/>
      </xdr:nvSpPr>
      <xdr:spPr>
        <a:xfrm>
          <a:off x="18605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121920</xdr:rowOff>
    </xdr:to>
    <xdr:cxnSp macro="">
      <xdr:nvCxnSpPr>
        <xdr:cNvPr id="951" name="直線コネクタ 950"/>
        <xdr:cNvCxnSpPr/>
      </xdr:nvCxnSpPr>
      <xdr:spPr>
        <a:xfrm>
          <a:off x="18656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52"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53" name="n_2ave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54" name="n_3aveValue【庁舎】&#10;一人当たり面積"/>
        <xdr:cNvSpPr txBox="1"/>
      </xdr:nvSpPr>
      <xdr:spPr>
        <a:xfrm>
          <a:off x="19310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55263</xdr:rowOff>
    </xdr:from>
    <xdr:ext cx="469744" cy="259045"/>
    <xdr:sp macro="" textlink="">
      <xdr:nvSpPr>
        <xdr:cNvPr id="955" name="n_4aveValue【庁舎】&#10;一人当たり面積"/>
        <xdr:cNvSpPr txBox="1"/>
      </xdr:nvSpPr>
      <xdr:spPr>
        <a:xfrm>
          <a:off x="18421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6366</xdr:rowOff>
    </xdr:from>
    <xdr:ext cx="469744" cy="259045"/>
    <xdr:sp macro="" textlink="">
      <xdr:nvSpPr>
        <xdr:cNvPr id="956" name="n_1mainValue【庁舎】&#10;一人当たり面積"/>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57" name="n_2mainValue【庁舎】&#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17797</xdr:rowOff>
    </xdr:from>
    <xdr:ext cx="469744" cy="259045"/>
    <xdr:sp macro="" textlink="">
      <xdr:nvSpPr>
        <xdr:cNvPr id="958" name="n_3mainValue【庁舎】&#10;一人当たり面積"/>
        <xdr:cNvSpPr txBox="1"/>
      </xdr:nvSpPr>
      <xdr:spPr>
        <a:xfrm>
          <a:off x="19310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17797</xdr:rowOff>
    </xdr:from>
    <xdr:ext cx="469744" cy="259045"/>
    <xdr:sp macro="" textlink="">
      <xdr:nvSpPr>
        <xdr:cNvPr id="959" name="n_4mainValue【庁舎】&#10;一人当たり面積"/>
        <xdr:cNvSpPr txBox="1"/>
      </xdr:nvSpPr>
      <xdr:spPr>
        <a:xfrm>
          <a:off x="18421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なお、一般廃棄物処理施設については、老朽化が進み、供用年数が耐用年数を超える施設が約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割を占めており、有形固定資産減価償却率が高くなっているものと考えられるが、「ごみ焼却工場の整備・配置計画」（平成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月策定）に基づき老朽化したごみ焼却工場を順次更新していく。</a:t>
          </a:r>
        </a:p>
        <a:p>
          <a:r>
            <a:rPr kumimoji="1" lang="ja-JP" altLang="en-US" sz="1200">
              <a:latin typeface="ＭＳ Ｐゴシック" panose="020B0600070205080204" pitchFamily="50" charset="-128"/>
              <a:ea typeface="ＭＳ Ｐゴシック" panose="020B0600070205080204" pitchFamily="50" charset="-128"/>
            </a:rPr>
            <a:t>　今後も市設建築物およびインフラ施設については、「大阪市公共施設マネジメント基本方針」（当初策定：平成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月）に沿って、規模の最適化、予防保全による長寿命化、多様なコスト縮減手法の導入に取り組む。</a:t>
          </a:r>
        </a:p>
        <a:p>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一般廃棄物処理施設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一人当たり有形固定資産（償却資産）額について集計誤りが判明。（誤）</a:t>
          </a:r>
          <a:r>
            <a:rPr kumimoji="1" lang="en-US" altLang="ja-JP" sz="1200">
              <a:latin typeface="ＭＳ Ｐゴシック" panose="020B0600070205080204" pitchFamily="50" charset="-128"/>
              <a:ea typeface="ＭＳ Ｐゴシック" panose="020B0600070205080204" pitchFamily="50" charset="-128"/>
            </a:rPr>
            <a:t>76,031</a:t>
          </a:r>
          <a:r>
            <a:rPr kumimoji="1" lang="ja-JP" altLang="en-US" sz="1200">
              <a:latin typeface="ＭＳ Ｐゴシック" panose="020B0600070205080204" pitchFamily="50" charset="-128"/>
              <a:ea typeface="ＭＳ Ｐゴシック" panose="020B0600070205080204" pitchFamily="50" charset="-128"/>
            </a:rPr>
            <a:t>円→（正）</a:t>
          </a:r>
          <a:r>
            <a:rPr kumimoji="1" lang="en-US" altLang="ja-JP" sz="1200">
              <a:latin typeface="ＭＳ Ｐゴシック" panose="020B0600070205080204" pitchFamily="50" charset="-128"/>
              <a:ea typeface="ＭＳ Ｐゴシック" panose="020B0600070205080204" pitchFamily="50" charset="-128"/>
            </a:rPr>
            <a:t>61,540</a:t>
          </a:r>
          <a:r>
            <a:rPr kumimoji="1" lang="ja-JP" altLang="en-US" sz="1200">
              <a:latin typeface="ＭＳ Ｐゴシック" panose="020B0600070205080204" pitchFamily="50" charset="-128"/>
              <a:ea typeface="ＭＳ Ｐゴシック" panose="020B0600070205080204" pitchFamily="50" charset="-128"/>
            </a:rPr>
            <a:t>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本市の財政力指数は</a:t>
          </a:r>
          <a:r>
            <a:rPr kumimoji="1" lang="en-US" altLang="ja-JP" sz="1050">
              <a:latin typeface="ＭＳ Ｐゴシック" panose="020B0600070205080204" pitchFamily="50" charset="-128"/>
              <a:ea typeface="ＭＳ Ｐゴシック" panose="020B0600070205080204" pitchFamily="50" charset="-128"/>
            </a:rPr>
            <a:t>0.92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0.94</a:t>
          </a:r>
          <a:r>
            <a:rPr kumimoji="1" lang="ja-JP" altLang="en-US" sz="1050">
              <a:latin typeface="ＭＳ Ｐゴシック" panose="020B0600070205080204" pitchFamily="50" charset="-128"/>
              <a:ea typeface="ＭＳ Ｐゴシック" panose="020B0600070205080204" pitchFamily="50" charset="-128"/>
            </a:rPr>
            <a:t>と、他の政令市と比べ高い水準で推移しているが、地方交付税の交付団体であり、</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年度は臨時財政対策債（</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）において、</a:t>
          </a:r>
          <a:r>
            <a:rPr kumimoji="1" lang="en-US" altLang="ja-JP" sz="1050">
              <a:latin typeface="ＭＳ Ｐゴシック" panose="020B0600070205080204" pitchFamily="50" charset="-128"/>
              <a:ea typeface="ＭＳ Ｐゴシック" panose="020B0600070205080204" pitchFamily="50" charset="-128"/>
            </a:rPr>
            <a:t>391</a:t>
          </a:r>
          <a:r>
            <a:rPr kumimoji="1" lang="ja-JP" altLang="en-US" sz="1050">
              <a:latin typeface="ＭＳ Ｐゴシック" panose="020B0600070205080204" pitchFamily="50" charset="-128"/>
              <a:ea typeface="ＭＳ Ｐゴシック" panose="020B0600070205080204" pitchFamily="50" charset="-128"/>
            </a:rPr>
            <a:t>億円の補塡措置が講じられている。</a:t>
          </a:r>
        </a:p>
        <a:p>
          <a:r>
            <a:rPr kumimoji="1" lang="ja-JP" altLang="en-US" sz="1050">
              <a:latin typeface="ＭＳ Ｐゴシック" panose="020B0600070205080204" pitchFamily="50" charset="-128"/>
              <a:ea typeface="ＭＳ Ｐゴシック" panose="020B0600070205080204" pitchFamily="50" charset="-128"/>
            </a:rPr>
            <a:t>　また、直近の状況については、消費税率等引上げによる財源を活用した幼児教育・保育の無償化などによる基準財政需要額の増があるものの、税率引上げに伴う地方消費税交付金の増などによる基準財政収入額の増により、前年度に比し</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上昇している。</a:t>
          </a: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）地方全体の財源不足に対処するため、特例的に発行する地方債であり、</a:t>
          </a:r>
        </a:p>
        <a:p>
          <a:r>
            <a:rPr kumimoji="1" lang="ja-JP" altLang="en-US" sz="1050">
              <a:latin typeface="ＭＳ Ｐゴシック" panose="020B0600070205080204" pitchFamily="50" charset="-128"/>
              <a:ea typeface="ＭＳ Ｐゴシック" panose="020B0600070205080204" pitchFamily="50" charset="-128"/>
            </a:rPr>
            <a:t>　　　　償還に要する費用は後年度の地方交付税算定における基準財政需要額に</a:t>
          </a:r>
        </a:p>
        <a:p>
          <a:r>
            <a:rPr kumimoji="1" lang="ja-JP" altLang="en-US" sz="1050">
              <a:latin typeface="ＭＳ Ｐゴシック" panose="020B0600070205080204" pitchFamily="50" charset="-128"/>
              <a:ea typeface="ＭＳ Ｐゴシック" panose="020B0600070205080204" pitchFamily="50" charset="-128"/>
            </a:rPr>
            <a:t>　　　　全額算入される。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241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公債費の減等により経常的経費が減となったものの、地方税など経常一般財源が減となったことなどにより、前年度決算と比較して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％となったが、引き続き、類似団体内平均を下回っている。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159455</xdr:rowOff>
    </xdr:from>
    <xdr:to>
      <xdr:col>23</xdr:col>
      <xdr:colOff>133350</xdr:colOff>
      <xdr:row>61</xdr:row>
      <xdr:rowOff>108655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4645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159455</xdr:rowOff>
    </xdr:from>
    <xdr:to>
      <xdr:col>19</xdr:col>
      <xdr:colOff>133350</xdr:colOff>
      <xdr:row>63</xdr:row>
      <xdr:rowOff>114300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46455"/>
          <a:ext cx="889000" cy="46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32049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130528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1565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130528</xdr:rowOff>
    </xdr:from>
    <xdr:to>
      <xdr:col>11</xdr:col>
      <xdr:colOff>31750</xdr:colOff>
      <xdr:row>66</xdr:row>
      <xdr:rowOff>28928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033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57855</xdr:rowOff>
    </xdr:from>
    <xdr:to>
      <xdr:col>23</xdr:col>
      <xdr:colOff>184150</xdr:colOff>
      <xdr:row>61</xdr:row>
      <xdr:rowOff>159455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74382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108655</xdr:rowOff>
    </xdr:from>
    <xdr:to>
      <xdr:col>19</xdr:col>
      <xdr:colOff>184150</xdr:colOff>
      <xdr:row>61</xdr:row>
      <xdr:rowOff>38805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48982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6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79728</xdr:rowOff>
    </xdr:from>
    <xdr:to>
      <xdr:col>11</xdr:col>
      <xdr:colOff>82550</xdr:colOff>
      <xdr:row>65</xdr:row>
      <xdr:rowOff>9878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166105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149578</xdr:rowOff>
    </xdr:from>
    <xdr:to>
      <xdr:col>7</xdr:col>
      <xdr:colOff>31750</xdr:colOff>
      <xdr:row>66</xdr:row>
      <xdr:rowOff>79728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64505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この間の市政改革の取組で、施策・事業の見直しに取り組んできており、一定の成果もあげていることなどから、昨年度に引き続き類似団体内平均と概ね同水準となっている。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115825</xdr:rowOff>
    </xdr:from>
    <xdr:to>
      <xdr:col>23</xdr:col>
      <xdr:colOff>133350</xdr:colOff>
      <xdr:row>86</xdr:row>
      <xdr:rowOff>93207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89075"/>
          <a:ext cx="838200" cy="14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77493</xdr:rowOff>
    </xdr:from>
    <xdr:to>
      <xdr:col>19</xdr:col>
      <xdr:colOff>133350</xdr:colOff>
      <xdr:row>85</xdr:row>
      <xdr:rowOff>115825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50743"/>
          <a:ext cx="889000" cy="3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46228</xdr:rowOff>
    </xdr:from>
    <xdr:to>
      <xdr:col>15</xdr:col>
      <xdr:colOff>82550</xdr:colOff>
      <xdr:row>85</xdr:row>
      <xdr:rowOff>77493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619478"/>
          <a:ext cx="889000" cy="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128536</xdr:rowOff>
    </xdr:from>
    <xdr:to>
      <xdr:col>11</xdr:col>
      <xdr:colOff>31750</xdr:colOff>
      <xdr:row>85</xdr:row>
      <xdr:rowOff>46228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5986"/>
          <a:ext cx="889000" cy="60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104154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42407</xdr:rowOff>
    </xdr:from>
    <xdr:to>
      <xdr:col>23</xdr:col>
      <xdr:colOff>184150</xdr:colOff>
      <xdr:row>86</xdr:row>
      <xdr:rowOff>144007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14484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5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65025</xdr:rowOff>
    </xdr:from>
    <xdr:to>
      <xdr:col>19</xdr:col>
      <xdr:colOff>184150</xdr:colOff>
      <xdr:row>85</xdr:row>
      <xdr:rowOff>166625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151402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2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26693</xdr:rowOff>
    </xdr:from>
    <xdr:to>
      <xdr:col>15</xdr:col>
      <xdr:colOff>133350</xdr:colOff>
      <xdr:row>85</xdr:row>
      <xdr:rowOff>128293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113070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8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166878</xdr:rowOff>
    </xdr:from>
    <xdr:to>
      <xdr:col>11</xdr:col>
      <xdr:colOff>82550</xdr:colOff>
      <xdr:row>85</xdr:row>
      <xdr:rowOff>97028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81805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5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77736</xdr:rowOff>
    </xdr:from>
    <xdr:to>
      <xdr:col>7</xdr:col>
      <xdr:colOff>31750</xdr:colOff>
      <xdr:row>82</xdr:row>
      <xdr:rowOff>7886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164113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年度の本市人事委員会勧告のマイナス改定（行政職の改定率▲</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2.54%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）の実施及び給与制度の総合的見直しによる改定（行政職の改定率▲</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0.89%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）の実施以降、類似団体中最低水準で推移し、平成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年度に給料月額の減額措置にかかる対象職員を縮小したことにより指数が上昇したものの、それ以降も最低水準で推移している。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令和２年度については民間給与との較差（▲</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％）が小さく、給料表及び諸手当の適切な改定を行うことが困難であることから、月例給の改定を行わなかったため、給与水準に変化はなく引き続き、類似団体中最低水準となっている。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113241</xdr:rowOff>
    </xdr:from>
    <xdr:to>
      <xdr:col>81</xdr:col>
      <xdr:colOff>44450</xdr:colOff>
      <xdr:row>90</xdr:row>
      <xdr:rowOff>79375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343591"/>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51452</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8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79375</xdr:rowOff>
    </xdr:from>
    <xdr:to>
      <xdr:col>81</xdr:col>
      <xdr:colOff>133350</xdr:colOff>
      <xdr:row>90</xdr:row>
      <xdr:rowOff>79375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0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28168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408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113241</xdr:rowOff>
    </xdr:from>
    <xdr:to>
      <xdr:col>81</xdr:col>
      <xdr:colOff>133350</xdr:colOff>
      <xdr:row>83</xdr:row>
      <xdr:rowOff>113241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3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83</xdr:row>
      <xdr:rowOff>113241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435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123418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68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83</xdr:row>
      <xdr:rowOff>113241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033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20109</xdr:rowOff>
    </xdr:from>
    <xdr:to>
      <xdr:col>77</xdr:col>
      <xdr:colOff>95250</xdr:colOff>
      <xdr:row>87</xdr:row>
      <xdr:rowOff>121709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83</xdr:row>
      <xdr:rowOff>153459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3033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83</xdr:row>
      <xdr:rowOff>153459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3840884"/>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100541</xdr:rowOff>
    </xdr:from>
    <xdr:to>
      <xdr:col>68</xdr:col>
      <xdr:colOff>203200</xdr:colOff>
      <xdr:row>88</xdr:row>
      <xdr:rowOff>30691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155168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1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日の職員数は</a:t>
          </a:r>
          <a:r>
            <a:rPr kumimoji="1" lang="en-US" altLang="ja-JP" sz="1050">
              <a:latin typeface="ＭＳ Ｐゴシック" panose="020B0600070205080204" pitchFamily="50" charset="-128"/>
              <a:ea typeface="ＭＳ Ｐゴシック" panose="020B0600070205080204" pitchFamily="50" charset="-128"/>
            </a:rPr>
            <a:t>33,923</a:t>
          </a:r>
          <a:r>
            <a:rPr kumimoji="1" lang="ja-JP" altLang="en-US" sz="1050">
              <a:latin typeface="ＭＳ Ｐゴシック" panose="020B0600070205080204" pitchFamily="50" charset="-128"/>
              <a:ea typeface="ＭＳ Ｐゴシック" panose="020B0600070205080204" pitchFamily="50" charset="-128"/>
            </a:rPr>
            <a:t>人（前年比＋</a:t>
          </a:r>
          <a:r>
            <a:rPr kumimoji="1" lang="en-US" altLang="ja-JP" sz="1050">
              <a:latin typeface="ＭＳ Ｐゴシック" panose="020B0600070205080204" pitchFamily="50" charset="-128"/>
              <a:ea typeface="ＭＳ Ｐゴシック" panose="020B0600070205080204" pitchFamily="50" charset="-128"/>
            </a:rPr>
            <a:t>1,304</a:t>
          </a:r>
          <a:r>
            <a:rPr kumimoji="1" lang="ja-JP" altLang="en-US" sz="1050">
              <a:latin typeface="ＭＳ Ｐゴシック" panose="020B0600070205080204" pitchFamily="50" charset="-128"/>
              <a:ea typeface="ＭＳ Ｐゴシック" panose="020B0600070205080204" pitchFamily="50" charset="-128"/>
            </a:rPr>
            <a:t>人）となっており、人口千人あたりの職員数は昨年度と比較して概ね横ばい（</a:t>
          </a:r>
          <a:r>
            <a:rPr kumimoji="1" lang="en-US" altLang="ja-JP" sz="1050">
              <a:latin typeface="ＭＳ Ｐゴシック" panose="020B0600070205080204" pitchFamily="50" charset="-128"/>
              <a:ea typeface="ＭＳ Ｐゴシック" panose="020B0600070205080204" pitchFamily="50" charset="-128"/>
            </a:rPr>
            <a:t>+0.43</a:t>
          </a:r>
          <a:r>
            <a:rPr kumimoji="1" lang="ja-JP" altLang="en-US" sz="1050">
              <a:latin typeface="ＭＳ Ｐゴシック" panose="020B0600070205080204" pitchFamily="50" charset="-128"/>
              <a:ea typeface="ＭＳ Ｐゴシック" panose="020B0600070205080204" pitchFamily="50" charset="-128"/>
            </a:rPr>
            <a:t>人）となっている。</a:t>
          </a:r>
        </a:p>
        <a:p>
          <a:r>
            <a:rPr kumimoji="1" lang="ja-JP" altLang="en-US" sz="1050">
              <a:latin typeface="ＭＳ Ｐゴシック" panose="020B0600070205080204" pitchFamily="50" charset="-128"/>
              <a:ea typeface="ＭＳ Ｐゴシック" panose="020B0600070205080204" pitchFamily="50" charset="-128"/>
            </a:rPr>
            <a:t>　なお、本市では平成</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年度から効果的・効率的な行財政運営をめざして市政改革を進めてきており、平成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月に策定した「市政改革プラン」や、平成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月に策定した「市政改革プラン</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」に基づき人員見直しの取組を進めてきた。同プランに基づき、令和元年</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日までに、経営システムの見直し等や、万博、Ｇ２０等の期間を限定した臨時的増員を除き、</a:t>
          </a:r>
          <a:r>
            <a:rPr kumimoji="1" lang="en-US" altLang="ja-JP" sz="1050">
              <a:latin typeface="ＭＳ Ｐゴシック" panose="020B0600070205080204" pitchFamily="50" charset="-128"/>
              <a:ea typeface="ＭＳ Ｐゴシック" panose="020B0600070205080204" pitchFamily="50" charset="-128"/>
            </a:rPr>
            <a:t>835</a:t>
          </a:r>
          <a:r>
            <a:rPr kumimoji="1" lang="ja-JP" altLang="en-US" sz="1050">
              <a:latin typeface="ＭＳ Ｐゴシック" panose="020B0600070205080204" pitchFamily="50" charset="-128"/>
              <a:ea typeface="ＭＳ Ｐゴシック" panose="020B0600070205080204" pitchFamily="50" charset="-128"/>
            </a:rPr>
            <a:t>人の削減を行った。</a:t>
          </a:r>
        </a:p>
        <a:p>
          <a:r>
            <a:rPr kumimoji="1" lang="ja-JP" altLang="en-US" sz="1050">
              <a:latin typeface="ＭＳ Ｐゴシック" panose="020B0600070205080204" pitchFamily="50" charset="-128"/>
              <a:ea typeface="ＭＳ Ｐゴシック" panose="020B0600070205080204" pitchFamily="50" charset="-128"/>
            </a:rPr>
            <a:t>　今後は、令和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月に策定した「市政改革プラン</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」に基づき、「民でできることは民で」という考え方のもと、技能労務職員について、退職不補充を前提に令和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日までに</a:t>
          </a:r>
          <a:r>
            <a:rPr kumimoji="1" lang="en-US" altLang="ja-JP" sz="1050">
              <a:latin typeface="ＭＳ Ｐゴシック" panose="020B0600070205080204" pitchFamily="50" charset="-128"/>
              <a:ea typeface="ＭＳ Ｐゴシック" panose="020B0600070205080204" pitchFamily="50" charset="-128"/>
            </a:rPr>
            <a:t>400</a:t>
          </a:r>
          <a:r>
            <a:rPr kumimoji="1" lang="ja-JP" altLang="en-US" sz="1050">
              <a:latin typeface="ＭＳ Ｐゴシック" panose="020B0600070205080204" pitchFamily="50" charset="-128"/>
              <a:ea typeface="ＭＳ Ｐゴシック" panose="020B0600070205080204" pitchFamily="50" charset="-128"/>
            </a:rPr>
            <a:t>人削減を目標とし、引き続き委託化、効率化を図っていく。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65</xdr:row>
      <xdr:rowOff>75438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12170"/>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128778</xdr:rowOff>
    </xdr:from>
    <xdr:to>
      <xdr:col>77</xdr:col>
      <xdr:colOff>44450</xdr:colOff>
      <xdr:row>64</xdr:row>
      <xdr:rowOff>39370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3012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128778</xdr:rowOff>
    </xdr:from>
    <xdr:to>
      <xdr:col>72</xdr:col>
      <xdr:colOff>203200</xdr:colOff>
      <xdr:row>63</xdr:row>
      <xdr:rowOff>152908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9301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152908</xdr:rowOff>
    </xdr:from>
    <xdr:to>
      <xdr:col>68</xdr:col>
      <xdr:colOff>152400</xdr:colOff>
      <xdr:row>65</xdr:row>
      <xdr:rowOff>46482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954258"/>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24638</xdr:rowOff>
    </xdr:from>
    <xdr:to>
      <xdr:col>81</xdr:col>
      <xdr:colOff>95250</xdr:colOff>
      <xdr:row>65</xdr:row>
      <xdr:rowOff>126238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91965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6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160020</xdr:rowOff>
    </xdr:from>
    <xdr:to>
      <xdr:col>77</xdr:col>
      <xdr:colOff>95250</xdr:colOff>
      <xdr:row>64</xdr:row>
      <xdr:rowOff>90170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74947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77978</xdr:rowOff>
    </xdr:from>
    <xdr:to>
      <xdr:col>73</xdr:col>
      <xdr:colOff>44450</xdr:colOff>
      <xdr:row>64</xdr:row>
      <xdr:rowOff>8128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164355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102108</xdr:rowOff>
    </xdr:from>
    <xdr:to>
      <xdr:col>68</xdr:col>
      <xdr:colOff>203200</xdr:colOff>
      <xdr:row>64</xdr:row>
      <xdr:rowOff>32258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17035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167132</xdr:rowOff>
    </xdr:from>
    <xdr:to>
      <xdr:col>64</xdr:col>
      <xdr:colOff>152400</xdr:colOff>
      <xdr:row>65</xdr:row>
      <xdr:rowOff>97282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82059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間の市政改革の取組で、地方債発行を抑制してきたことにより地方債残高が減少したことや、金利の低下に伴う利子の減などが主な要因で、毎年度着実に改善しており、引き続き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今後も引き続き地方債残高の縮減に努めるなど公債費の抑制を図る。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71664</xdr:rowOff>
    </xdr:from>
    <xdr:to>
      <xdr:col>81</xdr:col>
      <xdr:colOff>44450</xdr:colOff>
      <xdr:row>36</xdr:row>
      <xdr:rowOff>157843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24386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157843</xdr:rowOff>
    </xdr:from>
    <xdr:to>
      <xdr:col>77</xdr:col>
      <xdr:colOff>44450</xdr:colOff>
      <xdr:row>37</xdr:row>
      <xdr:rowOff>158750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300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39</xdr:row>
      <xdr:rowOff>74385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02400"/>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74385</xdr:rowOff>
    </xdr:from>
    <xdr:to>
      <xdr:col>68</xdr:col>
      <xdr:colOff>152400</xdr:colOff>
      <xdr:row>41</xdr:row>
      <xdr:rowOff>110672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60935"/>
          <a:ext cx="889000" cy="3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20864</xdr:rowOff>
    </xdr:from>
    <xdr:to>
      <xdr:col>81</xdr:col>
      <xdr:colOff>95250</xdr:colOff>
      <xdr:row>36</xdr:row>
      <xdr:rowOff>122464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113591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107043</xdr:rowOff>
    </xdr:from>
    <xdr:to>
      <xdr:col>77</xdr:col>
      <xdr:colOff>95250</xdr:colOff>
      <xdr:row>37</xdr:row>
      <xdr:rowOff>37193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47370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23585</xdr:rowOff>
    </xdr:from>
    <xdr:to>
      <xdr:col>68</xdr:col>
      <xdr:colOff>203200</xdr:colOff>
      <xdr:row>39</xdr:row>
      <xdr:rowOff>125185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135362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59872</xdr:rowOff>
    </xdr:from>
    <xdr:to>
      <xdr:col>64</xdr:col>
      <xdr:colOff>152400</xdr:colOff>
      <xdr:row>41</xdr:row>
      <xdr:rowOff>161472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この間の市政改革の取組で、地方債発行を抑制してきたことにより地方債残高が減少したことが主な要因で、毎年度着実に改善しており、昨年度に引き続き類似団体内平均を下回っている。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今後も引き続き地方債残高の縮減に努めるなど公債費の抑制を図る。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12996</xdr:rowOff>
    </xdr:from>
    <xdr:to>
      <xdr:col>81</xdr:col>
      <xdr:colOff>44450</xdr:colOff>
      <xdr:row>14</xdr:row>
      <xdr:rowOff>140885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13296"/>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140885</xdr:rowOff>
    </xdr:from>
    <xdr:to>
      <xdr:col>77</xdr:col>
      <xdr:colOff>44450</xdr:colOff>
      <xdr:row>16</xdr:row>
      <xdr:rowOff>677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41185"/>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677</xdr:rowOff>
    </xdr:from>
    <xdr:to>
      <xdr:col>72</xdr:col>
      <xdr:colOff>203200</xdr:colOff>
      <xdr:row>16</xdr:row>
      <xdr:rowOff>151892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743877"/>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151892</xdr:rowOff>
    </xdr:from>
    <xdr:to>
      <xdr:col>68</xdr:col>
      <xdr:colOff>152400</xdr:colOff>
      <xdr:row>18</xdr:row>
      <xdr:rowOff>50292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8950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133646</xdr:rowOff>
    </xdr:from>
    <xdr:to>
      <xdr:col>81</xdr:col>
      <xdr:colOff>95250</xdr:colOff>
      <xdr:row>14</xdr:row>
      <xdr:rowOff>63796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54923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2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90085</xdr:rowOff>
    </xdr:from>
    <xdr:to>
      <xdr:col>77</xdr:col>
      <xdr:colOff>95250</xdr:colOff>
      <xdr:row>15</xdr:row>
      <xdr:rowOff>20235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30412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59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121327</xdr:rowOff>
    </xdr:from>
    <xdr:to>
      <xdr:col>73</xdr:col>
      <xdr:colOff>44450</xdr:colOff>
      <xdr:row>16</xdr:row>
      <xdr:rowOff>51477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61654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46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101092</xdr:rowOff>
    </xdr:from>
    <xdr:to>
      <xdr:col>68</xdr:col>
      <xdr:colOff>203200</xdr:colOff>
      <xdr:row>17</xdr:row>
      <xdr:rowOff>31242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41419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170942</xdr:rowOff>
    </xdr:from>
    <xdr:to>
      <xdr:col>64</xdr:col>
      <xdr:colOff>152400</xdr:colOff>
      <xdr:row>18</xdr:row>
      <xdr:rowOff>101092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111269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5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会計年度任用職員制度の導入などにより、昨年度と比較して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ポイント悪化している。</a:t>
          </a:r>
        </a:p>
        <a:p>
          <a:r>
            <a:rPr kumimoji="1" lang="ja-JP" altLang="en-US" sz="1200">
              <a:latin typeface="ＭＳ Ｐゴシック" panose="020B0600070205080204" pitchFamily="50" charset="-128"/>
              <a:ea typeface="ＭＳ Ｐゴシック" panose="020B0600070205080204" pitchFamily="50" charset="-128"/>
            </a:rPr>
            <a:t>　なお、「定員管理の状況」と「給与水準（国との比較）」にもあるように、この間職員数の削減に取り組んできたことや、人事委員会勧告による給与改定の反映、給与制度の総合的な見直しに取り組んできたことなどにより、人件費にかかる経常収支比率は類似団体内平均を大きく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140607</xdr:rowOff>
    </xdr:from>
    <xdr:to>
      <xdr:col>24</xdr:col>
      <xdr:colOff>25400</xdr:colOff>
      <xdr:row>42</xdr:row>
      <xdr:rowOff>7257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6141357"/>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150784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xdr:rowOff>
    </xdr:from>
    <xdr:to>
      <xdr:col>24</xdr:col>
      <xdr:colOff>114300</xdr:colOff>
      <xdr:row>42</xdr:row>
      <xdr:rowOff>7257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55534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88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140607</xdr:rowOff>
    </xdr:from>
    <xdr:to>
      <xdr:col>24</xdr:col>
      <xdr:colOff>114300</xdr:colOff>
      <xdr:row>35</xdr:row>
      <xdr:rowOff>140607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614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154214</xdr:rowOff>
    </xdr:from>
    <xdr:to>
      <xdr:col>24</xdr:col>
      <xdr:colOff>25400</xdr:colOff>
      <xdr:row>37</xdr:row>
      <xdr:rowOff>91622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264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7455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694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154214</xdr:rowOff>
    </xdr:from>
    <xdr:to>
      <xdr:col>19</xdr:col>
      <xdr:colOff>187325</xdr:colOff>
      <xdr:row>37</xdr:row>
      <xdr:rowOff>58964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26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37</xdr:row>
      <xdr:rowOff>58964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8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163285</xdr:rowOff>
    </xdr:from>
    <xdr:to>
      <xdr:col>15</xdr:col>
      <xdr:colOff>149225</xdr:colOff>
      <xdr:row>39</xdr:row>
      <xdr:rowOff>93435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78212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15422</xdr:rowOff>
    </xdr:from>
    <xdr:to>
      <xdr:col>11</xdr:col>
      <xdr:colOff>9525</xdr:colOff>
      <xdr:row>37</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73272"/>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13607</xdr:rowOff>
    </xdr:from>
    <xdr:to>
      <xdr:col>11</xdr:col>
      <xdr:colOff>60325</xdr:colOff>
      <xdr:row>39</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99984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40822</xdr:rowOff>
    </xdr:from>
    <xdr:to>
      <xdr:col>24</xdr:col>
      <xdr:colOff>76200</xdr:colOff>
      <xdr:row>37</xdr:row>
      <xdr:rowOff>142422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57349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103414</xdr:rowOff>
    </xdr:from>
    <xdr:to>
      <xdr:col>20</xdr:col>
      <xdr:colOff>38100</xdr:colOff>
      <xdr:row>37</xdr:row>
      <xdr:rowOff>33564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43741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8164</xdr:rowOff>
    </xdr:from>
    <xdr:to>
      <xdr:col>15</xdr:col>
      <xdr:colOff>149225</xdr:colOff>
      <xdr:row>37</xdr:row>
      <xdr:rowOff>109764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157843</xdr:rowOff>
    </xdr:from>
    <xdr:to>
      <xdr:col>11</xdr:col>
      <xdr:colOff>60325</xdr:colOff>
      <xdr:row>37</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98170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136072</xdr:rowOff>
    </xdr:from>
    <xdr:to>
      <xdr:col>6</xdr:col>
      <xdr:colOff>171450</xdr:colOff>
      <xdr:row>33</xdr:row>
      <xdr:rowOff>66222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76399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新型コロナウイルス感染症対策として学校給食費の無償化を実施したことなどにより、昨年度と比較し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この間の市政改革の取組で、施策・事業の見直しに取り組んできており、一定の成果をあげたことから、類似団体中最低水準となっている。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57150</xdr:rowOff>
    </xdr:from>
    <xdr:to>
      <xdr:col>82</xdr:col>
      <xdr:colOff>107950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628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143527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57150</xdr:rowOff>
    </xdr:from>
    <xdr:to>
      <xdr:col>82</xdr:col>
      <xdr:colOff>196850</xdr:colOff>
      <xdr:row>15</xdr:row>
      <xdr:rowOff>57150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6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76200</xdr:rowOff>
    </xdr:from>
    <xdr:to>
      <xdr:col>82</xdr:col>
      <xdr:colOff>107950</xdr:colOff>
      <xdr:row>15</xdr:row>
      <xdr:rowOff>57150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76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3827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1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4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76200</xdr:rowOff>
    </xdr:from>
    <xdr:to>
      <xdr:col>78</xdr:col>
      <xdr:colOff>69850</xdr:colOff>
      <xdr:row>14</xdr:row>
      <xdr:rowOff>76200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7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76200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5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165100</xdr:rowOff>
    </xdr:from>
    <xdr:to>
      <xdr:col>74</xdr:col>
      <xdr:colOff>31750</xdr:colOff>
      <xdr:row>17</xdr:row>
      <xdr:rowOff>95250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80027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139700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5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25400</xdr:rowOff>
    </xdr:from>
    <xdr:to>
      <xdr:col>78</xdr:col>
      <xdr:colOff>120650</xdr:colOff>
      <xdr:row>14</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25400</xdr:rowOff>
    </xdr:from>
    <xdr:to>
      <xdr:col>74</xdr:col>
      <xdr:colOff>31750</xdr:colOff>
      <xdr:row>14</xdr:row>
      <xdr:rowOff>127000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137177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88900</xdr:rowOff>
    </xdr:from>
    <xdr:to>
      <xdr:col>65</xdr:col>
      <xdr:colOff>53975</xdr:colOff>
      <xdr:row>15</xdr:row>
      <xdr:rowOff>19050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障がい者自立支援給付費が増となったものの、生活保護費が９年連続の減となったことなどにより、昨年度と比較して概ね横ばい（▲</a:t>
          </a:r>
          <a:r>
            <a:rPr kumimoji="1" lang="en-US" altLang="ja-JP" sz="1200" baseline="0">
              <a:latin typeface="ＭＳ Ｐゴシック" panose="020B0600070205080204" pitchFamily="50" charset="-128"/>
              <a:ea typeface="ＭＳ Ｐゴシック" panose="020B0600070205080204" pitchFamily="50" charset="-128"/>
            </a:rPr>
            <a:t>0.1</a:t>
          </a:r>
          <a:r>
            <a:rPr kumimoji="1" lang="ja-JP" altLang="en-US" sz="1200" baseline="0">
              <a:latin typeface="ＭＳ Ｐゴシック" panose="020B0600070205080204" pitchFamily="50" charset="-128"/>
              <a:ea typeface="ＭＳ Ｐゴシック" panose="020B0600070205080204" pitchFamily="50" charset="-128"/>
            </a:rPr>
            <a:t>ポイント）となっている。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引き続き、生活保護の適正実施などに取り組んでいるものの、依然として類似団体内平均より高い傾向が続いている。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60</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397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60</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381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78015</xdr:rowOff>
    </xdr:from>
    <xdr:to>
      <xdr:col>15</xdr:col>
      <xdr:colOff>98425</xdr:colOff>
      <xdr:row>60</xdr:row>
      <xdr:rowOff>94343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365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78015</xdr:rowOff>
    </xdr:from>
    <xdr:to>
      <xdr:col>11</xdr:col>
      <xdr:colOff>9525</xdr:colOff>
      <xdr:row>62</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3650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27215</xdr:rowOff>
    </xdr:from>
    <xdr:to>
      <xdr:col>11</xdr:col>
      <xdr:colOff>60325</xdr:colOff>
      <xdr:row>60</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149678</xdr:rowOff>
    </xdr:from>
    <xdr:to>
      <xdr:col>6</xdr:col>
      <xdr:colOff>171450</xdr:colOff>
      <xdr:row>62</xdr:row>
      <xdr:rowOff>79828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64605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昨年度と比較して概ね横ばい（</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の進展に伴い、介護保険事業会計及び後期高齢者医療事業会計への繰出金が増加傾向にあるものの、この間効果的・効率的な行財政運営をめざして、市政改革を進めてきた結果、類似団体内平均を下回る傾向が続い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56</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56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55</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50800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56</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0</xdr:rowOff>
    </xdr:from>
    <xdr:to>
      <xdr:col>74</xdr:col>
      <xdr:colOff>31750</xdr:colOff>
      <xdr:row>55</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年度に策定した「補助金等のあり方に関するガイドライン」に基づき、引き続き不断の見直しによる補助金の適正化を進めるなど更なる削減に努めている。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168927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165100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1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37</xdr:row>
      <xdr:rowOff>165100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48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39</xdr:row>
      <xdr:rowOff>12700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489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114300</xdr:rowOff>
    </xdr:from>
    <xdr:to>
      <xdr:col>74</xdr:col>
      <xdr:colOff>31750</xdr:colOff>
      <xdr:row>38</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133350</xdr:rowOff>
    </xdr:from>
    <xdr:to>
      <xdr:col>65</xdr:col>
      <xdr:colOff>53975</xdr:colOff>
      <xdr:row>39</xdr:row>
      <xdr:rowOff>63500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73677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元利償還額の減などにより昨年度と比較して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ポイント好転している。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なお、都市基盤と生活環境の整備のために、早くから積極的に市債を活用してきたことなどから、公債費にかかる経常収支比率は高水準で推移している。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近年においては、臨時財政対策債の多額の発行があるものの、その他の新規発行額を極力抑制してきたことから、令和２年度決算において、臨時財政対策債を除いた市債残高は、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年連続して減少して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おり、類似団体内平均と概ね同水準となってきている。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77</xdr:row>
      <xdr:rowOff>60706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74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32783</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23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60706</xdr:rowOff>
    </xdr:from>
    <xdr:to>
      <xdr:col>24</xdr:col>
      <xdr:colOff>114300</xdr:colOff>
      <xdr:row>77</xdr:row>
      <xdr:rowOff>60706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26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76</xdr:row>
      <xdr:rowOff>76708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95146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165879</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681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149352</xdr:rowOff>
    </xdr:from>
    <xdr:to>
      <xdr:col>24</xdr:col>
      <xdr:colOff>76200</xdr:colOff>
      <xdr:row>75</xdr:row>
      <xdr:rowOff>79502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77</xdr:row>
      <xdr:rowOff>170435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06908"/>
          <a:ext cx="889000" cy="26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167640</xdr:rowOff>
    </xdr:from>
    <xdr:to>
      <xdr:col>20</xdr:col>
      <xdr:colOff>38100</xdr:colOff>
      <xdr:row>75</xdr:row>
      <xdr:rowOff>97790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79</xdr:row>
      <xdr:rowOff>19558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72085"/>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5334</xdr:rowOff>
    </xdr:from>
    <xdr:to>
      <xdr:col>15</xdr:col>
      <xdr:colOff>149225</xdr:colOff>
      <xdr:row>75</xdr:row>
      <xdr:rowOff>106934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117111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81</xdr:row>
      <xdr:rowOff>33274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56410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51054</xdr:rowOff>
    </xdr:from>
    <xdr:to>
      <xdr:col>11</xdr:col>
      <xdr:colOff>60325</xdr:colOff>
      <xdr:row>75</xdr:row>
      <xdr:rowOff>152654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162831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13987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112285</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153924</xdr:rowOff>
    </xdr:from>
    <xdr:to>
      <xdr:col>6</xdr:col>
      <xdr:colOff>171450</xdr:colOff>
      <xdr:row>81</xdr:row>
      <xdr:rowOff>84074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68851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ポイント悪化しているものの、人件費や物件費にかかる経常収支比率が類似団体内平均との比較で低い水準にあることなどから、令和２年度決算においても引き続き、類似団体内平均を大きく下回っている。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82</xdr:row>
      <xdr:rowOff>7257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868728"/>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150784</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xdr:rowOff>
    </xdr:from>
    <xdr:to>
      <xdr:col>82</xdr:col>
      <xdr:colOff>196850</xdr:colOff>
      <xdr:row>82</xdr:row>
      <xdr:rowOff>7257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170543</xdr:rowOff>
    </xdr:from>
    <xdr:to>
      <xdr:col>82</xdr:col>
      <xdr:colOff>107950</xdr:colOff>
      <xdr:row>76</xdr:row>
      <xdr:rowOff>110671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857843"/>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91820</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170543</xdr:rowOff>
    </xdr:from>
    <xdr:to>
      <xdr:col>78</xdr:col>
      <xdr:colOff>69850</xdr:colOff>
      <xdr:row>75</xdr:row>
      <xdr:rowOff>64407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857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97971</xdr:rowOff>
    </xdr:from>
    <xdr:to>
      <xdr:col>78</xdr:col>
      <xdr:colOff>120650</xdr:colOff>
      <xdr:row>79</xdr:row>
      <xdr:rowOff>28121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12898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159657</xdr:rowOff>
    </xdr:from>
    <xdr:to>
      <xdr:col>73</xdr:col>
      <xdr:colOff>180975</xdr:colOff>
      <xdr:row>75</xdr:row>
      <xdr:rowOff>64407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846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21771</xdr:rowOff>
    </xdr:from>
    <xdr:to>
      <xdr:col>74</xdr:col>
      <xdr:colOff>31750</xdr:colOff>
      <xdr:row>78</xdr:row>
      <xdr:rowOff>123371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108148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102507</xdr:rowOff>
    </xdr:from>
    <xdr:to>
      <xdr:col>69</xdr:col>
      <xdr:colOff>92075</xdr:colOff>
      <xdr:row>74</xdr:row>
      <xdr:rowOff>159657</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618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160564</xdr:rowOff>
    </xdr:from>
    <xdr:to>
      <xdr:col>69</xdr:col>
      <xdr:colOff>142875</xdr:colOff>
      <xdr:row>78</xdr:row>
      <xdr:rowOff>90714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75491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168020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59871</xdr:rowOff>
    </xdr:from>
    <xdr:to>
      <xdr:col>82</xdr:col>
      <xdr:colOff>158750</xdr:colOff>
      <xdr:row>76</xdr:row>
      <xdr:rowOff>161471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76399</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119743</xdr:rowOff>
    </xdr:from>
    <xdr:to>
      <xdr:col>78</xdr:col>
      <xdr:colOff>120650</xdr:colOff>
      <xdr:row>75</xdr:row>
      <xdr:rowOff>49893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13607</xdr:rowOff>
    </xdr:from>
    <xdr:to>
      <xdr:col>74</xdr:col>
      <xdr:colOff>31750</xdr:colOff>
      <xdr:row>75</xdr:row>
      <xdr:rowOff>115207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125384</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108857</xdr:rowOff>
    </xdr:from>
    <xdr:to>
      <xdr:col>69</xdr:col>
      <xdr:colOff>142875</xdr:colOff>
      <xdr:row>75</xdr:row>
      <xdr:rowOff>39007</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49184</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51707</xdr:rowOff>
    </xdr:from>
    <xdr:to>
      <xdr:col>65</xdr:col>
      <xdr:colOff>53975</xdr:colOff>
      <xdr:row>73</xdr:row>
      <xdr:rowOff>153307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163484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90294</xdr:rowOff>
    </xdr:from>
    <xdr:to>
      <xdr:col>29</xdr:col>
      <xdr:colOff>127000</xdr:colOff>
      <xdr:row>13</xdr:row>
      <xdr:rowOff>104056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66769"/>
          <a:ext cx="647700" cy="13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95964</xdr:rowOff>
    </xdr:from>
    <xdr:to>
      <xdr:col>26</xdr:col>
      <xdr:colOff>50800</xdr:colOff>
      <xdr:row>13</xdr:row>
      <xdr:rowOff>104056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72439"/>
          <a:ext cx="6985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95964</xdr:rowOff>
    </xdr:from>
    <xdr:to>
      <xdr:col>22</xdr:col>
      <xdr:colOff>114300</xdr:colOff>
      <xdr:row>13</xdr:row>
      <xdr:rowOff>117361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72439"/>
          <a:ext cx="6985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117361</xdr:rowOff>
    </xdr:from>
    <xdr:to>
      <xdr:col>18</xdr:col>
      <xdr:colOff>177800</xdr:colOff>
      <xdr:row>18</xdr:row>
      <xdr:rowOff>54884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93836"/>
          <a:ext cx="698500" cy="794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39494</xdr:rowOff>
    </xdr:from>
    <xdr:to>
      <xdr:col>29</xdr:col>
      <xdr:colOff>177800</xdr:colOff>
      <xdr:row>13</xdr:row>
      <xdr:rowOff>141094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1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56021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6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53256</xdr:rowOff>
    </xdr:from>
    <xdr:to>
      <xdr:col>26</xdr:col>
      <xdr:colOff>101600</xdr:colOff>
      <xdr:row>13</xdr:row>
      <xdr:rowOff>154856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2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165033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98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45164</xdr:rowOff>
    </xdr:from>
    <xdr:to>
      <xdr:col>22</xdr:col>
      <xdr:colOff>165100</xdr:colOff>
      <xdr:row>13</xdr:row>
      <xdr:rowOff>146764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2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156941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66561</xdr:rowOff>
    </xdr:from>
    <xdr:to>
      <xdr:col>19</xdr:col>
      <xdr:colOff>38100</xdr:colOff>
      <xdr:row>13</xdr:row>
      <xdr:rowOff>168161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4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6888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1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4084</xdr:rowOff>
    </xdr:from>
    <xdr:to>
      <xdr:col>15</xdr:col>
      <xdr:colOff>101600</xdr:colOff>
      <xdr:row>18</xdr:row>
      <xdr:rowOff>105684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3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115861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0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136308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6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73325</xdr:rowOff>
    </xdr:from>
    <xdr:to>
      <xdr:col>29</xdr:col>
      <xdr:colOff>127000</xdr:colOff>
      <xdr:row>37</xdr:row>
      <xdr:rowOff>126131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98025"/>
          <a:ext cx="6477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339278</xdr:rowOff>
    </xdr:from>
    <xdr:to>
      <xdr:col>26</xdr:col>
      <xdr:colOff>50800</xdr:colOff>
      <xdr:row>37</xdr:row>
      <xdr:rowOff>73325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49628"/>
          <a:ext cx="698500" cy="248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339278</xdr:rowOff>
    </xdr:from>
    <xdr:to>
      <xdr:col>22</xdr:col>
      <xdr:colOff>114300</xdr:colOff>
      <xdr:row>36</xdr:row>
      <xdr:rowOff>116073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49628"/>
          <a:ext cx="698500" cy="119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297764</xdr:rowOff>
    </xdr:from>
    <xdr:to>
      <xdr:col>18</xdr:col>
      <xdr:colOff>177800</xdr:colOff>
      <xdr:row>36</xdr:row>
      <xdr:rowOff>116073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08114"/>
          <a:ext cx="698500" cy="16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75331</xdr:rowOff>
    </xdr:from>
    <xdr:to>
      <xdr:col>29</xdr:col>
      <xdr:colOff>177800</xdr:colOff>
      <xdr:row>37</xdr:row>
      <xdr:rowOff>176931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00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155358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0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22525</xdr:rowOff>
    </xdr:from>
    <xdr:to>
      <xdr:col>26</xdr:col>
      <xdr:colOff>101600</xdr:colOff>
      <xdr:row>37</xdr:row>
      <xdr:rowOff>124125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4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108902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33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288478</xdr:rowOff>
    </xdr:from>
    <xdr:to>
      <xdr:col>22</xdr:col>
      <xdr:colOff>165100</xdr:colOff>
      <xdr:row>36</xdr:row>
      <xdr:rowOff>47178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31955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8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65273</xdr:rowOff>
    </xdr:from>
    <xdr:to>
      <xdr:col>19</xdr:col>
      <xdr:colOff>38100</xdr:colOff>
      <xdr:row>36</xdr:row>
      <xdr:rowOff>166873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1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151650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0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246964</xdr:rowOff>
    </xdr:from>
    <xdr:to>
      <xdr:col>15</xdr:col>
      <xdr:colOff>101600</xdr:colOff>
      <xdr:row>36</xdr:row>
      <xdr:rowOff>5664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5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333341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160137</xdr:rowOff>
    </xdr:from>
    <xdr:to>
      <xdr:col>24</xdr:col>
      <xdr:colOff>63500</xdr:colOff>
      <xdr:row>31</xdr:row>
      <xdr:rowOff>162171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475087"/>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162171</xdr:rowOff>
    </xdr:from>
    <xdr:to>
      <xdr:col>19</xdr:col>
      <xdr:colOff>177800</xdr:colOff>
      <xdr:row>31</xdr:row>
      <xdr:rowOff>167567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477121"/>
          <a:ext cx="8890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166355</xdr:rowOff>
    </xdr:from>
    <xdr:to>
      <xdr:col>15</xdr:col>
      <xdr:colOff>50800</xdr:colOff>
      <xdr:row>31</xdr:row>
      <xdr:rowOff>167567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481305"/>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166355</xdr:rowOff>
    </xdr:from>
    <xdr:to>
      <xdr:col>10</xdr:col>
      <xdr:colOff>114300</xdr:colOff>
      <xdr:row>37</xdr:row>
      <xdr:rowOff>13581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481305"/>
          <a:ext cx="889000" cy="8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109337</xdr:rowOff>
    </xdr:from>
    <xdr:to>
      <xdr:col>24</xdr:col>
      <xdr:colOff>114300</xdr:colOff>
      <xdr:row>32</xdr:row>
      <xdr:rowOff>39487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132214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7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111371</xdr:rowOff>
    </xdr:from>
    <xdr:to>
      <xdr:col>20</xdr:col>
      <xdr:colOff>38100</xdr:colOff>
      <xdr:row>32</xdr:row>
      <xdr:rowOff>41521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58048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20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116767</xdr:rowOff>
    </xdr:from>
    <xdr:to>
      <xdr:col>15</xdr:col>
      <xdr:colOff>101600</xdr:colOff>
      <xdr:row>32</xdr:row>
      <xdr:rowOff>46917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63444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0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115555</xdr:rowOff>
    </xdr:from>
    <xdr:to>
      <xdr:col>10</xdr:col>
      <xdr:colOff>165100</xdr:colOff>
      <xdr:row>32</xdr:row>
      <xdr:rowOff>45705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4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62232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2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134231</xdr:rowOff>
    </xdr:from>
    <xdr:to>
      <xdr:col>6</xdr:col>
      <xdr:colOff>38100</xdr:colOff>
      <xdr:row>37</xdr:row>
      <xdr:rowOff>64381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80908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0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9032</xdr:rowOff>
    </xdr:from>
    <xdr:to>
      <xdr:col>24</xdr:col>
      <xdr:colOff>63500</xdr:colOff>
      <xdr:row>57</xdr:row>
      <xdr:rowOff>157439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10232"/>
          <a:ext cx="838200" cy="31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157439</xdr:rowOff>
    </xdr:from>
    <xdr:to>
      <xdr:col>19</xdr:col>
      <xdr:colOff>177800</xdr:colOff>
      <xdr:row>58</xdr:row>
      <xdr:rowOff>71989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30089"/>
          <a:ext cx="889000" cy="8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71989</xdr:rowOff>
    </xdr:from>
    <xdr:to>
      <xdr:col>15</xdr:col>
      <xdr:colOff>50800</xdr:colOff>
      <xdr:row>58</xdr:row>
      <xdr:rowOff>77567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1608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61793</xdr:rowOff>
    </xdr:from>
    <xdr:to>
      <xdr:col>10</xdr:col>
      <xdr:colOff>114300</xdr:colOff>
      <xdr:row>58</xdr:row>
      <xdr:rowOff>77567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10005893"/>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24787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129682</xdr:rowOff>
    </xdr:from>
    <xdr:to>
      <xdr:col>24</xdr:col>
      <xdr:colOff>114300</xdr:colOff>
      <xdr:row>56</xdr:row>
      <xdr:rowOff>59832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108109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106639</xdr:rowOff>
    </xdr:from>
    <xdr:to>
      <xdr:col>20</xdr:col>
      <xdr:colOff>38100</xdr:colOff>
      <xdr:row>58</xdr:row>
      <xdr:rowOff>36789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27916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9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21189</xdr:rowOff>
    </xdr:from>
    <xdr:to>
      <xdr:col>15</xdr:col>
      <xdr:colOff>101600</xdr:colOff>
      <xdr:row>58</xdr:row>
      <xdr:rowOff>122789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113916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0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26767</xdr:rowOff>
    </xdr:from>
    <xdr:to>
      <xdr:col>10</xdr:col>
      <xdr:colOff>165100</xdr:colOff>
      <xdr:row>58</xdr:row>
      <xdr:rowOff>128367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7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119494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6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10993</xdr:rowOff>
    </xdr:from>
    <xdr:to>
      <xdr:col>6</xdr:col>
      <xdr:colOff>38100</xdr:colOff>
      <xdr:row>58</xdr:row>
      <xdr:rowOff>112593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103720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117166</xdr:rowOff>
    </xdr:from>
    <xdr:to>
      <xdr:col>24</xdr:col>
      <xdr:colOff>63500</xdr:colOff>
      <xdr:row>76</xdr:row>
      <xdr:rowOff>152871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47366"/>
          <a:ext cx="8382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62537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9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152871</xdr:rowOff>
    </xdr:from>
    <xdr:to>
      <xdr:col>19</xdr:col>
      <xdr:colOff>177800</xdr:colOff>
      <xdr:row>77</xdr:row>
      <xdr:rowOff>42599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183071"/>
          <a:ext cx="889000" cy="6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42599</xdr:rowOff>
    </xdr:from>
    <xdr:to>
      <xdr:col>15</xdr:col>
      <xdr:colOff>50800</xdr:colOff>
      <xdr:row>77</xdr:row>
      <xdr:rowOff>108348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44249"/>
          <a:ext cx="889000" cy="6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108348</xdr:rowOff>
    </xdr:from>
    <xdr:to>
      <xdr:col>10</xdr:col>
      <xdr:colOff>114300</xdr:colOff>
      <xdr:row>77</xdr:row>
      <xdr:rowOff>147428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09998"/>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66366</xdr:rowOff>
    </xdr:from>
    <xdr:to>
      <xdr:col>24</xdr:col>
      <xdr:colOff>114300</xdr:colOff>
      <xdr:row>76</xdr:row>
      <xdr:rowOff>167966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89243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4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102071</xdr:rowOff>
    </xdr:from>
    <xdr:to>
      <xdr:col>20</xdr:col>
      <xdr:colOff>38100</xdr:colOff>
      <xdr:row>77</xdr:row>
      <xdr:rowOff>32221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48749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9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163249</xdr:rowOff>
    </xdr:from>
    <xdr:to>
      <xdr:col>15</xdr:col>
      <xdr:colOff>101600</xdr:colOff>
      <xdr:row>77</xdr:row>
      <xdr:rowOff>93399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84526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8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57548</xdr:rowOff>
    </xdr:from>
    <xdr:to>
      <xdr:col>10</xdr:col>
      <xdr:colOff>165100</xdr:colOff>
      <xdr:row>77</xdr:row>
      <xdr:rowOff>159148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150275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5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96628</xdr:rowOff>
    </xdr:from>
    <xdr:to>
      <xdr:col>6</xdr:col>
      <xdr:colOff>38100</xdr:colOff>
      <xdr:row>78</xdr:row>
      <xdr:rowOff>26778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17905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9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170193</xdr:rowOff>
    </xdr:from>
    <xdr:to>
      <xdr:col>24</xdr:col>
      <xdr:colOff>63500</xdr:colOff>
      <xdr:row>90</xdr:row>
      <xdr:rowOff>69710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429243"/>
          <a:ext cx="838200" cy="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0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69710</xdr:rowOff>
    </xdr:from>
    <xdr:to>
      <xdr:col>19</xdr:col>
      <xdr:colOff>177800</xdr:colOff>
      <xdr:row>90</xdr:row>
      <xdr:rowOff>140715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500210"/>
          <a:ext cx="889000" cy="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44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133871</xdr:rowOff>
    </xdr:from>
    <xdr:to>
      <xdr:col>15</xdr:col>
      <xdr:colOff>50800</xdr:colOff>
      <xdr:row>90</xdr:row>
      <xdr:rowOff>140715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5564371"/>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55948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133871</xdr:rowOff>
    </xdr:from>
    <xdr:to>
      <xdr:col>10</xdr:col>
      <xdr:colOff>114300</xdr:colOff>
      <xdr:row>91</xdr:row>
      <xdr:rowOff>3011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564371"/>
          <a:ext cx="8890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76255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119393</xdr:rowOff>
    </xdr:from>
    <xdr:to>
      <xdr:col>24</xdr:col>
      <xdr:colOff>114300</xdr:colOff>
      <xdr:row>90</xdr:row>
      <xdr:rowOff>49543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3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72420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33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18910</xdr:rowOff>
    </xdr:from>
    <xdr:to>
      <xdr:col>20</xdr:col>
      <xdr:colOff>38100</xdr:colOff>
      <xdr:row>90</xdr:row>
      <xdr:rowOff>120510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4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137037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22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89915</xdr:rowOff>
    </xdr:from>
    <xdr:to>
      <xdr:col>15</xdr:col>
      <xdr:colOff>101600</xdr:colOff>
      <xdr:row>91</xdr:row>
      <xdr:rowOff>20065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36592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29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83071</xdr:rowOff>
    </xdr:from>
    <xdr:to>
      <xdr:col>10</xdr:col>
      <xdr:colOff>165100</xdr:colOff>
      <xdr:row>91</xdr:row>
      <xdr:rowOff>13221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5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29748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28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123661</xdr:rowOff>
    </xdr:from>
    <xdr:to>
      <xdr:col>6</xdr:col>
      <xdr:colOff>38100</xdr:colOff>
      <xdr:row>91</xdr:row>
      <xdr:rowOff>53811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5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70338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32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58014</xdr:rowOff>
    </xdr:from>
    <xdr:to>
      <xdr:col>55</xdr:col>
      <xdr:colOff>0</xdr:colOff>
      <xdr:row>38</xdr:row>
      <xdr:rowOff>120171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372964"/>
          <a:ext cx="838200" cy="12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101742</xdr:rowOff>
    </xdr:from>
    <xdr:to>
      <xdr:col>50</xdr:col>
      <xdr:colOff>114300</xdr:colOff>
      <xdr:row>38</xdr:row>
      <xdr:rowOff>120171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616842"/>
          <a:ext cx="889000" cy="1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101742</xdr:rowOff>
    </xdr:from>
    <xdr:to>
      <xdr:col>45</xdr:col>
      <xdr:colOff>177800</xdr:colOff>
      <xdr:row>38</xdr:row>
      <xdr:rowOff>131721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616842"/>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82447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126822</xdr:rowOff>
    </xdr:from>
    <xdr:to>
      <xdr:col>41</xdr:col>
      <xdr:colOff>50800</xdr:colOff>
      <xdr:row>38</xdr:row>
      <xdr:rowOff>131721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64192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83297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7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7214</xdr:rowOff>
    </xdr:from>
    <xdr:to>
      <xdr:col>55</xdr:col>
      <xdr:colOff>50800</xdr:colOff>
      <xdr:row>31</xdr:row>
      <xdr:rowOff>108814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3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131691</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2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69371</xdr:rowOff>
    </xdr:from>
    <xdr:to>
      <xdr:col>50</xdr:col>
      <xdr:colOff>165100</xdr:colOff>
      <xdr:row>38</xdr:row>
      <xdr:rowOff>170971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16048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35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50942</xdr:rowOff>
    </xdr:from>
    <xdr:to>
      <xdr:col>46</xdr:col>
      <xdr:colOff>38100</xdr:colOff>
      <xdr:row>38</xdr:row>
      <xdr:rowOff>152542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169068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80921</xdr:rowOff>
    </xdr:from>
    <xdr:to>
      <xdr:col>41</xdr:col>
      <xdr:colOff>101600</xdr:colOff>
      <xdr:row>39</xdr:row>
      <xdr:rowOff>11071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27598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3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76022</xdr:rowOff>
    </xdr:from>
    <xdr:to>
      <xdr:col>36</xdr:col>
      <xdr:colOff>165100</xdr:colOff>
      <xdr:row>39</xdr:row>
      <xdr:rowOff>6172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22699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3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163311</xdr:rowOff>
    </xdr:from>
    <xdr:to>
      <xdr:col>55</xdr:col>
      <xdr:colOff>0</xdr:colOff>
      <xdr:row>54</xdr:row>
      <xdr:rowOff>65895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078711"/>
          <a:ext cx="838200" cy="2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65895</xdr:rowOff>
    </xdr:from>
    <xdr:to>
      <xdr:col>50</xdr:col>
      <xdr:colOff>114300</xdr:colOff>
      <xdr:row>56</xdr:row>
      <xdr:rowOff>130654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324195"/>
          <a:ext cx="889000" cy="40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130654</xdr:rowOff>
    </xdr:from>
    <xdr:to>
      <xdr:col>45</xdr:col>
      <xdr:colOff>177800</xdr:colOff>
      <xdr:row>57</xdr:row>
      <xdr:rowOff>22657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31854"/>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22657</xdr:rowOff>
    </xdr:from>
    <xdr:to>
      <xdr:col>41</xdr:col>
      <xdr:colOff>50800</xdr:colOff>
      <xdr:row>58</xdr:row>
      <xdr:rowOff>35295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95307"/>
          <a:ext cx="889000" cy="1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104255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1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112511</xdr:rowOff>
    </xdr:from>
    <xdr:to>
      <xdr:col>55</xdr:col>
      <xdr:colOff>50800</xdr:colOff>
      <xdr:row>53</xdr:row>
      <xdr:rowOff>42661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0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135388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8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15095</xdr:rowOff>
    </xdr:from>
    <xdr:to>
      <xdr:col>50</xdr:col>
      <xdr:colOff>165100</xdr:colOff>
      <xdr:row>54</xdr:row>
      <xdr:rowOff>116695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133222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04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79854</xdr:rowOff>
    </xdr:from>
    <xdr:to>
      <xdr:col>46</xdr:col>
      <xdr:colOff>38100</xdr:colOff>
      <xdr:row>57</xdr:row>
      <xdr:rowOff>10004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8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7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143307</xdr:rowOff>
    </xdr:from>
    <xdr:to>
      <xdr:col>41</xdr:col>
      <xdr:colOff>101600</xdr:colOff>
      <xdr:row>57</xdr:row>
      <xdr:rowOff>73457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64584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3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155945</xdr:rowOff>
    </xdr:from>
    <xdr:to>
      <xdr:col>36</xdr:col>
      <xdr:colOff>165100</xdr:colOff>
      <xdr:row>58</xdr:row>
      <xdr:rowOff>86095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77222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125481</xdr:rowOff>
    </xdr:from>
    <xdr:to>
      <xdr:col>55</xdr:col>
      <xdr:colOff>0</xdr:colOff>
      <xdr:row>74</xdr:row>
      <xdr:rowOff>152959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641331"/>
          <a:ext cx="838200" cy="19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152959</xdr:rowOff>
    </xdr:from>
    <xdr:to>
      <xdr:col>50</xdr:col>
      <xdr:colOff>114300</xdr:colOff>
      <xdr:row>76</xdr:row>
      <xdr:rowOff>23937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840259"/>
          <a:ext cx="889000" cy="21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9855</xdr:rowOff>
    </xdr:from>
    <xdr:to>
      <xdr:col>45</xdr:col>
      <xdr:colOff>177800</xdr:colOff>
      <xdr:row>76</xdr:row>
      <xdr:rowOff>23937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040055"/>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9855</xdr:rowOff>
    </xdr:from>
    <xdr:to>
      <xdr:col>41</xdr:col>
      <xdr:colOff>50800</xdr:colOff>
      <xdr:row>76</xdr:row>
      <xdr:rowOff>135722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040055"/>
          <a:ext cx="889000" cy="12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74681</xdr:rowOff>
    </xdr:from>
    <xdr:to>
      <xdr:col>55</xdr:col>
      <xdr:colOff>50800</xdr:colOff>
      <xdr:row>74</xdr:row>
      <xdr:rowOff>4831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5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97558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4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102159</xdr:rowOff>
    </xdr:from>
    <xdr:to>
      <xdr:col>50</xdr:col>
      <xdr:colOff>165100</xdr:colOff>
      <xdr:row>75</xdr:row>
      <xdr:rowOff>32309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7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23436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8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144587</xdr:rowOff>
    </xdr:from>
    <xdr:to>
      <xdr:col>46</xdr:col>
      <xdr:colOff>38100</xdr:colOff>
      <xdr:row>76</xdr:row>
      <xdr:rowOff>74737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0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65864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130505</xdr:rowOff>
    </xdr:from>
    <xdr:to>
      <xdr:col>41</xdr:col>
      <xdr:colOff>101600</xdr:colOff>
      <xdr:row>76</xdr:row>
      <xdr:rowOff>60655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9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51782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8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84922</xdr:rowOff>
    </xdr:from>
    <xdr:to>
      <xdr:col>36</xdr:col>
      <xdr:colOff>165100</xdr:colOff>
      <xdr:row>77</xdr:row>
      <xdr:rowOff>15072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6199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2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17171</xdr:rowOff>
    </xdr:from>
    <xdr:to>
      <xdr:col>55</xdr:col>
      <xdr:colOff>0</xdr:colOff>
      <xdr:row>94</xdr:row>
      <xdr:rowOff>38849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133471"/>
          <a:ext cx="8382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38849</xdr:rowOff>
    </xdr:from>
    <xdr:to>
      <xdr:col>50</xdr:col>
      <xdr:colOff>114300</xdr:colOff>
      <xdr:row>95</xdr:row>
      <xdr:rowOff>57328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155149"/>
          <a:ext cx="889000" cy="1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57328</xdr:rowOff>
    </xdr:from>
    <xdr:to>
      <xdr:col>45</xdr:col>
      <xdr:colOff>177800</xdr:colOff>
      <xdr:row>96</xdr:row>
      <xdr:rowOff>14884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45078"/>
          <a:ext cx="889000" cy="1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20387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14884</xdr:rowOff>
    </xdr:from>
    <xdr:to>
      <xdr:col>41</xdr:col>
      <xdr:colOff>50800</xdr:colOff>
      <xdr:row>96</xdr:row>
      <xdr:rowOff>83883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74084"/>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145800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137821</xdr:rowOff>
    </xdr:from>
    <xdr:to>
      <xdr:col>55</xdr:col>
      <xdr:colOff>50800</xdr:colOff>
      <xdr:row>94</xdr:row>
      <xdr:rowOff>67971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0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160698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9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159499</xdr:rowOff>
    </xdr:from>
    <xdr:to>
      <xdr:col>50</xdr:col>
      <xdr:colOff>165100</xdr:colOff>
      <xdr:row>94</xdr:row>
      <xdr:rowOff>89649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1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106176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8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6528</xdr:rowOff>
    </xdr:from>
    <xdr:to>
      <xdr:col>46</xdr:col>
      <xdr:colOff>38100</xdr:colOff>
      <xdr:row>95</xdr:row>
      <xdr:rowOff>108128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124655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135534</xdr:rowOff>
    </xdr:from>
    <xdr:to>
      <xdr:col>41</xdr:col>
      <xdr:colOff>101600</xdr:colOff>
      <xdr:row>96</xdr:row>
      <xdr:rowOff>65684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82211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33083</xdr:rowOff>
    </xdr:from>
    <xdr:to>
      <xdr:col>36</xdr:col>
      <xdr:colOff>165100</xdr:colOff>
      <xdr:row>96</xdr:row>
      <xdr:rowOff>134683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125810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5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148654</xdr:rowOff>
    </xdr:from>
    <xdr:to>
      <xdr:col>85</xdr:col>
      <xdr:colOff>127000</xdr:colOff>
      <xdr:row>39</xdr:row>
      <xdr:rowOff>24067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63754"/>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165798</xdr:rowOff>
    </xdr:from>
    <xdr:to>
      <xdr:col>81</xdr:col>
      <xdr:colOff>50800</xdr:colOff>
      <xdr:row>38</xdr:row>
      <xdr:rowOff>148654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09448"/>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165798</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509448"/>
          <a:ext cx="889000" cy="2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144717</xdr:rowOff>
    </xdr:from>
    <xdr:to>
      <xdr:col>85</xdr:col>
      <xdr:colOff>177800</xdr:colOff>
      <xdr:row>39</xdr:row>
      <xdr:rowOff>74867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59644</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7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97854</xdr:rowOff>
    </xdr:from>
    <xdr:to>
      <xdr:col>81</xdr:col>
      <xdr:colOff>101600</xdr:colOff>
      <xdr:row>39</xdr:row>
      <xdr:rowOff>28004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19131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05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114998</xdr:rowOff>
    </xdr:from>
    <xdr:to>
      <xdr:col>76</xdr:col>
      <xdr:colOff>165100</xdr:colOff>
      <xdr:row>38</xdr:row>
      <xdr:rowOff>45148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36275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5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58051</xdr:rowOff>
    </xdr:from>
    <xdr:to>
      <xdr:col>85</xdr:col>
      <xdr:colOff>126364</xdr:colOff>
      <xdr:row>79</xdr:row>
      <xdr:rowOff>95619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916801"/>
          <a:ext cx="1269" cy="723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99446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4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95619</xdr:rowOff>
    </xdr:from>
    <xdr:to>
      <xdr:col>86</xdr:col>
      <xdr:colOff>25400</xdr:colOff>
      <xdr:row>79</xdr:row>
      <xdr:rowOff>95619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4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4728</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6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58051</xdr:rowOff>
    </xdr:from>
    <xdr:to>
      <xdr:col>86</xdr:col>
      <xdr:colOff>25400</xdr:colOff>
      <xdr:row>75</xdr:row>
      <xdr:rowOff>58051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91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92875</xdr:rowOff>
    </xdr:from>
    <xdr:to>
      <xdr:col>85</xdr:col>
      <xdr:colOff>127000</xdr:colOff>
      <xdr:row>75</xdr:row>
      <xdr:rowOff>132994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780175"/>
          <a:ext cx="838200" cy="2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19550</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2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41123</xdr:rowOff>
    </xdr:from>
    <xdr:to>
      <xdr:col>85</xdr:col>
      <xdr:colOff>177800</xdr:colOff>
      <xdr:row>77</xdr:row>
      <xdr:rowOff>142723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126918</xdr:rowOff>
    </xdr:from>
    <xdr:to>
      <xdr:col>81</xdr:col>
      <xdr:colOff>50800</xdr:colOff>
      <xdr:row>74</xdr:row>
      <xdr:rowOff>92875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299868"/>
          <a:ext cx="889000" cy="4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10891</xdr:rowOff>
    </xdr:from>
    <xdr:to>
      <xdr:col>81</xdr:col>
      <xdr:colOff>101600</xdr:colOff>
      <xdr:row>77</xdr:row>
      <xdr:rowOff>112491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1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103618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126918</xdr:rowOff>
    </xdr:from>
    <xdr:to>
      <xdr:col>76</xdr:col>
      <xdr:colOff>114300</xdr:colOff>
      <xdr:row>72</xdr:row>
      <xdr:rowOff>152806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299868"/>
          <a:ext cx="889000" cy="1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154356</xdr:rowOff>
    </xdr:from>
    <xdr:to>
      <xdr:col>76</xdr:col>
      <xdr:colOff>165100</xdr:colOff>
      <xdr:row>77</xdr:row>
      <xdr:rowOff>84506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75633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2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124117</xdr:rowOff>
    </xdr:from>
    <xdr:to>
      <xdr:col>71</xdr:col>
      <xdr:colOff>177800</xdr:colOff>
      <xdr:row>72</xdr:row>
      <xdr:rowOff>152806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468517"/>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165328</xdr:rowOff>
    </xdr:from>
    <xdr:to>
      <xdr:col>72</xdr:col>
      <xdr:colOff>38100</xdr:colOff>
      <xdr:row>77</xdr:row>
      <xdr:rowOff>95478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86605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153079</xdr:rowOff>
    </xdr:from>
    <xdr:to>
      <xdr:col>67</xdr:col>
      <xdr:colOff>101600</xdr:colOff>
      <xdr:row>77</xdr:row>
      <xdr:rowOff>83229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74356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82194</xdr:rowOff>
    </xdr:from>
    <xdr:to>
      <xdr:col>85</xdr:col>
      <xdr:colOff>177800</xdr:colOff>
      <xdr:row>76</xdr:row>
      <xdr:rowOff>12343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409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168571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42075</xdr:rowOff>
    </xdr:from>
    <xdr:to>
      <xdr:col>81</xdr:col>
      <xdr:colOff>101600</xdr:colOff>
      <xdr:row>74</xdr:row>
      <xdr:rowOff>143675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160202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76118</xdr:rowOff>
    </xdr:from>
    <xdr:to>
      <xdr:col>76</xdr:col>
      <xdr:colOff>165100</xdr:colOff>
      <xdr:row>72</xdr:row>
      <xdr:rowOff>6268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2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22795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02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102006</xdr:rowOff>
    </xdr:from>
    <xdr:to>
      <xdr:col>72</xdr:col>
      <xdr:colOff>38100</xdr:colOff>
      <xdr:row>73</xdr:row>
      <xdr:rowOff>32156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4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48683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2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73317</xdr:rowOff>
    </xdr:from>
    <xdr:to>
      <xdr:col>67</xdr:col>
      <xdr:colOff>101600</xdr:colOff>
      <xdr:row>73</xdr:row>
      <xdr:rowOff>3467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19994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1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103429</xdr:rowOff>
    </xdr:from>
    <xdr:to>
      <xdr:col>85</xdr:col>
      <xdr:colOff>126364</xdr:colOff>
      <xdr:row>99</xdr:row>
      <xdr:rowOff>16484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6219729"/>
          <a:ext cx="1269" cy="77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20311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93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16484</xdr:rowOff>
    </xdr:from>
    <xdr:to>
      <xdr:col>86</xdr:col>
      <xdr:colOff>25400</xdr:colOff>
      <xdr:row>99</xdr:row>
      <xdr:rowOff>16484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50106</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99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103429</xdr:rowOff>
    </xdr:from>
    <xdr:to>
      <xdr:col>86</xdr:col>
      <xdr:colOff>25400</xdr:colOff>
      <xdr:row>94</xdr:row>
      <xdr:rowOff>103429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21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21667</xdr:rowOff>
    </xdr:from>
    <xdr:to>
      <xdr:col>85</xdr:col>
      <xdr:colOff>127000</xdr:colOff>
      <xdr:row>98</xdr:row>
      <xdr:rowOff>130251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23767"/>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57751</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16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34874</xdr:rowOff>
    </xdr:from>
    <xdr:to>
      <xdr:col>85</xdr:col>
      <xdr:colOff>177800</xdr:colOff>
      <xdr:row>97</xdr:row>
      <xdr:rowOff>136474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31648</xdr:rowOff>
    </xdr:from>
    <xdr:to>
      <xdr:col>81</xdr:col>
      <xdr:colOff>50800</xdr:colOff>
      <xdr:row>98</xdr:row>
      <xdr:rowOff>130251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33748"/>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116484</xdr:rowOff>
    </xdr:from>
    <xdr:to>
      <xdr:col>81</xdr:col>
      <xdr:colOff>101600</xdr:colOff>
      <xdr:row>97</xdr:row>
      <xdr:rowOff>46634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63161</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126746</xdr:rowOff>
    </xdr:from>
    <xdr:to>
      <xdr:col>76</xdr:col>
      <xdr:colOff>114300</xdr:colOff>
      <xdr:row>98</xdr:row>
      <xdr:rowOff>31648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5728696"/>
          <a:ext cx="889000" cy="110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3784</xdr:rowOff>
    </xdr:from>
    <xdr:to>
      <xdr:col>76</xdr:col>
      <xdr:colOff>165100</xdr:colOff>
      <xdr:row>97</xdr:row>
      <xdr:rowOff>105384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121911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4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126746</xdr:rowOff>
    </xdr:from>
    <xdr:to>
      <xdr:col>71</xdr:col>
      <xdr:colOff>177800</xdr:colOff>
      <xdr:row>98</xdr:row>
      <xdr:rowOff>31268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5728696"/>
          <a:ext cx="889000" cy="110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69317</xdr:rowOff>
    </xdr:from>
    <xdr:to>
      <xdr:col>72</xdr:col>
      <xdr:colOff>38100</xdr:colOff>
      <xdr:row>96</xdr:row>
      <xdr:rowOff>170917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162044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62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35255</xdr:rowOff>
    </xdr:from>
    <xdr:to>
      <xdr:col>67</xdr:col>
      <xdr:colOff>101600</xdr:colOff>
      <xdr:row>97</xdr:row>
      <xdr:rowOff>136855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153382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142317</xdr:rowOff>
    </xdr:from>
    <xdr:to>
      <xdr:col>85</xdr:col>
      <xdr:colOff>177800</xdr:colOff>
      <xdr:row>98</xdr:row>
      <xdr:rowOff>72467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120744</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79451</xdr:rowOff>
    </xdr:from>
    <xdr:to>
      <xdr:col>81</xdr:col>
      <xdr:colOff>101600</xdr:colOff>
      <xdr:row>99</xdr:row>
      <xdr:rowOff>9601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152298</xdr:rowOff>
    </xdr:from>
    <xdr:to>
      <xdr:col>76</xdr:col>
      <xdr:colOff>165100</xdr:colOff>
      <xdr:row>98</xdr:row>
      <xdr:rowOff>82448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73575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87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75946</xdr:rowOff>
    </xdr:from>
    <xdr:to>
      <xdr:col>72</xdr:col>
      <xdr:colOff>38100</xdr:colOff>
      <xdr:row>92</xdr:row>
      <xdr:rowOff>6096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56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22623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54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151918</xdr:rowOff>
    </xdr:from>
    <xdr:to>
      <xdr:col>67</xdr:col>
      <xdr:colOff>101600</xdr:colOff>
      <xdr:row>98</xdr:row>
      <xdr:rowOff>82068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73195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8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116078</xdr:rowOff>
    </xdr:from>
    <xdr:to>
      <xdr:col>116</xdr:col>
      <xdr:colOff>63500</xdr:colOff>
      <xdr:row>37</xdr:row>
      <xdr:rowOff>127889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459728"/>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158369</xdr:rowOff>
    </xdr:from>
    <xdr:to>
      <xdr:col>111</xdr:col>
      <xdr:colOff>177800</xdr:colOff>
      <xdr:row>37</xdr:row>
      <xdr:rowOff>127889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330569"/>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158369</xdr:rowOff>
    </xdr:from>
    <xdr:to>
      <xdr:col>107</xdr:col>
      <xdr:colOff>50800</xdr:colOff>
      <xdr:row>37</xdr:row>
      <xdr:rowOff>10541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33056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76073</xdr:rowOff>
    </xdr:from>
    <xdr:to>
      <xdr:col>102</xdr:col>
      <xdr:colOff>114300</xdr:colOff>
      <xdr:row>37</xdr:row>
      <xdr:rowOff>10541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248273"/>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65278</xdr:rowOff>
    </xdr:from>
    <xdr:to>
      <xdr:col>116</xdr:col>
      <xdr:colOff>114300</xdr:colOff>
      <xdr:row>37</xdr:row>
      <xdr:rowOff>166878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43705</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77089</xdr:rowOff>
    </xdr:from>
    <xdr:to>
      <xdr:col>112</xdr:col>
      <xdr:colOff>38100</xdr:colOff>
      <xdr:row>38</xdr:row>
      <xdr:rowOff>7239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169816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107569</xdr:rowOff>
    </xdr:from>
    <xdr:to>
      <xdr:col>107</xdr:col>
      <xdr:colOff>101600</xdr:colOff>
      <xdr:row>37</xdr:row>
      <xdr:rowOff>37719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28846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131191</xdr:rowOff>
    </xdr:from>
    <xdr:to>
      <xdr:col>102</xdr:col>
      <xdr:colOff>165100</xdr:colOff>
      <xdr:row>37</xdr:row>
      <xdr:rowOff>61341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52468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3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25273</xdr:rowOff>
    </xdr:from>
    <xdr:to>
      <xdr:col>98</xdr:col>
      <xdr:colOff>38100</xdr:colOff>
      <xdr:row>36</xdr:row>
      <xdr:rowOff>126873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118000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151168</xdr:rowOff>
    </xdr:from>
    <xdr:to>
      <xdr:col>116</xdr:col>
      <xdr:colOff>63500</xdr:colOff>
      <xdr:row>59</xdr:row>
      <xdr:rowOff>19114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23818"/>
          <a:ext cx="838200" cy="2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151168</xdr:rowOff>
    </xdr:from>
    <xdr:to>
      <xdr:col>111</xdr:col>
      <xdr:colOff>177800</xdr:colOff>
      <xdr:row>57</xdr:row>
      <xdr:rowOff>154650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23818"/>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102600</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141293</xdr:rowOff>
    </xdr:from>
    <xdr:to>
      <xdr:col>107</xdr:col>
      <xdr:colOff>50800</xdr:colOff>
      <xdr:row>57</xdr:row>
      <xdr:rowOff>154650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13943"/>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98615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139601</xdr:rowOff>
    </xdr:from>
    <xdr:to>
      <xdr:col>102</xdr:col>
      <xdr:colOff>114300</xdr:colOff>
      <xdr:row>57</xdr:row>
      <xdr:rowOff>141293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1225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81698</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71823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139764</xdr:rowOff>
    </xdr:from>
    <xdr:to>
      <xdr:col>116</xdr:col>
      <xdr:colOff>114300</xdr:colOff>
      <xdr:row>59</xdr:row>
      <xdr:rowOff>69914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54691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100368</xdr:rowOff>
    </xdr:from>
    <xdr:to>
      <xdr:col>112</xdr:col>
      <xdr:colOff>38100</xdr:colOff>
      <xdr:row>58</xdr:row>
      <xdr:rowOff>30518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47045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103850</xdr:rowOff>
    </xdr:from>
    <xdr:to>
      <xdr:col>107</xdr:col>
      <xdr:colOff>101600</xdr:colOff>
      <xdr:row>58</xdr:row>
      <xdr:rowOff>34000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50527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5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90493</xdr:rowOff>
    </xdr:from>
    <xdr:to>
      <xdr:col>102</xdr:col>
      <xdr:colOff>165100</xdr:colOff>
      <xdr:row>58</xdr:row>
      <xdr:rowOff>20643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37170</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88801</xdr:rowOff>
    </xdr:from>
    <xdr:to>
      <xdr:col>98</xdr:col>
      <xdr:colOff>38100</xdr:colOff>
      <xdr:row>58</xdr:row>
      <xdr:rowOff>18951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35478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3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2959</xdr:rowOff>
    </xdr:from>
    <xdr:to>
      <xdr:col>116</xdr:col>
      <xdr:colOff>62864</xdr:colOff>
      <xdr:row>78</xdr:row>
      <xdr:rowOff>19608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518809"/>
          <a:ext cx="1269" cy="87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23435</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19608</xdr:rowOff>
    </xdr:from>
    <xdr:to>
      <xdr:col>116</xdr:col>
      <xdr:colOff>152400</xdr:colOff>
      <xdr:row>78</xdr:row>
      <xdr:rowOff>19608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121086</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9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2959</xdr:rowOff>
    </xdr:from>
    <xdr:to>
      <xdr:col>116</xdr:col>
      <xdr:colOff>152400</xdr:colOff>
      <xdr:row>73</xdr:row>
      <xdr:rowOff>2959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51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77559</xdr:rowOff>
    </xdr:from>
    <xdr:to>
      <xdr:col>116</xdr:col>
      <xdr:colOff>63500</xdr:colOff>
      <xdr:row>73</xdr:row>
      <xdr:rowOff>2959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250509"/>
          <a:ext cx="838200" cy="2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47362</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68935</xdr:rowOff>
    </xdr:from>
    <xdr:to>
      <xdr:col>116</xdr:col>
      <xdr:colOff>114300</xdr:colOff>
      <xdr:row>75</xdr:row>
      <xdr:rowOff>170535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77559</xdr:rowOff>
    </xdr:from>
    <xdr:to>
      <xdr:col>111</xdr:col>
      <xdr:colOff>177800</xdr:colOff>
      <xdr:row>72</xdr:row>
      <xdr:rowOff>48526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250509"/>
          <a:ext cx="889000" cy="14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61735</xdr:rowOff>
    </xdr:from>
    <xdr:to>
      <xdr:col>112</xdr:col>
      <xdr:colOff>38100</xdr:colOff>
      <xdr:row>75</xdr:row>
      <xdr:rowOff>163336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154461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48526</xdr:rowOff>
    </xdr:from>
    <xdr:to>
      <xdr:col>107</xdr:col>
      <xdr:colOff>50800</xdr:colOff>
      <xdr:row>73</xdr:row>
      <xdr:rowOff>11303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392926"/>
          <a:ext cx="889000" cy="13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104940</xdr:rowOff>
    </xdr:from>
    <xdr:to>
      <xdr:col>107</xdr:col>
      <xdr:colOff>101600</xdr:colOff>
      <xdr:row>76</xdr:row>
      <xdr:rowOff>35089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26216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11303</xdr:rowOff>
    </xdr:from>
    <xdr:to>
      <xdr:col>102</xdr:col>
      <xdr:colOff>114300</xdr:colOff>
      <xdr:row>73</xdr:row>
      <xdr:rowOff>32906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527153"/>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117246</xdr:rowOff>
    </xdr:from>
    <xdr:to>
      <xdr:col>102</xdr:col>
      <xdr:colOff>165100</xdr:colOff>
      <xdr:row>76</xdr:row>
      <xdr:rowOff>47396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38524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127381</xdr:rowOff>
    </xdr:from>
    <xdr:to>
      <xdr:col>98</xdr:col>
      <xdr:colOff>38100</xdr:colOff>
      <xdr:row>76</xdr:row>
      <xdr:rowOff>57531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48658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123609</xdr:rowOff>
    </xdr:from>
    <xdr:to>
      <xdr:col>116</xdr:col>
      <xdr:colOff>114300</xdr:colOff>
      <xdr:row>73</xdr:row>
      <xdr:rowOff>53759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4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76636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26759</xdr:rowOff>
    </xdr:from>
    <xdr:to>
      <xdr:col>112</xdr:col>
      <xdr:colOff>38100</xdr:colOff>
      <xdr:row>71</xdr:row>
      <xdr:rowOff>128359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1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144886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19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169176</xdr:rowOff>
    </xdr:from>
    <xdr:to>
      <xdr:col>107</xdr:col>
      <xdr:colOff>101600</xdr:colOff>
      <xdr:row>72</xdr:row>
      <xdr:rowOff>99326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3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115853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1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131953</xdr:rowOff>
    </xdr:from>
    <xdr:to>
      <xdr:col>102</xdr:col>
      <xdr:colOff>165100</xdr:colOff>
      <xdr:row>73</xdr:row>
      <xdr:rowOff>62103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78630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153556</xdr:rowOff>
    </xdr:from>
    <xdr:to>
      <xdr:col>98</xdr:col>
      <xdr:colOff>38100</xdr:colOff>
      <xdr:row>73</xdr:row>
      <xdr:rowOff>83706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100233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本市における主な構成費目は、人件費・扶助費・公債費であり、中でも扶助費及び公債費は、依然として類似団体と比較して住民一人当たりコストが高い状況となっている。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生活保護費が減となったものの、新型コロナウイルス感染症対策として未就学児を養育する世帯への特別給付金の支給などを行ったほか、障がい者自立支援給付費が増となったこと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また、公債費については、元金償還額が減となったことなどにより昨年度と比べ減少している。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そのほか、補助費等は、新型コロナウイルス感染症対策として特別定額給付金を支給したことなどにより増加しており、普通建設事業費は、淀川左岸線（２期）事業の増などにより増加している。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なお、貸付金は、平成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年９月のリーマンショック等を受け実施した緊急対策資金融資に係る預託の終了などにより減少している。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64588</xdr:rowOff>
    </xdr:from>
    <xdr:to>
      <xdr:col>24</xdr:col>
      <xdr:colOff>63500</xdr:colOff>
      <xdr:row>39</xdr:row>
      <xdr:rowOff>77651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5113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100512</xdr:rowOff>
    </xdr:from>
    <xdr:to>
      <xdr:col>19</xdr:col>
      <xdr:colOff>177800</xdr:colOff>
      <xdr:row>39</xdr:row>
      <xdr:rowOff>64588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15612"/>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100512</xdr:rowOff>
    </xdr:from>
    <xdr:to>
      <xdr:col>15</xdr:col>
      <xdr:colOff>50800</xdr:colOff>
      <xdr:row>38</xdr:row>
      <xdr:rowOff>157662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61561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87828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151130</xdr:rowOff>
    </xdr:from>
    <xdr:to>
      <xdr:col>10</xdr:col>
      <xdr:colOff>114300</xdr:colOff>
      <xdr:row>38</xdr:row>
      <xdr:rowOff>157662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662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74766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26851</xdr:rowOff>
    </xdr:from>
    <xdr:to>
      <xdr:col>24</xdr:col>
      <xdr:colOff>114300</xdr:colOff>
      <xdr:row>39</xdr:row>
      <xdr:rowOff>128451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113228</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28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13788</xdr:rowOff>
    </xdr:from>
    <xdr:to>
      <xdr:col>20</xdr:col>
      <xdr:colOff>38100</xdr:colOff>
      <xdr:row>39</xdr:row>
      <xdr:rowOff>115388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106515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49712</xdr:rowOff>
    </xdr:from>
    <xdr:to>
      <xdr:col>15</xdr:col>
      <xdr:colOff>101600</xdr:colOff>
      <xdr:row>38</xdr:row>
      <xdr:rowOff>151312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142439</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65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106862</xdr:rowOff>
    </xdr:from>
    <xdr:to>
      <xdr:col>10</xdr:col>
      <xdr:colOff>165100</xdr:colOff>
      <xdr:row>39</xdr:row>
      <xdr:rowOff>37012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28139</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100330</xdr:rowOff>
    </xdr:from>
    <xdr:to>
      <xdr:col>6</xdr:col>
      <xdr:colOff>38100</xdr:colOff>
      <xdr:row>39</xdr:row>
      <xdr:rowOff>30480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21607</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130201</xdr:rowOff>
    </xdr:from>
    <xdr:to>
      <xdr:col>24</xdr:col>
      <xdr:colOff>63500</xdr:colOff>
      <xdr:row>59</xdr:row>
      <xdr:rowOff>79197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874151"/>
          <a:ext cx="838200" cy="13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61938</xdr:rowOff>
    </xdr:from>
    <xdr:to>
      <xdr:col>19</xdr:col>
      <xdr:colOff>177800</xdr:colOff>
      <xdr:row>59</xdr:row>
      <xdr:rowOff>79197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177488"/>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18707</xdr:rowOff>
    </xdr:from>
    <xdr:to>
      <xdr:col>15</xdr:col>
      <xdr:colOff>50800</xdr:colOff>
      <xdr:row>59</xdr:row>
      <xdr:rowOff>61938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34257"/>
          <a:ext cx="8890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18707</xdr:rowOff>
    </xdr:from>
    <xdr:to>
      <xdr:col>10</xdr:col>
      <xdr:colOff>114300</xdr:colOff>
      <xdr:row>59</xdr:row>
      <xdr:rowOff>58306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34257"/>
          <a:ext cx="889000" cy="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79401</xdr:rowOff>
    </xdr:from>
    <xdr:to>
      <xdr:col>24</xdr:col>
      <xdr:colOff>114300</xdr:colOff>
      <xdr:row>52</xdr:row>
      <xdr:rowOff>9551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41890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8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28397</xdr:rowOff>
    </xdr:from>
    <xdr:to>
      <xdr:col>20</xdr:col>
      <xdr:colOff>38100</xdr:colOff>
      <xdr:row>59</xdr:row>
      <xdr:rowOff>129997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4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121124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11138</xdr:rowOff>
    </xdr:from>
    <xdr:to>
      <xdr:col>15</xdr:col>
      <xdr:colOff>101600</xdr:colOff>
      <xdr:row>59</xdr:row>
      <xdr:rowOff>112738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103865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139357</xdr:rowOff>
    </xdr:from>
    <xdr:to>
      <xdr:col>10</xdr:col>
      <xdr:colOff>165100</xdr:colOff>
      <xdr:row>59</xdr:row>
      <xdr:rowOff>69507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86034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7506</xdr:rowOff>
    </xdr:from>
    <xdr:to>
      <xdr:col>6</xdr:col>
      <xdr:colOff>38100</xdr:colOff>
      <xdr:row>59</xdr:row>
      <xdr:rowOff>109106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100233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145948</xdr:rowOff>
    </xdr:from>
    <xdr:to>
      <xdr:col>24</xdr:col>
      <xdr:colOff>63500</xdr:colOff>
      <xdr:row>71</xdr:row>
      <xdr:rowOff>42793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147448"/>
          <a:ext cx="838200" cy="6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54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42793</xdr:rowOff>
    </xdr:from>
    <xdr:to>
      <xdr:col>19</xdr:col>
      <xdr:colOff>177800</xdr:colOff>
      <xdr:row>71</xdr:row>
      <xdr:rowOff>108353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215743"/>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3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50061</xdr:rowOff>
    </xdr:from>
    <xdr:to>
      <xdr:col>15</xdr:col>
      <xdr:colOff>50800</xdr:colOff>
      <xdr:row>71</xdr:row>
      <xdr:rowOff>108353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2019300" y="12223011"/>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59574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8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50061</xdr:rowOff>
    </xdr:from>
    <xdr:to>
      <xdr:col>10</xdr:col>
      <xdr:colOff>114300</xdr:colOff>
      <xdr:row>71</xdr:row>
      <xdr:rowOff>95514</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2223011"/>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51001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95148</xdr:rowOff>
    </xdr:from>
    <xdr:to>
      <xdr:col>24</xdr:col>
      <xdr:colOff>114300</xdr:colOff>
      <xdr:row>71</xdr:row>
      <xdr:rowOff>25298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0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48175</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04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163443</xdr:rowOff>
    </xdr:from>
    <xdr:to>
      <xdr:col>20</xdr:col>
      <xdr:colOff>38100</xdr:colOff>
      <xdr:row>71</xdr:row>
      <xdr:rowOff>93593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110120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194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57553</xdr:rowOff>
    </xdr:from>
    <xdr:to>
      <xdr:col>15</xdr:col>
      <xdr:colOff>101600</xdr:colOff>
      <xdr:row>71</xdr:row>
      <xdr:rowOff>159153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2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4230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0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170711</xdr:rowOff>
    </xdr:from>
    <xdr:to>
      <xdr:col>10</xdr:col>
      <xdr:colOff>165100</xdr:colOff>
      <xdr:row>71</xdr:row>
      <xdr:rowOff>100861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1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117388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194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44714</xdr:rowOff>
    </xdr:from>
    <xdr:to>
      <xdr:col>6</xdr:col>
      <xdr:colOff>38100</xdr:colOff>
      <xdr:row>71</xdr:row>
      <xdr:rowOff>146314</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221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162841</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199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116497</xdr:rowOff>
    </xdr:from>
    <xdr:to>
      <xdr:col>24</xdr:col>
      <xdr:colOff>63500</xdr:colOff>
      <xdr:row>98</xdr:row>
      <xdr:rowOff>32144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747147"/>
          <a:ext cx="8382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59199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518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116497</xdr:rowOff>
    </xdr:from>
    <xdr:to>
      <xdr:col>19</xdr:col>
      <xdr:colOff>177800</xdr:colOff>
      <xdr:row>99</xdr:row>
      <xdr:rowOff>31914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747147"/>
          <a:ext cx="889000" cy="25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31914</xdr:rowOff>
    </xdr:from>
    <xdr:to>
      <xdr:col>15</xdr:col>
      <xdr:colOff>50800</xdr:colOff>
      <xdr:row>99</xdr:row>
      <xdr:rowOff>52870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70054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52870</xdr:rowOff>
    </xdr:from>
    <xdr:to>
      <xdr:col>10</xdr:col>
      <xdr:colOff>114300</xdr:colOff>
      <xdr:row>99</xdr:row>
      <xdr:rowOff>83846</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7026420"/>
          <a:ext cx="8890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152794</xdr:rowOff>
    </xdr:from>
    <xdr:to>
      <xdr:col>24</xdr:col>
      <xdr:colOff>114300</xdr:colOff>
      <xdr:row>98</xdr:row>
      <xdr:rowOff>82944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131221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65697</xdr:rowOff>
    </xdr:from>
    <xdr:to>
      <xdr:col>20</xdr:col>
      <xdr:colOff>38100</xdr:colOff>
      <xdr:row>97</xdr:row>
      <xdr:rowOff>167297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12374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4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152564</xdr:rowOff>
    </xdr:from>
    <xdr:to>
      <xdr:col>15</xdr:col>
      <xdr:colOff>101600</xdr:colOff>
      <xdr:row>99</xdr:row>
      <xdr:rowOff>82714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73841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2070</xdr:rowOff>
    </xdr:from>
    <xdr:to>
      <xdr:col>10</xdr:col>
      <xdr:colOff>165100</xdr:colOff>
      <xdr:row>99</xdr:row>
      <xdr:rowOff>103670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94797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6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33046</xdr:rowOff>
    </xdr:from>
    <xdr:to>
      <xdr:col>6</xdr:col>
      <xdr:colOff>38100</xdr:colOff>
      <xdr:row>99</xdr:row>
      <xdr:rowOff>134646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70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125773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154940</xdr:rowOff>
    </xdr:from>
    <xdr:to>
      <xdr:col>55</xdr:col>
      <xdr:colOff>0</xdr:colOff>
      <xdr:row>38</xdr:row>
      <xdr:rowOff>159512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670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146558</xdr:rowOff>
    </xdr:from>
    <xdr:to>
      <xdr:col>50</xdr:col>
      <xdr:colOff>114300</xdr:colOff>
      <xdr:row>38</xdr:row>
      <xdr:rowOff>154940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66165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146558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6548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119126</xdr:rowOff>
    </xdr:from>
    <xdr:to>
      <xdr:col>41</xdr:col>
      <xdr:colOff>50800</xdr:colOff>
      <xdr:row>38</xdr:row>
      <xdr:rowOff>139700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34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108712</xdr:rowOff>
    </xdr:from>
    <xdr:to>
      <xdr:col>55</xdr:col>
      <xdr:colOff>50800</xdr:colOff>
      <xdr:row>39</xdr:row>
      <xdr:rowOff>38862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23639</xdr:rowOff>
    </xdr:from>
    <xdr:ext cx="313932"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38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104140</xdr:rowOff>
    </xdr:from>
    <xdr:to>
      <xdr:col>50</xdr:col>
      <xdr:colOff>165100</xdr:colOff>
      <xdr:row>39</xdr:row>
      <xdr:rowOff>34290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25417</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82333" y="671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95758</xdr:rowOff>
    </xdr:from>
    <xdr:to>
      <xdr:col>46</xdr:col>
      <xdr:colOff>38100</xdr:colOff>
      <xdr:row>39</xdr:row>
      <xdr:rowOff>25908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17035</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93333" y="67035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10177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68326</xdr:rowOff>
    </xdr:from>
    <xdr:to>
      <xdr:col>36</xdr:col>
      <xdr:colOff>165100</xdr:colOff>
      <xdr:row>38</xdr:row>
      <xdr:rowOff>169926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161053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92673</xdr:rowOff>
    </xdr:from>
    <xdr:to>
      <xdr:col>55</xdr:col>
      <xdr:colOff>0</xdr:colOff>
      <xdr:row>59</xdr:row>
      <xdr:rowOff>93001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10208223"/>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92673</xdr:rowOff>
    </xdr:from>
    <xdr:to>
      <xdr:col>50</xdr:col>
      <xdr:colOff>114300</xdr:colOff>
      <xdr:row>59</xdr:row>
      <xdr:rowOff>92837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1020822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92837</xdr:rowOff>
    </xdr:from>
    <xdr:to>
      <xdr:col>45</xdr:col>
      <xdr:colOff>177800</xdr:colOff>
      <xdr:row>59</xdr:row>
      <xdr:rowOff>93327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1020838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93327</xdr:rowOff>
    </xdr:from>
    <xdr:to>
      <xdr:col>41</xdr:col>
      <xdr:colOff>50800</xdr:colOff>
      <xdr:row>59</xdr:row>
      <xdr:rowOff>93490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1020887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42201</xdr:rowOff>
    </xdr:from>
    <xdr:to>
      <xdr:col>55</xdr:col>
      <xdr:colOff>50800</xdr:colOff>
      <xdr:row>59</xdr:row>
      <xdr:rowOff>143801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101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128578</xdr:rowOff>
    </xdr:from>
    <xdr:ext cx="313932"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10072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41873</xdr:rowOff>
    </xdr:from>
    <xdr:to>
      <xdr:col>50</xdr:col>
      <xdr:colOff>165100</xdr:colOff>
      <xdr:row>59</xdr:row>
      <xdr:rowOff>143473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101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134600</xdr:rowOff>
    </xdr:from>
    <xdr:ext cx="313932"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82333" y="10250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42037</xdr:rowOff>
    </xdr:from>
    <xdr:to>
      <xdr:col>46</xdr:col>
      <xdr:colOff>38100</xdr:colOff>
      <xdr:row>59</xdr:row>
      <xdr:rowOff>143637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101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134764</xdr:rowOff>
    </xdr:from>
    <xdr:ext cx="313932"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93333" y="10250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42527</xdr:rowOff>
    </xdr:from>
    <xdr:to>
      <xdr:col>41</xdr:col>
      <xdr:colOff>101600</xdr:colOff>
      <xdr:row>59</xdr:row>
      <xdr:rowOff>144127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101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135254</xdr:rowOff>
    </xdr:from>
    <xdr:ext cx="313932"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704333" y="10250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42690</xdr:rowOff>
    </xdr:from>
    <xdr:to>
      <xdr:col>36</xdr:col>
      <xdr:colOff>165100</xdr:colOff>
      <xdr:row>59</xdr:row>
      <xdr:rowOff>144290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1015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135417</xdr:rowOff>
    </xdr:from>
    <xdr:ext cx="313932"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815333" y="10250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143053</xdr:rowOff>
    </xdr:from>
    <xdr:to>
      <xdr:col>55</xdr:col>
      <xdr:colOff>0</xdr:colOff>
      <xdr:row>78</xdr:row>
      <xdr:rowOff>53053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344703"/>
          <a:ext cx="838200" cy="8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143053</xdr:rowOff>
    </xdr:from>
    <xdr:to>
      <xdr:col>50</xdr:col>
      <xdr:colOff>114300</xdr:colOff>
      <xdr:row>77</xdr:row>
      <xdr:rowOff>143221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344703"/>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77187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138579</xdr:rowOff>
    </xdr:from>
    <xdr:to>
      <xdr:col>45</xdr:col>
      <xdr:colOff>177800</xdr:colOff>
      <xdr:row>77</xdr:row>
      <xdr:rowOff>143221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340229"/>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84639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127530</xdr:rowOff>
    </xdr:from>
    <xdr:to>
      <xdr:col>41</xdr:col>
      <xdr:colOff>50800</xdr:colOff>
      <xdr:row>77</xdr:row>
      <xdr:rowOff>138579</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32918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2253</xdr:rowOff>
    </xdr:from>
    <xdr:to>
      <xdr:col>55</xdr:col>
      <xdr:colOff>50800</xdr:colOff>
      <xdr:row>78</xdr:row>
      <xdr:rowOff>103853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88630</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2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92253</xdr:rowOff>
    </xdr:from>
    <xdr:to>
      <xdr:col>50</xdr:col>
      <xdr:colOff>165100</xdr:colOff>
      <xdr:row>78</xdr:row>
      <xdr:rowOff>22403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38930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0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92421</xdr:rowOff>
    </xdr:from>
    <xdr:to>
      <xdr:col>46</xdr:col>
      <xdr:colOff>38100</xdr:colOff>
      <xdr:row>78</xdr:row>
      <xdr:rowOff>22571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39098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06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87779</xdr:rowOff>
    </xdr:from>
    <xdr:to>
      <xdr:col>41</xdr:col>
      <xdr:colOff>101600</xdr:colOff>
      <xdr:row>78</xdr:row>
      <xdr:rowOff>17929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34456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0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76730</xdr:rowOff>
    </xdr:from>
    <xdr:to>
      <xdr:col>36</xdr:col>
      <xdr:colOff>165100</xdr:colOff>
      <xdr:row>78</xdr:row>
      <xdr:rowOff>6880</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23407</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32372</xdr:rowOff>
    </xdr:from>
    <xdr:to>
      <xdr:col>55</xdr:col>
      <xdr:colOff>0</xdr:colOff>
      <xdr:row>93</xdr:row>
      <xdr:rowOff>41135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597722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114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32372</xdr:rowOff>
    </xdr:from>
    <xdr:to>
      <xdr:col>50</xdr:col>
      <xdr:colOff>114300</xdr:colOff>
      <xdr:row>93</xdr:row>
      <xdr:rowOff>92799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5977222"/>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92799</xdr:rowOff>
    </xdr:from>
    <xdr:to>
      <xdr:col>45</xdr:col>
      <xdr:colOff>177800</xdr:colOff>
      <xdr:row>93</xdr:row>
      <xdr:rowOff>106896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03764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106896</xdr:rowOff>
    </xdr:from>
    <xdr:to>
      <xdr:col>41</xdr:col>
      <xdr:colOff>50800</xdr:colOff>
      <xdr:row>94</xdr:row>
      <xdr:rowOff>136671</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051746"/>
          <a:ext cx="889000" cy="20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161785</xdr:rowOff>
    </xdr:from>
    <xdr:to>
      <xdr:col>55</xdr:col>
      <xdr:colOff>50800</xdr:colOff>
      <xdr:row>93</xdr:row>
      <xdr:rowOff>91935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9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13212</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7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153022</xdr:rowOff>
    </xdr:from>
    <xdr:to>
      <xdr:col>50</xdr:col>
      <xdr:colOff>165100</xdr:colOff>
      <xdr:row>93</xdr:row>
      <xdr:rowOff>83172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9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99699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70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41999</xdr:rowOff>
    </xdr:from>
    <xdr:to>
      <xdr:col>46</xdr:col>
      <xdr:colOff>38100</xdr:colOff>
      <xdr:row>93</xdr:row>
      <xdr:rowOff>143599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98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160126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7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56096</xdr:rowOff>
    </xdr:from>
    <xdr:to>
      <xdr:col>41</xdr:col>
      <xdr:colOff>101600</xdr:colOff>
      <xdr:row>93</xdr:row>
      <xdr:rowOff>157696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2773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77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85871</xdr:rowOff>
    </xdr:from>
    <xdr:to>
      <xdr:col>36</xdr:col>
      <xdr:colOff>165100</xdr:colOff>
      <xdr:row>95</xdr:row>
      <xdr:rowOff>16021</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2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7148</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2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165560</xdr:rowOff>
    </xdr:from>
    <xdr:to>
      <xdr:col>85</xdr:col>
      <xdr:colOff>127000</xdr:colOff>
      <xdr:row>35</xdr:row>
      <xdr:rowOff>15113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5481300" y="5994860"/>
          <a:ext cx="838200" cy="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14399</xdr:rowOff>
    </xdr:from>
    <xdr:to>
      <xdr:col>81</xdr:col>
      <xdr:colOff>50800</xdr:colOff>
      <xdr:row>35</xdr:row>
      <xdr:rowOff>15113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4592300" y="6015149"/>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162703</xdr:rowOff>
    </xdr:from>
    <xdr:to>
      <xdr:col>76</xdr:col>
      <xdr:colOff>114300</xdr:colOff>
      <xdr:row>35</xdr:row>
      <xdr:rowOff>14399</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3703300" y="5992003"/>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116840</xdr:rowOff>
    </xdr:from>
    <xdr:to>
      <xdr:col>71</xdr:col>
      <xdr:colOff>177800</xdr:colOff>
      <xdr:row>34</xdr:row>
      <xdr:rowOff>162703</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814300" y="5946140"/>
          <a:ext cx="889000" cy="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114760</xdr:rowOff>
    </xdr:from>
    <xdr:to>
      <xdr:col>85</xdr:col>
      <xdr:colOff>177800</xdr:colOff>
      <xdr:row>35</xdr:row>
      <xdr:rowOff>44910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59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137637</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7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135763</xdr:rowOff>
    </xdr:from>
    <xdr:to>
      <xdr:col>81</xdr:col>
      <xdr:colOff>101600</xdr:colOff>
      <xdr:row>35</xdr:row>
      <xdr:rowOff>65913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5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82440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574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135049</xdr:rowOff>
    </xdr:from>
    <xdr:to>
      <xdr:col>76</xdr:col>
      <xdr:colOff>165100</xdr:colOff>
      <xdr:row>35</xdr:row>
      <xdr:rowOff>65199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596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81726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573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111903</xdr:rowOff>
    </xdr:from>
    <xdr:to>
      <xdr:col>72</xdr:col>
      <xdr:colOff>38100</xdr:colOff>
      <xdr:row>35</xdr:row>
      <xdr:rowOff>42053</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59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58580</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57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66040</xdr:rowOff>
    </xdr:from>
    <xdr:to>
      <xdr:col>67</xdr:col>
      <xdr:colOff>101600</xdr:colOff>
      <xdr:row>34</xdr:row>
      <xdr:rowOff>167640</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12717</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567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38133</xdr:rowOff>
    </xdr:from>
    <xdr:to>
      <xdr:col>85</xdr:col>
      <xdr:colOff>127000</xdr:colOff>
      <xdr:row>51</xdr:row>
      <xdr:rowOff>10587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610633"/>
          <a:ext cx="838200" cy="1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89638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10587</xdr:rowOff>
    </xdr:from>
    <xdr:to>
      <xdr:col>81</xdr:col>
      <xdr:colOff>50800</xdr:colOff>
      <xdr:row>52</xdr:row>
      <xdr:rowOff>8506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8754537"/>
          <a:ext cx="889000" cy="1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164229</xdr:rowOff>
    </xdr:from>
    <xdr:to>
      <xdr:col>76</xdr:col>
      <xdr:colOff>114300</xdr:colOff>
      <xdr:row>52</xdr:row>
      <xdr:rowOff>8506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8908179"/>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56171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164229</xdr:rowOff>
    </xdr:from>
    <xdr:to>
      <xdr:col>71</xdr:col>
      <xdr:colOff>177800</xdr:colOff>
      <xdr:row>57</xdr:row>
      <xdr:rowOff>136545</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8908179"/>
          <a:ext cx="889000" cy="100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158783</xdr:rowOff>
    </xdr:from>
    <xdr:to>
      <xdr:col>85</xdr:col>
      <xdr:colOff>177800</xdr:colOff>
      <xdr:row>50</xdr:row>
      <xdr:rowOff>88933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55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111810</xdr:rowOff>
    </xdr:from>
    <xdr:ext cx="599010"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51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131237</xdr:rowOff>
    </xdr:from>
    <xdr:to>
      <xdr:col>81</xdr:col>
      <xdr:colOff>101600</xdr:colOff>
      <xdr:row>51</xdr:row>
      <xdr:rowOff>61387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7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77914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4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129156</xdr:rowOff>
    </xdr:from>
    <xdr:to>
      <xdr:col>76</xdr:col>
      <xdr:colOff>165100</xdr:colOff>
      <xdr:row>52</xdr:row>
      <xdr:rowOff>59306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88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75833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86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113429</xdr:rowOff>
    </xdr:from>
    <xdr:to>
      <xdr:col>72</xdr:col>
      <xdr:colOff>38100</xdr:colOff>
      <xdr:row>52</xdr:row>
      <xdr:rowOff>43579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88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60106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6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85745</xdr:rowOff>
    </xdr:from>
    <xdr:to>
      <xdr:col>67</xdr:col>
      <xdr:colOff>101600</xdr:colOff>
      <xdr:row>58</xdr:row>
      <xdr:rowOff>15895</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32422</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148653</xdr:rowOff>
    </xdr:from>
    <xdr:to>
      <xdr:col>85</xdr:col>
      <xdr:colOff>127000</xdr:colOff>
      <xdr:row>79</xdr:row>
      <xdr:rowOff>24067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521753"/>
          <a:ext cx="8382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165799</xdr:rowOff>
    </xdr:from>
    <xdr:to>
      <xdr:col>81</xdr:col>
      <xdr:colOff>50800</xdr:colOff>
      <xdr:row>78</xdr:row>
      <xdr:rowOff>148653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367449"/>
          <a:ext cx="889000" cy="1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165799</xdr:rowOff>
    </xdr:from>
    <xdr:to>
      <xdr:col>76</xdr:col>
      <xdr:colOff>114300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367449"/>
          <a:ext cx="889000" cy="2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144717</xdr:rowOff>
    </xdr:from>
    <xdr:to>
      <xdr:col>85</xdr:col>
      <xdr:colOff>177800</xdr:colOff>
      <xdr:row>79</xdr:row>
      <xdr:rowOff>74867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59644</xdr:rowOff>
    </xdr:from>
    <xdr:ext cx="378565"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432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97853</xdr:rowOff>
    </xdr:from>
    <xdr:to>
      <xdr:col>81</xdr:col>
      <xdr:colOff>101600</xdr:colOff>
      <xdr:row>79</xdr:row>
      <xdr:rowOff>28003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4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19130</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563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114999</xdr:rowOff>
    </xdr:from>
    <xdr:to>
      <xdr:col>76</xdr:col>
      <xdr:colOff>165100</xdr:colOff>
      <xdr:row>78</xdr:row>
      <xdr:rowOff>45149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3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36276</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40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49936</xdr:rowOff>
    </xdr:from>
    <xdr:to>
      <xdr:col>85</xdr:col>
      <xdr:colOff>126364</xdr:colOff>
      <xdr:row>99</xdr:row>
      <xdr:rowOff>93884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6337686"/>
          <a:ext cx="1269" cy="72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97711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70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93884</xdr:rowOff>
    </xdr:from>
    <xdr:to>
      <xdr:col>86</xdr:col>
      <xdr:colOff>25400</xdr:colOff>
      <xdr:row>99</xdr:row>
      <xdr:rowOff>93884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706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168063</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61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95</xdr:row>
      <xdr:rowOff>49936</xdr:rowOff>
    </xdr:from>
    <xdr:to>
      <xdr:col>86</xdr:col>
      <xdr:colOff>25400</xdr:colOff>
      <xdr:row>95</xdr:row>
      <xdr:rowOff>49936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33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87503</xdr:rowOff>
    </xdr:from>
    <xdr:to>
      <xdr:col>85</xdr:col>
      <xdr:colOff>127000</xdr:colOff>
      <xdr:row>95</xdr:row>
      <xdr:rowOff>128823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203803"/>
          <a:ext cx="838200" cy="2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15530</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37103</xdr:rowOff>
    </xdr:from>
    <xdr:to>
      <xdr:col>85</xdr:col>
      <xdr:colOff>177800</xdr:colOff>
      <xdr:row>97</xdr:row>
      <xdr:rowOff>138703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66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121355</xdr:rowOff>
    </xdr:from>
    <xdr:to>
      <xdr:col>81</xdr:col>
      <xdr:colOff>50800</xdr:colOff>
      <xdr:row>94</xdr:row>
      <xdr:rowOff>87503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5723305"/>
          <a:ext cx="889000" cy="4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6756</xdr:rowOff>
    </xdr:from>
    <xdr:to>
      <xdr:col>81</xdr:col>
      <xdr:colOff>101600</xdr:colOff>
      <xdr:row>97</xdr:row>
      <xdr:rowOff>108356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63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99483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3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121355</xdr:rowOff>
    </xdr:from>
    <xdr:to>
      <xdr:col>76</xdr:col>
      <xdr:colOff>114300</xdr:colOff>
      <xdr:row>92</xdr:row>
      <xdr:rowOff>147377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5723305"/>
          <a:ext cx="889000" cy="19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150240</xdr:rowOff>
    </xdr:from>
    <xdr:to>
      <xdr:col>76</xdr:col>
      <xdr:colOff>165100</xdr:colOff>
      <xdr:row>97</xdr:row>
      <xdr:rowOff>80390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71517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0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119011</xdr:rowOff>
    </xdr:from>
    <xdr:to>
      <xdr:col>71</xdr:col>
      <xdr:colOff>177800</xdr:colOff>
      <xdr:row>92</xdr:row>
      <xdr:rowOff>147377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5892411"/>
          <a:ext cx="8890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161310</xdr:rowOff>
    </xdr:from>
    <xdr:to>
      <xdr:col>72</xdr:col>
      <xdr:colOff>38100</xdr:colOff>
      <xdr:row>97</xdr:row>
      <xdr:rowOff>91460</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82587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149289</xdr:rowOff>
    </xdr:from>
    <xdr:to>
      <xdr:col>67</xdr:col>
      <xdr:colOff>101600</xdr:colOff>
      <xdr:row>97</xdr:row>
      <xdr:rowOff>79439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70566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78023</xdr:rowOff>
    </xdr:from>
    <xdr:to>
      <xdr:col>85</xdr:col>
      <xdr:colOff>177800</xdr:colOff>
      <xdr:row>96</xdr:row>
      <xdr:rowOff>8173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3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164400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36703</xdr:rowOff>
    </xdr:from>
    <xdr:to>
      <xdr:col>81</xdr:col>
      <xdr:colOff>101600</xdr:colOff>
      <xdr:row>94</xdr:row>
      <xdr:rowOff>138303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1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154830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592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70555</xdr:rowOff>
    </xdr:from>
    <xdr:to>
      <xdr:col>76</xdr:col>
      <xdr:colOff>165100</xdr:colOff>
      <xdr:row>92</xdr:row>
      <xdr:rowOff>705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5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17232</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544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96577</xdr:rowOff>
    </xdr:from>
    <xdr:to>
      <xdr:col>72</xdr:col>
      <xdr:colOff>38100</xdr:colOff>
      <xdr:row>93</xdr:row>
      <xdr:rowOff>26727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58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43254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56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68211</xdr:rowOff>
    </xdr:from>
    <xdr:to>
      <xdr:col>67</xdr:col>
      <xdr:colOff>101600</xdr:colOff>
      <xdr:row>92</xdr:row>
      <xdr:rowOff>169811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58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14888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56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92583</xdr:rowOff>
    </xdr:from>
    <xdr:to>
      <xdr:col>116</xdr:col>
      <xdr:colOff>63500</xdr:colOff>
      <xdr:row>38</xdr:row>
      <xdr:rowOff>30353</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436233"/>
          <a:ext cx="8382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110363</xdr:rowOff>
    </xdr:from>
    <xdr:to>
      <xdr:col>111</xdr:col>
      <xdr:colOff>177800</xdr:colOff>
      <xdr:row>37</xdr:row>
      <xdr:rowOff>92583</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282563"/>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110363</xdr:rowOff>
    </xdr:from>
    <xdr:to>
      <xdr:col>107</xdr:col>
      <xdr:colOff>50800</xdr:colOff>
      <xdr:row>37</xdr:row>
      <xdr:rowOff>169926</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flipV="1">
          <a:off x="19545300" y="6282563"/>
          <a:ext cx="889000" cy="2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169926</xdr:rowOff>
    </xdr:from>
    <xdr:to>
      <xdr:col>102</xdr:col>
      <xdr:colOff>114300</xdr:colOff>
      <xdr:row>37</xdr:row>
      <xdr:rowOff>170942</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8656300" y="6513576"/>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129430</xdr:rowOff>
    </xdr:from>
    <xdr:ext cx="469744"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41783</xdr:rowOff>
    </xdr:from>
    <xdr:to>
      <xdr:col>112</xdr:col>
      <xdr:colOff>38100</xdr:colOff>
      <xdr:row>37</xdr:row>
      <xdr:rowOff>143383</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134510</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088428" y="64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59563</xdr:rowOff>
    </xdr:from>
    <xdr:to>
      <xdr:col>107</xdr:col>
      <xdr:colOff>101600</xdr:colOff>
      <xdr:row>36</xdr:row>
      <xdr:rowOff>161163</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152290</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199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119126</xdr:rowOff>
    </xdr:from>
    <xdr:to>
      <xdr:col>102</xdr:col>
      <xdr:colOff>165100</xdr:colOff>
      <xdr:row>38</xdr:row>
      <xdr:rowOff>49276</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40403</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10428" y="65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120142</xdr:rowOff>
    </xdr:from>
    <xdr:to>
      <xdr:col>98</xdr:col>
      <xdr:colOff>38100</xdr:colOff>
      <xdr:row>38</xdr:row>
      <xdr:rowOff>50292</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41419</xdr:rowOff>
    </xdr:from>
    <xdr:ext cx="469744"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21428"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民生費、教育費及び公債費において、類似団体と比較して住民一人当たりコストが依然として高い状況となっている。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生活保護費が減となったものの、新型コロナウイルス感染症対策として未就学児を養育する世帯への特別給付金の支給などを行ったほか、障がい者自立支援給付費が増となったこと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教育費については、学校教育ＩＣＴ活用事業の増などにより増加している。</a:t>
          </a:r>
        </a:p>
        <a:p>
          <a:r>
            <a:rPr kumimoji="1" lang="ja-JP" altLang="en-US" sz="1300">
              <a:latin typeface="ＭＳ Ｐゴシック" panose="020B0600070205080204" pitchFamily="50" charset="-128"/>
              <a:ea typeface="ＭＳ Ｐゴシック" panose="020B0600070205080204" pitchFamily="50" charset="-128"/>
            </a:rPr>
            <a:t>公債費については、元金償還額が減となったことなどにより昨年度と比べ減少している。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そのほか、総務費は、新型コロナウイルス感染症対策として特別定額給付金を支給したことなどにより増加している。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収支額は引き続き黒字基調を維持しており、令和２年度決算については、公債費が減となったものの、新型コロナウイルス感染症対策関連経費の増などにより歳出が増加した一方で、税制改正の影響などによる地方税の減があったものの、新型コロナウイルス感染症対策関連経費に係る国庫支出金が増となったことなどにより歳入も増加し、実質収支額は前年度から</a:t>
          </a:r>
          <a:r>
            <a:rPr kumimoji="1" lang="en-US" altLang="ja-JP" sz="1000">
              <a:latin typeface="ＭＳ ゴシック" pitchFamily="49" charset="-128"/>
              <a:ea typeface="ＭＳ ゴシック" pitchFamily="49" charset="-128"/>
            </a:rPr>
            <a:t>104</a:t>
          </a:r>
          <a:r>
            <a:rPr kumimoji="1" lang="ja-JP" altLang="en-US" sz="1000">
              <a:latin typeface="ＭＳ ゴシック" pitchFamily="49" charset="-128"/>
              <a:ea typeface="ＭＳ ゴシック" pitchFamily="49" charset="-128"/>
            </a:rPr>
            <a:t>億円増加の</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億円となり、標準財政規模に占める割合は</a:t>
          </a:r>
          <a:r>
            <a:rPr kumimoji="1" lang="en-US" altLang="ja-JP" sz="1000">
              <a:latin typeface="ＭＳ ゴシック" pitchFamily="49" charset="-128"/>
              <a:ea typeface="ＭＳ ゴシック" pitchFamily="49" charset="-128"/>
            </a:rPr>
            <a:t>1.2</a:t>
          </a:r>
          <a:r>
            <a:rPr kumimoji="1" lang="ja-JP" altLang="en-US" sz="1000">
              <a:latin typeface="ＭＳ ゴシック" pitchFamily="49" charset="-128"/>
              <a:ea typeface="ＭＳ ゴシック" pitchFamily="49" charset="-128"/>
            </a:rPr>
            <a:t>ポイント増加している。</a:t>
          </a:r>
        </a:p>
        <a:p>
          <a:r>
            <a:rPr kumimoji="1" lang="ja-JP" altLang="en-US" sz="1000">
              <a:latin typeface="ＭＳ ゴシック" pitchFamily="49" charset="-128"/>
              <a:ea typeface="ＭＳ ゴシック" pitchFamily="49" charset="-128"/>
            </a:rPr>
            <a:t>　財政調整基金残高は、前年度決算剰余金の積立等に伴い増加し、標準財政規模に占める割合は</a:t>
          </a:r>
          <a:r>
            <a:rPr kumimoji="1" lang="en-US" altLang="ja-JP" sz="1000">
              <a:latin typeface="ＭＳ ゴシック" pitchFamily="49" charset="-128"/>
              <a:ea typeface="ＭＳ ゴシック" pitchFamily="49" charset="-128"/>
            </a:rPr>
            <a:t>19.24</a:t>
          </a:r>
          <a:r>
            <a:rPr kumimoji="1" lang="ja-JP" altLang="en-US" sz="1000">
              <a:latin typeface="ＭＳ ゴシック" pitchFamily="49" charset="-128"/>
              <a:ea typeface="ＭＳ ゴシック" pitchFamily="49" charset="-128"/>
            </a:rPr>
            <a:t>％となっている。なお、令和元年度決算に引き続き、弁天町駅前開発土地信託事業に係る和解金分への財政調整基金の取崩しを、収支改善に伴い中止していることから、実質単年度収支は令和２年度決算においても黒字化している。</a:t>
          </a:r>
        </a:p>
        <a:p>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令和２年度決算では、全ての会計において、昨年度に引き続き黒字（資金剰余）となったため、連結実質赤字比率は生じていない。</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まで発生していた国民健康保険事業会計の赤字については、国からの交付金が多く確保できたことなどにより黒字となり、資金不足が生じていた自動車運送事業会計（その他会計）については、交通事業の民営化に伴い、会計廃止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6125622\AppData\Local\Microsoft\Windows\INetCache\Content.Outlook\PD3G0N1I\&#12304;&#36001;&#25919;&#29366;&#27841;&#36039;&#26009;&#38598;&#12305;_271004_&#22823;&#38442;&#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2)"/>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95.2</v>
          </cell>
          <cell r="BX51">
            <v>65.2</v>
          </cell>
          <cell r="CF51">
            <v>46.4</v>
          </cell>
          <cell r="CN51">
            <v>21.2</v>
          </cell>
          <cell r="CV51">
            <v>5.3</v>
          </cell>
        </row>
        <row r="53">
          <cell r="BP53">
            <v>53</v>
          </cell>
          <cell r="BX53">
            <v>54.3</v>
          </cell>
          <cell r="CF53">
            <v>56</v>
          </cell>
          <cell r="CN53">
            <v>57.6</v>
          </cell>
          <cell r="CV53">
            <v>59</v>
          </cell>
        </row>
        <row r="55">
          <cell r="AN55" t="str">
            <v>類似団体内平均値</v>
          </cell>
          <cell r="BP55">
            <v>115.7</v>
          </cell>
          <cell r="BX55">
            <v>106</v>
          </cell>
          <cell r="CF55">
            <v>97.6</v>
          </cell>
          <cell r="CN55">
            <v>91.6</v>
          </cell>
          <cell r="CV55">
            <v>86</v>
          </cell>
        </row>
        <row r="57">
          <cell r="BP57">
            <v>61</v>
          </cell>
          <cell r="BX57">
            <v>62</v>
          </cell>
          <cell r="CF57">
            <v>62.9</v>
          </cell>
          <cell r="CN57">
            <v>63.4</v>
          </cell>
          <cell r="CV57">
            <v>64.2</v>
          </cell>
        </row>
        <row r="72">
          <cell r="BP72" t="str">
            <v>H28</v>
          </cell>
          <cell r="BX72" t="str">
            <v>H29</v>
          </cell>
          <cell r="CF72" t="str">
            <v>H30</v>
          </cell>
          <cell r="CN72" t="str">
            <v>R01</v>
          </cell>
          <cell r="CV72" t="str">
            <v>R02</v>
          </cell>
        </row>
        <row r="73">
          <cell r="AN73" t="str">
            <v>当該団体値</v>
          </cell>
          <cell r="BP73">
            <v>95.2</v>
          </cell>
          <cell r="BX73">
            <v>65.2</v>
          </cell>
          <cell r="CF73">
            <v>46.4</v>
          </cell>
          <cell r="CN73">
            <v>21.2</v>
          </cell>
          <cell r="CV73">
            <v>5.3</v>
          </cell>
        </row>
        <row r="75">
          <cell r="BP75">
            <v>7.9</v>
          </cell>
          <cell r="BX75">
            <v>5.7</v>
          </cell>
          <cell r="CF75">
            <v>4.2</v>
          </cell>
          <cell r="CN75">
            <v>3.2</v>
          </cell>
          <cell r="CV75">
            <v>2.7</v>
          </cell>
        </row>
        <row r="77">
          <cell r="AN77" t="str">
            <v>類似団体内平均値</v>
          </cell>
          <cell r="BP77">
            <v>115.7</v>
          </cell>
          <cell r="BX77">
            <v>106</v>
          </cell>
          <cell r="CF77">
            <v>97.6</v>
          </cell>
          <cell r="CN77">
            <v>91.6</v>
          </cell>
          <cell r="CV77">
            <v>86</v>
          </cell>
        </row>
        <row r="79">
          <cell r="BP79">
            <v>10.3</v>
          </cell>
          <cell r="BX79">
            <v>9</v>
          </cell>
          <cell r="CF79">
            <v>8</v>
          </cell>
          <cell r="CN79">
            <v>7.3</v>
          </cell>
          <cell r="CV79">
            <v>7.3</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2042685098</v>
      </c>
      <c r="BO4" s="426"/>
      <c r="BP4" s="426"/>
      <c r="BQ4" s="426"/>
      <c r="BR4" s="426"/>
      <c r="BS4" s="426"/>
      <c r="BT4" s="426"/>
      <c r="BU4" s="427"/>
      <c r="BV4" s="425">
        <v>1764214485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1.5</v>
      </c>
      <c r="CU4" s="610"/>
      <c r="CV4" s="610"/>
      <c r="CW4" s="610"/>
      <c r="CX4" s="610"/>
      <c r="CY4" s="610"/>
      <c r="CZ4" s="610"/>
      <c r="DA4" s="611"/>
      <c r="DB4" s="609">
        <v>0.3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2014653275</v>
      </c>
      <c r="BO5" s="431"/>
      <c r="BP5" s="431"/>
      <c r="BQ5" s="431"/>
      <c r="BR5" s="431"/>
      <c r="BS5" s="431"/>
      <c r="BT5" s="431"/>
      <c r="BU5" s="432"/>
      <c r="BV5" s="430">
        <v>1756789204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94.3</v>
      </c>
      <c r="CU5" s="401"/>
      <c r="CV5" s="401"/>
      <c r="CW5" s="401"/>
      <c r="CX5" s="401"/>
      <c r="CY5" s="401"/>
      <c r="CZ5" s="401"/>
      <c r="DA5" s="402"/>
      <c r="DB5" s="400">
        <v>93.4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28031823</v>
      </c>
      <c r="BO6" s="431"/>
      <c r="BP6" s="431"/>
      <c r="BQ6" s="431"/>
      <c r="BR6" s="431"/>
      <c r="BS6" s="431"/>
      <c r="BT6" s="431"/>
      <c r="BU6" s="432"/>
      <c r="BV6" s="430">
        <v>7425281</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98.7</v>
      </c>
      <c r="CU6" s="584"/>
      <c r="CV6" s="584"/>
      <c r="CW6" s="584"/>
      <c r="CX6" s="584"/>
      <c r="CY6" s="584"/>
      <c r="CZ6" s="584"/>
      <c r="DA6" s="585"/>
      <c r="DB6" s="583">
        <v>99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14990794</v>
      </c>
      <c r="BO7" s="431"/>
      <c r="BP7" s="431"/>
      <c r="BQ7" s="431"/>
      <c r="BR7" s="431"/>
      <c r="BS7" s="431"/>
      <c r="BT7" s="431"/>
      <c r="BU7" s="432"/>
      <c r="BV7" s="430">
        <v>4753186</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864930635</v>
      </c>
      <c r="CU7" s="431"/>
      <c r="CV7" s="431"/>
      <c r="CW7" s="431"/>
      <c r="CX7" s="431"/>
      <c r="CY7" s="431"/>
      <c r="CZ7" s="431"/>
      <c r="DA7" s="432"/>
      <c r="DB7" s="430">
        <v>851840443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102</v>
      </c>
      <c r="AV8" s="488"/>
      <c r="AW8" s="488"/>
      <c r="AX8" s="488"/>
      <c r="AY8" s="410" t="s">
        <v>110</v>
      </c>
      <c r="AZ8" s="411"/>
      <c r="BA8" s="411"/>
      <c r="BB8" s="411"/>
      <c r="BC8" s="411"/>
      <c r="BD8" s="411"/>
      <c r="BE8" s="411"/>
      <c r="BF8" s="411"/>
      <c r="BG8" s="411"/>
      <c r="BH8" s="411"/>
      <c r="BI8" s="411"/>
      <c r="BJ8" s="411"/>
      <c r="BK8" s="411"/>
      <c r="BL8" s="411"/>
      <c r="BM8" s="412"/>
      <c r="BN8" s="430">
        <v>13041029</v>
      </c>
      <c r="BO8" s="431"/>
      <c r="BP8" s="431"/>
      <c r="BQ8" s="431"/>
      <c r="BR8" s="431"/>
      <c r="BS8" s="431"/>
      <c r="BT8" s="431"/>
      <c r="BU8" s="432"/>
      <c r="BV8" s="430">
        <v>2672095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0.94</v>
      </c>
      <c r="CU8" s="544"/>
      <c r="CV8" s="544"/>
      <c r="CW8" s="544"/>
      <c r="CX8" s="544"/>
      <c r="CY8" s="544"/>
      <c r="CZ8" s="544"/>
      <c r="DA8" s="545"/>
      <c r="DB8" s="543">
        <v>0.92</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2752412</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10368934</v>
      </c>
      <c r="BO9" s="431"/>
      <c r="BP9" s="431"/>
      <c r="BQ9" s="431"/>
      <c r="BR9" s="431"/>
      <c r="BS9" s="431"/>
      <c r="BT9" s="431"/>
      <c r="BU9" s="432"/>
      <c r="BV9" s="430">
        <v>2242642</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16.600000000000001</v>
      </c>
      <c r="CU9" s="401"/>
      <c r="CV9" s="401"/>
      <c r="CW9" s="401"/>
      <c r="CX9" s="401"/>
      <c r="CY9" s="401"/>
      <c r="CZ9" s="401"/>
      <c r="DA9" s="402"/>
      <c r="DB9" s="400">
        <v>18.899999999999999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2691185</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102</v>
      </c>
      <c r="AV10" s="488"/>
      <c r="AW10" s="488"/>
      <c r="AX10" s="488"/>
      <c r="AY10" s="410" t="s">
        <v>121</v>
      </c>
      <c r="AZ10" s="411"/>
      <c r="BA10" s="411"/>
      <c r="BB10" s="411"/>
      <c r="BC10" s="411"/>
      <c r="BD10" s="411"/>
      <c r="BE10" s="411"/>
      <c r="BF10" s="411"/>
      <c r="BG10" s="411"/>
      <c r="BH10" s="411"/>
      <c r="BI10" s="411"/>
      <c r="BJ10" s="411"/>
      <c r="BK10" s="411"/>
      <c r="BL10" s="411"/>
      <c r="BM10" s="412"/>
      <c r="BN10" s="430">
        <v>4779071</v>
      </c>
      <c r="BO10" s="431"/>
      <c r="BP10" s="431"/>
      <c r="BQ10" s="431"/>
      <c r="BR10" s="431"/>
      <c r="BS10" s="431"/>
      <c r="BT10" s="431"/>
      <c r="BU10" s="432"/>
      <c r="BV10" s="430">
        <v>1560892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102</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2739963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2564</v>
      </c>
      <c r="BO12" s="431"/>
      <c r="BP12" s="431"/>
      <c r="BQ12" s="431"/>
      <c r="BR12" s="431"/>
      <c r="BS12" s="431"/>
      <c r="BT12" s="431"/>
      <c r="BU12" s="432"/>
      <c r="BV12" s="430">
        <v>386243</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2595840</v>
      </c>
      <c r="S13" s="534"/>
      <c r="T13" s="534"/>
      <c r="U13" s="534"/>
      <c r="V13" s="535"/>
      <c r="W13" s="521" t="s">
        <v>138</v>
      </c>
      <c r="X13" s="443"/>
      <c r="Y13" s="443"/>
      <c r="Z13" s="443"/>
      <c r="AA13" s="443"/>
      <c r="AB13" s="444"/>
      <c r="AC13" s="406">
        <v>1122</v>
      </c>
      <c r="AD13" s="407"/>
      <c r="AE13" s="407"/>
      <c r="AF13" s="407"/>
      <c r="AG13" s="408"/>
      <c r="AH13" s="406">
        <v>995</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15145441</v>
      </c>
      <c r="BO13" s="431"/>
      <c r="BP13" s="431"/>
      <c r="BQ13" s="431"/>
      <c r="BR13" s="431"/>
      <c r="BS13" s="431"/>
      <c r="BT13" s="431"/>
      <c r="BU13" s="432"/>
      <c r="BV13" s="430">
        <v>3417291</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2.7</v>
      </c>
      <c r="CU13" s="401"/>
      <c r="CV13" s="401"/>
      <c r="CW13" s="401"/>
      <c r="CX13" s="401"/>
      <c r="CY13" s="401"/>
      <c r="CZ13" s="401"/>
      <c r="DA13" s="402"/>
      <c r="DB13" s="400">
        <v>3.2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2730420</v>
      </c>
      <c r="S14" s="534"/>
      <c r="T14" s="534"/>
      <c r="U14" s="534"/>
      <c r="V14" s="535"/>
      <c r="W14" s="536"/>
      <c r="X14" s="446"/>
      <c r="Y14" s="446"/>
      <c r="Z14" s="446"/>
      <c r="AA14" s="446"/>
      <c r="AB14" s="447"/>
      <c r="AC14" s="526">
        <v>0.1</v>
      </c>
      <c r="AD14" s="527"/>
      <c r="AE14" s="527"/>
      <c r="AF14" s="527"/>
      <c r="AG14" s="528"/>
      <c r="AH14" s="526">
        <v>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5.3</v>
      </c>
      <c r="CU14" s="538"/>
      <c r="CV14" s="538"/>
      <c r="CW14" s="538"/>
      <c r="CX14" s="538"/>
      <c r="CY14" s="538"/>
      <c r="CZ14" s="538"/>
      <c r="DA14" s="539"/>
      <c r="DB14" s="537">
        <v>23.5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2584563</v>
      </c>
      <c r="S15" s="534"/>
      <c r="T15" s="534"/>
      <c r="U15" s="534"/>
      <c r="V15" s="535"/>
      <c r="W15" s="521" t="s">
        <v>145</v>
      </c>
      <c r="X15" s="443"/>
      <c r="Y15" s="443"/>
      <c r="Z15" s="443"/>
      <c r="AA15" s="443"/>
      <c r="AB15" s="444"/>
      <c r="AC15" s="406">
        <v>220980</v>
      </c>
      <c r="AD15" s="407"/>
      <c r="AE15" s="407"/>
      <c r="AF15" s="407"/>
      <c r="AG15" s="408"/>
      <c r="AH15" s="406">
        <v>235506</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621727850</v>
      </c>
      <c r="BO15" s="426"/>
      <c r="BP15" s="426"/>
      <c r="BQ15" s="426"/>
      <c r="BR15" s="426"/>
      <c r="BS15" s="426"/>
      <c r="BT15" s="426"/>
      <c r="BU15" s="427"/>
      <c r="BV15" s="425">
        <v>590216086</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22.7</v>
      </c>
      <c r="AD16" s="527"/>
      <c r="AE16" s="527"/>
      <c r="AF16" s="527"/>
      <c r="AG16" s="528"/>
      <c r="AH16" s="526">
        <v>23</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654898101</v>
      </c>
      <c r="BO16" s="431"/>
      <c r="BP16" s="431"/>
      <c r="BQ16" s="431"/>
      <c r="BR16" s="431"/>
      <c r="BS16" s="431"/>
      <c r="BT16" s="431"/>
      <c r="BU16" s="432"/>
      <c r="BV16" s="430">
        <v>634409429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752032</v>
      </c>
      <c r="AD17" s="407"/>
      <c r="AE17" s="407"/>
      <c r="AF17" s="407"/>
      <c r="AG17" s="408"/>
      <c r="AH17" s="406">
        <v>786671</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792950088</v>
      </c>
      <c r="BO17" s="431"/>
      <c r="BP17" s="431"/>
      <c r="BQ17" s="431"/>
      <c r="BR17" s="431"/>
      <c r="BS17" s="431"/>
      <c r="BT17" s="431"/>
      <c r="BU17" s="432"/>
      <c r="BV17" s="430">
        <v>755556656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225.32</v>
      </c>
      <c r="M18" s="495"/>
      <c r="N18" s="495"/>
      <c r="O18" s="495"/>
      <c r="P18" s="495"/>
      <c r="Q18" s="495"/>
      <c r="R18" s="496"/>
      <c r="S18" s="496"/>
      <c r="T18" s="496"/>
      <c r="U18" s="496"/>
      <c r="V18" s="497"/>
      <c r="W18" s="511"/>
      <c r="X18" s="512"/>
      <c r="Y18" s="512"/>
      <c r="Z18" s="512"/>
      <c r="AA18" s="512"/>
      <c r="AB18" s="522"/>
      <c r="AC18" s="394">
        <v>77.2</v>
      </c>
      <c r="AD18" s="395"/>
      <c r="AE18" s="395"/>
      <c r="AF18" s="395"/>
      <c r="AG18" s="498"/>
      <c r="AH18" s="394">
        <v>76.900000000000006</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837725925</v>
      </c>
      <c r="BO18" s="431"/>
      <c r="BP18" s="431"/>
      <c r="BQ18" s="431"/>
      <c r="BR18" s="431"/>
      <c r="BS18" s="431"/>
      <c r="BT18" s="431"/>
      <c r="BU18" s="432"/>
      <c r="BV18" s="430">
        <v>865497288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12216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1016203199</v>
      </c>
      <c r="BO19" s="431"/>
      <c r="BP19" s="431"/>
      <c r="BQ19" s="431"/>
      <c r="BR19" s="431"/>
      <c r="BS19" s="431"/>
      <c r="BT19" s="431"/>
      <c r="BU19" s="432"/>
      <c r="BV19" s="430">
        <v>1016667171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1469718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1734634612</v>
      </c>
      <c r="BO23" s="431"/>
      <c r="BP23" s="431"/>
      <c r="BQ23" s="431"/>
      <c r="BR23" s="431"/>
      <c r="BS23" s="431"/>
      <c r="BT23" s="431"/>
      <c r="BU23" s="432"/>
      <c r="BV23" s="430">
        <v>1802863409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10014</v>
      </c>
      <c r="R24" s="407"/>
      <c r="S24" s="407"/>
      <c r="T24" s="407"/>
      <c r="U24" s="407"/>
      <c r="V24" s="408"/>
      <c r="W24" s="472"/>
      <c r="X24" s="463"/>
      <c r="Y24" s="464"/>
      <c r="Z24" s="403" t="s">
        <v>169</v>
      </c>
      <c r="AA24" s="404"/>
      <c r="AB24" s="404"/>
      <c r="AC24" s="404"/>
      <c r="AD24" s="404"/>
      <c r="AE24" s="404"/>
      <c r="AF24" s="404"/>
      <c r="AG24" s="405"/>
      <c r="AH24" s="406">
        <v>20662</v>
      </c>
      <c r="AI24" s="407"/>
      <c r="AJ24" s="407"/>
      <c r="AK24" s="407"/>
      <c r="AL24" s="408"/>
      <c r="AM24" s="406">
        <v>62192620</v>
      </c>
      <c r="AN24" s="407"/>
      <c r="AO24" s="407"/>
      <c r="AP24" s="407"/>
      <c r="AQ24" s="407"/>
      <c r="AR24" s="408"/>
      <c r="AS24" s="406">
        <v>3010</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240913723</v>
      </c>
      <c r="BO24" s="431"/>
      <c r="BP24" s="431"/>
      <c r="BQ24" s="431"/>
      <c r="BR24" s="431"/>
      <c r="BS24" s="431"/>
      <c r="BT24" s="431"/>
      <c r="BU24" s="432"/>
      <c r="BV24" s="430">
        <v>271591939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3</v>
      </c>
      <c r="M25" s="407"/>
      <c r="N25" s="407"/>
      <c r="O25" s="407"/>
      <c r="P25" s="408"/>
      <c r="Q25" s="406">
        <v>9426</v>
      </c>
      <c r="R25" s="407"/>
      <c r="S25" s="407"/>
      <c r="T25" s="407"/>
      <c r="U25" s="407"/>
      <c r="V25" s="408"/>
      <c r="W25" s="472"/>
      <c r="X25" s="463"/>
      <c r="Y25" s="464"/>
      <c r="Z25" s="403" t="s">
        <v>172</v>
      </c>
      <c r="AA25" s="404"/>
      <c r="AB25" s="404"/>
      <c r="AC25" s="404"/>
      <c r="AD25" s="404"/>
      <c r="AE25" s="404"/>
      <c r="AF25" s="404"/>
      <c r="AG25" s="405"/>
      <c r="AH25" s="406">
        <v>3543</v>
      </c>
      <c r="AI25" s="407"/>
      <c r="AJ25" s="407"/>
      <c r="AK25" s="407"/>
      <c r="AL25" s="408"/>
      <c r="AM25" s="406">
        <v>10334931</v>
      </c>
      <c r="AN25" s="407"/>
      <c r="AO25" s="407"/>
      <c r="AP25" s="407"/>
      <c r="AQ25" s="407"/>
      <c r="AR25" s="408"/>
      <c r="AS25" s="406">
        <v>2917</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268314879</v>
      </c>
      <c r="BO25" s="426"/>
      <c r="BP25" s="426"/>
      <c r="BQ25" s="426"/>
      <c r="BR25" s="426"/>
      <c r="BS25" s="426"/>
      <c r="BT25" s="426"/>
      <c r="BU25" s="427"/>
      <c r="BV25" s="425">
        <v>216965953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8163</v>
      </c>
      <c r="R26" s="407"/>
      <c r="S26" s="407"/>
      <c r="T26" s="407"/>
      <c r="U26" s="407"/>
      <c r="V26" s="408"/>
      <c r="W26" s="472"/>
      <c r="X26" s="463"/>
      <c r="Y26" s="464"/>
      <c r="Z26" s="403" t="s">
        <v>175</v>
      </c>
      <c r="AA26" s="485"/>
      <c r="AB26" s="485"/>
      <c r="AC26" s="485"/>
      <c r="AD26" s="485"/>
      <c r="AE26" s="485"/>
      <c r="AF26" s="485"/>
      <c r="AG26" s="486"/>
      <c r="AH26" s="406">
        <v>4233</v>
      </c>
      <c r="AI26" s="407"/>
      <c r="AJ26" s="407"/>
      <c r="AK26" s="407"/>
      <c r="AL26" s="408"/>
      <c r="AM26" s="406">
        <v>11915895</v>
      </c>
      <c r="AN26" s="407"/>
      <c r="AO26" s="407"/>
      <c r="AP26" s="407"/>
      <c r="AQ26" s="407"/>
      <c r="AR26" s="408"/>
      <c r="AS26" s="406">
        <v>2815</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v>8536235</v>
      </c>
      <c r="BO26" s="431"/>
      <c r="BP26" s="431"/>
      <c r="BQ26" s="431"/>
      <c r="BR26" s="431"/>
      <c r="BS26" s="431"/>
      <c r="BT26" s="431"/>
      <c r="BU26" s="432"/>
      <c r="BV26" s="430">
        <v>9496305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9500</v>
      </c>
      <c r="R27" s="407"/>
      <c r="S27" s="407"/>
      <c r="T27" s="407"/>
      <c r="U27" s="407"/>
      <c r="V27" s="408"/>
      <c r="W27" s="472"/>
      <c r="X27" s="463"/>
      <c r="Y27" s="464"/>
      <c r="Z27" s="403" t="s">
        <v>178</v>
      </c>
      <c r="AA27" s="404"/>
      <c r="AB27" s="404"/>
      <c r="AC27" s="404"/>
      <c r="AD27" s="404"/>
      <c r="AE27" s="404"/>
      <c r="AF27" s="404"/>
      <c r="AG27" s="405"/>
      <c r="AH27" s="406">
        <v>12485</v>
      </c>
      <c r="AI27" s="407"/>
      <c r="AJ27" s="407"/>
      <c r="AK27" s="407"/>
      <c r="AL27" s="408"/>
      <c r="AM27" s="406">
        <v>41320322</v>
      </c>
      <c r="AN27" s="407"/>
      <c r="AO27" s="407"/>
      <c r="AP27" s="407"/>
      <c r="AQ27" s="407"/>
      <c r="AR27" s="408"/>
      <c r="AS27" s="406">
        <v>3310</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20642806</v>
      </c>
      <c r="BO27" s="434"/>
      <c r="BP27" s="434"/>
      <c r="BQ27" s="434"/>
      <c r="BR27" s="434"/>
      <c r="BS27" s="434"/>
      <c r="BT27" s="434"/>
      <c r="BU27" s="435"/>
      <c r="BV27" s="433">
        <v>20642806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8440</v>
      </c>
      <c r="R28" s="407"/>
      <c r="S28" s="407"/>
      <c r="T28" s="407"/>
      <c r="U28" s="407"/>
      <c r="V28" s="408"/>
      <c r="W28" s="472"/>
      <c r="X28" s="463"/>
      <c r="Y28" s="464"/>
      <c r="Z28" s="403" t="s">
        <v>181</v>
      </c>
      <c r="AA28" s="404"/>
      <c r="AB28" s="404"/>
      <c r="AC28" s="404"/>
      <c r="AD28" s="404"/>
      <c r="AE28" s="404"/>
      <c r="AF28" s="404"/>
      <c r="AG28" s="405"/>
      <c r="AH28" s="406">
        <v>776</v>
      </c>
      <c r="AI28" s="407"/>
      <c r="AJ28" s="407"/>
      <c r="AK28" s="407"/>
      <c r="AL28" s="408"/>
      <c r="AM28" s="406">
        <v>1998200</v>
      </c>
      <c r="AN28" s="407"/>
      <c r="AO28" s="407"/>
      <c r="AP28" s="407"/>
      <c r="AQ28" s="407"/>
      <c r="AR28" s="408"/>
      <c r="AS28" s="406">
        <v>2575</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166382102</v>
      </c>
      <c r="BO28" s="426"/>
      <c r="BP28" s="426"/>
      <c r="BQ28" s="426"/>
      <c r="BR28" s="426"/>
      <c r="BS28" s="426"/>
      <c r="BT28" s="426"/>
      <c r="BU28" s="427"/>
      <c r="BV28" s="425">
        <v>161605595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81</v>
      </c>
      <c r="M29" s="407"/>
      <c r="N29" s="407"/>
      <c r="O29" s="407"/>
      <c r="P29" s="408"/>
      <c r="Q29" s="406">
        <v>7740</v>
      </c>
      <c r="R29" s="407"/>
      <c r="S29" s="407"/>
      <c r="T29" s="407"/>
      <c r="U29" s="407"/>
      <c r="V29" s="408"/>
      <c r="W29" s="473"/>
      <c r="X29" s="474"/>
      <c r="Y29" s="475"/>
      <c r="Z29" s="403" t="s">
        <v>184</v>
      </c>
      <c r="AA29" s="404"/>
      <c r="AB29" s="404"/>
      <c r="AC29" s="404"/>
      <c r="AD29" s="404"/>
      <c r="AE29" s="404"/>
      <c r="AF29" s="404"/>
      <c r="AG29" s="405"/>
      <c r="AH29" s="406">
        <v>33923</v>
      </c>
      <c r="AI29" s="407"/>
      <c r="AJ29" s="407"/>
      <c r="AK29" s="407"/>
      <c r="AL29" s="408"/>
      <c r="AM29" s="406">
        <v>105511142</v>
      </c>
      <c r="AN29" s="407"/>
      <c r="AO29" s="407"/>
      <c r="AP29" s="407"/>
      <c r="AQ29" s="407"/>
      <c r="AR29" s="408"/>
      <c r="AS29" s="406">
        <v>3110</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t="s">
        <v>186</v>
      </c>
      <c r="BO29" s="431"/>
      <c r="BP29" s="431"/>
      <c r="BQ29" s="431"/>
      <c r="BR29" s="431"/>
      <c r="BS29" s="431"/>
      <c r="BT29" s="431"/>
      <c r="BU29" s="432"/>
      <c r="BV29" s="430" t="s">
        <v>128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96.7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64904726</v>
      </c>
      <c r="BO30" s="434"/>
      <c r="BP30" s="434"/>
      <c r="BQ30" s="434"/>
      <c r="BR30" s="434"/>
      <c r="BS30" s="434"/>
      <c r="BT30" s="434"/>
      <c r="BU30" s="435"/>
      <c r="BV30" s="433">
        <v>64676718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196</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200</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駐車場事業会計</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14</v>
      </c>
      <c r="BF34" s="389"/>
      <c r="BG34" s="388" t="str">
        <f>IF('各会計、関係団体の財政状況及び健全化判断比率'!B37="","",'各会計、関係団体の財政状況及び健全化判断比率'!B37)</f>
        <v>食肉市場事業会計</v>
      </c>
      <c r="BH34" s="388"/>
      <c r="BI34" s="388"/>
      <c r="BJ34" s="388"/>
      <c r="BK34" s="388"/>
      <c r="BL34" s="388"/>
      <c r="BM34" s="388"/>
      <c r="BN34" s="388"/>
      <c r="BO34" s="388"/>
      <c r="BP34" s="388"/>
      <c r="BQ34" s="388"/>
      <c r="BR34" s="388"/>
      <c r="BS34" s="388"/>
      <c r="BT34" s="388"/>
      <c r="BU34" s="388"/>
      <c r="BV34" s="214"/>
      <c r="BW34" s="389">
        <f>IF(BY34="","",MAX(C34:D43,U34:V43,AM34:AN43,BE34:BF43)+1)</f>
        <v>15</v>
      </c>
      <c r="BX34" s="389"/>
      <c r="BY34" s="388" t="str">
        <f>IF('各会計、関係団体の財政状況及び健全化判断比率'!B68="","",'各会計、関係団体の財政状況及び健全化判断比率'!B68)</f>
        <v>関西広域連合</v>
      </c>
      <c r="BZ34" s="388"/>
      <c r="CA34" s="388"/>
      <c r="CB34" s="388"/>
      <c r="CC34" s="388"/>
      <c r="CD34" s="388"/>
      <c r="CE34" s="388"/>
      <c r="CF34" s="388"/>
      <c r="CG34" s="388"/>
      <c r="CH34" s="388"/>
      <c r="CI34" s="388"/>
      <c r="CJ34" s="388"/>
      <c r="CK34" s="388"/>
      <c r="CL34" s="388"/>
      <c r="CM34" s="388"/>
      <c r="CN34" s="214"/>
      <c r="CO34" s="389">
        <f>IF(CQ34="","",MAX(C34:D43,U34:V43,AM34:AN43,BE34:BF43,BW34:BX43)+1)</f>
        <v>22</v>
      </c>
      <c r="CP34" s="389"/>
      <c r="CQ34" s="388" t="str">
        <f>IF('各会計、関係団体の財政状況及び健全化判断比率'!BS7="","",'各会計、関係団体の財政状況及び健全化判断比率'!BS7)</f>
        <v>大阪市高速電気軌道（株）</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母子父子寡婦福祉貸付資金会計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国民健康保険事業会計</v>
      </c>
      <c r="X35" s="388"/>
      <c r="Y35" s="388"/>
      <c r="Z35" s="388"/>
      <c r="AA35" s="388"/>
      <c r="AB35" s="388"/>
      <c r="AC35" s="388"/>
      <c r="AD35" s="388"/>
      <c r="AE35" s="388"/>
      <c r="AF35" s="388"/>
      <c r="AG35" s="388"/>
      <c r="AH35" s="388"/>
      <c r="AI35" s="388"/>
      <c r="AJ35" s="388"/>
      <c r="AK35" s="388"/>
      <c r="AL35" s="214"/>
      <c r="AM35" s="389">
        <f t="shared" ref="AM35:AM43" si="0">IF(AO35="","",AM34+1)</f>
        <v>10</v>
      </c>
      <c r="AN35" s="389"/>
      <c r="AO35" s="388" t="str">
        <f>IF('各会計、関係団体の財政状況及び健全化判断比率'!B33="","",'各会計、関係団体の財政状況及び健全化判断比率'!B33)</f>
        <v>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16</v>
      </c>
      <c r="BX35" s="389"/>
      <c r="BY35" s="388" t="str">
        <f>IF('各会計、関係団体の財政状況及び健全化判断比率'!B69="","",'各会計、関係団体の財政状況及び健全化判断比率'!B69)</f>
        <v>大阪府後期高齢者医療広域連合（一般会計）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23</v>
      </c>
      <c r="CP35" s="389"/>
      <c r="CQ35" s="388" t="str">
        <f>IF('各会計、関係団体の財政状況及び健全化判断比率'!BS8="","",'各会計、関係団体の財政状況及び健全化判断比率'!BS8)</f>
        <v>（株）大阪メトロサービス</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心身障害者扶養共済事業会計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介護保険事業会計</v>
      </c>
      <c r="X36" s="388"/>
      <c r="Y36" s="388"/>
      <c r="Z36" s="388"/>
      <c r="AA36" s="388"/>
      <c r="AB36" s="388"/>
      <c r="AC36" s="388"/>
      <c r="AD36" s="388"/>
      <c r="AE36" s="388"/>
      <c r="AF36" s="388"/>
      <c r="AG36" s="388"/>
      <c r="AH36" s="388"/>
      <c r="AI36" s="388"/>
      <c r="AJ36" s="388"/>
      <c r="AK36" s="388"/>
      <c r="AL36" s="214"/>
      <c r="AM36" s="389">
        <f t="shared" si="0"/>
        <v>11</v>
      </c>
      <c r="AN36" s="389"/>
      <c r="AO36" s="388" t="str">
        <f>IF('各会計、関係団体の財政状況及び健全化判断比率'!B34="","",'各会計、関係団体の財政状況及び健全化判断比率'!B34)</f>
        <v>中央卸売市場事業会計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17</v>
      </c>
      <c r="BX36" s="389"/>
      <c r="BY36" s="388" t="str">
        <f>IF('各会計、関係団体の財政状況及び健全化判断比率'!B70="","",'各会計、関係団体の財政状況及び健全化判断比率'!B70)</f>
        <v>大阪府後期高齢者医療広域連合（後期高齢者医療特別会計）</v>
      </c>
      <c r="BZ36" s="388"/>
      <c r="CA36" s="388"/>
      <c r="CB36" s="388"/>
      <c r="CC36" s="388"/>
      <c r="CD36" s="388"/>
      <c r="CE36" s="388"/>
      <c r="CF36" s="388"/>
      <c r="CG36" s="388"/>
      <c r="CH36" s="388"/>
      <c r="CI36" s="388"/>
      <c r="CJ36" s="388"/>
      <c r="CK36" s="388"/>
      <c r="CL36" s="388"/>
      <c r="CM36" s="388"/>
      <c r="CN36" s="214"/>
      <c r="CO36" s="389">
        <f t="shared" si="3"/>
        <v>24</v>
      </c>
      <c r="CP36" s="389"/>
      <c r="CQ36" s="388" t="str">
        <f>IF('各会計、関係団体の財政状況及び健全化判断比率'!BS9="","",'各会計、関係団体の財政状況及び健全化判断比率'!BS9)</f>
        <v>大阪地下街（株）</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公債費会計</v>
      </c>
      <c r="F37" s="388"/>
      <c r="G37" s="388"/>
      <c r="H37" s="388"/>
      <c r="I37" s="388"/>
      <c r="J37" s="388"/>
      <c r="K37" s="388"/>
      <c r="L37" s="388"/>
      <c r="M37" s="388"/>
      <c r="N37" s="388"/>
      <c r="O37" s="388"/>
      <c r="P37" s="388"/>
      <c r="Q37" s="388"/>
      <c r="R37" s="388"/>
      <c r="S37" s="388"/>
      <c r="T37" s="214"/>
      <c r="U37" s="389">
        <f t="shared" si="4"/>
        <v>8</v>
      </c>
      <c r="V37" s="389"/>
      <c r="W37" s="388" t="str">
        <f>IF('各会計、関係団体の財政状況及び健全化判断比率'!B31="","",'各会計、関係団体の財政状況及び健全化判断比率'!B31)</f>
        <v>後期高齢者医療事業会計</v>
      </c>
      <c r="X37" s="388"/>
      <c r="Y37" s="388"/>
      <c r="Z37" s="388"/>
      <c r="AA37" s="388"/>
      <c r="AB37" s="388"/>
      <c r="AC37" s="388"/>
      <c r="AD37" s="388"/>
      <c r="AE37" s="388"/>
      <c r="AF37" s="388"/>
      <c r="AG37" s="388"/>
      <c r="AH37" s="388"/>
      <c r="AI37" s="388"/>
      <c r="AJ37" s="388"/>
      <c r="AK37" s="388"/>
      <c r="AL37" s="214"/>
      <c r="AM37" s="389">
        <f t="shared" si="0"/>
        <v>12</v>
      </c>
      <c r="AN37" s="389"/>
      <c r="AO37" s="388" t="str">
        <f>IF('各会計、関係団体の財政状況及び健全化判断比率'!B35="","",'各会計、関係団体の財政状況及び健全化判断比率'!B35)</f>
        <v>下水道事業会計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18</v>
      </c>
      <c r="BX37" s="389"/>
      <c r="BY37" s="388" t="str">
        <f>IF('各会計、関係団体の財政状況及び健全化判断比率'!B71="","",'各会計、関係団体の財政状況及び健全化判断比率'!B71)</f>
        <v xml:space="preserve">淀川左岸水防事務組合  </v>
      </c>
      <c r="BZ37" s="388"/>
      <c r="CA37" s="388"/>
      <c r="CB37" s="388"/>
      <c r="CC37" s="388"/>
      <c r="CD37" s="388"/>
      <c r="CE37" s="388"/>
      <c r="CF37" s="388"/>
      <c r="CG37" s="388"/>
      <c r="CH37" s="388"/>
      <c r="CI37" s="388"/>
      <c r="CJ37" s="388"/>
      <c r="CK37" s="388"/>
      <c r="CL37" s="388"/>
      <c r="CM37" s="388"/>
      <c r="CN37" s="214"/>
      <c r="CO37" s="389">
        <f t="shared" si="3"/>
        <v>25</v>
      </c>
      <c r="CP37" s="389"/>
      <c r="CQ37" s="388" t="str">
        <f>IF('各会計、関係団体の財政状況及び健全化判断比率'!BS10="","",'各会計、関係団体の財政状況及び健全化判断比率'!BS10)</f>
        <v>（株）大阪メトロメディアカンパニー</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13</v>
      </c>
      <c r="AN38" s="389"/>
      <c r="AO38" s="388" t="str">
        <f>IF('各会計、関係団体の財政状況及び健全化判断比率'!B36="","",'各会計、関係団体の財政状況及び健全化判断比率'!B36)</f>
        <v>港営事業会計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19</v>
      </c>
      <c r="BX38" s="389"/>
      <c r="BY38" s="388" t="str">
        <f>IF('各会計、関係団体の財政状況及び健全化判断比率'!B72="","",'各会計、関係団体の財政状況及び健全化判断比率'!B72)</f>
        <v>淀川右岸水防事務組合</v>
      </c>
      <c r="BZ38" s="388"/>
      <c r="CA38" s="388"/>
      <c r="CB38" s="388"/>
      <c r="CC38" s="388"/>
      <c r="CD38" s="388"/>
      <c r="CE38" s="388"/>
      <c r="CF38" s="388"/>
      <c r="CG38" s="388"/>
      <c r="CH38" s="388"/>
      <c r="CI38" s="388"/>
      <c r="CJ38" s="388"/>
      <c r="CK38" s="388"/>
      <c r="CL38" s="388"/>
      <c r="CM38" s="388"/>
      <c r="CN38" s="214"/>
      <c r="CO38" s="389">
        <f t="shared" si="3"/>
        <v>26</v>
      </c>
      <c r="CP38" s="389"/>
      <c r="CQ38" s="388" t="str">
        <f>IF('各会計、関係団体の財政状況及び健全化判断比率'!BS11="","",'各会計、関係団体の財政状況及び健全化判断比率'!BS11)</f>
        <v>新南海ストア（株）</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20</v>
      </c>
      <c r="BX39" s="389"/>
      <c r="BY39" s="388" t="str">
        <f>IF('各会計、関係団体の財政状況及び健全化判断比率'!B73="","",'各会計、関係団体の財政状況及び健全化判断比率'!B73)</f>
        <v>大和川右岸水防事務組合</v>
      </c>
      <c r="BZ39" s="388"/>
      <c r="CA39" s="388"/>
      <c r="CB39" s="388"/>
      <c r="CC39" s="388"/>
      <c r="CD39" s="388"/>
      <c r="CE39" s="388"/>
      <c r="CF39" s="388"/>
      <c r="CG39" s="388"/>
      <c r="CH39" s="388"/>
      <c r="CI39" s="388"/>
      <c r="CJ39" s="388"/>
      <c r="CK39" s="388"/>
      <c r="CL39" s="388"/>
      <c r="CM39" s="388"/>
      <c r="CN39" s="214"/>
      <c r="CO39" s="389">
        <f t="shared" si="3"/>
        <v>27</v>
      </c>
      <c r="CP39" s="389"/>
      <c r="CQ39" s="388" t="str">
        <f>IF('各会計、関係団体の財政状況及び健全化判断比率'!BS12="","",'各会計、関係団体の財政状況及び健全化判断比率'!BS12)</f>
        <v>大阪シティバス（株）</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21</v>
      </c>
      <c r="BX40" s="389"/>
      <c r="BY40" s="388" t="str">
        <f>IF('各会計、関係団体の財政状況及び健全化判断比率'!B74="","",'各会計、関係団体の財政状況及び健全化判断比率'!B74)</f>
        <v>大阪広域環境施設組合</v>
      </c>
      <c r="BZ40" s="388"/>
      <c r="CA40" s="388"/>
      <c r="CB40" s="388"/>
      <c r="CC40" s="388"/>
      <c r="CD40" s="388"/>
      <c r="CE40" s="388"/>
      <c r="CF40" s="388"/>
      <c r="CG40" s="388"/>
      <c r="CH40" s="388"/>
      <c r="CI40" s="388"/>
      <c r="CJ40" s="388"/>
      <c r="CK40" s="388"/>
      <c r="CL40" s="388"/>
      <c r="CM40" s="388"/>
      <c r="CN40" s="214"/>
      <c r="CO40" s="389">
        <f t="shared" si="3"/>
        <v>28</v>
      </c>
      <c r="CP40" s="389"/>
      <c r="CQ40" s="388" t="str">
        <f>IF('各会計、関係団体の財政状況及び健全化判断比率'!BS13="","",'各会計、関係団体の財政状況及び健全化判断比率'!BS13)</f>
        <v>（公大）大阪</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29</v>
      </c>
      <c r="CP41" s="389"/>
      <c r="CQ41" s="388" t="str">
        <f>IF('各会計、関係団体の財政状況及び健全化判断比率'!BS14="","",'各会計、関係団体の財政状況及び健全化判断比率'!BS14)</f>
        <v>（地独）大阪市博物館機構</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30</v>
      </c>
      <c r="CP42" s="389"/>
      <c r="CQ42" s="388" t="str">
        <f>IF('各会計、関係団体の財政状況及び健全化判断比率'!BS15="","",'各会計、関係団体の財政状況及び健全化判断比率'!BS15)</f>
        <v>（地独）大阪産業技術研究所</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31</v>
      </c>
      <c r="CP43" s="389"/>
      <c r="CQ43" s="388" t="str">
        <f>IF('各会計、関係団体の財政状況及び健全化判断比率'!BS16="","",'各会計、関係団体の財政状況及び健全化判断比率'!BS16)</f>
        <v>（株）大阪城ホール</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tfv4AIxp15cww55tTLqU8JrwConlM0dpXDCXzmnpBPlhbRQqgnM+M/NL5cUgrdXBRQaLmFfVQJUuDg7iip1GJQ==" saltValue="ObWW4OcHJJW7shI322WR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572</v>
      </c>
      <c r="D34" s="1212"/>
      <c r="E34" s="1213"/>
      <c r="F34" s="32">
        <v>4</v>
      </c>
      <c r="G34" s="33">
        <v>3.87</v>
      </c>
      <c r="H34" s="33">
        <v>4.32</v>
      </c>
      <c r="I34" s="33">
        <v>4.67</v>
      </c>
      <c r="J34" s="34">
        <v>4.55</v>
      </c>
      <c r="K34" s="22"/>
      <c r="L34" s="22"/>
      <c r="M34" s="22"/>
      <c r="N34" s="22"/>
      <c r="O34" s="22"/>
      <c r="P34" s="22"/>
    </row>
    <row r="35" spans="1:16" ht="39" customHeight="1" x14ac:dyDescent="0.15">
      <c r="A35" s="22"/>
      <c r="B35" s="35"/>
      <c r="C35" s="1206" t="s">
        <v>573</v>
      </c>
      <c r="D35" s="1207"/>
      <c r="E35" s="1208"/>
      <c r="F35" s="36">
        <v>5.22</v>
      </c>
      <c r="G35" s="37">
        <v>4.53</v>
      </c>
      <c r="H35" s="37">
        <v>4.84</v>
      </c>
      <c r="I35" s="37">
        <v>4.51</v>
      </c>
      <c r="J35" s="38">
        <v>3.95</v>
      </c>
      <c r="K35" s="22"/>
      <c r="L35" s="22"/>
      <c r="M35" s="22"/>
      <c r="N35" s="22"/>
      <c r="O35" s="22"/>
      <c r="P35" s="22"/>
    </row>
    <row r="36" spans="1:16" ht="39" customHeight="1" x14ac:dyDescent="0.15">
      <c r="A36" s="22"/>
      <c r="B36" s="35"/>
      <c r="C36" s="1206" t="s">
        <v>574</v>
      </c>
      <c r="D36" s="1207"/>
      <c r="E36" s="1208"/>
      <c r="F36" s="36">
        <v>0.05</v>
      </c>
      <c r="G36" s="37">
        <v>0.04</v>
      </c>
      <c r="H36" s="37">
        <v>0.05</v>
      </c>
      <c r="I36" s="37">
        <v>0.31</v>
      </c>
      <c r="J36" s="38">
        <v>1.5</v>
      </c>
      <c r="K36" s="22"/>
      <c r="L36" s="22"/>
      <c r="M36" s="22"/>
      <c r="N36" s="22"/>
      <c r="O36" s="22"/>
      <c r="P36" s="22"/>
    </row>
    <row r="37" spans="1:16" ht="39" customHeight="1" x14ac:dyDescent="0.15">
      <c r="A37" s="22"/>
      <c r="B37" s="35"/>
      <c r="C37" s="1206" t="s">
        <v>575</v>
      </c>
      <c r="D37" s="1207"/>
      <c r="E37" s="1208"/>
      <c r="F37" s="36">
        <v>0.45</v>
      </c>
      <c r="G37" s="37">
        <v>0.62</v>
      </c>
      <c r="H37" s="37">
        <v>0.76</v>
      </c>
      <c r="I37" s="37">
        <v>0.97</v>
      </c>
      <c r="J37" s="38">
        <v>1.01</v>
      </c>
      <c r="K37" s="22"/>
      <c r="L37" s="22"/>
      <c r="M37" s="22"/>
      <c r="N37" s="22"/>
      <c r="O37" s="22"/>
      <c r="P37" s="22"/>
    </row>
    <row r="38" spans="1:16" ht="39" customHeight="1" x14ac:dyDescent="0.15">
      <c r="A38" s="22"/>
      <c r="B38" s="35"/>
      <c r="C38" s="1206" t="s">
        <v>576</v>
      </c>
      <c r="D38" s="1207"/>
      <c r="E38" s="1208"/>
      <c r="F38" s="36">
        <v>0.87</v>
      </c>
      <c r="G38" s="37">
        <v>0.78</v>
      </c>
      <c r="H38" s="37">
        <v>0.66</v>
      </c>
      <c r="I38" s="37">
        <v>0.69</v>
      </c>
      <c r="J38" s="38">
        <v>0.7</v>
      </c>
      <c r="K38" s="22"/>
      <c r="L38" s="22"/>
      <c r="M38" s="22"/>
      <c r="N38" s="22"/>
      <c r="O38" s="22"/>
      <c r="P38" s="22"/>
    </row>
    <row r="39" spans="1:16" ht="39" customHeight="1" x14ac:dyDescent="0.15">
      <c r="A39" s="22"/>
      <c r="B39" s="35"/>
      <c r="C39" s="1206" t="s">
        <v>577</v>
      </c>
      <c r="D39" s="1207"/>
      <c r="E39" s="1208"/>
      <c r="F39" s="36">
        <v>0.19</v>
      </c>
      <c r="G39" s="37">
        <v>0.08</v>
      </c>
      <c r="H39" s="37">
        <v>0.48</v>
      </c>
      <c r="I39" s="37">
        <v>0.34</v>
      </c>
      <c r="J39" s="38">
        <v>0.44</v>
      </c>
      <c r="K39" s="22"/>
      <c r="L39" s="22"/>
      <c r="M39" s="22"/>
      <c r="N39" s="22"/>
      <c r="O39" s="22"/>
      <c r="P39" s="22"/>
    </row>
    <row r="40" spans="1:16" ht="39" customHeight="1" x14ac:dyDescent="0.15">
      <c r="A40" s="22"/>
      <c r="B40" s="35"/>
      <c r="C40" s="1206" t="s">
        <v>578</v>
      </c>
      <c r="D40" s="1207"/>
      <c r="E40" s="1208"/>
      <c r="F40" s="36" t="s">
        <v>579</v>
      </c>
      <c r="G40" s="37">
        <v>0.19</v>
      </c>
      <c r="H40" s="37">
        <v>0.26</v>
      </c>
      <c r="I40" s="37">
        <v>0.19</v>
      </c>
      <c r="J40" s="38">
        <v>0.35</v>
      </c>
      <c r="K40" s="22"/>
      <c r="L40" s="22"/>
      <c r="M40" s="22"/>
      <c r="N40" s="22"/>
      <c r="O40" s="22"/>
      <c r="P40" s="22"/>
    </row>
    <row r="41" spans="1:16" ht="39" customHeight="1" x14ac:dyDescent="0.15">
      <c r="A41" s="22"/>
      <c r="B41" s="35"/>
      <c r="C41" s="1206" t="s">
        <v>580</v>
      </c>
      <c r="D41" s="1207"/>
      <c r="E41" s="1208"/>
      <c r="F41" s="36">
        <v>0.17</v>
      </c>
      <c r="G41" s="37">
        <v>0.16</v>
      </c>
      <c r="H41" s="37">
        <v>0.17</v>
      </c>
      <c r="I41" s="37">
        <v>0.17</v>
      </c>
      <c r="J41" s="38">
        <v>0.18</v>
      </c>
      <c r="K41" s="22"/>
      <c r="L41" s="22"/>
      <c r="M41" s="22"/>
      <c r="N41" s="22"/>
      <c r="O41" s="22"/>
      <c r="P41" s="22"/>
    </row>
    <row r="42" spans="1:16" ht="39" customHeight="1" x14ac:dyDescent="0.15">
      <c r="A42" s="22"/>
      <c r="B42" s="39"/>
      <c r="C42" s="1206" t="s">
        <v>581</v>
      </c>
      <c r="D42" s="1207"/>
      <c r="E42" s="1208"/>
      <c r="F42" s="36" t="s">
        <v>582</v>
      </c>
      <c r="G42" s="37" t="s">
        <v>523</v>
      </c>
      <c r="H42" s="37" t="s">
        <v>523</v>
      </c>
      <c r="I42" s="37" t="s">
        <v>523</v>
      </c>
      <c r="J42" s="38" t="s">
        <v>523</v>
      </c>
      <c r="K42" s="22"/>
      <c r="L42" s="22"/>
      <c r="M42" s="22"/>
      <c r="N42" s="22"/>
      <c r="O42" s="22"/>
      <c r="P42" s="22"/>
    </row>
    <row r="43" spans="1:16" ht="39" customHeight="1" thickBot="1" x14ac:dyDescent="0.2">
      <c r="A43" s="22"/>
      <c r="B43" s="40"/>
      <c r="C43" s="1209" t="s">
        <v>583</v>
      </c>
      <c r="D43" s="1210"/>
      <c r="E43" s="1211"/>
      <c r="F43" s="41">
        <v>16.54</v>
      </c>
      <c r="G43" s="42">
        <v>0.23</v>
      </c>
      <c r="H43" s="42">
        <v>0.01</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58Io3rxkotK4PDCwdkkZL+o6aj04lX2TzOBLfrXDPsesBp57NNhafK/9uO+P846VTPnYlz1UnaphmoN+Srq/A==" saltValue="37hrcg4UUpVSvdHBWNud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98498</v>
      </c>
      <c r="L45" s="60">
        <v>91416</v>
      </c>
      <c r="M45" s="60">
        <v>98356</v>
      </c>
      <c r="N45" s="60">
        <v>87690</v>
      </c>
      <c r="O45" s="61">
        <v>85236</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523</v>
      </c>
      <c r="L46" s="64" t="s">
        <v>523</v>
      </c>
      <c r="M46" s="64" t="s">
        <v>523</v>
      </c>
      <c r="N46" s="64" t="s">
        <v>523</v>
      </c>
      <c r="O46" s="65" t="s">
        <v>523</v>
      </c>
      <c r="P46" s="48"/>
      <c r="Q46" s="48"/>
      <c r="R46" s="48"/>
      <c r="S46" s="48"/>
      <c r="T46" s="48"/>
      <c r="U46" s="48"/>
    </row>
    <row r="47" spans="1:21" ht="30.75" customHeight="1" x14ac:dyDescent="0.15">
      <c r="A47" s="48"/>
      <c r="B47" s="1234"/>
      <c r="C47" s="1235"/>
      <c r="D47" s="62"/>
      <c r="E47" s="1216" t="s">
        <v>14</v>
      </c>
      <c r="F47" s="1216"/>
      <c r="G47" s="1216"/>
      <c r="H47" s="1216"/>
      <c r="I47" s="1216"/>
      <c r="J47" s="1217"/>
      <c r="K47" s="63">
        <v>96041</v>
      </c>
      <c r="L47" s="64">
        <v>90869</v>
      </c>
      <c r="M47" s="64">
        <v>90622</v>
      </c>
      <c r="N47" s="64">
        <v>85856</v>
      </c>
      <c r="O47" s="65">
        <v>78418</v>
      </c>
      <c r="P47" s="48"/>
      <c r="Q47" s="48"/>
      <c r="R47" s="48"/>
      <c r="S47" s="48"/>
      <c r="T47" s="48"/>
      <c r="U47" s="48"/>
    </row>
    <row r="48" spans="1:21" ht="30.75" customHeight="1" x14ac:dyDescent="0.15">
      <c r="A48" s="48"/>
      <c r="B48" s="1234"/>
      <c r="C48" s="1235"/>
      <c r="D48" s="62"/>
      <c r="E48" s="1216" t="s">
        <v>15</v>
      </c>
      <c r="F48" s="1216"/>
      <c r="G48" s="1216"/>
      <c r="H48" s="1216"/>
      <c r="I48" s="1216"/>
      <c r="J48" s="1217"/>
      <c r="K48" s="63">
        <v>29493</v>
      </c>
      <c r="L48" s="64">
        <v>28678</v>
      </c>
      <c r="M48" s="64">
        <v>24087</v>
      </c>
      <c r="N48" s="64">
        <v>20839</v>
      </c>
      <c r="O48" s="65">
        <v>20211</v>
      </c>
      <c r="P48" s="48"/>
      <c r="Q48" s="48"/>
      <c r="R48" s="48"/>
      <c r="S48" s="48"/>
      <c r="T48" s="48"/>
      <c r="U48" s="48"/>
    </row>
    <row r="49" spans="1:21" ht="30.75" customHeight="1" x14ac:dyDescent="0.15">
      <c r="A49" s="48"/>
      <c r="B49" s="1234"/>
      <c r="C49" s="1235"/>
      <c r="D49" s="62"/>
      <c r="E49" s="1216" t="s">
        <v>16</v>
      </c>
      <c r="F49" s="1216"/>
      <c r="G49" s="1216"/>
      <c r="H49" s="1216"/>
      <c r="I49" s="1216"/>
      <c r="J49" s="1217"/>
      <c r="K49" s="63">
        <v>1401</v>
      </c>
      <c r="L49" s="64">
        <v>1421</v>
      </c>
      <c r="M49" s="64">
        <v>944</v>
      </c>
      <c r="N49" s="64">
        <v>844</v>
      </c>
      <c r="O49" s="65">
        <v>644</v>
      </c>
      <c r="P49" s="48"/>
      <c r="Q49" s="48"/>
      <c r="R49" s="48"/>
      <c r="S49" s="48"/>
      <c r="T49" s="48"/>
      <c r="U49" s="48"/>
    </row>
    <row r="50" spans="1:21" ht="30.75" customHeight="1" x14ac:dyDescent="0.15">
      <c r="A50" s="48"/>
      <c r="B50" s="1234"/>
      <c r="C50" s="1235"/>
      <c r="D50" s="62"/>
      <c r="E50" s="1216" t="s">
        <v>17</v>
      </c>
      <c r="F50" s="1216"/>
      <c r="G50" s="1216"/>
      <c r="H50" s="1216"/>
      <c r="I50" s="1216"/>
      <c r="J50" s="1217"/>
      <c r="K50" s="63">
        <v>9624</v>
      </c>
      <c r="L50" s="64">
        <v>9504</v>
      </c>
      <c r="M50" s="64">
        <v>9777</v>
      </c>
      <c r="N50" s="64">
        <v>10345</v>
      </c>
      <c r="O50" s="65">
        <v>11126</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523</v>
      </c>
      <c r="L51" s="64" t="s">
        <v>523</v>
      </c>
      <c r="M51" s="64" t="s">
        <v>523</v>
      </c>
      <c r="N51" s="64" t="s">
        <v>523</v>
      </c>
      <c r="O51" s="65" t="s">
        <v>523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201375</v>
      </c>
      <c r="L52" s="64">
        <v>197595</v>
      </c>
      <c r="M52" s="64">
        <v>192279</v>
      </c>
      <c r="N52" s="64">
        <v>188754</v>
      </c>
      <c r="O52" s="65">
        <v>181883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33682</v>
      </c>
      <c r="L53" s="69">
        <v>24293</v>
      </c>
      <c r="M53" s="69">
        <v>31507</v>
      </c>
      <c r="N53" s="69">
        <v>16820</v>
      </c>
      <c r="O53" s="70">
        <v>13752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2" t="s">
        <v>25</v>
      </c>
      <c r="C57" s="1223"/>
      <c r="D57" s="1226" t="s">
        <v>26</v>
      </c>
      <c r="E57" s="1227"/>
      <c r="F57" s="1227"/>
      <c r="G57" s="1227"/>
      <c r="H57" s="1227"/>
      <c r="I57" s="1227"/>
      <c r="J57" s="1228"/>
      <c r="K57" s="83">
        <v>444956</v>
      </c>
      <c r="L57" s="84">
        <v>467875</v>
      </c>
      <c r="M57" s="84">
        <v>612799</v>
      </c>
      <c r="N57" s="84">
        <v>650352</v>
      </c>
      <c r="O57" s="85">
        <v>623985</v>
      </c>
    </row>
    <row r="58" spans="1:21" ht="31.5" customHeight="1" thickBot="1" x14ac:dyDescent="0.2">
      <c r="B58" s="1224"/>
      <c r="C58" s="1225"/>
      <c r="D58" s="1229" t="s">
        <v>27</v>
      </c>
      <c r="E58" s="1230"/>
      <c r="F58" s="1230"/>
      <c r="G58" s="1230"/>
      <c r="H58" s="1230"/>
      <c r="I58" s="1230"/>
      <c r="J58" s="1231"/>
      <c r="K58" s="86">
        <v>438190</v>
      </c>
      <c r="L58" s="87">
        <v>444376</v>
      </c>
      <c r="M58" s="87">
        <v>462062</v>
      </c>
      <c r="N58" s="87">
        <v>459322</v>
      </c>
      <c r="O58" s="88">
        <v>441810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7Y0OIBSpOjZy0YwJAuhVzvyk8iE2aGBd12GDUB8IqSMrkXJdNhbd4B52K3nJjxSLEYEdnFTa3fJfhgqfgFSag==" saltValue="lPN7DcNe70HUP/43gvcV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52" t="s">
        <v>30</v>
      </c>
      <c r="C41" s="1253"/>
      <c r="D41" s="102"/>
      <c r="E41" s="1254" t="s">
        <v>31</v>
      </c>
      <c r="F41" s="1254"/>
      <c r="G41" s="1254"/>
      <c r="H41" s="1255"/>
      <c r="I41" s="103">
        <v>2943610</v>
      </c>
      <c r="J41" s="104">
        <v>3330875</v>
      </c>
      <c r="K41" s="104">
        <v>2785361</v>
      </c>
      <c r="L41" s="104">
        <v>2625777</v>
      </c>
      <c r="M41" s="105">
        <v>2454823</v>
      </c>
    </row>
    <row r="42" spans="2:13" ht="27.75" customHeight="1" x14ac:dyDescent="0.15">
      <c r="B42" s="1242"/>
      <c r="C42" s="1243"/>
      <c r="D42" s="106"/>
      <c r="E42" s="1246" t="s">
        <v>32</v>
      </c>
      <c r="F42" s="1246"/>
      <c r="G42" s="1246"/>
      <c r="H42" s="1247"/>
      <c r="I42" s="107">
        <v>117430</v>
      </c>
      <c r="J42" s="108">
        <v>109016</v>
      </c>
      <c r="K42" s="108">
        <v>99424</v>
      </c>
      <c r="L42" s="108">
        <v>88277</v>
      </c>
      <c r="M42" s="109">
        <v>77408</v>
      </c>
    </row>
    <row r="43" spans="2:13" ht="27.75" customHeight="1" x14ac:dyDescent="0.15">
      <c r="B43" s="1242"/>
      <c r="C43" s="1243"/>
      <c r="D43" s="106"/>
      <c r="E43" s="1246" t="s">
        <v>33</v>
      </c>
      <c r="F43" s="1246"/>
      <c r="G43" s="1246"/>
      <c r="H43" s="1247"/>
      <c r="I43" s="107">
        <v>343540</v>
      </c>
      <c r="J43" s="108">
        <v>308633</v>
      </c>
      <c r="K43" s="108">
        <v>308783</v>
      </c>
      <c r="L43" s="108">
        <v>289885</v>
      </c>
      <c r="M43" s="109">
        <v>282245</v>
      </c>
    </row>
    <row r="44" spans="2:13" ht="27.75" customHeight="1" x14ac:dyDescent="0.15">
      <c r="B44" s="1242"/>
      <c r="C44" s="1243"/>
      <c r="D44" s="106"/>
      <c r="E44" s="1246" t="s">
        <v>34</v>
      </c>
      <c r="F44" s="1246"/>
      <c r="G44" s="1246"/>
      <c r="H44" s="1247"/>
      <c r="I44" s="107">
        <v>10537</v>
      </c>
      <c r="J44" s="108">
        <v>9344</v>
      </c>
      <c r="K44" s="108">
        <v>8849</v>
      </c>
      <c r="L44" s="108">
        <v>8091</v>
      </c>
      <c r="M44" s="109">
        <v>8515</v>
      </c>
    </row>
    <row r="45" spans="2:13" ht="27.75" customHeight="1" x14ac:dyDescent="0.15">
      <c r="B45" s="1242"/>
      <c r="C45" s="1243"/>
      <c r="D45" s="106"/>
      <c r="E45" s="1246" t="s">
        <v>35</v>
      </c>
      <c r="F45" s="1246"/>
      <c r="G45" s="1246"/>
      <c r="H45" s="1247"/>
      <c r="I45" s="107">
        <v>173475</v>
      </c>
      <c r="J45" s="108">
        <v>238982</v>
      </c>
      <c r="K45" s="108">
        <v>239730</v>
      </c>
      <c r="L45" s="108">
        <v>234245</v>
      </c>
      <c r="M45" s="109">
        <v>229242</v>
      </c>
    </row>
    <row r="46" spans="2:13" ht="27.75" customHeight="1" x14ac:dyDescent="0.15">
      <c r="B46" s="1242"/>
      <c r="C46" s="1243"/>
      <c r="D46" s="110"/>
      <c r="E46" s="1246" t="s">
        <v>36</v>
      </c>
      <c r="F46" s="1246"/>
      <c r="G46" s="1246"/>
      <c r="H46" s="1247"/>
      <c r="I46" s="107">
        <v>33146</v>
      </c>
      <c r="J46" s="108">
        <v>31652</v>
      </c>
      <c r="K46" s="108">
        <v>29793</v>
      </c>
      <c r="L46" s="108">
        <v>27323</v>
      </c>
      <c r="M46" s="109">
        <v>25578</v>
      </c>
    </row>
    <row r="47" spans="2:13" ht="27.75" customHeight="1" x14ac:dyDescent="0.15">
      <c r="B47" s="1242"/>
      <c r="C47" s="1243"/>
      <c r="D47" s="111"/>
      <c r="E47" s="1256" t="s">
        <v>37</v>
      </c>
      <c r="F47" s="1257"/>
      <c r="G47" s="1257"/>
      <c r="H47" s="1258"/>
      <c r="I47" s="107" t="s">
        <v>523</v>
      </c>
      <c r="J47" s="108" t="s">
        <v>523</v>
      </c>
      <c r="K47" s="108" t="s">
        <v>523</v>
      </c>
      <c r="L47" s="108" t="s">
        <v>523</v>
      </c>
      <c r="M47" s="109" t="s">
        <v>523</v>
      </c>
    </row>
    <row r="48" spans="2:13" ht="27.75" customHeight="1" x14ac:dyDescent="0.15">
      <c r="B48" s="1242"/>
      <c r="C48" s="1243"/>
      <c r="D48" s="106"/>
      <c r="E48" s="1246" t="s">
        <v>38</v>
      </c>
      <c r="F48" s="1246"/>
      <c r="G48" s="1246"/>
      <c r="H48" s="1247"/>
      <c r="I48" s="107" t="s">
        <v>523</v>
      </c>
      <c r="J48" s="108" t="s">
        <v>523</v>
      </c>
      <c r="K48" s="108" t="s">
        <v>523</v>
      </c>
      <c r="L48" s="108" t="s">
        <v>523</v>
      </c>
      <c r="M48" s="109" t="s">
        <v>523</v>
      </c>
    </row>
    <row r="49" spans="2:13" ht="27.75" customHeight="1" x14ac:dyDescent="0.15">
      <c r="B49" s="1244"/>
      <c r="C49" s="1245"/>
      <c r="D49" s="106"/>
      <c r="E49" s="1246" t="s">
        <v>39</v>
      </c>
      <c r="F49" s="1246"/>
      <c r="G49" s="1246"/>
      <c r="H49" s="1247"/>
      <c r="I49" s="107" t="s">
        <v>523</v>
      </c>
      <c r="J49" s="108" t="s">
        <v>523</v>
      </c>
      <c r="K49" s="108" t="s">
        <v>523</v>
      </c>
      <c r="L49" s="108" t="s">
        <v>523</v>
      </c>
      <c r="M49" s="109" t="s">
        <v>523</v>
      </c>
    </row>
    <row r="50" spans="2:13" ht="27.75" customHeight="1" x14ac:dyDescent="0.15">
      <c r="B50" s="1240" t="s">
        <v>40</v>
      </c>
      <c r="C50" s="1241"/>
      <c r="D50" s="112"/>
      <c r="E50" s="1246" t="s">
        <v>41</v>
      </c>
      <c r="F50" s="1246"/>
      <c r="G50" s="1246"/>
      <c r="H50" s="1247"/>
      <c r="I50" s="107">
        <v>789994</v>
      </c>
      <c r="J50" s="108">
        <v>1357768</v>
      </c>
      <c r="K50" s="108">
        <v>967903</v>
      </c>
      <c r="L50" s="108">
        <v>966191</v>
      </c>
      <c r="M50" s="109">
        <v>897658</v>
      </c>
    </row>
    <row r="51" spans="2:13" ht="27.75" customHeight="1" x14ac:dyDescent="0.15">
      <c r="B51" s="1242"/>
      <c r="C51" s="1243"/>
      <c r="D51" s="106"/>
      <c r="E51" s="1246" t="s">
        <v>42</v>
      </c>
      <c r="F51" s="1246"/>
      <c r="G51" s="1246"/>
      <c r="H51" s="1247"/>
      <c r="I51" s="107">
        <v>823324</v>
      </c>
      <c r="J51" s="108">
        <v>802848</v>
      </c>
      <c r="K51" s="108">
        <v>775725</v>
      </c>
      <c r="L51" s="108">
        <v>761513</v>
      </c>
      <c r="M51" s="109">
        <v>786137</v>
      </c>
    </row>
    <row r="52" spans="2:13" ht="27.75" customHeight="1" x14ac:dyDescent="0.15">
      <c r="B52" s="1244"/>
      <c r="C52" s="1245"/>
      <c r="D52" s="106"/>
      <c r="E52" s="1246" t="s">
        <v>43</v>
      </c>
      <c r="F52" s="1246"/>
      <c r="G52" s="1246"/>
      <c r="H52" s="1247"/>
      <c r="I52" s="107">
        <v>1391907</v>
      </c>
      <c r="J52" s="108">
        <v>1388561</v>
      </c>
      <c r="K52" s="108">
        <v>1383105</v>
      </c>
      <c r="L52" s="108">
        <v>1370027</v>
      </c>
      <c r="M52" s="109">
        <v>1353105</v>
      </c>
    </row>
    <row r="53" spans="2:13" ht="27.75" customHeight="1" thickBot="1" x14ac:dyDescent="0.2">
      <c r="B53" s="1248" t="s">
        <v>44</v>
      </c>
      <c r="C53" s="1249"/>
      <c r="D53" s="113"/>
      <c r="E53" s="1250" t="s">
        <v>45</v>
      </c>
      <c r="F53" s="1250"/>
      <c r="G53" s="1250"/>
      <c r="H53" s="1251"/>
      <c r="I53" s="114">
        <v>616512</v>
      </c>
      <c r="J53" s="115">
        <v>479324</v>
      </c>
      <c r="K53" s="115">
        <v>345207</v>
      </c>
      <c r="L53" s="115">
        <v>175868</v>
      </c>
      <c r="M53" s="116">
        <v>40910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iPscBGD3Vx2k/0/vgopdXv868oAoFLiYbTMPzWtM82YTVUDs+yfggTyva4+6EaC6TajSMFdUNeRlX0VrFJHYg==" saltValue="lEhAetXM/G8LcJXSoHyV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48</v>
      </c>
      <c r="D55" s="1267"/>
      <c r="E55" s="1268"/>
      <c r="F55" s="128">
        <v>160431</v>
      </c>
      <c r="G55" s="128">
        <v>161606</v>
      </c>
      <c r="H55" s="129">
        <v>166382</v>
      </c>
    </row>
    <row r="56" spans="2:8" ht="52.5" customHeight="1" x14ac:dyDescent="0.15">
      <c r="B56" s="130"/>
      <c r="C56" s="1269" t="s">
        <v>49</v>
      </c>
      <c r="D56" s="1269"/>
      <c r="E56" s="1270"/>
      <c r="F56" s="131" t="s">
        <v>523</v>
      </c>
      <c r="G56" s="131" t="s">
        <v>523</v>
      </c>
      <c r="H56" s="132" t="s">
        <v>523</v>
      </c>
    </row>
    <row r="57" spans="2:8" ht="53.25" customHeight="1" x14ac:dyDescent="0.15">
      <c r="B57" s="130"/>
      <c r="C57" s="1271" t="s">
        <v>50</v>
      </c>
      <c r="D57" s="1271"/>
      <c r="E57" s="1272"/>
      <c r="F57" s="133">
        <v>65645</v>
      </c>
      <c r="G57" s="133">
        <v>64677</v>
      </c>
      <c r="H57" s="134">
        <v>64905</v>
      </c>
    </row>
    <row r="58" spans="2:8" ht="45.75" customHeight="1" x14ac:dyDescent="0.15">
      <c r="B58" s="135"/>
      <c r="C58" s="1259" t="s">
        <v>590</v>
      </c>
      <c r="D58" s="1260"/>
      <c r="E58" s="1261"/>
      <c r="F58" s="136">
        <v>22616</v>
      </c>
      <c r="G58" s="136">
        <v>22633</v>
      </c>
      <c r="H58" s="137">
        <v>22649</v>
      </c>
    </row>
    <row r="59" spans="2:8" ht="45.75" customHeight="1" x14ac:dyDescent="0.15">
      <c r="B59" s="135"/>
      <c r="C59" s="1259" t="s">
        <v>591</v>
      </c>
      <c r="D59" s="1260"/>
      <c r="E59" s="1261"/>
      <c r="F59" s="136">
        <v>19395</v>
      </c>
      <c r="G59" s="136">
        <v>19390</v>
      </c>
      <c r="H59" s="137">
        <v>19393</v>
      </c>
    </row>
    <row r="60" spans="2:8" ht="45.75" customHeight="1" x14ac:dyDescent="0.15">
      <c r="B60" s="135"/>
      <c r="C60" s="1259" t="s">
        <v>592</v>
      </c>
      <c r="D60" s="1260"/>
      <c r="E60" s="1261"/>
      <c r="F60" s="136">
        <v>7938</v>
      </c>
      <c r="G60" s="136">
        <v>8260</v>
      </c>
      <c r="H60" s="137">
        <v>8960</v>
      </c>
    </row>
    <row r="61" spans="2:8" ht="45.75" customHeight="1" x14ac:dyDescent="0.15">
      <c r="B61" s="135"/>
      <c r="C61" s="1259" t="s">
        <v>593</v>
      </c>
      <c r="D61" s="1260"/>
      <c r="E61" s="1261"/>
      <c r="F61" s="136">
        <v>2539</v>
      </c>
      <c r="G61" s="136">
        <v>2567</v>
      </c>
      <c r="H61" s="137">
        <v>2462</v>
      </c>
    </row>
    <row r="62" spans="2:8" ht="45.75" customHeight="1" thickBot="1" x14ac:dyDescent="0.2">
      <c r="B62" s="138"/>
      <c r="C62" s="1262" t="s">
        <v>594</v>
      </c>
      <c r="D62" s="1263"/>
      <c r="E62" s="1264"/>
      <c r="F62" s="139">
        <v>1775</v>
      </c>
      <c r="G62" s="139">
        <v>1692</v>
      </c>
      <c r="H62" s="140">
        <v>1536</v>
      </c>
    </row>
    <row r="63" spans="2:8" ht="52.5" customHeight="1" thickBot="1" x14ac:dyDescent="0.2">
      <c r="B63" s="141"/>
      <c r="C63" s="1265" t="s">
        <v>51</v>
      </c>
      <c r="D63" s="1265"/>
      <c r="E63" s="1266"/>
      <c r="F63" s="142">
        <v>226076</v>
      </c>
      <c r="G63" s="142">
        <v>226282</v>
      </c>
      <c r="H63" s="143">
        <v>231287</v>
      </c>
    </row>
    <row r="64" spans="2:8" ht="15" customHeight="1" x14ac:dyDescent="0.15"/>
  </sheetData>
  <sheetProtection algorithmName="SHA-512" hashValue="WrgsrtZ08tj+lWUcJu9JY9SUHifsdMAqx8LqI9tIHr6e2pGsYSJKgngqJvCalaxaPQtfstjOGILp2jECXTeZAg==" saltValue="1oASkLUhDVXm2Ka8o8rm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643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643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644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645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646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647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564</v>
      </c>
      <c r="BQ50" s="1307"/>
      <c r="BR50" s="1307"/>
      <c r="BS50" s="1307"/>
      <c r="BT50" s="1307"/>
      <c r="BU50" s="1307"/>
      <c r="BV50" s="1307"/>
      <c r="BW50" s="1307"/>
      <c r="BX50" s="1307" t="s">
        <v>565</v>
      </c>
      <c r="BY50" s="1307"/>
      <c r="BZ50" s="1307"/>
      <c r="CA50" s="1307"/>
      <c r="CB50" s="1307"/>
      <c r="CC50" s="1307"/>
      <c r="CD50" s="1307"/>
      <c r="CE50" s="1307"/>
      <c r="CF50" s="1307" t="s">
        <v>566</v>
      </c>
      <c r="CG50" s="1307"/>
      <c r="CH50" s="1307"/>
      <c r="CI50" s="1307"/>
      <c r="CJ50" s="1307"/>
      <c r="CK50" s="1307"/>
      <c r="CL50" s="1307"/>
      <c r="CM50" s="1307"/>
      <c r="CN50" s="1307" t="s">
        <v>567</v>
      </c>
      <c r="CO50" s="1307"/>
      <c r="CP50" s="1307"/>
      <c r="CQ50" s="1307"/>
      <c r="CR50" s="1307"/>
      <c r="CS50" s="1307"/>
      <c r="CT50" s="1307"/>
      <c r="CU50" s="1307"/>
      <c r="CV50" s="1307" t="s">
        <v>568</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648</v>
      </c>
      <c r="AO51" s="1311"/>
      <c r="AP51" s="1311"/>
      <c r="AQ51" s="1311"/>
      <c r="AR51" s="1311"/>
      <c r="AS51" s="1311"/>
      <c r="AT51" s="1311"/>
      <c r="AU51" s="1311"/>
      <c r="AV51" s="1311"/>
      <c r="AW51" s="1311"/>
      <c r="AX51" s="1311"/>
      <c r="AY51" s="1311"/>
      <c r="AZ51" s="1311"/>
      <c r="BA51" s="1311"/>
      <c r="BB51" s="1311" t="s">
        <v>649</v>
      </c>
      <c r="BC51" s="1311"/>
      <c r="BD51" s="1311"/>
      <c r="BE51" s="1311"/>
      <c r="BF51" s="1311"/>
      <c r="BG51" s="1311"/>
      <c r="BH51" s="1311"/>
      <c r="BI51" s="1311"/>
      <c r="BJ51" s="1311"/>
      <c r="BK51" s="1311"/>
      <c r="BL51" s="1311"/>
      <c r="BM51" s="1311"/>
      <c r="BN51" s="1311"/>
      <c r="BO51" s="1311"/>
      <c r="BP51" s="1312">
        <v>95.2</v>
      </c>
      <c r="BQ51" s="1312"/>
      <c r="BR51" s="1312"/>
      <c r="BS51" s="1312"/>
      <c r="BT51" s="1312"/>
      <c r="BU51" s="1312"/>
      <c r="BV51" s="1312"/>
      <c r="BW51" s="1312"/>
      <c r="BX51" s="1312">
        <v>65.2</v>
      </c>
      <c r="BY51" s="1312"/>
      <c r="BZ51" s="1312"/>
      <c r="CA51" s="1312"/>
      <c r="CB51" s="1312"/>
      <c r="CC51" s="1312"/>
      <c r="CD51" s="1312"/>
      <c r="CE51" s="1312"/>
      <c r="CF51" s="1312">
        <v>46.4</v>
      </c>
      <c r="CG51" s="1312"/>
      <c r="CH51" s="1312"/>
      <c r="CI51" s="1312"/>
      <c r="CJ51" s="1312"/>
      <c r="CK51" s="1312"/>
      <c r="CL51" s="1312"/>
      <c r="CM51" s="1312"/>
      <c r="CN51" s="1312">
        <v>21.2</v>
      </c>
      <c r="CO51" s="1312"/>
      <c r="CP51" s="1312"/>
      <c r="CQ51" s="1312"/>
      <c r="CR51" s="1312"/>
      <c r="CS51" s="1312"/>
      <c r="CT51" s="1312"/>
      <c r="CU51" s="1312"/>
      <c r="CV51" s="1312">
        <v>5.3</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650</v>
      </c>
      <c r="BC53" s="1311"/>
      <c r="BD53" s="1311"/>
      <c r="BE53" s="1311"/>
      <c r="BF53" s="1311"/>
      <c r="BG53" s="1311"/>
      <c r="BH53" s="1311"/>
      <c r="BI53" s="1311"/>
      <c r="BJ53" s="1311"/>
      <c r="BK53" s="1311"/>
      <c r="BL53" s="1311"/>
      <c r="BM53" s="1311"/>
      <c r="BN53" s="1311"/>
      <c r="BO53" s="1311"/>
      <c r="BP53" s="1312">
        <v>53</v>
      </c>
      <c r="BQ53" s="1312"/>
      <c r="BR53" s="1312"/>
      <c r="BS53" s="1312"/>
      <c r="BT53" s="1312"/>
      <c r="BU53" s="1312"/>
      <c r="BV53" s="1312"/>
      <c r="BW53" s="1312"/>
      <c r="BX53" s="1312">
        <v>54.3</v>
      </c>
      <c r="BY53" s="1312"/>
      <c r="BZ53" s="1312"/>
      <c r="CA53" s="1312"/>
      <c r="CB53" s="1312"/>
      <c r="CC53" s="1312"/>
      <c r="CD53" s="1312"/>
      <c r="CE53" s="1312"/>
      <c r="CF53" s="1312">
        <v>56</v>
      </c>
      <c r="CG53" s="1312"/>
      <c r="CH53" s="1312"/>
      <c r="CI53" s="1312"/>
      <c r="CJ53" s="1312"/>
      <c r="CK53" s="1312"/>
      <c r="CL53" s="1312"/>
      <c r="CM53" s="1312"/>
      <c r="CN53" s="1312">
        <v>57.6</v>
      </c>
      <c r="CO53" s="1312"/>
      <c r="CP53" s="1312"/>
      <c r="CQ53" s="1312"/>
      <c r="CR53" s="1312"/>
      <c r="CS53" s="1312"/>
      <c r="CT53" s="1312"/>
      <c r="CU53" s="1312"/>
      <c r="CV53" s="1312">
        <v>59</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651</v>
      </c>
      <c r="AO55" s="1307"/>
      <c r="AP55" s="1307"/>
      <c r="AQ55" s="1307"/>
      <c r="AR55" s="1307"/>
      <c r="AS55" s="1307"/>
      <c r="AT55" s="1307"/>
      <c r="AU55" s="1307"/>
      <c r="AV55" s="1307"/>
      <c r="AW55" s="1307"/>
      <c r="AX55" s="1307"/>
      <c r="AY55" s="1307"/>
      <c r="AZ55" s="1307"/>
      <c r="BA55" s="1307"/>
      <c r="BB55" s="1311" t="s">
        <v>649</v>
      </c>
      <c r="BC55" s="1311"/>
      <c r="BD55" s="1311"/>
      <c r="BE55" s="1311"/>
      <c r="BF55" s="1311"/>
      <c r="BG55" s="1311"/>
      <c r="BH55" s="1311"/>
      <c r="BI55" s="1311"/>
      <c r="BJ55" s="1311"/>
      <c r="BK55" s="1311"/>
      <c r="BL55" s="1311"/>
      <c r="BM55" s="1311"/>
      <c r="BN55" s="1311"/>
      <c r="BO55" s="1311"/>
      <c r="BP55" s="1312">
        <v>115.7</v>
      </c>
      <c r="BQ55" s="1312"/>
      <c r="BR55" s="1312"/>
      <c r="BS55" s="1312"/>
      <c r="BT55" s="1312"/>
      <c r="BU55" s="1312"/>
      <c r="BV55" s="1312"/>
      <c r="BW55" s="1312"/>
      <c r="BX55" s="1312">
        <v>106</v>
      </c>
      <c r="BY55" s="1312"/>
      <c r="BZ55" s="1312"/>
      <c r="CA55" s="1312"/>
      <c r="CB55" s="1312"/>
      <c r="CC55" s="1312"/>
      <c r="CD55" s="1312"/>
      <c r="CE55" s="1312"/>
      <c r="CF55" s="1312">
        <v>97.6</v>
      </c>
      <c r="CG55" s="1312"/>
      <c r="CH55" s="1312"/>
      <c r="CI55" s="1312"/>
      <c r="CJ55" s="1312"/>
      <c r="CK55" s="1312"/>
      <c r="CL55" s="1312"/>
      <c r="CM55" s="1312"/>
      <c r="CN55" s="1312">
        <v>91.6</v>
      </c>
      <c r="CO55" s="1312"/>
      <c r="CP55" s="1312"/>
      <c r="CQ55" s="1312"/>
      <c r="CR55" s="1312"/>
      <c r="CS55" s="1312"/>
      <c r="CT55" s="1312"/>
      <c r="CU55" s="1312"/>
      <c r="CV55" s="1312">
        <v>86</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650</v>
      </c>
      <c r="BC57" s="1311"/>
      <c r="BD57" s="1311"/>
      <c r="BE57" s="1311"/>
      <c r="BF57" s="1311"/>
      <c r="BG57" s="1311"/>
      <c r="BH57" s="1311"/>
      <c r="BI57" s="1311"/>
      <c r="BJ57" s="1311"/>
      <c r="BK57" s="1311"/>
      <c r="BL57" s="1311"/>
      <c r="BM57" s="1311"/>
      <c r="BN57" s="1311"/>
      <c r="BO57" s="1311"/>
      <c r="BP57" s="1312">
        <v>61</v>
      </c>
      <c r="BQ57" s="1312"/>
      <c r="BR57" s="1312"/>
      <c r="BS57" s="1312"/>
      <c r="BT57" s="1312"/>
      <c r="BU57" s="1312"/>
      <c r="BV57" s="1312"/>
      <c r="BW57" s="1312"/>
      <c r="BX57" s="1312">
        <v>62</v>
      </c>
      <c r="BY57" s="1312"/>
      <c r="BZ57" s="1312"/>
      <c r="CA57" s="1312"/>
      <c r="CB57" s="1312"/>
      <c r="CC57" s="1312"/>
      <c r="CD57" s="1312"/>
      <c r="CE57" s="1312"/>
      <c r="CF57" s="1312">
        <v>62.9</v>
      </c>
      <c r="CG57" s="1312"/>
      <c r="CH57" s="1312"/>
      <c r="CI57" s="1312"/>
      <c r="CJ57" s="1312"/>
      <c r="CK57" s="1312"/>
      <c r="CL57" s="1312"/>
      <c r="CM57" s="1312"/>
      <c r="CN57" s="1312">
        <v>63.4</v>
      </c>
      <c r="CO57" s="1312"/>
      <c r="CP57" s="1312"/>
      <c r="CQ57" s="1312"/>
      <c r="CR57" s="1312"/>
      <c r="CS57" s="1312"/>
      <c r="CT57" s="1312"/>
      <c r="CU57" s="1312"/>
      <c r="CV57" s="1312">
        <v>64.2</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652</v>
      </c>
    </row>
    <row r="64" spans="1:109" x14ac:dyDescent="0.15">
      <c r="B64" s="1282"/>
      <c r="G64" s="1289"/>
      <c r="I64" s="1322"/>
      <c r="J64" s="1322"/>
      <c r="K64" s="1322"/>
      <c r="L64" s="1322"/>
      <c r="M64" s="1322"/>
      <c r="N64" s="1323"/>
      <c r="AM64" s="1289"/>
      <c r="AN64" s="1289" t="s">
        <v>645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653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647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564</v>
      </c>
      <c r="BQ72" s="1307"/>
      <c r="BR72" s="1307"/>
      <c r="BS72" s="1307"/>
      <c r="BT72" s="1307"/>
      <c r="BU72" s="1307"/>
      <c r="BV72" s="1307"/>
      <c r="BW72" s="1307"/>
      <c r="BX72" s="1307" t="s">
        <v>565</v>
      </c>
      <c r="BY72" s="1307"/>
      <c r="BZ72" s="1307"/>
      <c r="CA72" s="1307"/>
      <c r="CB72" s="1307"/>
      <c r="CC72" s="1307"/>
      <c r="CD72" s="1307"/>
      <c r="CE72" s="1307"/>
      <c r="CF72" s="1307" t="s">
        <v>566</v>
      </c>
      <c r="CG72" s="1307"/>
      <c r="CH72" s="1307"/>
      <c r="CI72" s="1307"/>
      <c r="CJ72" s="1307"/>
      <c r="CK72" s="1307"/>
      <c r="CL72" s="1307"/>
      <c r="CM72" s="1307"/>
      <c r="CN72" s="1307" t="s">
        <v>567</v>
      </c>
      <c r="CO72" s="1307"/>
      <c r="CP72" s="1307"/>
      <c r="CQ72" s="1307"/>
      <c r="CR72" s="1307"/>
      <c r="CS72" s="1307"/>
      <c r="CT72" s="1307"/>
      <c r="CU72" s="1307"/>
      <c r="CV72" s="1307" t="s">
        <v>568</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648</v>
      </c>
      <c r="AO73" s="1311"/>
      <c r="AP73" s="1311"/>
      <c r="AQ73" s="1311"/>
      <c r="AR73" s="1311"/>
      <c r="AS73" s="1311"/>
      <c r="AT73" s="1311"/>
      <c r="AU73" s="1311"/>
      <c r="AV73" s="1311"/>
      <c r="AW73" s="1311"/>
      <c r="AX73" s="1311"/>
      <c r="AY73" s="1311"/>
      <c r="AZ73" s="1311"/>
      <c r="BA73" s="1311"/>
      <c r="BB73" s="1311" t="s">
        <v>649</v>
      </c>
      <c r="BC73" s="1311"/>
      <c r="BD73" s="1311"/>
      <c r="BE73" s="1311"/>
      <c r="BF73" s="1311"/>
      <c r="BG73" s="1311"/>
      <c r="BH73" s="1311"/>
      <c r="BI73" s="1311"/>
      <c r="BJ73" s="1311"/>
      <c r="BK73" s="1311"/>
      <c r="BL73" s="1311"/>
      <c r="BM73" s="1311"/>
      <c r="BN73" s="1311"/>
      <c r="BO73" s="1311"/>
      <c r="BP73" s="1312">
        <v>95.2</v>
      </c>
      <c r="BQ73" s="1312"/>
      <c r="BR73" s="1312"/>
      <c r="BS73" s="1312"/>
      <c r="BT73" s="1312"/>
      <c r="BU73" s="1312"/>
      <c r="BV73" s="1312"/>
      <c r="BW73" s="1312"/>
      <c r="BX73" s="1312">
        <v>65.2</v>
      </c>
      <c r="BY73" s="1312"/>
      <c r="BZ73" s="1312"/>
      <c r="CA73" s="1312"/>
      <c r="CB73" s="1312"/>
      <c r="CC73" s="1312"/>
      <c r="CD73" s="1312"/>
      <c r="CE73" s="1312"/>
      <c r="CF73" s="1312">
        <v>46.4</v>
      </c>
      <c r="CG73" s="1312"/>
      <c r="CH73" s="1312"/>
      <c r="CI73" s="1312"/>
      <c r="CJ73" s="1312"/>
      <c r="CK73" s="1312"/>
      <c r="CL73" s="1312"/>
      <c r="CM73" s="1312"/>
      <c r="CN73" s="1312">
        <v>21.2</v>
      </c>
      <c r="CO73" s="1312"/>
      <c r="CP73" s="1312"/>
      <c r="CQ73" s="1312"/>
      <c r="CR73" s="1312"/>
      <c r="CS73" s="1312"/>
      <c r="CT73" s="1312"/>
      <c r="CU73" s="1312"/>
      <c r="CV73" s="1312">
        <v>5.3</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654</v>
      </c>
      <c r="BC75" s="1311"/>
      <c r="BD75" s="1311"/>
      <c r="BE75" s="1311"/>
      <c r="BF75" s="1311"/>
      <c r="BG75" s="1311"/>
      <c r="BH75" s="1311"/>
      <c r="BI75" s="1311"/>
      <c r="BJ75" s="1311"/>
      <c r="BK75" s="1311"/>
      <c r="BL75" s="1311"/>
      <c r="BM75" s="1311"/>
      <c r="BN75" s="1311"/>
      <c r="BO75" s="1311"/>
      <c r="BP75" s="1312">
        <v>7.9</v>
      </c>
      <c r="BQ75" s="1312"/>
      <c r="BR75" s="1312"/>
      <c r="BS75" s="1312"/>
      <c r="BT75" s="1312"/>
      <c r="BU75" s="1312"/>
      <c r="BV75" s="1312"/>
      <c r="BW75" s="1312"/>
      <c r="BX75" s="1312">
        <v>5.7</v>
      </c>
      <c r="BY75" s="1312"/>
      <c r="BZ75" s="1312"/>
      <c r="CA75" s="1312"/>
      <c r="CB75" s="1312"/>
      <c r="CC75" s="1312"/>
      <c r="CD75" s="1312"/>
      <c r="CE75" s="1312"/>
      <c r="CF75" s="1312">
        <v>4.2</v>
      </c>
      <c r="CG75" s="1312"/>
      <c r="CH75" s="1312"/>
      <c r="CI75" s="1312"/>
      <c r="CJ75" s="1312"/>
      <c r="CK75" s="1312"/>
      <c r="CL75" s="1312"/>
      <c r="CM75" s="1312"/>
      <c r="CN75" s="1312">
        <v>3.2</v>
      </c>
      <c r="CO75" s="1312"/>
      <c r="CP75" s="1312"/>
      <c r="CQ75" s="1312"/>
      <c r="CR75" s="1312"/>
      <c r="CS75" s="1312"/>
      <c r="CT75" s="1312"/>
      <c r="CU75" s="1312"/>
      <c r="CV75" s="1312">
        <v>2.7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651</v>
      </c>
      <c r="AO77" s="1307"/>
      <c r="AP77" s="1307"/>
      <c r="AQ77" s="1307"/>
      <c r="AR77" s="1307"/>
      <c r="AS77" s="1307"/>
      <c r="AT77" s="1307"/>
      <c r="AU77" s="1307"/>
      <c r="AV77" s="1307"/>
      <c r="AW77" s="1307"/>
      <c r="AX77" s="1307"/>
      <c r="AY77" s="1307"/>
      <c r="AZ77" s="1307"/>
      <c r="BA77" s="1307"/>
      <c r="BB77" s="1311" t="s">
        <v>649</v>
      </c>
      <c r="BC77" s="1311"/>
      <c r="BD77" s="1311"/>
      <c r="BE77" s="1311"/>
      <c r="BF77" s="1311"/>
      <c r="BG77" s="1311"/>
      <c r="BH77" s="1311"/>
      <c r="BI77" s="1311"/>
      <c r="BJ77" s="1311"/>
      <c r="BK77" s="1311"/>
      <c r="BL77" s="1311"/>
      <c r="BM77" s="1311"/>
      <c r="BN77" s="1311"/>
      <c r="BO77" s="1311"/>
      <c r="BP77" s="1312">
        <v>115.7</v>
      </c>
      <c r="BQ77" s="1312"/>
      <c r="BR77" s="1312"/>
      <c r="BS77" s="1312"/>
      <c r="BT77" s="1312"/>
      <c r="BU77" s="1312"/>
      <c r="BV77" s="1312"/>
      <c r="BW77" s="1312"/>
      <c r="BX77" s="1312">
        <v>106</v>
      </c>
      <c r="BY77" s="1312"/>
      <c r="BZ77" s="1312"/>
      <c r="CA77" s="1312"/>
      <c r="CB77" s="1312"/>
      <c r="CC77" s="1312"/>
      <c r="CD77" s="1312"/>
      <c r="CE77" s="1312"/>
      <c r="CF77" s="1312">
        <v>97.6</v>
      </c>
      <c r="CG77" s="1312"/>
      <c r="CH77" s="1312"/>
      <c r="CI77" s="1312"/>
      <c r="CJ77" s="1312"/>
      <c r="CK77" s="1312"/>
      <c r="CL77" s="1312"/>
      <c r="CM77" s="1312"/>
      <c r="CN77" s="1312">
        <v>91.6</v>
      </c>
      <c r="CO77" s="1312"/>
      <c r="CP77" s="1312"/>
      <c r="CQ77" s="1312"/>
      <c r="CR77" s="1312"/>
      <c r="CS77" s="1312"/>
      <c r="CT77" s="1312"/>
      <c r="CU77" s="1312"/>
      <c r="CV77" s="1312">
        <v>86</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654</v>
      </c>
      <c r="BC79" s="1311"/>
      <c r="BD79" s="1311"/>
      <c r="BE79" s="1311"/>
      <c r="BF79" s="1311"/>
      <c r="BG79" s="1311"/>
      <c r="BH79" s="1311"/>
      <c r="BI79" s="1311"/>
      <c r="BJ79" s="1311"/>
      <c r="BK79" s="1311"/>
      <c r="BL79" s="1311"/>
      <c r="BM79" s="1311"/>
      <c r="BN79" s="1311"/>
      <c r="BO79" s="1311"/>
      <c r="BP79" s="1312">
        <v>10.3</v>
      </c>
      <c r="BQ79" s="1312"/>
      <c r="BR79" s="1312"/>
      <c r="BS79" s="1312"/>
      <c r="BT79" s="1312"/>
      <c r="BU79" s="1312"/>
      <c r="BV79" s="1312"/>
      <c r="BW79" s="1312"/>
      <c r="BX79" s="1312">
        <v>9</v>
      </c>
      <c r="BY79" s="1312"/>
      <c r="BZ79" s="1312"/>
      <c r="CA79" s="1312"/>
      <c r="CB79" s="1312"/>
      <c r="CC79" s="1312"/>
      <c r="CD79" s="1312"/>
      <c r="CE79" s="1312"/>
      <c r="CF79" s="1312">
        <v>8</v>
      </c>
      <c r="CG79" s="1312"/>
      <c r="CH79" s="1312"/>
      <c r="CI79" s="1312"/>
      <c r="CJ79" s="1312"/>
      <c r="CK79" s="1312"/>
      <c r="CL79" s="1312"/>
      <c r="CM79" s="1312"/>
      <c r="CN79" s="1312">
        <v>7.3</v>
      </c>
      <c r="CO79" s="1312"/>
      <c r="CP79" s="1312"/>
      <c r="CQ79" s="1312"/>
      <c r="CR79" s="1312"/>
      <c r="CS79" s="1312"/>
      <c r="CT79" s="1312"/>
      <c r="CU79" s="1312"/>
      <c r="CV79" s="1312">
        <v>7.3</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s87Ovh0ead+fKczBS2nf0DPW/33x9oqQmvSF6Q8Gy/MseVH0RS4GRBBMTUHUaq1QzZQ6nhZIT6r0bLCvYDlpog==" saltValue="TT80uuGDibY4aUB1ut+f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BO21" sqref="BO2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lj4HEdHJFafrkh4xLzgIIRcqD07/leJ7Aay+V2KDuIlboP96fd53GP0iLLmPlTBhpfXdv4vsMfUnqPhnCd3QkQ==" saltValue="bmHoT2Cp4Tx0g7tpPWfa4g=="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mreS2HNY1Odb7RTkzJVRyx1lmK9M6Qmxe66glvwKTNgMKXxXlPQjFj0XYvaMvHH+NnSK5mvPif7ufHzMvcRcsw==" saltValue="zwycWy4UTUm0iLtoAVe3VA=="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37197</v>
      </c>
      <c r="E3" s="162"/>
      <c r="F3" s="163">
        <v>51684</v>
      </c>
      <c r="G3" s="164"/>
      <c r="H3" s="165"/>
    </row>
    <row r="4" spans="1:8" x14ac:dyDescent="0.15">
      <c r="A4" s="166"/>
      <c r="B4" s="167"/>
      <c r="C4" s="168"/>
      <c r="D4" s="169">
        <v>15303</v>
      </c>
      <c r="E4" s="170"/>
      <c r="F4" s="171">
        <v>26671</v>
      </c>
      <c r="G4" s="172"/>
      <c r="H4" s="173"/>
    </row>
    <row r="5" spans="1:8" x14ac:dyDescent="0.15">
      <c r="A5" s="154" t="s">
        <v>556</v>
      </c>
      <c r="B5" s="159"/>
      <c r="C5" s="160"/>
      <c r="D5" s="161">
        <v>42834</v>
      </c>
      <c r="E5" s="162"/>
      <c r="F5" s="163">
        <v>52897</v>
      </c>
      <c r="G5" s="164"/>
      <c r="H5" s="165"/>
    </row>
    <row r="6" spans="1:8" x14ac:dyDescent="0.15">
      <c r="A6" s="166"/>
      <c r="B6" s="167"/>
      <c r="C6" s="168"/>
      <c r="D6" s="169">
        <v>15416</v>
      </c>
      <c r="E6" s="170"/>
      <c r="F6" s="171">
        <v>27013</v>
      </c>
      <c r="G6" s="172"/>
      <c r="H6" s="173"/>
    </row>
    <row r="7" spans="1:8" x14ac:dyDescent="0.15">
      <c r="A7" s="154" t="s">
        <v>557</v>
      </c>
      <c r="B7" s="159"/>
      <c r="C7" s="160"/>
      <c r="D7" s="161">
        <v>44777</v>
      </c>
      <c r="E7" s="162"/>
      <c r="F7" s="163">
        <v>54945</v>
      </c>
      <c r="G7" s="164"/>
      <c r="H7" s="165"/>
    </row>
    <row r="8" spans="1:8" x14ac:dyDescent="0.15">
      <c r="A8" s="166"/>
      <c r="B8" s="167"/>
      <c r="C8" s="168"/>
      <c r="D8" s="169">
        <v>19036</v>
      </c>
      <c r="E8" s="170"/>
      <c r="F8" s="171">
        <v>29293</v>
      </c>
      <c r="G8" s="172"/>
      <c r="H8" s="173"/>
    </row>
    <row r="9" spans="1:8" x14ac:dyDescent="0.15">
      <c r="A9" s="154" t="s">
        <v>558</v>
      </c>
      <c r="B9" s="159"/>
      <c r="C9" s="160"/>
      <c r="D9" s="161">
        <v>57260</v>
      </c>
      <c r="E9" s="162"/>
      <c r="F9" s="163">
        <v>57132</v>
      </c>
      <c r="G9" s="164"/>
      <c r="H9" s="165"/>
    </row>
    <row r="10" spans="1:8" x14ac:dyDescent="0.15">
      <c r="A10" s="166"/>
      <c r="B10" s="167"/>
      <c r="C10" s="168"/>
      <c r="D10" s="169">
        <v>23912</v>
      </c>
      <c r="E10" s="170"/>
      <c r="F10" s="171">
        <v>30126</v>
      </c>
      <c r="G10" s="172"/>
      <c r="H10" s="173"/>
    </row>
    <row r="11" spans="1:8" x14ac:dyDescent="0.15">
      <c r="A11" s="154" t="s">
        <v>559</v>
      </c>
      <c r="B11" s="159"/>
      <c r="C11" s="160"/>
      <c r="D11" s="161">
        <v>64777</v>
      </c>
      <c r="E11" s="162"/>
      <c r="F11" s="163">
        <v>58766</v>
      </c>
      <c r="G11" s="164"/>
      <c r="H11" s="165"/>
    </row>
    <row r="12" spans="1:8" x14ac:dyDescent="0.15">
      <c r="A12" s="166"/>
      <c r="B12" s="167"/>
      <c r="C12" s="174"/>
      <c r="D12" s="169">
        <v>27485</v>
      </c>
      <c r="E12" s="170"/>
      <c r="F12" s="171">
        <v>29363</v>
      </c>
      <c r="G12" s="172"/>
      <c r="H12" s="173"/>
    </row>
    <row r="13" spans="1:8" x14ac:dyDescent="0.15">
      <c r="A13" s="154"/>
      <c r="B13" s="159"/>
      <c r="C13" s="175"/>
      <c r="D13" s="176">
        <v>49369</v>
      </c>
      <c r="E13" s="177"/>
      <c r="F13" s="178">
        <v>55085</v>
      </c>
      <c r="G13" s="179"/>
      <c r="H13" s="165"/>
    </row>
    <row r="14" spans="1:8" x14ac:dyDescent="0.15">
      <c r="A14" s="166"/>
      <c r="B14" s="167"/>
      <c r="C14" s="168"/>
      <c r="D14" s="169">
        <v>20230</v>
      </c>
      <c r="E14" s="170"/>
      <c r="F14" s="171">
        <v>28493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0.05</v>
      </c>
      <c r="C19" s="180">
        <f>ROUND(VALUE(SUBSTITUTE(実質収支比率等に係る経年分析!G$48,"▲","-")),2)</f>
        <v>0.05</v>
      </c>
      <c r="D19" s="180">
        <f>ROUND(VALUE(SUBSTITUTE(実質収支比率等に係る経年分析!H$48,"▲","-")),2)</f>
        <v>0.05</v>
      </c>
      <c r="E19" s="180">
        <f>ROUND(VALUE(SUBSTITUTE(実質収支比率等に係る経年分析!I$48,"▲","-")),2)</f>
        <v>0.31</v>
      </c>
      <c r="F19" s="180">
        <f>ROUND(VALUE(SUBSTITUTE(実質収支比率等に係る経年分析!J$48,"▲","-")),2)</f>
        <v>1.51</v>
      </c>
    </row>
    <row r="20" spans="1:11" x14ac:dyDescent="0.15">
      <c r="A20" s="180" t="s">
        <v>55</v>
      </c>
      <c r="B20" s="180">
        <f>ROUND(VALUE(SUBSTITUTE(実質収支比率等に係る経年分析!F$47,"▲","-")),2)</f>
        <v>21.82</v>
      </c>
      <c r="C20" s="180">
        <f>ROUND(VALUE(SUBSTITUTE(実質収支比率等に係る経年分析!G$47,"▲","-")),2)</f>
        <v>19.21</v>
      </c>
      <c r="D20" s="180">
        <f>ROUND(VALUE(SUBSTITUTE(実質収支比率等に係る経年分析!H$47,"▲","-")),2)</f>
        <v>18.829999999999998</v>
      </c>
      <c r="E20" s="180">
        <f>ROUND(VALUE(SUBSTITUTE(実質収支比率等に係る経年分析!I$47,"▲","-")),2)</f>
        <v>18.97</v>
      </c>
      <c r="F20" s="180">
        <f>ROUND(VALUE(SUBSTITUTE(実質収支比率等に係る経年分析!J$47,"▲","-")),2)</f>
        <v>19.239999999999998</v>
      </c>
    </row>
    <row r="21" spans="1:11" x14ac:dyDescent="0.15">
      <c r="A21" s="180" t="s">
        <v>56</v>
      </c>
      <c r="B21" s="180">
        <f>IF(ISNUMBER(VALUE(SUBSTITUTE(実質収支比率等に係る経年分析!F$49,"▲","-"))),ROUND(VALUE(SUBSTITUTE(実質収支比率等に係る経年分析!F$49,"▲","-")),2),NA())</f>
        <v>-0.17</v>
      </c>
      <c r="C21" s="180">
        <f>IF(ISNUMBER(VALUE(SUBSTITUTE(実質収支比率等に係る経年分析!G$49,"▲","-"))),ROUND(VALUE(SUBSTITUTE(実質収支比率等に係る経年分析!G$49,"▲","-")),2),NA())</f>
        <v>-0.42</v>
      </c>
      <c r="D21" s="180">
        <f>IF(ISNUMBER(VALUE(SUBSTITUTE(実質収支比率等に係る経年分析!H$49,"▲","-"))),ROUND(VALUE(SUBSTITUTE(実質収支比率等に係る経年分析!H$49,"▲","-")),2),NA())</f>
        <v>-0.3</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1.75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16.54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2.3199999999999998</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15">
      <c r="A30" s="181" t="str">
        <f>IF(連結実質赤字比率に係る赤字・黒字の構成分析!C$40="",NA(),連結実質赤字比率に係る赤字・黒字の構成分析!C$40)</f>
        <v>国民健康保険事業会計</v>
      </c>
      <c r="B30" s="181">
        <f>IF(ROUND(VALUE(SUBSTITUTE(連結実質赤字比率に係る赤字・黒字の構成分析!F$40,"▲", "-")), 2) &lt; 0, ABS(ROUND(VALUE(SUBSTITUTE(連結実質赤字比率に係る赤字・黒字の構成分析!F$40,"▲", "-")), 2)), NA())</f>
        <v>0.97</v>
      </c>
      <c r="C30" s="181" t="e">
        <f>IF(ROUND(VALUE(SUBSTITUTE(連結実質赤字比率に係る赤字・黒字の構成分析!F$40,"▲", "-")), 2) &gt;= 0, ABS(ROUND(VALUE(SUBSTITUTE(連結実質赤字比率に係る赤字・黒字の構成分析!F$40,"▲", "-")), 2)), NA())</f>
        <v>#N/A</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0.35</v>
      </c>
    </row>
    <row r="31" spans="1:11" x14ac:dyDescent="0.15">
      <c r="A31" s="181" t="str">
        <f>IF(連結実質赤字比率に係る赤字・黒字の構成分析!C$39="",NA(),連結実質赤字比率に係る赤字・黒字の構成分析!C$39)</f>
        <v>介護保険事業会計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x14ac:dyDescent="0.15">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15">
      <c r="A33" s="181" t="str">
        <f>IF(連結実質赤字比率に係る赤字・黒字の構成分析!C$37="",NA(),連結実質赤字比率に係る赤字・黒字の構成分析!C$37)</f>
        <v>中央卸売市場事業会計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3.95</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201375</v>
      </c>
      <c r="E42" s="182"/>
      <c r="F42" s="182"/>
      <c r="G42" s="182">
        <f>'実質公債費比率（分子）の構造'!L$52</f>
        <v>197595</v>
      </c>
      <c r="H42" s="182"/>
      <c r="I42" s="182"/>
      <c r="J42" s="182">
        <f>'実質公債費比率（分子）の構造'!M$52</f>
        <v>192279</v>
      </c>
      <c r="K42" s="182"/>
      <c r="L42" s="182"/>
      <c r="M42" s="182">
        <f>'実質公債費比率（分子）の構造'!N$52</f>
        <v>188754</v>
      </c>
      <c r="N42" s="182"/>
      <c r="O42" s="182"/>
      <c r="P42" s="182">
        <f>'実質公債費比率（分子）の構造'!O$52</f>
        <v>181883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9624</v>
      </c>
      <c r="C44" s="182"/>
      <c r="D44" s="182"/>
      <c r="E44" s="182">
        <f>'実質公債費比率（分子）の構造'!L$50</f>
        <v>9504</v>
      </c>
      <c r="F44" s="182"/>
      <c r="G44" s="182"/>
      <c r="H44" s="182">
        <f>'実質公債費比率（分子）の構造'!M$50</f>
        <v>9777</v>
      </c>
      <c r="I44" s="182"/>
      <c r="J44" s="182"/>
      <c r="K44" s="182">
        <f>'実質公債費比率（分子）の構造'!N$50</f>
        <v>10345</v>
      </c>
      <c r="L44" s="182"/>
      <c r="M44" s="182"/>
      <c r="N44" s="182">
        <f>'実質公債費比率（分子）の構造'!O$50</f>
        <v>11126</v>
      </c>
      <c r="O44" s="182"/>
      <c r="P44" s="182"/>
    </row>
    <row r="45" spans="1:16" x14ac:dyDescent="0.15">
      <c r="A45" s="182" t="s">
        <v>66</v>
      </c>
      <c r="B45" s="182">
        <f>'実質公債費比率（分子）の構造'!K$49</f>
        <v>1401</v>
      </c>
      <c r="C45" s="182"/>
      <c r="D45" s="182"/>
      <c r="E45" s="182">
        <f>'実質公債費比率（分子）の構造'!L$49</f>
        <v>1421</v>
      </c>
      <c r="F45" s="182"/>
      <c r="G45" s="182"/>
      <c r="H45" s="182">
        <f>'実質公債費比率（分子）の構造'!M$49</f>
        <v>944</v>
      </c>
      <c r="I45" s="182"/>
      <c r="J45" s="182"/>
      <c r="K45" s="182">
        <f>'実質公債費比率（分子）の構造'!N$49</f>
        <v>844</v>
      </c>
      <c r="L45" s="182"/>
      <c r="M45" s="182"/>
      <c r="N45" s="182">
        <f>'実質公債費比率（分子）の構造'!O$49</f>
        <v>644</v>
      </c>
      <c r="O45" s="182"/>
      <c r="P45" s="182"/>
    </row>
    <row r="46" spans="1:16" x14ac:dyDescent="0.15">
      <c r="A46" s="182" t="s">
        <v>67</v>
      </c>
      <c r="B46" s="182">
        <f>'実質公債費比率（分子）の構造'!K$48</f>
        <v>29493</v>
      </c>
      <c r="C46" s="182"/>
      <c r="D46" s="182"/>
      <c r="E46" s="182">
        <f>'実質公債費比率（分子）の構造'!L$48</f>
        <v>28678</v>
      </c>
      <c r="F46" s="182"/>
      <c r="G46" s="182"/>
      <c r="H46" s="182">
        <f>'実質公債費比率（分子）の構造'!M$48</f>
        <v>24087</v>
      </c>
      <c r="I46" s="182"/>
      <c r="J46" s="182"/>
      <c r="K46" s="182">
        <f>'実質公債費比率（分子）の構造'!N$48</f>
        <v>20839</v>
      </c>
      <c r="L46" s="182"/>
      <c r="M46" s="182"/>
      <c r="N46" s="182">
        <f>'実質公債費比率（分子）の構造'!O$48</f>
        <v>20211</v>
      </c>
      <c r="O46" s="182"/>
      <c r="P46" s="182"/>
    </row>
    <row r="47" spans="1:16" x14ac:dyDescent="0.15">
      <c r="A47" s="182" t="s">
        <v>68</v>
      </c>
      <c r="B47" s="182">
        <f>'実質公債費比率（分子）の構造'!K$47</f>
        <v>96041</v>
      </c>
      <c r="C47" s="182"/>
      <c r="D47" s="182"/>
      <c r="E47" s="182">
        <f>'実質公債費比率（分子）の構造'!L$47</f>
        <v>90869</v>
      </c>
      <c r="F47" s="182"/>
      <c r="G47" s="182"/>
      <c r="H47" s="182">
        <f>'実質公債費比率（分子）の構造'!M$47</f>
        <v>90622</v>
      </c>
      <c r="I47" s="182"/>
      <c r="J47" s="182"/>
      <c r="K47" s="182">
        <f>'実質公債費比率（分子）の構造'!N$47</f>
        <v>85856</v>
      </c>
      <c r="L47" s="182"/>
      <c r="M47" s="182"/>
      <c r="N47" s="182">
        <f>'実質公債費比率（分子）の構造'!O$47</f>
        <v>78418</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98498</v>
      </c>
      <c r="C49" s="182"/>
      <c r="D49" s="182"/>
      <c r="E49" s="182">
        <f>'実質公債費比率（分子）の構造'!L$45</f>
        <v>91416</v>
      </c>
      <c r="F49" s="182"/>
      <c r="G49" s="182"/>
      <c r="H49" s="182">
        <f>'実質公債費比率（分子）の構造'!M$45</f>
        <v>98356</v>
      </c>
      <c r="I49" s="182"/>
      <c r="J49" s="182"/>
      <c r="K49" s="182">
        <f>'実質公債費比率（分子）の構造'!N$45</f>
        <v>87690</v>
      </c>
      <c r="L49" s="182"/>
      <c r="M49" s="182"/>
      <c r="N49" s="182">
        <f>'実質公債費比率（分子）の構造'!O$45</f>
        <v>85236</v>
      </c>
      <c r="O49" s="182"/>
      <c r="P49" s="182"/>
    </row>
    <row r="50" spans="1:16" x14ac:dyDescent="0.15">
      <c r="A50" s="182" t="s">
        <v>71</v>
      </c>
      <c r="B50" s="182" t="e">
        <f>NA()</f>
        <v>#N/A</v>
      </c>
      <c r="C50" s="182">
        <f>IF(ISNUMBER('実質公債費比率（分子）の構造'!K$53),'実質公債費比率（分子）の構造'!K$53,NA())</f>
        <v>33682</v>
      </c>
      <c r="D50" s="182" t="e">
        <f>NA()</f>
        <v>#N/A</v>
      </c>
      <c r="E50" s="182" t="e">
        <f>NA()</f>
        <v>#N/A</v>
      </c>
      <c r="F50" s="182">
        <f>IF(ISNUMBER('実質公債費比率（分子）の構造'!L$53),'実質公債費比率（分子）の構造'!L$53,NA())</f>
        <v>24293</v>
      </c>
      <c r="G50" s="182" t="e">
        <f>NA()</f>
        <v>#N/A</v>
      </c>
      <c r="H50" s="182" t="e">
        <f>NA()</f>
        <v>#N/A</v>
      </c>
      <c r="I50" s="182">
        <f>IF(ISNUMBER('実質公債費比率（分子）の構造'!M$53),'実質公債費比率（分子）の構造'!M$53,NA())</f>
        <v>31507</v>
      </c>
      <c r="J50" s="182" t="e">
        <f>NA()</f>
        <v>#N/A</v>
      </c>
      <c r="K50" s="182" t="e">
        <f>NA()</f>
        <v>#N/A</v>
      </c>
      <c r="L50" s="182">
        <f>IF(ISNUMBER('実質公債費比率（分子）の構造'!N$53),'実質公債費比率（分子）の構造'!N$53,NA())</f>
        <v>16820</v>
      </c>
      <c r="M50" s="182" t="e">
        <f>NA()</f>
        <v>#N/A</v>
      </c>
      <c r="N50" s="182" t="e">
        <f>NA()</f>
        <v>#N/A</v>
      </c>
      <c r="O50" s="182">
        <f>IF(ISNUMBER('実質公債費比率（分子）の構造'!O$53),'実質公債費比率（分子）の構造'!O$53,NA())</f>
        <v>13752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1391907</v>
      </c>
      <c r="E56" s="181"/>
      <c r="F56" s="181"/>
      <c r="G56" s="181">
        <f>'将来負担比率（分子）の構造'!J$52</f>
        <v>1388561</v>
      </c>
      <c r="H56" s="181"/>
      <c r="I56" s="181"/>
      <c r="J56" s="181">
        <f>'将来負担比率（分子）の構造'!K$52</f>
        <v>1383105</v>
      </c>
      <c r="K56" s="181"/>
      <c r="L56" s="181"/>
      <c r="M56" s="181">
        <f>'将来負担比率（分子）の構造'!L$52</f>
        <v>1370027</v>
      </c>
      <c r="N56" s="181"/>
      <c r="O56" s="181"/>
      <c r="P56" s="181">
        <f>'将来負担比率（分子）の構造'!M$52</f>
        <v>1353105</v>
      </c>
    </row>
    <row r="57" spans="1:16" x14ac:dyDescent="0.15">
      <c r="A57" s="181" t="s">
        <v>42</v>
      </c>
      <c r="B57" s="181"/>
      <c r="C57" s="181"/>
      <c r="D57" s="181">
        <f>'将来負担比率（分子）の構造'!I$51</f>
        <v>823324</v>
      </c>
      <c r="E57" s="181"/>
      <c r="F57" s="181"/>
      <c r="G57" s="181">
        <f>'将来負担比率（分子）の構造'!J$51</f>
        <v>802848</v>
      </c>
      <c r="H57" s="181"/>
      <c r="I57" s="181"/>
      <c r="J57" s="181">
        <f>'将来負担比率（分子）の構造'!K$51</f>
        <v>775725</v>
      </c>
      <c r="K57" s="181"/>
      <c r="L57" s="181"/>
      <c r="M57" s="181">
        <f>'将来負担比率（分子）の構造'!L$51</f>
        <v>761513</v>
      </c>
      <c r="N57" s="181"/>
      <c r="O57" s="181"/>
      <c r="P57" s="181">
        <f>'将来負担比率（分子）の構造'!M$51</f>
        <v>786137</v>
      </c>
    </row>
    <row r="58" spans="1:16" x14ac:dyDescent="0.15">
      <c r="A58" s="181" t="s">
        <v>41</v>
      </c>
      <c r="B58" s="181"/>
      <c r="C58" s="181"/>
      <c r="D58" s="181">
        <f>'将来負担比率（分子）の構造'!I$50</f>
        <v>789994</v>
      </c>
      <c r="E58" s="181"/>
      <c r="F58" s="181"/>
      <c r="G58" s="181">
        <f>'将来負担比率（分子）の構造'!J$50</f>
        <v>1357768</v>
      </c>
      <c r="H58" s="181"/>
      <c r="I58" s="181"/>
      <c r="J58" s="181">
        <f>'将来負担比率（分子）の構造'!K$50</f>
        <v>967903</v>
      </c>
      <c r="K58" s="181"/>
      <c r="L58" s="181"/>
      <c r="M58" s="181">
        <f>'将来負担比率（分子）の構造'!L$50</f>
        <v>966191</v>
      </c>
      <c r="N58" s="181"/>
      <c r="O58" s="181"/>
      <c r="P58" s="181">
        <f>'将来負担比率（分子）の構造'!M$50</f>
        <v>897658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33146</v>
      </c>
      <c r="C61" s="181"/>
      <c r="D61" s="181"/>
      <c r="E61" s="181">
        <f>'将来負担比率（分子）の構造'!J$46</f>
        <v>31652</v>
      </c>
      <c r="F61" s="181"/>
      <c r="G61" s="181"/>
      <c r="H61" s="181">
        <f>'将来負担比率（分子）の構造'!K$46</f>
        <v>29793</v>
      </c>
      <c r="I61" s="181"/>
      <c r="J61" s="181"/>
      <c r="K61" s="181">
        <f>'将来負担比率（分子）の構造'!L$46</f>
        <v>27323</v>
      </c>
      <c r="L61" s="181"/>
      <c r="M61" s="181"/>
      <c r="N61" s="181">
        <f>'将来負担比率（分子）の構造'!M$46</f>
        <v>25578</v>
      </c>
      <c r="O61" s="181"/>
      <c r="P61" s="181"/>
    </row>
    <row r="62" spans="1:16" x14ac:dyDescent="0.15">
      <c r="A62" s="181" t="s">
        <v>35</v>
      </c>
      <c r="B62" s="181">
        <f>'将来負担比率（分子）の構造'!I$45</f>
        <v>173475</v>
      </c>
      <c r="C62" s="181"/>
      <c r="D62" s="181"/>
      <c r="E62" s="181">
        <f>'将来負担比率（分子）の構造'!J$45</f>
        <v>238982</v>
      </c>
      <c r="F62" s="181"/>
      <c r="G62" s="181"/>
      <c r="H62" s="181">
        <f>'将来負担比率（分子）の構造'!K$45</f>
        <v>239730</v>
      </c>
      <c r="I62" s="181"/>
      <c r="J62" s="181"/>
      <c r="K62" s="181">
        <f>'将来負担比率（分子）の構造'!L$45</f>
        <v>234245</v>
      </c>
      <c r="L62" s="181"/>
      <c r="M62" s="181"/>
      <c r="N62" s="181">
        <f>'将来負担比率（分子）の構造'!M$45</f>
        <v>229242</v>
      </c>
      <c r="O62" s="181"/>
      <c r="P62" s="181"/>
    </row>
    <row r="63" spans="1:16" x14ac:dyDescent="0.15">
      <c r="A63" s="181" t="s">
        <v>34</v>
      </c>
      <c r="B63" s="181">
        <f>'将来負担比率（分子）の構造'!I$44</f>
        <v>10537</v>
      </c>
      <c r="C63" s="181"/>
      <c r="D63" s="181"/>
      <c r="E63" s="181">
        <f>'将来負担比率（分子）の構造'!J$44</f>
        <v>9344</v>
      </c>
      <c r="F63" s="181"/>
      <c r="G63" s="181"/>
      <c r="H63" s="181">
        <f>'将来負担比率（分子）の構造'!K$44</f>
        <v>8849</v>
      </c>
      <c r="I63" s="181"/>
      <c r="J63" s="181"/>
      <c r="K63" s="181">
        <f>'将来負担比率（分子）の構造'!L$44</f>
        <v>8091</v>
      </c>
      <c r="L63" s="181"/>
      <c r="M63" s="181"/>
      <c r="N63" s="181">
        <f>'将来負担比率（分子）の構造'!M$44</f>
        <v>8515</v>
      </c>
      <c r="O63" s="181"/>
      <c r="P63" s="181"/>
    </row>
    <row r="64" spans="1:16" x14ac:dyDescent="0.15">
      <c r="A64" s="181" t="s">
        <v>33</v>
      </c>
      <c r="B64" s="181">
        <f>'将来負担比率（分子）の構造'!I$43</f>
        <v>343540</v>
      </c>
      <c r="C64" s="181"/>
      <c r="D64" s="181"/>
      <c r="E64" s="181">
        <f>'将来負担比率（分子）の構造'!J$43</f>
        <v>308633</v>
      </c>
      <c r="F64" s="181"/>
      <c r="G64" s="181"/>
      <c r="H64" s="181">
        <f>'将来負担比率（分子）の構造'!K$43</f>
        <v>308783</v>
      </c>
      <c r="I64" s="181"/>
      <c r="J64" s="181"/>
      <c r="K64" s="181">
        <f>'将来負担比率（分子）の構造'!L$43</f>
        <v>289885</v>
      </c>
      <c r="L64" s="181"/>
      <c r="M64" s="181"/>
      <c r="N64" s="181">
        <f>'将来負担比率（分子）の構造'!M$43</f>
        <v>282245</v>
      </c>
      <c r="O64" s="181"/>
      <c r="P64" s="181"/>
    </row>
    <row r="65" spans="1:16" x14ac:dyDescent="0.15">
      <c r="A65" s="181" t="s">
        <v>32</v>
      </c>
      <c r="B65" s="181">
        <f>'将来負担比率（分子）の構造'!I$42</f>
        <v>117430</v>
      </c>
      <c r="C65" s="181"/>
      <c r="D65" s="181"/>
      <c r="E65" s="181">
        <f>'将来負担比率（分子）の構造'!J$42</f>
        <v>109016</v>
      </c>
      <c r="F65" s="181"/>
      <c r="G65" s="181"/>
      <c r="H65" s="181">
        <f>'将来負担比率（分子）の構造'!K$42</f>
        <v>99424</v>
      </c>
      <c r="I65" s="181"/>
      <c r="J65" s="181"/>
      <c r="K65" s="181">
        <f>'将来負担比率（分子）の構造'!L$42</f>
        <v>88277</v>
      </c>
      <c r="L65" s="181"/>
      <c r="M65" s="181"/>
      <c r="N65" s="181">
        <f>'将来負担比率（分子）の構造'!M$42</f>
        <v>77408</v>
      </c>
      <c r="O65" s="181"/>
      <c r="P65" s="181"/>
    </row>
    <row r="66" spans="1:16" x14ac:dyDescent="0.15">
      <c r="A66" s="181" t="s">
        <v>31</v>
      </c>
      <c r="B66" s="181">
        <f>'将来負担比率（分子）の構造'!I$41</f>
        <v>2943610</v>
      </c>
      <c r="C66" s="181"/>
      <c r="D66" s="181"/>
      <c r="E66" s="181">
        <f>'将来負担比率（分子）の構造'!J$41</f>
        <v>3330875</v>
      </c>
      <c r="F66" s="181"/>
      <c r="G66" s="181"/>
      <c r="H66" s="181">
        <f>'将来負担比率（分子）の構造'!K$41</f>
        <v>2785361</v>
      </c>
      <c r="I66" s="181"/>
      <c r="J66" s="181"/>
      <c r="K66" s="181">
        <f>'将来負担比率（分子）の構造'!L$41</f>
        <v>2625777</v>
      </c>
      <c r="L66" s="181"/>
      <c r="M66" s="181"/>
      <c r="N66" s="181">
        <f>'将来負担比率（分子）の構造'!M$41</f>
        <v>2454823</v>
      </c>
      <c r="O66" s="181"/>
      <c r="P66" s="181"/>
    </row>
    <row r="67" spans="1:16" x14ac:dyDescent="0.15">
      <c r="A67" s="181" t="s">
        <v>75</v>
      </c>
      <c r="B67" s="181" t="e">
        <f>NA()</f>
        <v>#N/A</v>
      </c>
      <c r="C67" s="181">
        <f>IF(ISNUMBER('将来負担比率（分子）の構造'!I$53), IF('将来負担比率（分子）の構造'!I$53 &lt; 0, 0, '将来負担比率（分子）の構造'!I$53), NA())</f>
        <v>616512</v>
      </c>
      <c r="D67" s="181" t="e">
        <f>NA()</f>
        <v>#N/A</v>
      </c>
      <c r="E67" s="181" t="e">
        <f>NA()</f>
        <v>#N/A</v>
      </c>
      <c r="F67" s="181">
        <f>IF(ISNUMBER('将来負担比率（分子）の構造'!J$53), IF('将来負担比率（分子）の構造'!J$53 &lt; 0, 0, '将来負担比率（分子）の構造'!J$53), NA())</f>
        <v>479324</v>
      </c>
      <c r="G67" s="181" t="e">
        <f>NA()</f>
        <v>#N/A</v>
      </c>
      <c r="H67" s="181" t="e">
        <f>NA()</f>
        <v>#N/A</v>
      </c>
      <c r="I67" s="181">
        <f>IF(ISNUMBER('将来負担比率（分子）の構造'!K$53), IF('将来負担比率（分子）の構造'!K$53 &lt; 0, 0, '将来負担比率（分子）の構造'!K$53), NA())</f>
        <v>345207</v>
      </c>
      <c r="J67" s="181" t="e">
        <f>NA()</f>
        <v>#N/A</v>
      </c>
      <c r="K67" s="181" t="e">
        <f>NA()</f>
        <v>#N/A</v>
      </c>
      <c r="L67" s="181">
        <f>IF(ISNUMBER('将来負担比率（分子）の構造'!L$53), IF('将来負担比率（分子）の構造'!L$53 &lt; 0, 0, '将来負担比率（分子）の構造'!L$53), NA())</f>
        <v>175868</v>
      </c>
      <c r="M67" s="181" t="e">
        <f>NA()</f>
        <v>#N/A</v>
      </c>
      <c r="N67" s="181" t="e">
        <f>NA()</f>
        <v>#N/A</v>
      </c>
      <c r="O67" s="181">
        <f>IF(ISNUMBER('将来負担比率（分子）の構造'!M$53), IF('将来負担比率（分子）の構造'!M$53 &lt; 0, 0, '将来負担比率（分子）の構造'!M$53), NA())</f>
        <v>40910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160431</v>
      </c>
      <c r="C72" s="185">
        <f>基金残高に係る経年分析!G55</f>
        <v>161606</v>
      </c>
      <c r="D72" s="185">
        <f>基金残高に係る経年分析!H55</f>
        <v>166382</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65645</v>
      </c>
      <c r="C74" s="185">
        <f>基金残高に係る経年分析!G57</f>
        <v>64677</v>
      </c>
      <c r="D74" s="185">
        <f>基金残高に係る経年分析!H57</f>
        <v>64905</v>
      </c>
    </row>
  </sheetData>
  <sheetProtection algorithmName="SHA-512" hashValue="nJmUZ/JhX8jtPFkfm0t/HKF8eUrwoYV8f8fIlXnuuqWBo2khl0WT8t5FhJeb2Jfh76VYhTvIy4W59w8kyJySKg==" saltValue="SLqGVlMFAEgi6swTZDzR8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744662939</v>
      </c>
      <c r="S5" s="698"/>
      <c r="T5" s="698"/>
      <c r="U5" s="698"/>
      <c r="V5" s="698"/>
      <c r="W5" s="698"/>
      <c r="X5" s="698"/>
      <c r="Y5" s="741"/>
      <c r="Z5" s="759">
        <v>36.5</v>
      </c>
      <c r="AA5" s="759"/>
      <c r="AB5" s="759"/>
      <c r="AC5" s="759"/>
      <c r="AD5" s="760">
        <v>684326557</v>
      </c>
      <c r="AE5" s="760"/>
      <c r="AF5" s="760"/>
      <c r="AG5" s="760"/>
      <c r="AH5" s="760"/>
      <c r="AI5" s="760"/>
      <c r="AJ5" s="760"/>
      <c r="AK5" s="760"/>
      <c r="AL5" s="742">
        <v>80.599999999999994</v>
      </c>
      <c r="AM5" s="713"/>
      <c r="AN5" s="713"/>
      <c r="AO5" s="743"/>
      <c r="AP5" s="708" t="s">
        <v>225</v>
      </c>
      <c r="AQ5" s="709"/>
      <c r="AR5" s="709"/>
      <c r="AS5" s="709"/>
      <c r="AT5" s="709"/>
      <c r="AU5" s="709"/>
      <c r="AV5" s="709"/>
      <c r="AW5" s="709"/>
      <c r="AX5" s="709"/>
      <c r="AY5" s="709"/>
      <c r="AZ5" s="709"/>
      <c r="BA5" s="709"/>
      <c r="BB5" s="709"/>
      <c r="BC5" s="709"/>
      <c r="BD5" s="709"/>
      <c r="BE5" s="709"/>
      <c r="BF5" s="710"/>
      <c r="BG5" s="642">
        <v>656442896</v>
      </c>
      <c r="BH5" s="643"/>
      <c r="BI5" s="643"/>
      <c r="BJ5" s="643"/>
      <c r="BK5" s="643"/>
      <c r="BL5" s="643"/>
      <c r="BM5" s="643"/>
      <c r="BN5" s="644"/>
      <c r="BO5" s="675">
        <v>88.2</v>
      </c>
      <c r="BP5" s="675"/>
      <c r="BQ5" s="675"/>
      <c r="BR5" s="675"/>
      <c r="BS5" s="676">
        <v>18367615</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5891416</v>
      </c>
      <c r="S6" s="643"/>
      <c r="T6" s="643"/>
      <c r="U6" s="643"/>
      <c r="V6" s="643"/>
      <c r="W6" s="643"/>
      <c r="X6" s="643"/>
      <c r="Y6" s="644"/>
      <c r="Z6" s="675">
        <v>0.3</v>
      </c>
      <c r="AA6" s="675"/>
      <c r="AB6" s="675"/>
      <c r="AC6" s="675"/>
      <c r="AD6" s="676">
        <v>5891416</v>
      </c>
      <c r="AE6" s="676"/>
      <c r="AF6" s="676"/>
      <c r="AG6" s="676"/>
      <c r="AH6" s="676"/>
      <c r="AI6" s="676"/>
      <c r="AJ6" s="676"/>
      <c r="AK6" s="676"/>
      <c r="AL6" s="645">
        <v>0.7</v>
      </c>
      <c r="AM6" s="646"/>
      <c r="AN6" s="646"/>
      <c r="AO6" s="677"/>
      <c r="AP6" s="639" t="s">
        <v>230</v>
      </c>
      <c r="AQ6" s="640"/>
      <c r="AR6" s="640"/>
      <c r="AS6" s="640"/>
      <c r="AT6" s="640"/>
      <c r="AU6" s="640"/>
      <c r="AV6" s="640"/>
      <c r="AW6" s="640"/>
      <c r="AX6" s="640"/>
      <c r="AY6" s="640"/>
      <c r="AZ6" s="640"/>
      <c r="BA6" s="640"/>
      <c r="BB6" s="640"/>
      <c r="BC6" s="640"/>
      <c r="BD6" s="640"/>
      <c r="BE6" s="640"/>
      <c r="BF6" s="641"/>
      <c r="BG6" s="642">
        <v>656442896</v>
      </c>
      <c r="BH6" s="643"/>
      <c r="BI6" s="643"/>
      <c r="BJ6" s="643"/>
      <c r="BK6" s="643"/>
      <c r="BL6" s="643"/>
      <c r="BM6" s="643"/>
      <c r="BN6" s="644"/>
      <c r="BO6" s="675">
        <v>88.2</v>
      </c>
      <c r="BP6" s="675"/>
      <c r="BQ6" s="675"/>
      <c r="BR6" s="675"/>
      <c r="BS6" s="676">
        <v>18367615</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2226846</v>
      </c>
      <c r="CS6" s="643"/>
      <c r="CT6" s="643"/>
      <c r="CU6" s="643"/>
      <c r="CV6" s="643"/>
      <c r="CW6" s="643"/>
      <c r="CX6" s="643"/>
      <c r="CY6" s="644"/>
      <c r="CZ6" s="742">
        <v>0.1</v>
      </c>
      <c r="DA6" s="713"/>
      <c r="DB6" s="713"/>
      <c r="DC6" s="745"/>
      <c r="DD6" s="648" t="s">
        <v>128</v>
      </c>
      <c r="DE6" s="643"/>
      <c r="DF6" s="643"/>
      <c r="DG6" s="643"/>
      <c r="DH6" s="643"/>
      <c r="DI6" s="643"/>
      <c r="DJ6" s="643"/>
      <c r="DK6" s="643"/>
      <c r="DL6" s="643"/>
      <c r="DM6" s="643"/>
      <c r="DN6" s="643"/>
      <c r="DO6" s="643"/>
      <c r="DP6" s="644"/>
      <c r="DQ6" s="648">
        <v>2222475</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551185</v>
      </c>
      <c r="S7" s="643"/>
      <c r="T7" s="643"/>
      <c r="U7" s="643"/>
      <c r="V7" s="643"/>
      <c r="W7" s="643"/>
      <c r="X7" s="643"/>
      <c r="Y7" s="644"/>
      <c r="Z7" s="675">
        <v>0</v>
      </c>
      <c r="AA7" s="675"/>
      <c r="AB7" s="675"/>
      <c r="AC7" s="675"/>
      <c r="AD7" s="676">
        <v>551185</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329385864</v>
      </c>
      <c r="BH7" s="643"/>
      <c r="BI7" s="643"/>
      <c r="BJ7" s="643"/>
      <c r="BK7" s="643"/>
      <c r="BL7" s="643"/>
      <c r="BM7" s="643"/>
      <c r="BN7" s="644"/>
      <c r="BO7" s="675">
        <v>44.2</v>
      </c>
      <c r="BP7" s="675"/>
      <c r="BQ7" s="675"/>
      <c r="BR7" s="675"/>
      <c r="BS7" s="676">
        <v>18367615</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359615168</v>
      </c>
      <c r="CS7" s="643"/>
      <c r="CT7" s="643"/>
      <c r="CU7" s="643"/>
      <c r="CV7" s="643"/>
      <c r="CW7" s="643"/>
      <c r="CX7" s="643"/>
      <c r="CY7" s="644"/>
      <c r="CZ7" s="675">
        <v>17.8</v>
      </c>
      <c r="DA7" s="675"/>
      <c r="DB7" s="675"/>
      <c r="DC7" s="675"/>
      <c r="DD7" s="648">
        <v>4212509</v>
      </c>
      <c r="DE7" s="643"/>
      <c r="DF7" s="643"/>
      <c r="DG7" s="643"/>
      <c r="DH7" s="643"/>
      <c r="DI7" s="643"/>
      <c r="DJ7" s="643"/>
      <c r="DK7" s="643"/>
      <c r="DL7" s="643"/>
      <c r="DM7" s="643"/>
      <c r="DN7" s="643"/>
      <c r="DO7" s="643"/>
      <c r="DP7" s="644"/>
      <c r="DQ7" s="648">
        <v>66482381</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2341901</v>
      </c>
      <c r="S8" s="643"/>
      <c r="T8" s="643"/>
      <c r="U8" s="643"/>
      <c r="V8" s="643"/>
      <c r="W8" s="643"/>
      <c r="X8" s="643"/>
      <c r="Y8" s="644"/>
      <c r="Z8" s="675">
        <v>0.1</v>
      </c>
      <c r="AA8" s="675"/>
      <c r="AB8" s="675"/>
      <c r="AC8" s="675"/>
      <c r="AD8" s="676">
        <v>2341901</v>
      </c>
      <c r="AE8" s="676"/>
      <c r="AF8" s="676"/>
      <c r="AG8" s="676"/>
      <c r="AH8" s="676"/>
      <c r="AI8" s="676"/>
      <c r="AJ8" s="676"/>
      <c r="AK8" s="676"/>
      <c r="AL8" s="645">
        <v>0.3</v>
      </c>
      <c r="AM8" s="646"/>
      <c r="AN8" s="646"/>
      <c r="AO8" s="677"/>
      <c r="AP8" s="639" t="s">
        <v>236</v>
      </c>
      <c r="AQ8" s="640"/>
      <c r="AR8" s="640"/>
      <c r="AS8" s="640"/>
      <c r="AT8" s="640"/>
      <c r="AU8" s="640"/>
      <c r="AV8" s="640"/>
      <c r="AW8" s="640"/>
      <c r="AX8" s="640"/>
      <c r="AY8" s="640"/>
      <c r="AZ8" s="640"/>
      <c r="BA8" s="640"/>
      <c r="BB8" s="640"/>
      <c r="BC8" s="640"/>
      <c r="BD8" s="640"/>
      <c r="BE8" s="640"/>
      <c r="BF8" s="641"/>
      <c r="BG8" s="642">
        <v>4615173</v>
      </c>
      <c r="BH8" s="643"/>
      <c r="BI8" s="643"/>
      <c r="BJ8" s="643"/>
      <c r="BK8" s="643"/>
      <c r="BL8" s="643"/>
      <c r="BM8" s="643"/>
      <c r="BN8" s="644"/>
      <c r="BO8" s="675">
        <v>0.6</v>
      </c>
      <c r="BP8" s="675"/>
      <c r="BQ8" s="675"/>
      <c r="BR8" s="675"/>
      <c r="BS8" s="648" t="s">
        <v>128</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770871295</v>
      </c>
      <c r="CS8" s="643"/>
      <c r="CT8" s="643"/>
      <c r="CU8" s="643"/>
      <c r="CV8" s="643"/>
      <c r="CW8" s="643"/>
      <c r="CX8" s="643"/>
      <c r="CY8" s="644"/>
      <c r="CZ8" s="675">
        <v>38.299999999999997</v>
      </c>
      <c r="DA8" s="675"/>
      <c r="DB8" s="675"/>
      <c r="DC8" s="675"/>
      <c r="DD8" s="648">
        <v>11916449</v>
      </c>
      <c r="DE8" s="643"/>
      <c r="DF8" s="643"/>
      <c r="DG8" s="643"/>
      <c r="DH8" s="643"/>
      <c r="DI8" s="643"/>
      <c r="DJ8" s="643"/>
      <c r="DK8" s="643"/>
      <c r="DL8" s="643"/>
      <c r="DM8" s="643"/>
      <c r="DN8" s="643"/>
      <c r="DO8" s="643"/>
      <c r="DP8" s="644"/>
      <c r="DQ8" s="648">
        <v>312170717</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2665242</v>
      </c>
      <c r="S9" s="643"/>
      <c r="T9" s="643"/>
      <c r="U9" s="643"/>
      <c r="V9" s="643"/>
      <c r="W9" s="643"/>
      <c r="X9" s="643"/>
      <c r="Y9" s="644"/>
      <c r="Z9" s="675">
        <v>0.1</v>
      </c>
      <c r="AA9" s="675"/>
      <c r="AB9" s="675"/>
      <c r="AC9" s="675"/>
      <c r="AD9" s="676">
        <v>2665242</v>
      </c>
      <c r="AE9" s="676"/>
      <c r="AF9" s="676"/>
      <c r="AG9" s="676"/>
      <c r="AH9" s="676"/>
      <c r="AI9" s="676"/>
      <c r="AJ9" s="676"/>
      <c r="AK9" s="676"/>
      <c r="AL9" s="645">
        <v>0.3</v>
      </c>
      <c r="AM9" s="646"/>
      <c r="AN9" s="646"/>
      <c r="AO9" s="677"/>
      <c r="AP9" s="639" t="s">
        <v>239</v>
      </c>
      <c r="AQ9" s="640"/>
      <c r="AR9" s="640"/>
      <c r="AS9" s="640"/>
      <c r="AT9" s="640"/>
      <c r="AU9" s="640"/>
      <c r="AV9" s="640"/>
      <c r="AW9" s="640"/>
      <c r="AX9" s="640"/>
      <c r="AY9" s="640"/>
      <c r="AZ9" s="640"/>
      <c r="BA9" s="640"/>
      <c r="BB9" s="640"/>
      <c r="BC9" s="640"/>
      <c r="BD9" s="640"/>
      <c r="BE9" s="640"/>
      <c r="BF9" s="641"/>
      <c r="BG9" s="642">
        <v>215326954</v>
      </c>
      <c r="BH9" s="643"/>
      <c r="BI9" s="643"/>
      <c r="BJ9" s="643"/>
      <c r="BK9" s="643"/>
      <c r="BL9" s="643"/>
      <c r="BM9" s="643"/>
      <c r="BN9" s="644"/>
      <c r="BO9" s="675">
        <v>28.9</v>
      </c>
      <c r="BP9" s="675"/>
      <c r="BQ9" s="675"/>
      <c r="BR9" s="675"/>
      <c r="BS9" s="648" t="s">
        <v>128</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95413684</v>
      </c>
      <c r="CS9" s="643"/>
      <c r="CT9" s="643"/>
      <c r="CU9" s="643"/>
      <c r="CV9" s="643"/>
      <c r="CW9" s="643"/>
      <c r="CX9" s="643"/>
      <c r="CY9" s="644"/>
      <c r="CZ9" s="675">
        <v>4.7</v>
      </c>
      <c r="DA9" s="675"/>
      <c r="DB9" s="675"/>
      <c r="DC9" s="675"/>
      <c r="DD9" s="648">
        <v>2610230</v>
      </c>
      <c r="DE9" s="643"/>
      <c r="DF9" s="643"/>
      <c r="DG9" s="643"/>
      <c r="DH9" s="643"/>
      <c r="DI9" s="643"/>
      <c r="DJ9" s="643"/>
      <c r="DK9" s="643"/>
      <c r="DL9" s="643"/>
      <c r="DM9" s="643"/>
      <c r="DN9" s="643"/>
      <c r="DO9" s="643"/>
      <c r="DP9" s="644"/>
      <c r="DQ9" s="648">
        <v>65101714</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v>463908</v>
      </c>
      <c r="S10" s="643"/>
      <c r="T10" s="643"/>
      <c r="U10" s="643"/>
      <c r="V10" s="643"/>
      <c r="W10" s="643"/>
      <c r="X10" s="643"/>
      <c r="Y10" s="644"/>
      <c r="Z10" s="675">
        <v>0</v>
      </c>
      <c r="AA10" s="675"/>
      <c r="AB10" s="675"/>
      <c r="AC10" s="675"/>
      <c r="AD10" s="676">
        <v>463908</v>
      </c>
      <c r="AE10" s="676"/>
      <c r="AF10" s="676"/>
      <c r="AG10" s="676"/>
      <c r="AH10" s="676"/>
      <c r="AI10" s="676"/>
      <c r="AJ10" s="676"/>
      <c r="AK10" s="676"/>
      <c r="AL10" s="645">
        <v>0.1</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18973228</v>
      </c>
      <c r="BH10" s="643"/>
      <c r="BI10" s="643"/>
      <c r="BJ10" s="643"/>
      <c r="BK10" s="643"/>
      <c r="BL10" s="643"/>
      <c r="BM10" s="643"/>
      <c r="BN10" s="644"/>
      <c r="BO10" s="675">
        <v>2.5</v>
      </c>
      <c r="BP10" s="675"/>
      <c r="BQ10" s="675"/>
      <c r="BR10" s="675"/>
      <c r="BS10" s="648" t="s">
        <v>128</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202898</v>
      </c>
      <c r="CS10" s="643"/>
      <c r="CT10" s="643"/>
      <c r="CU10" s="643"/>
      <c r="CV10" s="643"/>
      <c r="CW10" s="643"/>
      <c r="CX10" s="643"/>
      <c r="CY10" s="644"/>
      <c r="CZ10" s="675">
        <v>0</v>
      </c>
      <c r="DA10" s="675"/>
      <c r="DB10" s="675"/>
      <c r="DC10" s="675"/>
      <c r="DD10" s="648" t="s">
        <v>186</v>
      </c>
      <c r="DE10" s="643"/>
      <c r="DF10" s="643"/>
      <c r="DG10" s="643"/>
      <c r="DH10" s="643"/>
      <c r="DI10" s="643"/>
      <c r="DJ10" s="643"/>
      <c r="DK10" s="643"/>
      <c r="DL10" s="643"/>
      <c r="DM10" s="643"/>
      <c r="DN10" s="643"/>
      <c r="DO10" s="643"/>
      <c r="DP10" s="644"/>
      <c r="DQ10" s="648">
        <v>177135</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66663974</v>
      </c>
      <c r="S11" s="643"/>
      <c r="T11" s="643"/>
      <c r="U11" s="643"/>
      <c r="V11" s="643"/>
      <c r="W11" s="643"/>
      <c r="X11" s="643"/>
      <c r="Y11" s="644"/>
      <c r="Z11" s="645">
        <v>3.3</v>
      </c>
      <c r="AA11" s="646"/>
      <c r="AB11" s="646"/>
      <c r="AC11" s="647"/>
      <c r="AD11" s="648">
        <v>66663974</v>
      </c>
      <c r="AE11" s="643"/>
      <c r="AF11" s="643"/>
      <c r="AG11" s="643"/>
      <c r="AH11" s="643"/>
      <c r="AI11" s="643"/>
      <c r="AJ11" s="643"/>
      <c r="AK11" s="644"/>
      <c r="AL11" s="645">
        <v>7.9</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90470509</v>
      </c>
      <c r="BH11" s="643"/>
      <c r="BI11" s="643"/>
      <c r="BJ11" s="643"/>
      <c r="BK11" s="643"/>
      <c r="BL11" s="643"/>
      <c r="BM11" s="643"/>
      <c r="BN11" s="644"/>
      <c r="BO11" s="675">
        <v>12.1</v>
      </c>
      <c r="BP11" s="675"/>
      <c r="BQ11" s="675"/>
      <c r="BR11" s="675"/>
      <c r="BS11" s="648">
        <v>18367615</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98020</v>
      </c>
      <c r="CS11" s="643"/>
      <c r="CT11" s="643"/>
      <c r="CU11" s="643"/>
      <c r="CV11" s="643"/>
      <c r="CW11" s="643"/>
      <c r="CX11" s="643"/>
      <c r="CY11" s="644"/>
      <c r="CZ11" s="675">
        <v>0</v>
      </c>
      <c r="DA11" s="675"/>
      <c r="DB11" s="675"/>
      <c r="DC11" s="675"/>
      <c r="DD11" s="648" t="s">
        <v>128</v>
      </c>
      <c r="DE11" s="643"/>
      <c r="DF11" s="643"/>
      <c r="DG11" s="643"/>
      <c r="DH11" s="643"/>
      <c r="DI11" s="643"/>
      <c r="DJ11" s="643"/>
      <c r="DK11" s="643"/>
      <c r="DL11" s="643"/>
      <c r="DM11" s="643"/>
      <c r="DN11" s="643"/>
      <c r="DO11" s="643"/>
      <c r="DP11" s="644"/>
      <c r="DQ11" s="648">
        <v>19460</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186</v>
      </c>
      <c r="S12" s="643"/>
      <c r="T12" s="643"/>
      <c r="U12" s="643"/>
      <c r="V12" s="643"/>
      <c r="W12" s="643"/>
      <c r="X12" s="643"/>
      <c r="Y12" s="644"/>
      <c r="Z12" s="675" t="s">
        <v>186</v>
      </c>
      <c r="AA12" s="675"/>
      <c r="AB12" s="675"/>
      <c r="AC12" s="675"/>
      <c r="AD12" s="676" t="s">
        <v>128</v>
      </c>
      <c r="AE12" s="676"/>
      <c r="AF12" s="676"/>
      <c r="AG12" s="676"/>
      <c r="AH12" s="676"/>
      <c r="AI12" s="676"/>
      <c r="AJ12" s="676"/>
      <c r="AK12" s="676"/>
      <c r="AL12" s="645" t="s">
        <v>128</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298789902</v>
      </c>
      <c r="BH12" s="643"/>
      <c r="BI12" s="643"/>
      <c r="BJ12" s="643"/>
      <c r="BK12" s="643"/>
      <c r="BL12" s="643"/>
      <c r="BM12" s="643"/>
      <c r="BN12" s="644"/>
      <c r="BO12" s="675">
        <v>40.1</v>
      </c>
      <c r="BP12" s="675"/>
      <c r="BQ12" s="675"/>
      <c r="BR12" s="675"/>
      <c r="BS12" s="648" t="s">
        <v>186</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58556454</v>
      </c>
      <c r="CS12" s="643"/>
      <c r="CT12" s="643"/>
      <c r="CU12" s="643"/>
      <c r="CV12" s="643"/>
      <c r="CW12" s="643"/>
      <c r="CX12" s="643"/>
      <c r="CY12" s="644"/>
      <c r="CZ12" s="675">
        <v>2.9</v>
      </c>
      <c r="DA12" s="675"/>
      <c r="DB12" s="675"/>
      <c r="DC12" s="675"/>
      <c r="DD12" s="648">
        <v>171853</v>
      </c>
      <c r="DE12" s="643"/>
      <c r="DF12" s="643"/>
      <c r="DG12" s="643"/>
      <c r="DH12" s="643"/>
      <c r="DI12" s="643"/>
      <c r="DJ12" s="643"/>
      <c r="DK12" s="643"/>
      <c r="DL12" s="643"/>
      <c r="DM12" s="643"/>
      <c r="DN12" s="643"/>
      <c r="DO12" s="643"/>
      <c r="DP12" s="644"/>
      <c r="DQ12" s="648">
        <v>31171057</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186</v>
      </c>
      <c r="AE13" s="676"/>
      <c r="AF13" s="676"/>
      <c r="AG13" s="676"/>
      <c r="AH13" s="676"/>
      <c r="AI13" s="676"/>
      <c r="AJ13" s="676"/>
      <c r="AK13" s="676"/>
      <c r="AL13" s="645" t="s">
        <v>128</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298538297</v>
      </c>
      <c r="BH13" s="643"/>
      <c r="BI13" s="643"/>
      <c r="BJ13" s="643"/>
      <c r="BK13" s="643"/>
      <c r="BL13" s="643"/>
      <c r="BM13" s="643"/>
      <c r="BN13" s="644"/>
      <c r="BO13" s="675">
        <v>40.1</v>
      </c>
      <c r="BP13" s="675"/>
      <c r="BQ13" s="675"/>
      <c r="BR13" s="675"/>
      <c r="BS13" s="648" t="s">
        <v>128</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203234572</v>
      </c>
      <c r="CS13" s="643"/>
      <c r="CT13" s="643"/>
      <c r="CU13" s="643"/>
      <c r="CV13" s="643"/>
      <c r="CW13" s="643"/>
      <c r="CX13" s="643"/>
      <c r="CY13" s="644"/>
      <c r="CZ13" s="675">
        <v>10.1</v>
      </c>
      <c r="DA13" s="675"/>
      <c r="DB13" s="675"/>
      <c r="DC13" s="675"/>
      <c r="DD13" s="648">
        <v>112867422</v>
      </c>
      <c r="DE13" s="643"/>
      <c r="DF13" s="643"/>
      <c r="DG13" s="643"/>
      <c r="DH13" s="643"/>
      <c r="DI13" s="643"/>
      <c r="DJ13" s="643"/>
      <c r="DK13" s="643"/>
      <c r="DL13" s="643"/>
      <c r="DM13" s="643"/>
      <c r="DN13" s="643"/>
      <c r="DO13" s="643"/>
      <c r="DP13" s="644"/>
      <c r="DQ13" s="648">
        <v>87621614</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v>147</v>
      </c>
      <c r="S14" s="643"/>
      <c r="T14" s="643"/>
      <c r="U14" s="643"/>
      <c r="V14" s="643"/>
      <c r="W14" s="643"/>
      <c r="X14" s="643"/>
      <c r="Y14" s="644"/>
      <c r="Z14" s="675">
        <v>0</v>
      </c>
      <c r="AA14" s="675"/>
      <c r="AB14" s="675"/>
      <c r="AC14" s="675"/>
      <c r="AD14" s="676">
        <v>147</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1985518</v>
      </c>
      <c r="BH14" s="643"/>
      <c r="BI14" s="643"/>
      <c r="BJ14" s="643"/>
      <c r="BK14" s="643"/>
      <c r="BL14" s="643"/>
      <c r="BM14" s="643"/>
      <c r="BN14" s="644"/>
      <c r="BO14" s="675">
        <v>0.3</v>
      </c>
      <c r="BP14" s="675"/>
      <c r="BQ14" s="675"/>
      <c r="BR14" s="675"/>
      <c r="BS14" s="648" t="s">
        <v>186</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37864371</v>
      </c>
      <c r="CS14" s="643"/>
      <c r="CT14" s="643"/>
      <c r="CU14" s="643"/>
      <c r="CV14" s="643"/>
      <c r="CW14" s="643"/>
      <c r="CX14" s="643"/>
      <c r="CY14" s="644"/>
      <c r="CZ14" s="675">
        <v>1.9</v>
      </c>
      <c r="DA14" s="675"/>
      <c r="DB14" s="675"/>
      <c r="DC14" s="675"/>
      <c r="DD14" s="648">
        <v>2412368</v>
      </c>
      <c r="DE14" s="643"/>
      <c r="DF14" s="643"/>
      <c r="DG14" s="643"/>
      <c r="DH14" s="643"/>
      <c r="DI14" s="643"/>
      <c r="DJ14" s="643"/>
      <c r="DK14" s="643"/>
      <c r="DL14" s="643"/>
      <c r="DM14" s="643"/>
      <c r="DN14" s="643"/>
      <c r="DO14" s="643"/>
      <c r="DP14" s="644"/>
      <c r="DQ14" s="648">
        <v>36119654</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v>11051766</v>
      </c>
      <c r="S15" s="643"/>
      <c r="T15" s="643"/>
      <c r="U15" s="643"/>
      <c r="V15" s="643"/>
      <c r="W15" s="643"/>
      <c r="X15" s="643"/>
      <c r="Y15" s="644"/>
      <c r="Z15" s="675">
        <v>0.5</v>
      </c>
      <c r="AA15" s="675"/>
      <c r="AB15" s="675"/>
      <c r="AC15" s="675"/>
      <c r="AD15" s="676">
        <v>11051766</v>
      </c>
      <c r="AE15" s="676"/>
      <c r="AF15" s="676"/>
      <c r="AG15" s="676"/>
      <c r="AH15" s="676"/>
      <c r="AI15" s="676"/>
      <c r="AJ15" s="676"/>
      <c r="AK15" s="676"/>
      <c r="AL15" s="645">
        <v>1.3</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26281612</v>
      </c>
      <c r="BH15" s="643"/>
      <c r="BI15" s="643"/>
      <c r="BJ15" s="643"/>
      <c r="BK15" s="643"/>
      <c r="BL15" s="643"/>
      <c r="BM15" s="643"/>
      <c r="BN15" s="644"/>
      <c r="BO15" s="675">
        <v>3.5</v>
      </c>
      <c r="BP15" s="675"/>
      <c r="BQ15" s="675"/>
      <c r="BR15" s="675"/>
      <c r="BS15" s="648" t="s">
        <v>128</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286170608</v>
      </c>
      <c r="CS15" s="643"/>
      <c r="CT15" s="643"/>
      <c r="CU15" s="643"/>
      <c r="CV15" s="643"/>
      <c r="CW15" s="643"/>
      <c r="CX15" s="643"/>
      <c r="CY15" s="644"/>
      <c r="CZ15" s="675">
        <v>14.2</v>
      </c>
      <c r="DA15" s="675"/>
      <c r="DB15" s="675"/>
      <c r="DC15" s="675"/>
      <c r="DD15" s="648">
        <v>43295557</v>
      </c>
      <c r="DE15" s="643"/>
      <c r="DF15" s="643"/>
      <c r="DG15" s="643"/>
      <c r="DH15" s="643"/>
      <c r="DI15" s="643"/>
      <c r="DJ15" s="643"/>
      <c r="DK15" s="643"/>
      <c r="DL15" s="643"/>
      <c r="DM15" s="643"/>
      <c r="DN15" s="643"/>
      <c r="DO15" s="643"/>
      <c r="DP15" s="644"/>
      <c r="DQ15" s="648">
        <v>214043629</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1295732</v>
      </c>
      <c r="S16" s="643"/>
      <c r="T16" s="643"/>
      <c r="U16" s="643"/>
      <c r="V16" s="643"/>
      <c r="W16" s="643"/>
      <c r="X16" s="643"/>
      <c r="Y16" s="644"/>
      <c r="Z16" s="675">
        <v>0.1</v>
      </c>
      <c r="AA16" s="675"/>
      <c r="AB16" s="675"/>
      <c r="AC16" s="675"/>
      <c r="AD16" s="676">
        <v>1295732</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294222</v>
      </c>
      <c r="CS16" s="643"/>
      <c r="CT16" s="643"/>
      <c r="CU16" s="643"/>
      <c r="CV16" s="643"/>
      <c r="CW16" s="643"/>
      <c r="CX16" s="643"/>
      <c r="CY16" s="644"/>
      <c r="CZ16" s="675">
        <v>0</v>
      </c>
      <c r="DA16" s="675"/>
      <c r="DB16" s="675"/>
      <c r="DC16" s="675"/>
      <c r="DD16" s="648" t="s">
        <v>186</v>
      </c>
      <c r="DE16" s="643"/>
      <c r="DF16" s="643"/>
      <c r="DG16" s="643"/>
      <c r="DH16" s="643"/>
      <c r="DI16" s="643"/>
      <c r="DJ16" s="643"/>
      <c r="DK16" s="643"/>
      <c r="DL16" s="643"/>
      <c r="DM16" s="643"/>
      <c r="DN16" s="643"/>
      <c r="DO16" s="643"/>
      <c r="DP16" s="644"/>
      <c r="DQ16" s="648">
        <v>2342</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11021223</v>
      </c>
      <c r="S17" s="643"/>
      <c r="T17" s="643"/>
      <c r="U17" s="643"/>
      <c r="V17" s="643"/>
      <c r="W17" s="643"/>
      <c r="X17" s="643"/>
      <c r="Y17" s="644"/>
      <c r="Z17" s="675">
        <v>0.5</v>
      </c>
      <c r="AA17" s="675"/>
      <c r="AB17" s="675"/>
      <c r="AC17" s="675"/>
      <c r="AD17" s="676">
        <v>11021223</v>
      </c>
      <c r="AE17" s="676"/>
      <c r="AF17" s="676"/>
      <c r="AG17" s="676"/>
      <c r="AH17" s="676"/>
      <c r="AI17" s="676"/>
      <c r="AJ17" s="676"/>
      <c r="AK17" s="676"/>
      <c r="AL17" s="645">
        <v>1.3</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196102803</v>
      </c>
      <c r="CS17" s="643"/>
      <c r="CT17" s="643"/>
      <c r="CU17" s="643"/>
      <c r="CV17" s="643"/>
      <c r="CW17" s="643"/>
      <c r="CX17" s="643"/>
      <c r="CY17" s="644"/>
      <c r="CZ17" s="675">
        <v>9.6999999999999993</v>
      </c>
      <c r="DA17" s="675"/>
      <c r="DB17" s="675"/>
      <c r="DC17" s="675"/>
      <c r="DD17" s="648" t="s">
        <v>128</v>
      </c>
      <c r="DE17" s="643"/>
      <c r="DF17" s="643"/>
      <c r="DG17" s="643"/>
      <c r="DH17" s="643"/>
      <c r="DI17" s="643"/>
      <c r="DJ17" s="643"/>
      <c r="DK17" s="643"/>
      <c r="DL17" s="643"/>
      <c r="DM17" s="643"/>
      <c r="DN17" s="643"/>
      <c r="DO17" s="643"/>
      <c r="DP17" s="644"/>
      <c r="DQ17" s="648">
        <v>169036864</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3311473</v>
      </c>
      <c r="S18" s="643"/>
      <c r="T18" s="643"/>
      <c r="U18" s="643"/>
      <c r="V18" s="643"/>
      <c r="W18" s="643"/>
      <c r="X18" s="643"/>
      <c r="Y18" s="644"/>
      <c r="Z18" s="675">
        <v>0.2</v>
      </c>
      <c r="AA18" s="675"/>
      <c r="AB18" s="675"/>
      <c r="AC18" s="675"/>
      <c r="AD18" s="676">
        <v>3311473</v>
      </c>
      <c r="AE18" s="676"/>
      <c r="AF18" s="676"/>
      <c r="AG18" s="676"/>
      <c r="AH18" s="676"/>
      <c r="AI18" s="676"/>
      <c r="AJ18" s="676"/>
      <c r="AK18" s="676"/>
      <c r="AL18" s="645">
        <v>0.4</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v>4002334</v>
      </c>
      <c r="CS18" s="643"/>
      <c r="CT18" s="643"/>
      <c r="CU18" s="643"/>
      <c r="CV18" s="643"/>
      <c r="CW18" s="643"/>
      <c r="CX18" s="643"/>
      <c r="CY18" s="644"/>
      <c r="CZ18" s="675">
        <v>0.2</v>
      </c>
      <c r="DA18" s="675"/>
      <c r="DB18" s="675"/>
      <c r="DC18" s="675"/>
      <c r="DD18" s="648" t="s">
        <v>186</v>
      </c>
      <c r="DE18" s="643"/>
      <c r="DF18" s="643"/>
      <c r="DG18" s="643"/>
      <c r="DH18" s="643"/>
      <c r="DI18" s="643"/>
      <c r="DJ18" s="643"/>
      <c r="DK18" s="643"/>
      <c r="DL18" s="643"/>
      <c r="DM18" s="643"/>
      <c r="DN18" s="643"/>
      <c r="DO18" s="643"/>
      <c r="DP18" s="644"/>
      <c r="DQ18" s="648">
        <v>4002334</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2634220</v>
      </c>
      <c r="S19" s="643"/>
      <c r="T19" s="643"/>
      <c r="U19" s="643"/>
      <c r="V19" s="643"/>
      <c r="W19" s="643"/>
      <c r="X19" s="643"/>
      <c r="Y19" s="644"/>
      <c r="Z19" s="675">
        <v>0.1</v>
      </c>
      <c r="AA19" s="675"/>
      <c r="AB19" s="675"/>
      <c r="AC19" s="675"/>
      <c r="AD19" s="676">
        <v>2634220</v>
      </c>
      <c r="AE19" s="676"/>
      <c r="AF19" s="676"/>
      <c r="AG19" s="676"/>
      <c r="AH19" s="676"/>
      <c r="AI19" s="676"/>
      <c r="AJ19" s="676"/>
      <c r="AK19" s="676"/>
      <c r="AL19" s="645">
        <v>0.3</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88220043</v>
      </c>
      <c r="BH19" s="643"/>
      <c r="BI19" s="643"/>
      <c r="BJ19" s="643"/>
      <c r="BK19" s="643"/>
      <c r="BL19" s="643"/>
      <c r="BM19" s="643"/>
      <c r="BN19" s="644"/>
      <c r="BO19" s="675">
        <v>11.8</v>
      </c>
      <c r="BP19" s="675"/>
      <c r="BQ19" s="675"/>
      <c r="BR19" s="675"/>
      <c r="BS19" s="648" t="s">
        <v>128</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186</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624983</v>
      </c>
      <c r="S20" s="643"/>
      <c r="T20" s="643"/>
      <c r="U20" s="643"/>
      <c r="V20" s="643"/>
      <c r="W20" s="643"/>
      <c r="X20" s="643"/>
      <c r="Y20" s="644"/>
      <c r="Z20" s="675">
        <v>0</v>
      </c>
      <c r="AA20" s="675"/>
      <c r="AB20" s="675"/>
      <c r="AC20" s="675"/>
      <c r="AD20" s="676">
        <v>624983</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88220043</v>
      </c>
      <c r="BH20" s="643"/>
      <c r="BI20" s="643"/>
      <c r="BJ20" s="643"/>
      <c r="BK20" s="643"/>
      <c r="BL20" s="643"/>
      <c r="BM20" s="643"/>
      <c r="BN20" s="644"/>
      <c r="BO20" s="675">
        <v>11.8</v>
      </c>
      <c r="BP20" s="675"/>
      <c r="BQ20" s="675"/>
      <c r="BR20" s="675"/>
      <c r="BS20" s="648" t="s">
        <v>128</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2014653275</v>
      </c>
      <c r="CS20" s="643"/>
      <c r="CT20" s="643"/>
      <c r="CU20" s="643"/>
      <c r="CV20" s="643"/>
      <c r="CW20" s="643"/>
      <c r="CX20" s="643"/>
      <c r="CY20" s="644"/>
      <c r="CZ20" s="675">
        <v>100</v>
      </c>
      <c r="DA20" s="675"/>
      <c r="DB20" s="675"/>
      <c r="DC20" s="675"/>
      <c r="DD20" s="648">
        <v>177486388</v>
      </c>
      <c r="DE20" s="643"/>
      <c r="DF20" s="643"/>
      <c r="DG20" s="643"/>
      <c r="DH20" s="643"/>
      <c r="DI20" s="643"/>
      <c r="DJ20" s="643"/>
      <c r="DK20" s="643"/>
      <c r="DL20" s="643"/>
      <c r="DM20" s="643"/>
      <c r="DN20" s="643"/>
      <c r="DO20" s="643"/>
      <c r="DP20" s="644"/>
      <c r="DQ20" s="648">
        <v>988171376</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52270</v>
      </c>
      <c r="S21" s="643"/>
      <c r="T21" s="643"/>
      <c r="U21" s="643"/>
      <c r="V21" s="643"/>
      <c r="W21" s="643"/>
      <c r="X21" s="643"/>
      <c r="Y21" s="644"/>
      <c r="Z21" s="675">
        <v>0</v>
      </c>
      <c r="AA21" s="675"/>
      <c r="AB21" s="675"/>
      <c r="AC21" s="675"/>
      <c r="AD21" s="676">
        <v>52270</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v>91372</v>
      </c>
      <c r="BH21" s="643"/>
      <c r="BI21" s="643"/>
      <c r="BJ21" s="643"/>
      <c r="BK21" s="643"/>
      <c r="BL21" s="643"/>
      <c r="BM21" s="643"/>
      <c r="BN21" s="644"/>
      <c r="BO21" s="675">
        <v>0</v>
      </c>
      <c r="BP21" s="675"/>
      <c r="BQ21" s="675"/>
      <c r="BR21" s="675"/>
      <c r="BS21" s="648" t="s">
        <v>186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33866634</v>
      </c>
      <c r="S22" s="643"/>
      <c r="T22" s="643"/>
      <c r="U22" s="643"/>
      <c r="V22" s="643"/>
      <c r="W22" s="643"/>
      <c r="X22" s="643"/>
      <c r="Y22" s="644"/>
      <c r="Z22" s="675">
        <v>1.7</v>
      </c>
      <c r="AA22" s="675"/>
      <c r="AB22" s="675"/>
      <c r="AC22" s="675"/>
      <c r="AD22" s="676">
        <v>32835673</v>
      </c>
      <c r="AE22" s="676"/>
      <c r="AF22" s="676"/>
      <c r="AG22" s="676"/>
      <c r="AH22" s="676"/>
      <c r="AI22" s="676"/>
      <c r="AJ22" s="676"/>
      <c r="AK22" s="676"/>
      <c r="AL22" s="645">
        <v>3.9</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v>27792289</v>
      </c>
      <c r="BH22" s="643"/>
      <c r="BI22" s="643"/>
      <c r="BJ22" s="643"/>
      <c r="BK22" s="643"/>
      <c r="BL22" s="643"/>
      <c r="BM22" s="643"/>
      <c r="BN22" s="644"/>
      <c r="BO22" s="675">
        <v>3.7</v>
      </c>
      <c r="BP22" s="675"/>
      <c r="BQ22" s="675"/>
      <c r="BR22" s="675"/>
      <c r="BS22" s="648" t="s">
        <v>128</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32835673</v>
      </c>
      <c r="S23" s="643"/>
      <c r="T23" s="643"/>
      <c r="U23" s="643"/>
      <c r="V23" s="643"/>
      <c r="W23" s="643"/>
      <c r="X23" s="643"/>
      <c r="Y23" s="644"/>
      <c r="Z23" s="675">
        <v>1.6</v>
      </c>
      <c r="AA23" s="675"/>
      <c r="AB23" s="675"/>
      <c r="AC23" s="675"/>
      <c r="AD23" s="676">
        <v>32835673</v>
      </c>
      <c r="AE23" s="676"/>
      <c r="AF23" s="676"/>
      <c r="AG23" s="676"/>
      <c r="AH23" s="676"/>
      <c r="AI23" s="676"/>
      <c r="AJ23" s="676"/>
      <c r="AK23" s="676"/>
      <c r="AL23" s="645">
        <v>3.9</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60336382</v>
      </c>
      <c r="BH23" s="643"/>
      <c r="BI23" s="643"/>
      <c r="BJ23" s="643"/>
      <c r="BK23" s="643"/>
      <c r="BL23" s="643"/>
      <c r="BM23" s="643"/>
      <c r="BN23" s="644"/>
      <c r="BO23" s="675">
        <v>8.1</v>
      </c>
      <c r="BP23" s="675"/>
      <c r="BQ23" s="675"/>
      <c r="BR23" s="675"/>
      <c r="BS23" s="648" t="s">
        <v>128</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1030831</v>
      </c>
      <c r="S24" s="643"/>
      <c r="T24" s="643"/>
      <c r="U24" s="643"/>
      <c r="V24" s="643"/>
      <c r="W24" s="643"/>
      <c r="X24" s="643"/>
      <c r="Y24" s="644"/>
      <c r="Z24" s="675">
        <v>0.1</v>
      </c>
      <c r="AA24" s="675"/>
      <c r="AB24" s="675"/>
      <c r="AC24" s="675"/>
      <c r="AD24" s="676" t="s">
        <v>128</v>
      </c>
      <c r="AE24" s="676"/>
      <c r="AF24" s="676"/>
      <c r="AG24" s="676"/>
      <c r="AH24" s="676"/>
      <c r="AI24" s="676"/>
      <c r="AJ24" s="676"/>
      <c r="AK24" s="676"/>
      <c r="AL24" s="645" t="s">
        <v>128</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186</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1090659882</v>
      </c>
      <c r="CS24" s="698"/>
      <c r="CT24" s="698"/>
      <c r="CU24" s="698"/>
      <c r="CV24" s="698"/>
      <c r="CW24" s="698"/>
      <c r="CX24" s="698"/>
      <c r="CY24" s="741"/>
      <c r="CZ24" s="742">
        <v>54.1</v>
      </c>
      <c r="DA24" s="713"/>
      <c r="DB24" s="713"/>
      <c r="DC24" s="745"/>
      <c r="DD24" s="740">
        <v>593887972</v>
      </c>
      <c r="DE24" s="698"/>
      <c r="DF24" s="698"/>
      <c r="DG24" s="698"/>
      <c r="DH24" s="698"/>
      <c r="DI24" s="698"/>
      <c r="DJ24" s="698"/>
      <c r="DK24" s="741"/>
      <c r="DL24" s="740">
        <v>586818009</v>
      </c>
      <c r="DM24" s="698"/>
      <c r="DN24" s="698"/>
      <c r="DO24" s="698"/>
      <c r="DP24" s="698"/>
      <c r="DQ24" s="698"/>
      <c r="DR24" s="698"/>
      <c r="DS24" s="698"/>
      <c r="DT24" s="698"/>
      <c r="DU24" s="698"/>
      <c r="DV24" s="741"/>
      <c r="DW24" s="742">
        <v>66.099999999999994</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v>130</v>
      </c>
      <c r="S25" s="643"/>
      <c r="T25" s="643"/>
      <c r="U25" s="643"/>
      <c r="V25" s="643"/>
      <c r="W25" s="643"/>
      <c r="X25" s="643"/>
      <c r="Y25" s="644"/>
      <c r="Z25" s="675">
        <v>0</v>
      </c>
      <c r="AA25" s="675"/>
      <c r="AB25" s="675"/>
      <c r="AC25" s="675"/>
      <c r="AD25" s="676" t="s">
        <v>128</v>
      </c>
      <c r="AE25" s="676"/>
      <c r="AF25" s="676"/>
      <c r="AG25" s="676"/>
      <c r="AH25" s="676"/>
      <c r="AI25" s="676"/>
      <c r="AJ25" s="676"/>
      <c r="AK25" s="676"/>
      <c r="AL25" s="645" t="s">
        <v>128</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305795757</v>
      </c>
      <c r="CS25" s="661"/>
      <c r="CT25" s="661"/>
      <c r="CU25" s="661"/>
      <c r="CV25" s="661"/>
      <c r="CW25" s="661"/>
      <c r="CX25" s="661"/>
      <c r="CY25" s="662"/>
      <c r="CZ25" s="645">
        <v>15.2</v>
      </c>
      <c r="DA25" s="663"/>
      <c r="DB25" s="663"/>
      <c r="DC25" s="664"/>
      <c r="DD25" s="648">
        <v>255959789</v>
      </c>
      <c r="DE25" s="661"/>
      <c r="DF25" s="661"/>
      <c r="DG25" s="661"/>
      <c r="DH25" s="661"/>
      <c r="DI25" s="661"/>
      <c r="DJ25" s="661"/>
      <c r="DK25" s="662"/>
      <c r="DL25" s="648">
        <v>254718700</v>
      </c>
      <c r="DM25" s="661"/>
      <c r="DN25" s="661"/>
      <c r="DO25" s="661"/>
      <c r="DP25" s="661"/>
      <c r="DQ25" s="661"/>
      <c r="DR25" s="661"/>
      <c r="DS25" s="661"/>
      <c r="DT25" s="661"/>
      <c r="DU25" s="661"/>
      <c r="DV25" s="662"/>
      <c r="DW25" s="645">
        <v>28.7</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883787540</v>
      </c>
      <c r="S26" s="643"/>
      <c r="T26" s="643"/>
      <c r="U26" s="643"/>
      <c r="V26" s="643"/>
      <c r="W26" s="643"/>
      <c r="X26" s="643"/>
      <c r="Y26" s="644"/>
      <c r="Z26" s="675">
        <v>43.3</v>
      </c>
      <c r="AA26" s="675"/>
      <c r="AB26" s="675"/>
      <c r="AC26" s="675"/>
      <c r="AD26" s="676">
        <v>822420197</v>
      </c>
      <c r="AE26" s="676"/>
      <c r="AF26" s="676"/>
      <c r="AG26" s="676"/>
      <c r="AH26" s="676"/>
      <c r="AI26" s="676"/>
      <c r="AJ26" s="676"/>
      <c r="AK26" s="676"/>
      <c r="AL26" s="645">
        <v>96.9</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186</v>
      </c>
      <c r="BP26" s="675"/>
      <c r="BQ26" s="675"/>
      <c r="BR26" s="675"/>
      <c r="BS26" s="648" t="s">
        <v>128</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223119987</v>
      </c>
      <c r="CS26" s="643"/>
      <c r="CT26" s="643"/>
      <c r="CU26" s="643"/>
      <c r="CV26" s="643"/>
      <c r="CW26" s="643"/>
      <c r="CX26" s="643"/>
      <c r="CY26" s="644"/>
      <c r="CZ26" s="645">
        <v>11.1</v>
      </c>
      <c r="DA26" s="663"/>
      <c r="DB26" s="663"/>
      <c r="DC26" s="664"/>
      <c r="DD26" s="648">
        <v>185919820</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828261</v>
      </c>
      <c r="S27" s="643"/>
      <c r="T27" s="643"/>
      <c r="U27" s="643"/>
      <c r="V27" s="643"/>
      <c r="W27" s="643"/>
      <c r="X27" s="643"/>
      <c r="Y27" s="644"/>
      <c r="Z27" s="675">
        <v>0</v>
      </c>
      <c r="AA27" s="675"/>
      <c r="AB27" s="675"/>
      <c r="AC27" s="675"/>
      <c r="AD27" s="676">
        <v>828261</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744662939</v>
      </c>
      <c r="BH27" s="643"/>
      <c r="BI27" s="643"/>
      <c r="BJ27" s="643"/>
      <c r="BK27" s="643"/>
      <c r="BL27" s="643"/>
      <c r="BM27" s="643"/>
      <c r="BN27" s="644"/>
      <c r="BO27" s="675">
        <v>100</v>
      </c>
      <c r="BP27" s="675"/>
      <c r="BQ27" s="675"/>
      <c r="BR27" s="675"/>
      <c r="BS27" s="648">
        <v>18367615</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589363207</v>
      </c>
      <c r="CS27" s="661"/>
      <c r="CT27" s="661"/>
      <c r="CU27" s="661"/>
      <c r="CV27" s="661"/>
      <c r="CW27" s="661"/>
      <c r="CX27" s="661"/>
      <c r="CY27" s="662"/>
      <c r="CZ27" s="645">
        <v>29.3</v>
      </c>
      <c r="DA27" s="663"/>
      <c r="DB27" s="663"/>
      <c r="DC27" s="664"/>
      <c r="DD27" s="648">
        <v>169493204</v>
      </c>
      <c r="DE27" s="661"/>
      <c r="DF27" s="661"/>
      <c r="DG27" s="661"/>
      <c r="DH27" s="661"/>
      <c r="DI27" s="661"/>
      <c r="DJ27" s="661"/>
      <c r="DK27" s="662"/>
      <c r="DL27" s="648">
        <v>163664347</v>
      </c>
      <c r="DM27" s="661"/>
      <c r="DN27" s="661"/>
      <c r="DO27" s="661"/>
      <c r="DP27" s="661"/>
      <c r="DQ27" s="661"/>
      <c r="DR27" s="661"/>
      <c r="DS27" s="661"/>
      <c r="DT27" s="661"/>
      <c r="DU27" s="661"/>
      <c r="DV27" s="662"/>
      <c r="DW27" s="645">
        <v>18.399999999999999</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4689842</v>
      </c>
      <c r="S28" s="643"/>
      <c r="T28" s="643"/>
      <c r="U28" s="643"/>
      <c r="V28" s="643"/>
      <c r="W28" s="643"/>
      <c r="X28" s="643"/>
      <c r="Y28" s="644"/>
      <c r="Z28" s="675">
        <v>0.2</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195500918</v>
      </c>
      <c r="CS28" s="643"/>
      <c r="CT28" s="643"/>
      <c r="CU28" s="643"/>
      <c r="CV28" s="643"/>
      <c r="CW28" s="643"/>
      <c r="CX28" s="643"/>
      <c r="CY28" s="644"/>
      <c r="CZ28" s="645">
        <v>9.6999999999999993</v>
      </c>
      <c r="DA28" s="663"/>
      <c r="DB28" s="663"/>
      <c r="DC28" s="664"/>
      <c r="DD28" s="648">
        <v>168434979</v>
      </c>
      <c r="DE28" s="643"/>
      <c r="DF28" s="643"/>
      <c r="DG28" s="643"/>
      <c r="DH28" s="643"/>
      <c r="DI28" s="643"/>
      <c r="DJ28" s="643"/>
      <c r="DK28" s="644"/>
      <c r="DL28" s="648">
        <v>168434962</v>
      </c>
      <c r="DM28" s="643"/>
      <c r="DN28" s="643"/>
      <c r="DO28" s="643"/>
      <c r="DP28" s="643"/>
      <c r="DQ28" s="643"/>
      <c r="DR28" s="643"/>
      <c r="DS28" s="643"/>
      <c r="DT28" s="643"/>
      <c r="DU28" s="643"/>
      <c r="DV28" s="644"/>
      <c r="DW28" s="645">
        <v>19</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60081620</v>
      </c>
      <c r="S29" s="643"/>
      <c r="T29" s="643"/>
      <c r="U29" s="643"/>
      <c r="V29" s="643"/>
      <c r="W29" s="643"/>
      <c r="X29" s="643"/>
      <c r="Y29" s="644"/>
      <c r="Z29" s="675">
        <v>2.9</v>
      </c>
      <c r="AA29" s="675"/>
      <c r="AB29" s="675"/>
      <c r="AC29" s="675"/>
      <c r="AD29" s="676">
        <v>12231331</v>
      </c>
      <c r="AE29" s="676"/>
      <c r="AF29" s="676"/>
      <c r="AG29" s="676"/>
      <c r="AH29" s="676"/>
      <c r="AI29" s="676"/>
      <c r="AJ29" s="676"/>
      <c r="AK29" s="676"/>
      <c r="AL29" s="645">
        <v>1.4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70</v>
      </c>
      <c r="CG29" s="682"/>
      <c r="CH29" s="682"/>
      <c r="CI29" s="682"/>
      <c r="CJ29" s="682"/>
      <c r="CK29" s="682"/>
      <c r="CL29" s="682"/>
      <c r="CM29" s="682"/>
      <c r="CN29" s="682"/>
      <c r="CO29" s="682"/>
      <c r="CP29" s="682"/>
      <c r="CQ29" s="683"/>
      <c r="CR29" s="642">
        <v>195500504</v>
      </c>
      <c r="CS29" s="661"/>
      <c r="CT29" s="661"/>
      <c r="CU29" s="661"/>
      <c r="CV29" s="661"/>
      <c r="CW29" s="661"/>
      <c r="CX29" s="661"/>
      <c r="CY29" s="662"/>
      <c r="CZ29" s="645">
        <v>9.6999999999999993</v>
      </c>
      <c r="DA29" s="663"/>
      <c r="DB29" s="663"/>
      <c r="DC29" s="664"/>
      <c r="DD29" s="648">
        <v>168434565</v>
      </c>
      <c r="DE29" s="661"/>
      <c r="DF29" s="661"/>
      <c r="DG29" s="661"/>
      <c r="DH29" s="661"/>
      <c r="DI29" s="661"/>
      <c r="DJ29" s="661"/>
      <c r="DK29" s="662"/>
      <c r="DL29" s="648">
        <v>168434548</v>
      </c>
      <c r="DM29" s="661"/>
      <c r="DN29" s="661"/>
      <c r="DO29" s="661"/>
      <c r="DP29" s="661"/>
      <c r="DQ29" s="661"/>
      <c r="DR29" s="661"/>
      <c r="DS29" s="661"/>
      <c r="DT29" s="661"/>
      <c r="DU29" s="661"/>
      <c r="DV29" s="662"/>
      <c r="DW29" s="645">
        <v>19</v>
      </c>
      <c r="DX29" s="663"/>
      <c r="DY29" s="663"/>
      <c r="DZ29" s="663"/>
      <c r="EA29" s="663"/>
      <c r="EB29" s="663"/>
      <c r="EC29" s="684"/>
    </row>
    <row r="30" spans="2:133" ht="11.25" customHeight="1" x14ac:dyDescent="0.15">
      <c r="B30" s="639" t="s">
        <v>302</v>
      </c>
      <c r="C30" s="640"/>
      <c r="D30" s="640"/>
      <c r="E30" s="640"/>
      <c r="F30" s="640"/>
      <c r="G30" s="640"/>
      <c r="H30" s="640"/>
      <c r="I30" s="640"/>
      <c r="J30" s="640"/>
      <c r="K30" s="640"/>
      <c r="L30" s="640"/>
      <c r="M30" s="640"/>
      <c r="N30" s="640"/>
      <c r="O30" s="640"/>
      <c r="P30" s="640"/>
      <c r="Q30" s="641"/>
      <c r="R30" s="642">
        <v>7407527</v>
      </c>
      <c r="S30" s="643"/>
      <c r="T30" s="643"/>
      <c r="U30" s="643"/>
      <c r="V30" s="643"/>
      <c r="W30" s="643"/>
      <c r="X30" s="643"/>
      <c r="Y30" s="644"/>
      <c r="Z30" s="675">
        <v>0.4</v>
      </c>
      <c r="AA30" s="675"/>
      <c r="AB30" s="675"/>
      <c r="AC30" s="675"/>
      <c r="AD30" s="676" t="s">
        <v>128</v>
      </c>
      <c r="AE30" s="676"/>
      <c r="AF30" s="676"/>
      <c r="AG30" s="676"/>
      <c r="AH30" s="676"/>
      <c r="AI30" s="676"/>
      <c r="AJ30" s="676"/>
      <c r="AK30" s="676"/>
      <c r="AL30" s="645" t="s">
        <v>186</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303</v>
      </c>
      <c r="BH30" s="716"/>
      <c r="BI30" s="716"/>
      <c r="BJ30" s="716"/>
      <c r="BK30" s="716"/>
      <c r="BL30" s="716"/>
      <c r="BM30" s="716"/>
      <c r="BN30" s="716"/>
      <c r="BO30" s="716"/>
      <c r="BP30" s="716"/>
      <c r="BQ30" s="717"/>
      <c r="BR30" s="703" t="s">
        <v>304</v>
      </c>
      <c r="BS30" s="716"/>
      <c r="BT30" s="716"/>
      <c r="BU30" s="716"/>
      <c r="BV30" s="716"/>
      <c r="BW30" s="716"/>
      <c r="BX30" s="716"/>
      <c r="BY30" s="716"/>
      <c r="BZ30" s="716"/>
      <c r="CA30" s="716"/>
      <c r="CB30" s="717"/>
      <c r="CD30" s="729"/>
      <c r="CE30" s="730"/>
      <c r="CF30" s="681" t="s">
        <v>305</v>
      </c>
      <c r="CG30" s="682"/>
      <c r="CH30" s="682"/>
      <c r="CI30" s="682"/>
      <c r="CJ30" s="682"/>
      <c r="CK30" s="682"/>
      <c r="CL30" s="682"/>
      <c r="CM30" s="682"/>
      <c r="CN30" s="682"/>
      <c r="CO30" s="682"/>
      <c r="CP30" s="682"/>
      <c r="CQ30" s="683"/>
      <c r="CR30" s="642">
        <v>176804797</v>
      </c>
      <c r="CS30" s="643"/>
      <c r="CT30" s="643"/>
      <c r="CU30" s="643"/>
      <c r="CV30" s="643"/>
      <c r="CW30" s="643"/>
      <c r="CX30" s="643"/>
      <c r="CY30" s="644"/>
      <c r="CZ30" s="645">
        <v>8.8000000000000007</v>
      </c>
      <c r="DA30" s="663"/>
      <c r="DB30" s="663"/>
      <c r="DC30" s="664"/>
      <c r="DD30" s="648">
        <v>149769613</v>
      </c>
      <c r="DE30" s="643"/>
      <c r="DF30" s="643"/>
      <c r="DG30" s="643"/>
      <c r="DH30" s="643"/>
      <c r="DI30" s="643"/>
      <c r="DJ30" s="643"/>
      <c r="DK30" s="644"/>
      <c r="DL30" s="648">
        <v>149769596</v>
      </c>
      <c r="DM30" s="643"/>
      <c r="DN30" s="643"/>
      <c r="DO30" s="643"/>
      <c r="DP30" s="643"/>
      <c r="DQ30" s="643"/>
      <c r="DR30" s="643"/>
      <c r="DS30" s="643"/>
      <c r="DT30" s="643"/>
      <c r="DU30" s="643"/>
      <c r="DV30" s="644"/>
      <c r="DW30" s="645">
        <v>16.899999999999999</v>
      </c>
      <c r="DX30" s="663"/>
      <c r="DY30" s="663"/>
      <c r="DZ30" s="663"/>
      <c r="EA30" s="663"/>
      <c r="EB30" s="663"/>
      <c r="EC30" s="684"/>
    </row>
    <row r="31" spans="2:133" ht="11.25" customHeight="1" x14ac:dyDescent="0.15">
      <c r="B31" s="639" t="s">
        <v>306</v>
      </c>
      <c r="C31" s="640"/>
      <c r="D31" s="640"/>
      <c r="E31" s="640"/>
      <c r="F31" s="640"/>
      <c r="G31" s="640"/>
      <c r="H31" s="640"/>
      <c r="I31" s="640"/>
      <c r="J31" s="640"/>
      <c r="K31" s="640"/>
      <c r="L31" s="640"/>
      <c r="M31" s="640"/>
      <c r="N31" s="640"/>
      <c r="O31" s="640"/>
      <c r="P31" s="640"/>
      <c r="Q31" s="641"/>
      <c r="R31" s="642">
        <v>770142328</v>
      </c>
      <c r="S31" s="643"/>
      <c r="T31" s="643"/>
      <c r="U31" s="643"/>
      <c r="V31" s="643"/>
      <c r="W31" s="643"/>
      <c r="X31" s="643"/>
      <c r="Y31" s="644"/>
      <c r="Z31" s="675">
        <v>37.700000000000003</v>
      </c>
      <c r="AA31" s="675"/>
      <c r="AB31" s="675"/>
      <c r="AC31" s="675"/>
      <c r="AD31" s="676" t="s">
        <v>128</v>
      </c>
      <c r="AE31" s="676"/>
      <c r="AF31" s="676"/>
      <c r="AG31" s="676"/>
      <c r="AH31" s="676"/>
      <c r="AI31" s="676"/>
      <c r="AJ31" s="676"/>
      <c r="AK31" s="676"/>
      <c r="AL31" s="645" t="s">
        <v>128</v>
      </c>
      <c r="AM31" s="646"/>
      <c r="AN31" s="646"/>
      <c r="AO31" s="677"/>
      <c r="AP31" s="718" t="s">
        <v>307</v>
      </c>
      <c r="AQ31" s="719"/>
      <c r="AR31" s="719"/>
      <c r="AS31" s="719"/>
      <c r="AT31" s="724" t="s">
        <v>308</v>
      </c>
      <c r="AU31" s="231"/>
      <c r="AV31" s="231"/>
      <c r="AW31" s="231"/>
      <c r="AX31" s="708" t="s">
        <v>184</v>
      </c>
      <c r="AY31" s="709"/>
      <c r="AZ31" s="709"/>
      <c r="BA31" s="709"/>
      <c r="BB31" s="709"/>
      <c r="BC31" s="709"/>
      <c r="BD31" s="709"/>
      <c r="BE31" s="709"/>
      <c r="BF31" s="710"/>
      <c r="BG31" s="711">
        <v>98.1</v>
      </c>
      <c r="BH31" s="712"/>
      <c r="BI31" s="712"/>
      <c r="BJ31" s="712"/>
      <c r="BK31" s="712"/>
      <c r="BL31" s="712"/>
      <c r="BM31" s="713">
        <v>97.3</v>
      </c>
      <c r="BN31" s="712"/>
      <c r="BO31" s="712"/>
      <c r="BP31" s="712"/>
      <c r="BQ31" s="714"/>
      <c r="BR31" s="711">
        <v>99.3</v>
      </c>
      <c r="BS31" s="712"/>
      <c r="BT31" s="712"/>
      <c r="BU31" s="712"/>
      <c r="BV31" s="712"/>
      <c r="BW31" s="712"/>
      <c r="BX31" s="713">
        <v>98.6</v>
      </c>
      <c r="BY31" s="712"/>
      <c r="BZ31" s="712"/>
      <c r="CA31" s="712"/>
      <c r="CB31" s="714"/>
      <c r="CD31" s="729"/>
      <c r="CE31" s="730"/>
      <c r="CF31" s="681" t="s">
        <v>309</v>
      </c>
      <c r="CG31" s="682"/>
      <c r="CH31" s="682"/>
      <c r="CI31" s="682"/>
      <c r="CJ31" s="682"/>
      <c r="CK31" s="682"/>
      <c r="CL31" s="682"/>
      <c r="CM31" s="682"/>
      <c r="CN31" s="682"/>
      <c r="CO31" s="682"/>
      <c r="CP31" s="682"/>
      <c r="CQ31" s="683"/>
      <c r="CR31" s="642">
        <v>18695707</v>
      </c>
      <c r="CS31" s="661"/>
      <c r="CT31" s="661"/>
      <c r="CU31" s="661"/>
      <c r="CV31" s="661"/>
      <c r="CW31" s="661"/>
      <c r="CX31" s="661"/>
      <c r="CY31" s="662"/>
      <c r="CZ31" s="645">
        <v>0.9</v>
      </c>
      <c r="DA31" s="663"/>
      <c r="DB31" s="663"/>
      <c r="DC31" s="664"/>
      <c r="DD31" s="648">
        <v>18664952</v>
      </c>
      <c r="DE31" s="661"/>
      <c r="DF31" s="661"/>
      <c r="DG31" s="661"/>
      <c r="DH31" s="661"/>
      <c r="DI31" s="661"/>
      <c r="DJ31" s="661"/>
      <c r="DK31" s="662"/>
      <c r="DL31" s="648">
        <v>18664952</v>
      </c>
      <c r="DM31" s="661"/>
      <c r="DN31" s="661"/>
      <c r="DO31" s="661"/>
      <c r="DP31" s="661"/>
      <c r="DQ31" s="661"/>
      <c r="DR31" s="661"/>
      <c r="DS31" s="661"/>
      <c r="DT31" s="661"/>
      <c r="DU31" s="661"/>
      <c r="DV31" s="662"/>
      <c r="DW31" s="645">
        <v>2.1</v>
      </c>
      <c r="DX31" s="663"/>
      <c r="DY31" s="663"/>
      <c r="DZ31" s="663"/>
      <c r="EA31" s="663"/>
      <c r="EB31" s="663"/>
      <c r="EC31" s="684"/>
    </row>
    <row r="32" spans="2:133" ht="11.25" customHeight="1" x14ac:dyDescent="0.15">
      <c r="B32" s="733" t="s">
        <v>310</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20"/>
      <c r="AQ32" s="721"/>
      <c r="AR32" s="721"/>
      <c r="AS32" s="721"/>
      <c r="AT32" s="725"/>
      <c r="AU32" s="230" t="s">
        <v>311</v>
      </c>
      <c r="AV32" s="230"/>
      <c r="AW32" s="230"/>
      <c r="AX32" s="639" t="s">
        <v>312</v>
      </c>
      <c r="AY32" s="640"/>
      <c r="AZ32" s="640"/>
      <c r="BA32" s="640"/>
      <c r="BB32" s="640"/>
      <c r="BC32" s="640"/>
      <c r="BD32" s="640"/>
      <c r="BE32" s="640"/>
      <c r="BF32" s="641"/>
      <c r="BG32" s="715">
        <v>98.3</v>
      </c>
      <c r="BH32" s="661"/>
      <c r="BI32" s="661"/>
      <c r="BJ32" s="661"/>
      <c r="BK32" s="661"/>
      <c r="BL32" s="661"/>
      <c r="BM32" s="646">
        <v>96.8</v>
      </c>
      <c r="BN32" s="707"/>
      <c r="BO32" s="707"/>
      <c r="BP32" s="707"/>
      <c r="BQ32" s="688"/>
      <c r="BR32" s="715">
        <v>99</v>
      </c>
      <c r="BS32" s="661"/>
      <c r="BT32" s="661"/>
      <c r="BU32" s="661"/>
      <c r="BV32" s="661"/>
      <c r="BW32" s="661"/>
      <c r="BX32" s="646">
        <v>97.7</v>
      </c>
      <c r="BY32" s="707"/>
      <c r="BZ32" s="707"/>
      <c r="CA32" s="707"/>
      <c r="CB32" s="688"/>
      <c r="CD32" s="731"/>
      <c r="CE32" s="732"/>
      <c r="CF32" s="681" t="s">
        <v>313</v>
      </c>
      <c r="CG32" s="682"/>
      <c r="CH32" s="682"/>
      <c r="CI32" s="682"/>
      <c r="CJ32" s="682"/>
      <c r="CK32" s="682"/>
      <c r="CL32" s="682"/>
      <c r="CM32" s="682"/>
      <c r="CN32" s="682"/>
      <c r="CO32" s="682"/>
      <c r="CP32" s="682"/>
      <c r="CQ32" s="683"/>
      <c r="CR32" s="642">
        <v>414</v>
      </c>
      <c r="CS32" s="643"/>
      <c r="CT32" s="643"/>
      <c r="CU32" s="643"/>
      <c r="CV32" s="643"/>
      <c r="CW32" s="643"/>
      <c r="CX32" s="643"/>
      <c r="CY32" s="644"/>
      <c r="CZ32" s="645">
        <v>0</v>
      </c>
      <c r="DA32" s="663"/>
      <c r="DB32" s="663"/>
      <c r="DC32" s="664"/>
      <c r="DD32" s="648">
        <v>414</v>
      </c>
      <c r="DE32" s="643"/>
      <c r="DF32" s="643"/>
      <c r="DG32" s="643"/>
      <c r="DH32" s="643"/>
      <c r="DI32" s="643"/>
      <c r="DJ32" s="643"/>
      <c r="DK32" s="644"/>
      <c r="DL32" s="648">
        <v>414</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314</v>
      </c>
      <c r="C33" s="640"/>
      <c r="D33" s="640"/>
      <c r="E33" s="640"/>
      <c r="F33" s="640"/>
      <c r="G33" s="640"/>
      <c r="H33" s="640"/>
      <c r="I33" s="640"/>
      <c r="J33" s="640"/>
      <c r="K33" s="640"/>
      <c r="L33" s="640"/>
      <c r="M33" s="640"/>
      <c r="N33" s="640"/>
      <c r="O33" s="640"/>
      <c r="P33" s="640"/>
      <c r="Q33" s="641"/>
      <c r="R33" s="642">
        <v>108919897</v>
      </c>
      <c r="S33" s="643"/>
      <c r="T33" s="643"/>
      <c r="U33" s="643"/>
      <c r="V33" s="643"/>
      <c r="W33" s="643"/>
      <c r="X33" s="643"/>
      <c r="Y33" s="644"/>
      <c r="Z33" s="675">
        <v>5.3</v>
      </c>
      <c r="AA33" s="675"/>
      <c r="AB33" s="675"/>
      <c r="AC33" s="675"/>
      <c r="AD33" s="676" t="s">
        <v>186</v>
      </c>
      <c r="AE33" s="676"/>
      <c r="AF33" s="676"/>
      <c r="AG33" s="676"/>
      <c r="AH33" s="676"/>
      <c r="AI33" s="676"/>
      <c r="AJ33" s="676"/>
      <c r="AK33" s="676"/>
      <c r="AL33" s="645" t="s">
        <v>186</v>
      </c>
      <c r="AM33" s="646"/>
      <c r="AN33" s="646"/>
      <c r="AO33" s="677"/>
      <c r="AP33" s="722"/>
      <c r="AQ33" s="723"/>
      <c r="AR33" s="723"/>
      <c r="AS33" s="723"/>
      <c r="AT33" s="726"/>
      <c r="AU33" s="232"/>
      <c r="AV33" s="232"/>
      <c r="AW33" s="232"/>
      <c r="AX33" s="623" t="s">
        <v>315</v>
      </c>
      <c r="AY33" s="624"/>
      <c r="AZ33" s="624"/>
      <c r="BA33" s="624"/>
      <c r="BB33" s="624"/>
      <c r="BC33" s="624"/>
      <c r="BD33" s="624"/>
      <c r="BE33" s="624"/>
      <c r="BF33" s="625"/>
      <c r="BG33" s="706">
        <v>97.8</v>
      </c>
      <c r="BH33" s="627"/>
      <c r="BI33" s="627"/>
      <c r="BJ33" s="627"/>
      <c r="BK33" s="627"/>
      <c r="BL33" s="627"/>
      <c r="BM33" s="669">
        <v>97.5</v>
      </c>
      <c r="BN33" s="627"/>
      <c r="BO33" s="627"/>
      <c r="BP33" s="627"/>
      <c r="BQ33" s="671"/>
      <c r="BR33" s="706">
        <v>99.6</v>
      </c>
      <c r="BS33" s="627"/>
      <c r="BT33" s="627"/>
      <c r="BU33" s="627"/>
      <c r="BV33" s="627"/>
      <c r="BW33" s="627"/>
      <c r="BX33" s="669">
        <v>99.3</v>
      </c>
      <c r="BY33" s="627"/>
      <c r="BZ33" s="627"/>
      <c r="CA33" s="627"/>
      <c r="CB33" s="671"/>
      <c r="CD33" s="681" t="s">
        <v>316</v>
      </c>
      <c r="CE33" s="682"/>
      <c r="CF33" s="682"/>
      <c r="CG33" s="682"/>
      <c r="CH33" s="682"/>
      <c r="CI33" s="682"/>
      <c r="CJ33" s="682"/>
      <c r="CK33" s="682"/>
      <c r="CL33" s="682"/>
      <c r="CM33" s="682"/>
      <c r="CN33" s="682"/>
      <c r="CO33" s="682"/>
      <c r="CP33" s="682"/>
      <c r="CQ33" s="683"/>
      <c r="CR33" s="642">
        <v>746212783</v>
      </c>
      <c r="CS33" s="661"/>
      <c r="CT33" s="661"/>
      <c r="CU33" s="661"/>
      <c r="CV33" s="661"/>
      <c r="CW33" s="661"/>
      <c r="CX33" s="661"/>
      <c r="CY33" s="662"/>
      <c r="CZ33" s="645">
        <v>37</v>
      </c>
      <c r="DA33" s="663"/>
      <c r="DB33" s="663"/>
      <c r="DC33" s="664"/>
      <c r="DD33" s="648">
        <v>341017167</v>
      </c>
      <c r="DE33" s="661"/>
      <c r="DF33" s="661"/>
      <c r="DG33" s="661"/>
      <c r="DH33" s="661"/>
      <c r="DI33" s="661"/>
      <c r="DJ33" s="661"/>
      <c r="DK33" s="662"/>
      <c r="DL33" s="648">
        <v>250907916</v>
      </c>
      <c r="DM33" s="661"/>
      <c r="DN33" s="661"/>
      <c r="DO33" s="661"/>
      <c r="DP33" s="661"/>
      <c r="DQ33" s="661"/>
      <c r="DR33" s="661"/>
      <c r="DS33" s="661"/>
      <c r="DT33" s="661"/>
      <c r="DU33" s="661"/>
      <c r="DV33" s="662"/>
      <c r="DW33" s="645">
        <v>28.3</v>
      </c>
      <c r="DX33" s="663"/>
      <c r="DY33" s="663"/>
      <c r="DZ33" s="663"/>
      <c r="EA33" s="663"/>
      <c r="EB33" s="663"/>
      <c r="EC33" s="684"/>
    </row>
    <row r="34" spans="2:133" ht="11.25" customHeight="1" x14ac:dyDescent="0.15">
      <c r="B34" s="639" t="s">
        <v>317</v>
      </c>
      <c r="C34" s="640"/>
      <c r="D34" s="640"/>
      <c r="E34" s="640"/>
      <c r="F34" s="640"/>
      <c r="G34" s="640"/>
      <c r="H34" s="640"/>
      <c r="I34" s="640"/>
      <c r="J34" s="640"/>
      <c r="K34" s="640"/>
      <c r="L34" s="640"/>
      <c r="M34" s="640"/>
      <c r="N34" s="640"/>
      <c r="O34" s="640"/>
      <c r="P34" s="640"/>
      <c r="Q34" s="641"/>
      <c r="R34" s="642">
        <v>28500602</v>
      </c>
      <c r="S34" s="643"/>
      <c r="T34" s="643"/>
      <c r="U34" s="643"/>
      <c r="V34" s="643"/>
      <c r="W34" s="643"/>
      <c r="X34" s="643"/>
      <c r="Y34" s="644"/>
      <c r="Z34" s="675">
        <v>1.4</v>
      </c>
      <c r="AA34" s="675"/>
      <c r="AB34" s="675"/>
      <c r="AC34" s="675"/>
      <c r="AD34" s="676">
        <v>12893473</v>
      </c>
      <c r="AE34" s="676"/>
      <c r="AF34" s="676"/>
      <c r="AG34" s="676"/>
      <c r="AH34" s="676"/>
      <c r="AI34" s="676"/>
      <c r="AJ34" s="676"/>
      <c r="AK34" s="676"/>
      <c r="AL34" s="645">
        <v>1.5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318</v>
      </c>
      <c r="CE34" s="682"/>
      <c r="CF34" s="682"/>
      <c r="CG34" s="682"/>
      <c r="CH34" s="682"/>
      <c r="CI34" s="682"/>
      <c r="CJ34" s="682"/>
      <c r="CK34" s="682"/>
      <c r="CL34" s="682"/>
      <c r="CM34" s="682"/>
      <c r="CN34" s="682"/>
      <c r="CO34" s="682"/>
      <c r="CP34" s="682"/>
      <c r="CQ34" s="683"/>
      <c r="CR34" s="642">
        <v>137979209</v>
      </c>
      <c r="CS34" s="643"/>
      <c r="CT34" s="643"/>
      <c r="CU34" s="643"/>
      <c r="CV34" s="643"/>
      <c r="CW34" s="643"/>
      <c r="CX34" s="643"/>
      <c r="CY34" s="644"/>
      <c r="CZ34" s="645">
        <v>6.8</v>
      </c>
      <c r="DA34" s="663"/>
      <c r="DB34" s="663"/>
      <c r="DC34" s="664"/>
      <c r="DD34" s="648">
        <v>95579741</v>
      </c>
      <c r="DE34" s="643"/>
      <c r="DF34" s="643"/>
      <c r="DG34" s="643"/>
      <c r="DH34" s="643"/>
      <c r="DI34" s="643"/>
      <c r="DJ34" s="643"/>
      <c r="DK34" s="644"/>
      <c r="DL34" s="648">
        <v>81985422</v>
      </c>
      <c r="DM34" s="643"/>
      <c r="DN34" s="643"/>
      <c r="DO34" s="643"/>
      <c r="DP34" s="643"/>
      <c r="DQ34" s="643"/>
      <c r="DR34" s="643"/>
      <c r="DS34" s="643"/>
      <c r="DT34" s="643"/>
      <c r="DU34" s="643"/>
      <c r="DV34" s="644"/>
      <c r="DW34" s="645">
        <v>9.1999999999999993</v>
      </c>
      <c r="DX34" s="663"/>
      <c r="DY34" s="663"/>
      <c r="DZ34" s="663"/>
      <c r="EA34" s="663"/>
      <c r="EB34" s="663"/>
      <c r="EC34" s="684"/>
    </row>
    <row r="35" spans="2:133" ht="11.25" customHeight="1" x14ac:dyDescent="0.15">
      <c r="B35" s="639" t="s">
        <v>319</v>
      </c>
      <c r="C35" s="640"/>
      <c r="D35" s="640"/>
      <c r="E35" s="640"/>
      <c r="F35" s="640"/>
      <c r="G35" s="640"/>
      <c r="H35" s="640"/>
      <c r="I35" s="640"/>
      <c r="J35" s="640"/>
      <c r="K35" s="640"/>
      <c r="L35" s="640"/>
      <c r="M35" s="640"/>
      <c r="N35" s="640"/>
      <c r="O35" s="640"/>
      <c r="P35" s="640"/>
      <c r="Q35" s="641"/>
      <c r="R35" s="642">
        <v>798946</v>
      </c>
      <c r="S35" s="643"/>
      <c r="T35" s="643"/>
      <c r="U35" s="643"/>
      <c r="V35" s="643"/>
      <c r="W35" s="643"/>
      <c r="X35" s="643"/>
      <c r="Y35" s="644"/>
      <c r="Z35" s="675">
        <v>0</v>
      </c>
      <c r="AA35" s="675"/>
      <c r="AB35" s="675"/>
      <c r="AC35" s="675"/>
      <c r="AD35" s="676" t="s">
        <v>186</v>
      </c>
      <c r="AE35" s="676"/>
      <c r="AF35" s="676"/>
      <c r="AG35" s="676"/>
      <c r="AH35" s="676"/>
      <c r="AI35" s="676"/>
      <c r="AJ35" s="676"/>
      <c r="AK35" s="676"/>
      <c r="AL35" s="645" t="s">
        <v>128</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322</v>
      </c>
      <c r="CE35" s="682"/>
      <c r="CF35" s="682"/>
      <c r="CG35" s="682"/>
      <c r="CH35" s="682"/>
      <c r="CI35" s="682"/>
      <c r="CJ35" s="682"/>
      <c r="CK35" s="682"/>
      <c r="CL35" s="682"/>
      <c r="CM35" s="682"/>
      <c r="CN35" s="682"/>
      <c r="CO35" s="682"/>
      <c r="CP35" s="682"/>
      <c r="CQ35" s="683"/>
      <c r="CR35" s="642">
        <v>20704682</v>
      </c>
      <c r="CS35" s="661"/>
      <c r="CT35" s="661"/>
      <c r="CU35" s="661"/>
      <c r="CV35" s="661"/>
      <c r="CW35" s="661"/>
      <c r="CX35" s="661"/>
      <c r="CY35" s="662"/>
      <c r="CZ35" s="645">
        <v>1</v>
      </c>
      <c r="DA35" s="663"/>
      <c r="DB35" s="663"/>
      <c r="DC35" s="664"/>
      <c r="DD35" s="648">
        <v>16337270</v>
      </c>
      <c r="DE35" s="661"/>
      <c r="DF35" s="661"/>
      <c r="DG35" s="661"/>
      <c r="DH35" s="661"/>
      <c r="DI35" s="661"/>
      <c r="DJ35" s="661"/>
      <c r="DK35" s="662"/>
      <c r="DL35" s="648">
        <v>16337270</v>
      </c>
      <c r="DM35" s="661"/>
      <c r="DN35" s="661"/>
      <c r="DO35" s="661"/>
      <c r="DP35" s="661"/>
      <c r="DQ35" s="661"/>
      <c r="DR35" s="661"/>
      <c r="DS35" s="661"/>
      <c r="DT35" s="661"/>
      <c r="DU35" s="661"/>
      <c r="DV35" s="662"/>
      <c r="DW35" s="645">
        <v>1.8</v>
      </c>
      <c r="DX35" s="663"/>
      <c r="DY35" s="663"/>
      <c r="DZ35" s="663"/>
      <c r="EA35" s="663"/>
      <c r="EB35" s="663"/>
      <c r="EC35" s="684"/>
    </row>
    <row r="36" spans="2:133" ht="11.25" customHeight="1" x14ac:dyDescent="0.15">
      <c r="B36" s="639" t="s">
        <v>323</v>
      </c>
      <c r="C36" s="640"/>
      <c r="D36" s="640"/>
      <c r="E36" s="640"/>
      <c r="F36" s="640"/>
      <c r="G36" s="640"/>
      <c r="H36" s="640"/>
      <c r="I36" s="640"/>
      <c r="J36" s="640"/>
      <c r="K36" s="640"/>
      <c r="L36" s="640"/>
      <c r="M36" s="640"/>
      <c r="N36" s="640"/>
      <c r="O36" s="640"/>
      <c r="P36" s="640"/>
      <c r="Q36" s="641"/>
      <c r="R36" s="642">
        <v>5594025</v>
      </c>
      <c r="S36" s="643"/>
      <c r="T36" s="643"/>
      <c r="U36" s="643"/>
      <c r="V36" s="643"/>
      <c r="W36" s="643"/>
      <c r="X36" s="643"/>
      <c r="Y36" s="644"/>
      <c r="Z36" s="675">
        <v>0.3</v>
      </c>
      <c r="AA36" s="675"/>
      <c r="AB36" s="675"/>
      <c r="AC36" s="675"/>
      <c r="AD36" s="676" t="s">
        <v>128</v>
      </c>
      <c r="AE36" s="676"/>
      <c r="AF36" s="676"/>
      <c r="AG36" s="676"/>
      <c r="AH36" s="676"/>
      <c r="AI36" s="676"/>
      <c r="AJ36" s="676"/>
      <c r="AK36" s="676"/>
      <c r="AL36" s="645" t="s">
        <v>186</v>
      </c>
      <c r="AM36" s="646"/>
      <c r="AN36" s="646"/>
      <c r="AO36" s="677"/>
      <c r="AP36" s="235"/>
      <c r="AQ36" s="694" t="s">
        <v>324</v>
      </c>
      <c r="AR36" s="695"/>
      <c r="AS36" s="695"/>
      <c r="AT36" s="695"/>
      <c r="AU36" s="695"/>
      <c r="AV36" s="695"/>
      <c r="AW36" s="695"/>
      <c r="AX36" s="695"/>
      <c r="AY36" s="696"/>
      <c r="AZ36" s="697">
        <v>162957466</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3080596</v>
      </c>
      <c r="BW36" s="698"/>
      <c r="BX36" s="698"/>
      <c r="BY36" s="698"/>
      <c r="BZ36" s="698"/>
      <c r="CA36" s="698"/>
      <c r="CB36" s="699"/>
      <c r="CD36" s="681" t="s">
        <v>326</v>
      </c>
      <c r="CE36" s="682"/>
      <c r="CF36" s="682"/>
      <c r="CG36" s="682"/>
      <c r="CH36" s="682"/>
      <c r="CI36" s="682"/>
      <c r="CJ36" s="682"/>
      <c r="CK36" s="682"/>
      <c r="CL36" s="682"/>
      <c r="CM36" s="682"/>
      <c r="CN36" s="682"/>
      <c r="CO36" s="682"/>
      <c r="CP36" s="682"/>
      <c r="CQ36" s="683"/>
      <c r="CR36" s="642">
        <v>437719831</v>
      </c>
      <c r="CS36" s="643"/>
      <c r="CT36" s="643"/>
      <c r="CU36" s="643"/>
      <c r="CV36" s="643"/>
      <c r="CW36" s="643"/>
      <c r="CX36" s="643"/>
      <c r="CY36" s="644"/>
      <c r="CZ36" s="645">
        <v>21.7</v>
      </c>
      <c r="DA36" s="663"/>
      <c r="DB36" s="663"/>
      <c r="DC36" s="664"/>
      <c r="DD36" s="648">
        <v>120510613</v>
      </c>
      <c r="DE36" s="643"/>
      <c r="DF36" s="643"/>
      <c r="DG36" s="643"/>
      <c r="DH36" s="643"/>
      <c r="DI36" s="643"/>
      <c r="DJ36" s="643"/>
      <c r="DK36" s="644"/>
      <c r="DL36" s="648">
        <v>70947064</v>
      </c>
      <c r="DM36" s="643"/>
      <c r="DN36" s="643"/>
      <c r="DO36" s="643"/>
      <c r="DP36" s="643"/>
      <c r="DQ36" s="643"/>
      <c r="DR36" s="643"/>
      <c r="DS36" s="643"/>
      <c r="DT36" s="643"/>
      <c r="DU36" s="643"/>
      <c r="DV36" s="644"/>
      <c r="DW36" s="645">
        <v>8</v>
      </c>
      <c r="DX36" s="663"/>
      <c r="DY36" s="663"/>
      <c r="DZ36" s="663"/>
      <c r="EA36" s="663"/>
      <c r="EB36" s="663"/>
      <c r="EC36" s="684"/>
    </row>
    <row r="37" spans="2:133" ht="11.25" customHeight="1" x14ac:dyDescent="0.15">
      <c r="B37" s="639" t="s">
        <v>327</v>
      </c>
      <c r="C37" s="640"/>
      <c r="D37" s="640"/>
      <c r="E37" s="640"/>
      <c r="F37" s="640"/>
      <c r="G37" s="640"/>
      <c r="H37" s="640"/>
      <c r="I37" s="640"/>
      <c r="J37" s="640"/>
      <c r="K37" s="640"/>
      <c r="L37" s="640"/>
      <c r="M37" s="640"/>
      <c r="N37" s="640"/>
      <c r="O37" s="640"/>
      <c r="P37" s="640"/>
      <c r="Q37" s="641"/>
      <c r="R37" s="642">
        <v>7425281</v>
      </c>
      <c r="S37" s="643"/>
      <c r="T37" s="643"/>
      <c r="U37" s="643"/>
      <c r="V37" s="643"/>
      <c r="W37" s="643"/>
      <c r="X37" s="643"/>
      <c r="Y37" s="644"/>
      <c r="Z37" s="675">
        <v>0.4</v>
      </c>
      <c r="AA37" s="675"/>
      <c r="AB37" s="675"/>
      <c r="AC37" s="675"/>
      <c r="AD37" s="676" t="s">
        <v>186</v>
      </c>
      <c r="AE37" s="676"/>
      <c r="AF37" s="676"/>
      <c r="AG37" s="676"/>
      <c r="AH37" s="676"/>
      <c r="AI37" s="676"/>
      <c r="AJ37" s="676"/>
      <c r="AK37" s="676"/>
      <c r="AL37" s="645" t="s">
        <v>186</v>
      </c>
      <c r="AM37" s="646"/>
      <c r="AN37" s="646"/>
      <c r="AO37" s="677"/>
      <c r="AQ37" s="685" t="s">
        <v>328</v>
      </c>
      <c r="AR37" s="686"/>
      <c r="AS37" s="686"/>
      <c r="AT37" s="686"/>
      <c r="AU37" s="686"/>
      <c r="AV37" s="686"/>
      <c r="AW37" s="686"/>
      <c r="AX37" s="686"/>
      <c r="AY37" s="687"/>
      <c r="AZ37" s="642">
        <v>25190397</v>
      </c>
      <c r="BA37" s="643"/>
      <c r="BB37" s="643"/>
      <c r="BC37" s="643"/>
      <c r="BD37" s="661"/>
      <c r="BE37" s="661"/>
      <c r="BF37" s="688"/>
      <c r="BG37" s="681" t="s">
        <v>329</v>
      </c>
      <c r="BH37" s="682"/>
      <c r="BI37" s="682"/>
      <c r="BJ37" s="682"/>
      <c r="BK37" s="682"/>
      <c r="BL37" s="682"/>
      <c r="BM37" s="682"/>
      <c r="BN37" s="682"/>
      <c r="BO37" s="682"/>
      <c r="BP37" s="682"/>
      <c r="BQ37" s="682"/>
      <c r="BR37" s="682"/>
      <c r="BS37" s="682"/>
      <c r="BT37" s="682"/>
      <c r="BU37" s="683"/>
      <c r="BV37" s="642">
        <v>-4017207</v>
      </c>
      <c r="BW37" s="643"/>
      <c r="BX37" s="643"/>
      <c r="BY37" s="643"/>
      <c r="BZ37" s="643"/>
      <c r="CA37" s="643"/>
      <c r="CB37" s="689"/>
      <c r="CD37" s="681" t="s">
        <v>330</v>
      </c>
      <c r="CE37" s="682"/>
      <c r="CF37" s="682"/>
      <c r="CG37" s="682"/>
      <c r="CH37" s="682"/>
      <c r="CI37" s="682"/>
      <c r="CJ37" s="682"/>
      <c r="CK37" s="682"/>
      <c r="CL37" s="682"/>
      <c r="CM37" s="682"/>
      <c r="CN37" s="682"/>
      <c r="CO37" s="682"/>
      <c r="CP37" s="682"/>
      <c r="CQ37" s="683"/>
      <c r="CR37" s="642">
        <v>7716367</v>
      </c>
      <c r="CS37" s="661"/>
      <c r="CT37" s="661"/>
      <c r="CU37" s="661"/>
      <c r="CV37" s="661"/>
      <c r="CW37" s="661"/>
      <c r="CX37" s="661"/>
      <c r="CY37" s="662"/>
      <c r="CZ37" s="645">
        <v>0.4</v>
      </c>
      <c r="DA37" s="663"/>
      <c r="DB37" s="663"/>
      <c r="DC37" s="664"/>
      <c r="DD37" s="648">
        <v>3191710</v>
      </c>
      <c r="DE37" s="661"/>
      <c r="DF37" s="661"/>
      <c r="DG37" s="661"/>
      <c r="DH37" s="661"/>
      <c r="DI37" s="661"/>
      <c r="DJ37" s="661"/>
      <c r="DK37" s="662"/>
      <c r="DL37" s="648">
        <v>3105749</v>
      </c>
      <c r="DM37" s="661"/>
      <c r="DN37" s="661"/>
      <c r="DO37" s="661"/>
      <c r="DP37" s="661"/>
      <c r="DQ37" s="661"/>
      <c r="DR37" s="661"/>
      <c r="DS37" s="661"/>
      <c r="DT37" s="661"/>
      <c r="DU37" s="661"/>
      <c r="DV37" s="662"/>
      <c r="DW37" s="645">
        <v>0.3</v>
      </c>
      <c r="DX37" s="663"/>
      <c r="DY37" s="663"/>
      <c r="DZ37" s="663"/>
      <c r="EA37" s="663"/>
      <c r="EB37" s="663"/>
      <c r="EC37" s="684"/>
    </row>
    <row r="38" spans="2:133" ht="11.25" customHeight="1" x14ac:dyDescent="0.15">
      <c r="B38" s="639" t="s">
        <v>331</v>
      </c>
      <c r="C38" s="640"/>
      <c r="D38" s="640"/>
      <c r="E38" s="640"/>
      <c r="F38" s="640"/>
      <c r="G38" s="640"/>
      <c r="H38" s="640"/>
      <c r="I38" s="640"/>
      <c r="J38" s="640"/>
      <c r="K38" s="640"/>
      <c r="L38" s="640"/>
      <c r="M38" s="640"/>
      <c r="N38" s="640"/>
      <c r="O38" s="640"/>
      <c r="P38" s="640"/>
      <c r="Q38" s="641"/>
      <c r="R38" s="642">
        <v>55933229</v>
      </c>
      <c r="S38" s="643"/>
      <c r="T38" s="643"/>
      <c r="U38" s="643"/>
      <c r="V38" s="643"/>
      <c r="W38" s="643"/>
      <c r="X38" s="643"/>
      <c r="Y38" s="644"/>
      <c r="Z38" s="675">
        <v>2.7</v>
      </c>
      <c r="AA38" s="675"/>
      <c r="AB38" s="675"/>
      <c r="AC38" s="675"/>
      <c r="AD38" s="676">
        <v>388776</v>
      </c>
      <c r="AE38" s="676"/>
      <c r="AF38" s="676"/>
      <c r="AG38" s="676"/>
      <c r="AH38" s="676"/>
      <c r="AI38" s="676"/>
      <c r="AJ38" s="676"/>
      <c r="AK38" s="676"/>
      <c r="AL38" s="645">
        <v>0</v>
      </c>
      <c r="AM38" s="646"/>
      <c r="AN38" s="646"/>
      <c r="AO38" s="677"/>
      <c r="AQ38" s="685" t="s">
        <v>332</v>
      </c>
      <c r="AR38" s="686"/>
      <c r="AS38" s="686"/>
      <c r="AT38" s="686"/>
      <c r="AU38" s="686"/>
      <c r="AV38" s="686"/>
      <c r="AW38" s="686"/>
      <c r="AX38" s="686"/>
      <c r="AY38" s="687"/>
      <c r="AZ38" s="642">
        <v>12548713</v>
      </c>
      <c r="BA38" s="643"/>
      <c r="BB38" s="643"/>
      <c r="BC38" s="643"/>
      <c r="BD38" s="661"/>
      <c r="BE38" s="661"/>
      <c r="BF38" s="688"/>
      <c r="BG38" s="681" t="s">
        <v>333</v>
      </c>
      <c r="BH38" s="682"/>
      <c r="BI38" s="682"/>
      <c r="BJ38" s="682"/>
      <c r="BK38" s="682"/>
      <c r="BL38" s="682"/>
      <c r="BM38" s="682"/>
      <c r="BN38" s="682"/>
      <c r="BO38" s="682"/>
      <c r="BP38" s="682"/>
      <c r="BQ38" s="682"/>
      <c r="BR38" s="682"/>
      <c r="BS38" s="682"/>
      <c r="BT38" s="682"/>
      <c r="BU38" s="683"/>
      <c r="BV38" s="642">
        <v>420764</v>
      </c>
      <c r="BW38" s="643"/>
      <c r="BX38" s="643"/>
      <c r="BY38" s="643"/>
      <c r="BZ38" s="643"/>
      <c r="CA38" s="643"/>
      <c r="CB38" s="689"/>
      <c r="CD38" s="681" t="s">
        <v>334</v>
      </c>
      <c r="CE38" s="682"/>
      <c r="CF38" s="682"/>
      <c r="CG38" s="682"/>
      <c r="CH38" s="682"/>
      <c r="CI38" s="682"/>
      <c r="CJ38" s="682"/>
      <c r="CK38" s="682"/>
      <c r="CL38" s="682"/>
      <c r="CM38" s="682"/>
      <c r="CN38" s="682"/>
      <c r="CO38" s="682"/>
      <c r="CP38" s="682"/>
      <c r="CQ38" s="683"/>
      <c r="CR38" s="642">
        <v>131762367</v>
      </c>
      <c r="CS38" s="643"/>
      <c r="CT38" s="643"/>
      <c r="CU38" s="643"/>
      <c r="CV38" s="643"/>
      <c r="CW38" s="643"/>
      <c r="CX38" s="643"/>
      <c r="CY38" s="644"/>
      <c r="CZ38" s="645">
        <v>6.5</v>
      </c>
      <c r="DA38" s="663"/>
      <c r="DB38" s="663"/>
      <c r="DC38" s="664"/>
      <c r="DD38" s="648">
        <v>104670137</v>
      </c>
      <c r="DE38" s="643"/>
      <c r="DF38" s="643"/>
      <c r="DG38" s="643"/>
      <c r="DH38" s="643"/>
      <c r="DI38" s="643"/>
      <c r="DJ38" s="643"/>
      <c r="DK38" s="644"/>
      <c r="DL38" s="648">
        <v>81638160</v>
      </c>
      <c r="DM38" s="643"/>
      <c r="DN38" s="643"/>
      <c r="DO38" s="643"/>
      <c r="DP38" s="643"/>
      <c r="DQ38" s="643"/>
      <c r="DR38" s="643"/>
      <c r="DS38" s="643"/>
      <c r="DT38" s="643"/>
      <c r="DU38" s="643"/>
      <c r="DV38" s="644"/>
      <c r="DW38" s="645">
        <v>9.1999999999999993</v>
      </c>
      <c r="DX38" s="663"/>
      <c r="DY38" s="663"/>
      <c r="DZ38" s="663"/>
      <c r="EA38" s="663"/>
      <c r="EB38" s="663"/>
      <c r="EC38" s="684"/>
    </row>
    <row r="39" spans="2:133" ht="11.25" customHeight="1" x14ac:dyDescent="0.15">
      <c r="B39" s="639" t="s">
        <v>335</v>
      </c>
      <c r="C39" s="640"/>
      <c r="D39" s="640"/>
      <c r="E39" s="640"/>
      <c r="F39" s="640"/>
      <c r="G39" s="640"/>
      <c r="H39" s="640"/>
      <c r="I39" s="640"/>
      <c r="J39" s="640"/>
      <c r="K39" s="640"/>
      <c r="L39" s="640"/>
      <c r="M39" s="640"/>
      <c r="N39" s="640"/>
      <c r="O39" s="640"/>
      <c r="P39" s="640"/>
      <c r="Q39" s="641"/>
      <c r="R39" s="642">
        <v>108576000</v>
      </c>
      <c r="S39" s="643"/>
      <c r="T39" s="643"/>
      <c r="U39" s="643"/>
      <c r="V39" s="643"/>
      <c r="W39" s="643"/>
      <c r="X39" s="643"/>
      <c r="Y39" s="644"/>
      <c r="Z39" s="675">
        <v>5.3</v>
      </c>
      <c r="AA39" s="675"/>
      <c r="AB39" s="675"/>
      <c r="AC39" s="675"/>
      <c r="AD39" s="676" t="s">
        <v>128</v>
      </c>
      <c r="AE39" s="676"/>
      <c r="AF39" s="676"/>
      <c r="AG39" s="676"/>
      <c r="AH39" s="676"/>
      <c r="AI39" s="676"/>
      <c r="AJ39" s="676"/>
      <c r="AK39" s="676"/>
      <c r="AL39" s="645" t="s">
        <v>128</v>
      </c>
      <c r="AM39" s="646"/>
      <c r="AN39" s="646"/>
      <c r="AO39" s="677"/>
      <c r="AQ39" s="685" t="s">
        <v>336</v>
      </c>
      <c r="AR39" s="686"/>
      <c r="AS39" s="686"/>
      <c r="AT39" s="686"/>
      <c r="AU39" s="686"/>
      <c r="AV39" s="686"/>
      <c r="AW39" s="686"/>
      <c r="AX39" s="686"/>
      <c r="AY39" s="687"/>
      <c r="AZ39" s="642">
        <v>4002334</v>
      </c>
      <c r="BA39" s="643"/>
      <c r="BB39" s="643"/>
      <c r="BC39" s="643"/>
      <c r="BD39" s="661"/>
      <c r="BE39" s="661"/>
      <c r="BF39" s="688"/>
      <c r="BG39" s="681" t="s">
        <v>337</v>
      </c>
      <c r="BH39" s="682"/>
      <c r="BI39" s="682"/>
      <c r="BJ39" s="682"/>
      <c r="BK39" s="682"/>
      <c r="BL39" s="682"/>
      <c r="BM39" s="682"/>
      <c r="BN39" s="682"/>
      <c r="BO39" s="682"/>
      <c r="BP39" s="682"/>
      <c r="BQ39" s="682"/>
      <c r="BR39" s="682"/>
      <c r="BS39" s="682"/>
      <c r="BT39" s="682"/>
      <c r="BU39" s="683"/>
      <c r="BV39" s="642">
        <v>609102</v>
      </c>
      <c r="BW39" s="643"/>
      <c r="BX39" s="643"/>
      <c r="BY39" s="643"/>
      <c r="BZ39" s="643"/>
      <c r="CA39" s="643"/>
      <c r="CB39" s="689"/>
      <c r="CD39" s="681" t="s">
        <v>338</v>
      </c>
      <c r="CE39" s="682"/>
      <c r="CF39" s="682"/>
      <c r="CG39" s="682"/>
      <c r="CH39" s="682"/>
      <c r="CI39" s="682"/>
      <c r="CJ39" s="682"/>
      <c r="CK39" s="682"/>
      <c r="CL39" s="682"/>
      <c r="CM39" s="682"/>
      <c r="CN39" s="682"/>
      <c r="CO39" s="682"/>
      <c r="CP39" s="682"/>
      <c r="CQ39" s="683"/>
      <c r="CR39" s="642">
        <v>6985520</v>
      </c>
      <c r="CS39" s="661"/>
      <c r="CT39" s="661"/>
      <c r="CU39" s="661"/>
      <c r="CV39" s="661"/>
      <c r="CW39" s="661"/>
      <c r="CX39" s="661"/>
      <c r="CY39" s="662"/>
      <c r="CZ39" s="645">
        <v>0.3</v>
      </c>
      <c r="DA39" s="663"/>
      <c r="DB39" s="663"/>
      <c r="DC39" s="664"/>
      <c r="DD39" s="648">
        <v>2732050</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128</v>
      </c>
      <c r="AM40" s="646"/>
      <c r="AN40" s="646"/>
      <c r="AO40" s="677"/>
      <c r="AQ40" s="685" t="s">
        <v>340</v>
      </c>
      <c r="AR40" s="686"/>
      <c r="AS40" s="686"/>
      <c r="AT40" s="686"/>
      <c r="AU40" s="686"/>
      <c r="AV40" s="686"/>
      <c r="AW40" s="686"/>
      <c r="AX40" s="686"/>
      <c r="AY40" s="687"/>
      <c r="AZ40" s="642">
        <v>2753021</v>
      </c>
      <c r="BA40" s="643"/>
      <c r="BB40" s="643"/>
      <c r="BC40" s="643"/>
      <c r="BD40" s="661"/>
      <c r="BE40" s="661"/>
      <c r="BF40" s="688"/>
      <c r="BG40" s="690" t="s">
        <v>341</v>
      </c>
      <c r="BH40" s="691"/>
      <c r="BI40" s="691"/>
      <c r="BJ40" s="691"/>
      <c r="BK40" s="691"/>
      <c r="BL40" s="236"/>
      <c r="BM40" s="682" t="s">
        <v>342</v>
      </c>
      <c r="BN40" s="682"/>
      <c r="BO40" s="682"/>
      <c r="BP40" s="682"/>
      <c r="BQ40" s="682"/>
      <c r="BR40" s="682"/>
      <c r="BS40" s="682"/>
      <c r="BT40" s="682"/>
      <c r="BU40" s="683"/>
      <c r="BV40" s="642">
        <v>82</v>
      </c>
      <c r="BW40" s="643"/>
      <c r="BX40" s="643"/>
      <c r="BY40" s="643"/>
      <c r="BZ40" s="643"/>
      <c r="CA40" s="643"/>
      <c r="CB40" s="689"/>
      <c r="CD40" s="681" t="s">
        <v>343</v>
      </c>
      <c r="CE40" s="682"/>
      <c r="CF40" s="682"/>
      <c r="CG40" s="682"/>
      <c r="CH40" s="682"/>
      <c r="CI40" s="682"/>
      <c r="CJ40" s="682"/>
      <c r="CK40" s="682"/>
      <c r="CL40" s="682"/>
      <c r="CM40" s="682"/>
      <c r="CN40" s="682"/>
      <c r="CO40" s="682"/>
      <c r="CP40" s="682"/>
      <c r="CQ40" s="683"/>
      <c r="CR40" s="642">
        <v>11061174</v>
      </c>
      <c r="CS40" s="643"/>
      <c r="CT40" s="643"/>
      <c r="CU40" s="643"/>
      <c r="CV40" s="643"/>
      <c r="CW40" s="643"/>
      <c r="CX40" s="643"/>
      <c r="CY40" s="644"/>
      <c r="CZ40" s="645">
        <v>0.5</v>
      </c>
      <c r="DA40" s="663"/>
      <c r="DB40" s="663"/>
      <c r="DC40" s="664"/>
      <c r="DD40" s="648">
        <v>1187356</v>
      </c>
      <c r="DE40" s="643"/>
      <c r="DF40" s="643"/>
      <c r="DG40" s="643"/>
      <c r="DH40" s="643"/>
      <c r="DI40" s="643"/>
      <c r="DJ40" s="643"/>
      <c r="DK40" s="644"/>
      <c r="DL40" s="648" t="s">
        <v>186</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186</v>
      </c>
      <c r="AA41" s="675"/>
      <c r="AB41" s="675"/>
      <c r="AC41" s="675"/>
      <c r="AD41" s="676" t="s">
        <v>128</v>
      </c>
      <c r="AE41" s="676"/>
      <c r="AF41" s="676"/>
      <c r="AG41" s="676"/>
      <c r="AH41" s="676"/>
      <c r="AI41" s="676"/>
      <c r="AJ41" s="676"/>
      <c r="AK41" s="676"/>
      <c r="AL41" s="645" t="s">
        <v>186</v>
      </c>
      <c r="AM41" s="646"/>
      <c r="AN41" s="646"/>
      <c r="AO41" s="677"/>
      <c r="AQ41" s="685" t="s">
        <v>345</v>
      </c>
      <c r="AR41" s="686"/>
      <c r="AS41" s="686"/>
      <c r="AT41" s="686"/>
      <c r="AU41" s="686"/>
      <c r="AV41" s="686"/>
      <c r="AW41" s="686"/>
      <c r="AX41" s="686"/>
      <c r="AY41" s="687"/>
      <c r="AZ41" s="642">
        <v>33983262</v>
      </c>
      <c r="BA41" s="643"/>
      <c r="BB41" s="643"/>
      <c r="BC41" s="643"/>
      <c r="BD41" s="661"/>
      <c r="BE41" s="661"/>
      <c r="BF41" s="688"/>
      <c r="BG41" s="690"/>
      <c r="BH41" s="691"/>
      <c r="BI41" s="691"/>
      <c r="BJ41" s="691"/>
      <c r="BK41" s="691"/>
      <c r="BL41" s="236"/>
      <c r="BM41" s="682" t="s">
        <v>346</v>
      </c>
      <c r="BN41" s="682"/>
      <c r="BO41" s="682"/>
      <c r="BP41" s="682"/>
      <c r="BQ41" s="682"/>
      <c r="BR41" s="682"/>
      <c r="BS41" s="682"/>
      <c r="BT41" s="682"/>
      <c r="BU41" s="683"/>
      <c r="BV41" s="642">
        <v>5</v>
      </c>
      <c r="BW41" s="643"/>
      <c r="BX41" s="643"/>
      <c r="BY41" s="643"/>
      <c r="BZ41" s="643"/>
      <c r="CA41" s="643"/>
      <c r="CB41" s="689"/>
      <c r="CD41" s="681" t="s">
        <v>347</v>
      </c>
      <c r="CE41" s="682"/>
      <c r="CF41" s="682"/>
      <c r="CG41" s="682"/>
      <c r="CH41" s="682"/>
      <c r="CI41" s="682"/>
      <c r="CJ41" s="682"/>
      <c r="CK41" s="682"/>
      <c r="CL41" s="682"/>
      <c r="CM41" s="682"/>
      <c r="CN41" s="682"/>
      <c r="CO41" s="682"/>
      <c r="CP41" s="682"/>
      <c r="CQ41" s="683"/>
      <c r="CR41" s="642" t="s">
        <v>186</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39144000</v>
      </c>
      <c r="S42" s="643"/>
      <c r="T42" s="643"/>
      <c r="U42" s="643"/>
      <c r="V42" s="643"/>
      <c r="W42" s="643"/>
      <c r="X42" s="643"/>
      <c r="Y42" s="644"/>
      <c r="Z42" s="675">
        <v>1.9</v>
      </c>
      <c r="AA42" s="675"/>
      <c r="AB42" s="675"/>
      <c r="AC42" s="675"/>
      <c r="AD42" s="676" t="s">
        <v>186</v>
      </c>
      <c r="AE42" s="676"/>
      <c r="AF42" s="676"/>
      <c r="AG42" s="676"/>
      <c r="AH42" s="676"/>
      <c r="AI42" s="676"/>
      <c r="AJ42" s="676"/>
      <c r="AK42" s="676"/>
      <c r="AL42" s="645" t="s">
        <v>128</v>
      </c>
      <c r="AM42" s="646"/>
      <c r="AN42" s="646"/>
      <c r="AO42" s="677"/>
      <c r="AQ42" s="678" t="s">
        <v>349</v>
      </c>
      <c r="AR42" s="679"/>
      <c r="AS42" s="679"/>
      <c r="AT42" s="679"/>
      <c r="AU42" s="679"/>
      <c r="AV42" s="679"/>
      <c r="AW42" s="679"/>
      <c r="AX42" s="679"/>
      <c r="AY42" s="680"/>
      <c r="AZ42" s="626">
        <v>84479739</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307</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177780610</v>
      </c>
      <c r="CS42" s="643"/>
      <c r="CT42" s="643"/>
      <c r="CU42" s="643"/>
      <c r="CV42" s="643"/>
      <c r="CW42" s="643"/>
      <c r="CX42" s="643"/>
      <c r="CY42" s="644"/>
      <c r="CZ42" s="645">
        <v>8.8000000000000007</v>
      </c>
      <c r="DA42" s="646"/>
      <c r="DB42" s="646"/>
      <c r="DC42" s="647"/>
      <c r="DD42" s="648">
        <v>53266237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2042685098</v>
      </c>
      <c r="S43" s="665"/>
      <c r="T43" s="665"/>
      <c r="U43" s="665"/>
      <c r="V43" s="665"/>
      <c r="W43" s="665"/>
      <c r="X43" s="665"/>
      <c r="Y43" s="666"/>
      <c r="Z43" s="667">
        <v>100</v>
      </c>
      <c r="AA43" s="667"/>
      <c r="AB43" s="667"/>
      <c r="AC43" s="667"/>
      <c r="AD43" s="668">
        <v>848762038</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3275428</v>
      </c>
      <c r="CS43" s="661"/>
      <c r="CT43" s="661"/>
      <c r="CU43" s="661"/>
      <c r="CV43" s="661"/>
      <c r="CW43" s="661"/>
      <c r="CX43" s="661"/>
      <c r="CY43" s="662"/>
      <c r="CZ43" s="645">
        <v>0.2</v>
      </c>
      <c r="DA43" s="663"/>
      <c r="DB43" s="663"/>
      <c r="DC43" s="664"/>
      <c r="DD43" s="648">
        <v>3222160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354</v>
      </c>
      <c r="CG44" s="640"/>
      <c r="CH44" s="640"/>
      <c r="CI44" s="640"/>
      <c r="CJ44" s="640"/>
      <c r="CK44" s="640"/>
      <c r="CL44" s="640"/>
      <c r="CM44" s="640"/>
      <c r="CN44" s="640"/>
      <c r="CO44" s="640"/>
      <c r="CP44" s="640"/>
      <c r="CQ44" s="641"/>
      <c r="CR44" s="642">
        <v>177486388</v>
      </c>
      <c r="CS44" s="643"/>
      <c r="CT44" s="643"/>
      <c r="CU44" s="643"/>
      <c r="CV44" s="643"/>
      <c r="CW44" s="643"/>
      <c r="CX44" s="643"/>
      <c r="CY44" s="644"/>
      <c r="CZ44" s="645">
        <v>8.8000000000000007</v>
      </c>
      <c r="DA44" s="646"/>
      <c r="DB44" s="646"/>
      <c r="DC44" s="647"/>
      <c r="DD44" s="648">
        <v>53263895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99384965</v>
      </c>
      <c r="CS45" s="661"/>
      <c r="CT45" s="661"/>
      <c r="CU45" s="661"/>
      <c r="CV45" s="661"/>
      <c r="CW45" s="661"/>
      <c r="CX45" s="661"/>
      <c r="CY45" s="662"/>
      <c r="CZ45" s="645">
        <v>4.9000000000000004</v>
      </c>
      <c r="DA45" s="663"/>
      <c r="DB45" s="663"/>
      <c r="DC45" s="664"/>
      <c r="DD45" s="648">
        <v>8715034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75309158</v>
      </c>
      <c r="CS46" s="643"/>
      <c r="CT46" s="643"/>
      <c r="CU46" s="643"/>
      <c r="CV46" s="643"/>
      <c r="CW46" s="643"/>
      <c r="CX46" s="643"/>
      <c r="CY46" s="644"/>
      <c r="CZ46" s="645">
        <v>3.7</v>
      </c>
      <c r="DA46" s="646"/>
      <c r="DB46" s="646"/>
      <c r="DC46" s="647"/>
      <c r="DD46" s="648">
        <v>44270596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294222</v>
      </c>
      <c r="CS47" s="661"/>
      <c r="CT47" s="661"/>
      <c r="CU47" s="661"/>
      <c r="CV47" s="661"/>
      <c r="CW47" s="661"/>
      <c r="CX47" s="661"/>
      <c r="CY47" s="662"/>
      <c r="CZ47" s="645">
        <v>0</v>
      </c>
      <c r="DA47" s="663"/>
      <c r="DB47" s="663"/>
      <c r="DC47" s="664"/>
      <c r="DD47" s="648">
        <v>2342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362</v>
      </c>
      <c r="CS48" s="643"/>
      <c r="CT48" s="643"/>
      <c r="CU48" s="643"/>
      <c r="CV48" s="643"/>
      <c r="CW48" s="643"/>
      <c r="CX48" s="643"/>
      <c r="CY48" s="644"/>
      <c r="CZ48" s="645" t="s">
        <v>362</v>
      </c>
      <c r="DA48" s="646"/>
      <c r="DB48" s="646"/>
      <c r="DC48" s="647"/>
      <c r="DD48" s="648" t="s">
        <v>362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2014653275</v>
      </c>
      <c r="CS49" s="627"/>
      <c r="CT49" s="627"/>
      <c r="CU49" s="627"/>
      <c r="CV49" s="627"/>
      <c r="CW49" s="627"/>
      <c r="CX49" s="627"/>
      <c r="CY49" s="628"/>
      <c r="CZ49" s="629">
        <v>100</v>
      </c>
      <c r="DA49" s="630"/>
      <c r="DB49" s="630"/>
      <c r="DC49" s="631"/>
      <c r="DD49" s="632">
        <v>988171376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sxbCU5O0SkTjAY1JN/soaxdJpfssJqE1TrpYk/JHJfHM2EPJCtPQwijj55Ujtd6Gcybf2LrJsIWX1vtSWk8i7Q==" saltValue="yu7C8/8+3H60jwuQLSPH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V15" sqref="V15:Z1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2048692</v>
      </c>
      <c r="R7" s="1162"/>
      <c r="S7" s="1162"/>
      <c r="T7" s="1162"/>
      <c r="U7" s="1162"/>
      <c r="V7" s="1162">
        <v>2020792</v>
      </c>
      <c r="W7" s="1162"/>
      <c r="X7" s="1162"/>
      <c r="Y7" s="1162"/>
      <c r="Z7" s="1162"/>
      <c r="AA7" s="1162">
        <v>27900</v>
      </c>
      <c r="AB7" s="1162"/>
      <c r="AC7" s="1162"/>
      <c r="AD7" s="1162"/>
      <c r="AE7" s="1163"/>
      <c r="AF7" s="1164">
        <v>13041</v>
      </c>
      <c r="AG7" s="1165"/>
      <c r="AH7" s="1165"/>
      <c r="AI7" s="1165"/>
      <c r="AJ7" s="1166"/>
      <c r="AK7" s="1148">
        <v>9047</v>
      </c>
      <c r="AL7" s="1149"/>
      <c r="AM7" s="1149"/>
      <c r="AN7" s="1149"/>
      <c r="AO7" s="1149"/>
      <c r="AP7" s="1149">
        <v>2452834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603</v>
      </c>
      <c r="BT7" s="1153" t="s">
        <v>603</v>
      </c>
      <c r="BU7" s="1153" t="s">
        <v>603</v>
      </c>
      <c r="BV7" s="1153" t="s">
        <v>603</v>
      </c>
      <c r="BW7" s="1153" t="s">
        <v>603</v>
      </c>
      <c r="BX7" s="1153" t="s">
        <v>603</v>
      </c>
      <c r="BY7" s="1153" t="s">
        <v>603</v>
      </c>
      <c r="BZ7" s="1153" t="s">
        <v>603</v>
      </c>
      <c r="CA7" s="1153" t="s">
        <v>603</v>
      </c>
      <c r="CB7" s="1153" t="s">
        <v>603</v>
      </c>
      <c r="CC7" s="1153" t="s">
        <v>603</v>
      </c>
      <c r="CD7" s="1153" t="s">
        <v>603</v>
      </c>
      <c r="CE7" s="1153" t="s">
        <v>603</v>
      </c>
      <c r="CF7" s="1153" t="s">
        <v>603</v>
      </c>
      <c r="CG7" s="1154" t="s">
        <v>603</v>
      </c>
      <c r="CH7" s="1145">
        <v>-7778</v>
      </c>
      <c r="CI7" s="1146"/>
      <c r="CJ7" s="1146"/>
      <c r="CK7" s="1146"/>
      <c r="CL7" s="1147"/>
      <c r="CM7" s="1145">
        <v>511379</v>
      </c>
      <c r="CN7" s="1146"/>
      <c r="CO7" s="1146"/>
      <c r="CP7" s="1146"/>
      <c r="CQ7" s="1147"/>
      <c r="CR7" s="1145">
        <v>468831</v>
      </c>
      <c r="CS7" s="1146"/>
      <c r="CT7" s="1146"/>
      <c r="CU7" s="1146"/>
      <c r="CV7" s="1147"/>
      <c r="CW7" s="1145">
        <v>5044</v>
      </c>
      <c r="CX7" s="1146"/>
      <c r="CY7" s="1146"/>
      <c r="CZ7" s="1146"/>
      <c r="DA7" s="1147"/>
      <c r="DB7" s="1145" t="s">
        <v>523</v>
      </c>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501</v>
      </c>
      <c r="R8" s="1101"/>
      <c r="S8" s="1101"/>
      <c r="T8" s="1101"/>
      <c r="U8" s="1101"/>
      <c r="V8" s="1101">
        <v>370</v>
      </c>
      <c r="W8" s="1101"/>
      <c r="X8" s="1101"/>
      <c r="Y8" s="1101"/>
      <c r="Z8" s="1101"/>
      <c r="AA8" s="1101">
        <v>131</v>
      </c>
      <c r="AB8" s="1101"/>
      <c r="AC8" s="1101"/>
      <c r="AD8" s="1101"/>
      <c r="AE8" s="1102"/>
      <c r="AF8" s="1076" t="s">
        <v>128</v>
      </c>
      <c r="AG8" s="1077"/>
      <c r="AH8" s="1077"/>
      <c r="AI8" s="1077"/>
      <c r="AJ8" s="1078"/>
      <c r="AK8" s="1143">
        <v>5</v>
      </c>
      <c r="AL8" s="1144"/>
      <c r="AM8" s="1144"/>
      <c r="AN8" s="1144"/>
      <c r="AO8" s="1144"/>
      <c r="AP8" s="1144">
        <v>1988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604</v>
      </c>
      <c r="BT8" s="1072" t="s">
        <v>604</v>
      </c>
      <c r="BU8" s="1072" t="s">
        <v>604</v>
      </c>
      <c r="BV8" s="1072" t="s">
        <v>604</v>
      </c>
      <c r="BW8" s="1072" t="s">
        <v>604</v>
      </c>
      <c r="BX8" s="1072" t="s">
        <v>604</v>
      </c>
      <c r="BY8" s="1072" t="s">
        <v>604</v>
      </c>
      <c r="BZ8" s="1072" t="s">
        <v>604</v>
      </c>
      <c r="CA8" s="1072" t="s">
        <v>604</v>
      </c>
      <c r="CB8" s="1072" t="s">
        <v>604</v>
      </c>
      <c r="CC8" s="1072" t="s">
        <v>604</v>
      </c>
      <c r="CD8" s="1072" t="s">
        <v>604</v>
      </c>
      <c r="CE8" s="1072" t="s">
        <v>604</v>
      </c>
      <c r="CF8" s="1072" t="s">
        <v>604</v>
      </c>
      <c r="CG8" s="1073" t="s">
        <v>604</v>
      </c>
      <c r="CH8" s="1046">
        <v>970</v>
      </c>
      <c r="CI8" s="1047"/>
      <c r="CJ8" s="1047"/>
      <c r="CK8" s="1047"/>
      <c r="CL8" s="1048"/>
      <c r="CM8" s="1046">
        <v>3535</v>
      </c>
      <c r="CN8" s="1047"/>
      <c r="CO8" s="1047"/>
      <c r="CP8" s="1047"/>
      <c r="CQ8" s="1048"/>
      <c r="CR8" s="1046">
        <v>50</v>
      </c>
      <c r="CS8" s="1047"/>
      <c r="CT8" s="1047"/>
      <c r="CU8" s="1047"/>
      <c r="CV8" s="1048"/>
      <c r="CW8" s="1046" t="s">
        <v>523</v>
      </c>
      <c r="CX8" s="1047"/>
      <c r="CY8" s="1047"/>
      <c r="CZ8" s="1047"/>
      <c r="DA8" s="1048"/>
      <c r="DB8" s="1046" t="s">
        <v>523</v>
      </c>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388</v>
      </c>
      <c r="C9" s="1095"/>
      <c r="D9" s="1095"/>
      <c r="E9" s="1095"/>
      <c r="F9" s="1095"/>
      <c r="G9" s="1095"/>
      <c r="H9" s="1095"/>
      <c r="I9" s="1095"/>
      <c r="J9" s="1095"/>
      <c r="K9" s="1095"/>
      <c r="L9" s="1095"/>
      <c r="M9" s="1095"/>
      <c r="N9" s="1095"/>
      <c r="O9" s="1095"/>
      <c r="P9" s="1096"/>
      <c r="Q9" s="1100">
        <v>517</v>
      </c>
      <c r="R9" s="1101"/>
      <c r="S9" s="1101"/>
      <c r="T9" s="1101"/>
      <c r="U9" s="1101"/>
      <c r="V9" s="1101">
        <v>517</v>
      </c>
      <c r="W9" s="1101"/>
      <c r="X9" s="1101"/>
      <c r="Y9" s="1101"/>
      <c r="Z9" s="1101"/>
      <c r="AA9" s="1101" t="s">
        <v>523</v>
      </c>
      <c r="AB9" s="1101"/>
      <c r="AC9" s="1101"/>
      <c r="AD9" s="1101"/>
      <c r="AE9" s="1102"/>
      <c r="AF9" s="1076" t="s">
        <v>128</v>
      </c>
      <c r="AG9" s="1077"/>
      <c r="AH9" s="1077"/>
      <c r="AI9" s="1077"/>
      <c r="AJ9" s="1078"/>
      <c r="AK9" s="1143">
        <v>93</v>
      </c>
      <c r="AL9" s="1144"/>
      <c r="AM9" s="1144"/>
      <c r="AN9" s="1144"/>
      <c r="AO9" s="1144"/>
      <c r="AP9" s="1144" t="s">
        <v>523</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605</v>
      </c>
      <c r="BT9" s="1072" t="s">
        <v>605</v>
      </c>
      <c r="BU9" s="1072" t="s">
        <v>605</v>
      </c>
      <c r="BV9" s="1072" t="s">
        <v>605</v>
      </c>
      <c r="BW9" s="1072" t="s">
        <v>605</v>
      </c>
      <c r="BX9" s="1072" t="s">
        <v>605</v>
      </c>
      <c r="BY9" s="1072" t="s">
        <v>605</v>
      </c>
      <c r="BZ9" s="1072" t="s">
        <v>605</v>
      </c>
      <c r="CA9" s="1072" t="s">
        <v>605</v>
      </c>
      <c r="CB9" s="1072" t="s">
        <v>605</v>
      </c>
      <c r="CC9" s="1072" t="s">
        <v>605</v>
      </c>
      <c r="CD9" s="1072" t="s">
        <v>605</v>
      </c>
      <c r="CE9" s="1072" t="s">
        <v>605</v>
      </c>
      <c r="CF9" s="1072" t="s">
        <v>605</v>
      </c>
      <c r="CG9" s="1073" t="s">
        <v>605</v>
      </c>
      <c r="CH9" s="1046">
        <v>255</v>
      </c>
      <c r="CI9" s="1047"/>
      <c r="CJ9" s="1047"/>
      <c r="CK9" s="1047"/>
      <c r="CL9" s="1048"/>
      <c r="CM9" s="1046">
        <v>10577</v>
      </c>
      <c r="CN9" s="1047"/>
      <c r="CO9" s="1047"/>
      <c r="CP9" s="1047"/>
      <c r="CQ9" s="1048"/>
      <c r="CR9" s="1046">
        <v>40</v>
      </c>
      <c r="CS9" s="1047"/>
      <c r="CT9" s="1047"/>
      <c r="CU9" s="1047"/>
      <c r="CV9" s="1048"/>
      <c r="CW9" s="1046">
        <v>52</v>
      </c>
      <c r="CX9" s="1047"/>
      <c r="CY9" s="1047"/>
      <c r="CZ9" s="1047"/>
      <c r="DA9" s="1048"/>
      <c r="DB9" s="1046" t="s">
        <v>523</v>
      </c>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t="s">
        <v>389</v>
      </c>
      <c r="C10" s="1095"/>
      <c r="D10" s="1095"/>
      <c r="E10" s="1095"/>
      <c r="F10" s="1095"/>
      <c r="G10" s="1095"/>
      <c r="H10" s="1095"/>
      <c r="I10" s="1095"/>
      <c r="J10" s="1095"/>
      <c r="K10" s="1095"/>
      <c r="L10" s="1095"/>
      <c r="M10" s="1095"/>
      <c r="N10" s="1095"/>
      <c r="O10" s="1095"/>
      <c r="P10" s="1096"/>
      <c r="Q10" s="1100">
        <v>706575</v>
      </c>
      <c r="R10" s="1101"/>
      <c r="S10" s="1101"/>
      <c r="T10" s="1101"/>
      <c r="U10" s="1101"/>
      <c r="V10" s="1101">
        <v>706575</v>
      </c>
      <c r="W10" s="1101"/>
      <c r="X10" s="1101"/>
      <c r="Y10" s="1101"/>
      <c r="Z10" s="1101"/>
      <c r="AA10" s="1101" t="s">
        <v>523</v>
      </c>
      <c r="AB10" s="1101"/>
      <c r="AC10" s="1101"/>
      <c r="AD10" s="1101"/>
      <c r="AE10" s="1102"/>
      <c r="AF10" s="1076" t="s">
        <v>128</v>
      </c>
      <c r="AG10" s="1077"/>
      <c r="AH10" s="1077"/>
      <c r="AI10" s="1077"/>
      <c r="AJ10" s="1078"/>
      <c r="AK10" s="1143">
        <v>465623</v>
      </c>
      <c r="AL10" s="1144"/>
      <c r="AM10" s="1144"/>
      <c r="AN10" s="1144"/>
      <c r="AO10" s="1144"/>
      <c r="AP10" s="1144" t="s">
        <v>523</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606</v>
      </c>
      <c r="BT10" s="1072" t="s">
        <v>604</v>
      </c>
      <c r="BU10" s="1072" t="s">
        <v>604</v>
      </c>
      <c r="BV10" s="1072" t="s">
        <v>604</v>
      </c>
      <c r="BW10" s="1072" t="s">
        <v>604</v>
      </c>
      <c r="BX10" s="1072" t="s">
        <v>604</v>
      </c>
      <c r="BY10" s="1072" t="s">
        <v>604</v>
      </c>
      <c r="BZ10" s="1072" t="s">
        <v>604</v>
      </c>
      <c r="CA10" s="1072" t="s">
        <v>604</v>
      </c>
      <c r="CB10" s="1072" t="s">
        <v>604</v>
      </c>
      <c r="CC10" s="1072" t="s">
        <v>604</v>
      </c>
      <c r="CD10" s="1072" t="s">
        <v>604</v>
      </c>
      <c r="CE10" s="1072" t="s">
        <v>604</v>
      </c>
      <c r="CF10" s="1072" t="s">
        <v>604</v>
      </c>
      <c r="CG10" s="1073" t="s">
        <v>604</v>
      </c>
      <c r="CH10" s="1046">
        <v>-3</v>
      </c>
      <c r="CI10" s="1047"/>
      <c r="CJ10" s="1047"/>
      <c r="CK10" s="1047"/>
      <c r="CL10" s="1048"/>
      <c r="CM10" s="1046">
        <v>7</v>
      </c>
      <c r="CN10" s="1047"/>
      <c r="CO10" s="1047"/>
      <c r="CP10" s="1047"/>
      <c r="CQ10" s="1048"/>
      <c r="CR10" s="1046">
        <v>10</v>
      </c>
      <c r="CS10" s="1047"/>
      <c r="CT10" s="1047"/>
      <c r="CU10" s="1047"/>
      <c r="CV10" s="1048"/>
      <c r="CW10" s="1046" t="s">
        <v>523</v>
      </c>
      <c r="CX10" s="1047"/>
      <c r="CY10" s="1047"/>
      <c r="CZ10" s="1047"/>
      <c r="DA10" s="1048"/>
      <c r="DB10" s="1046" t="s">
        <v>523</v>
      </c>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607</v>
      </c>
      <c r="BT11" s="1072"/>
      <c r="BU11" s="1072"/>
      <c r="BV11" s="1072"/>
      <c r="BW11" s="1072"/>
      <c r="BX11" s="1072"/>
      <c r="BY11" s="1072"/>
      <c r="BZ11" s="1072"/>
      <c r="CA11" s="1072"/>
      <c r="CB11" s="1072"/>
      <c r="CC11" s="1072"/>
      <c r="CD11" s="1072"/>
      <c r="CE11" s="1072"/>
      <c r="CF11" s="1072"/>
      <c r="CG11" s="1073"/>
      <c r="CH11" s="1046">
        <v>0</v>
      </c>
      <c r="CI11" s="1047"/>
      <c r="CJ11" s="1047"/>
      <c r="CK11" s="1047"/>
      <c r="CL11" s="1048"/>
      <c r="CM11" s="1046">
        <v>792</v>
      </c>
      <c r="CN11" s="1047"/>
      <c r="CO11" s="1047"/>
      <c r="CP11" s="1047"/>
      <c r="CQ11" s="1048"/>
      <c r="CR11" s="1046">
        <v>24</v>
      </c>
      <c r="CS11" s="1047"/>
      <c r="CT11" s="1047"/>
      <c r="CU11" s="1047"/>
      <c r="CV11" s="1048"/>
      <c r="CW11" s="1046" t="s">
        <v>523</v>
      </c>
      <c r="CX11" s="1047"/>
      <c r="CY11" s="1047"/>
      <c r="CZ11" s="1047"/>
      <c r="DA11" s="1048"/>
      <c r="DB11" s="1046" t="s">
        <v>523</v>
      </c>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608</v>
      </c>
      <c r="BT12" s="1072" t="s">
        <v>608</v>
      </c>
      <c r="BU12" s="1072" t="s">
        <v>608</v>
      </c>
      <c r="BV12" s="1072" t="s">
        <v>608</v>
      </c>
      <c r="BW12" s="1072" t="s">
        <v>608</v>
      </c>
      <c r="BX12" s="1072" t="s">
        <v>608</v>
      </c>
      <c r="BY12" s="1072" t="s">
        <v>608</v>
      </c>
      <c r="BZ12" s="1072" t="s">
        <v>608</v>
      </c>
      <c r="CA12" s="1072" t="s">
        <v>608</v>
      </c>
      <c r="CB12" s="1072" t="s">
        <v>608</v>
      </c>
      <c r="CC12" s="1072" t="s">
        <v>608</v>
      </c>
      <c r="CD12" s="1072" t="s">
        <v>608</v>
      </c>
      <c r="CE12" s="1072" t="s">
        <v>608</v>
      </c>
      <c r="CF12" s="1072" t="s">
        <v>608</v>
      </c>
      <c r="CG12" s="1073" t="s">
        <v>608</v>
      </c>
      <c r="CH12" s="1046">
        <v>-1735</v>
      </c>
      <c r="CI12" s="1047"/>
      <c r="CJ12" s="1047"/>
      <c r="CK12" s="1047"/>
      <c r="CL12" s="1048"/>
      <c r="CM12" s="1046">
        <v>2342</v>
      </c>
      <c r="CN12" s="1047"/>
      <c r="CO12" s="1047"/>
      <c r="CP12" s="1047"/>
      <c r="CQ12" s="1048"/>
      <c r="CR12" s="1046">
        <v>3</v>
      </c>
      <c r="CS12" s="1047"/>
      <c r="CT12" s="1047"/>
      <c r="CU12" s="1047"/>
      <c r="CV12" s="1048"/>
      <c r="CW12" s="1046">
        <v>3692</v>
      </c>
      <c r="CX12" s="1047"/>
      <c r="CY12" s="1047"/>
      <c r="CZ12" s="1047"/>
      <c r="DA12" s="1048"/>
      <c r="DB12" s="1046" t="s">
        <v>523</v>
      </c>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609</v>
      </c>
      <c r="BT13" s="1072" t="s">
        <v>610</v>
      </c>
      <c r="BU13" s="1072" t="s">
        <v>610</v>
      </c>
      <c r="BV13" s="1072" t="s">
        <v>610</v>
      </c>
      <c r="BW13" s="1072" t="s">
        <v>610</v>
      </c>
      <c r="BX13" s="1072" t="s">
        <v>610</v>
      </c>
      <c r="BY13" s="1072" t="s">
        <v>610</v>
      </c>
      <c r="BZ13" s="1072" t="s">
        <v>610</v>
      </c>
      <c r="CA13" s="1072" t="s">
        <v>610</v>
      </c>
      <c r="CB13" s="1072" t="s">
        <v>610</v>
      </c>
      <c r="CC13" s="1072" t="s">
        <v>610</v>
      </c>
      <c r="CD13" s="1072" t="s">
        <v>610</v>
      </c>
      <c r="CE13" s="1072" t="s">
        <v>610</v>
      </c>
      <c r="CF13" s="1072" t="s">
        <v>610</v>
      </c>
      <c r="CG13" s="1073" t="s">
        <v>610</v>
      </c>
      <c r="CH13" s="1046">
        <v>2507</v>
      </c>
      <c r="CI13" s="1047"/>
      <c r="CJ13" s="1047"/>
      <c r="CK13" s="1047"/>
      <c r="CL13" s="1048"/>
      <c r="CM13" s="1046">
        <v>152449</v>
      </c>
      <c r="CN13" s="1047"/>
      <c r="CO13" s="1047"/>
      <c r="CP13" s="1047"/>
      <c r="CQ13" s="1048"/>
      <c r="CR13" s="1046">
        <v>102311</v>
      </c>
      <c r="CS13" s="1047"/>
      <c r="CT13" s="1047"/>
      <c r="CU13" s="1047"/>
      <c r="CV13" s="1048"/>
      <c r="CW13" s="1046">
        <v>17547</v>
      </c>
      <c r="CX13" s="1047"/>
      <c r="CY13" s="1047"/>
      <c r="CZ13" s="1047"/>
      <c r="DA13" s="1048"/>
      <c r="DB13" s="1046">
        <v>5071</v>
      </c>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611</v>
      </c>
      <c r="BT14" s="1072" t="s">
        <v>611</v>
      </c>
      <c r="BU14" s="1072" t="s">
        <v>611</v>
      </c>
      <c r="BV14" s="1072" t="s">
        <v>611</v>
      </c>
      <c r="BW14" s="1072" t="s">
        <v>611</v>
      </c>
      <c r="BX14" s="1072" t="s">
        <v>611</v>
      </c>
      <c r="BY14" s="1072" t="s">
        <v>611</v>
      </c>
      <c r="BZ14" s="1072" t="s">
        <v>611</v>
      </c>
      <c r="CA14" s="1072" t="s">
        <v>611</v>
      </c>
      <c r="CB14" s="1072" t="s">
        <v>611</v>
      </c>
      <c r="CC14" s="1072" t="s">
        <v>611</v>
      </c>
      <c r="CD14" s="1072" t="s">
        <v>611</v>
      </c>
      <c r="CE14" s="1072" t="s">
        <v>611</v>
      </c>
      <c r="CF14" s="1072" t="s">
        <v>611</v>
      </c>
      <c r="CG14" s="1073" t="s">
        <v>611</v>
      </c>
      <c r="CH14" s="1046">
        <v>-11</v>
      </c>
      <c r="CI14" s="1047"/>
      <c r="CJ14" s="1047"/>
      <c r="CK14" s="1047"/>
      <c r="CL14" s="1048"/>
      <c r="CM14" s="1046">
        <v>78295</v>
      </c>
      <c r="CN14" s="1047"/>
      <c r="CO14" s="1047"/>
      <c r="CP14" s="1047"/>
      <c r="CQ14" s="1048"/>
      <c r="CR14" s="1046">
        <v>17388</v>
      </c>
      <c r="CS14" s="1047"/>
      <c r="CT14" s="1047"/>
      <c r="CU14" s="1047"/>
      <c r="CV14" s="1048"/>
      <c r="CW14" s="1046">
        <v>2829</v>
      </c>
      <c r="CX14" s="1047"/>
      <c r="CY14" s="1047"/>
      <c r="CZ14" s="1047"/>
      <c r="DA14" s="1048"/>
      <c r="DB14" s="1046" t="s">
        <v>523</v>
      </c>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612</v>
      </c>
      <c r="BT15" s="1072" t="s">
        <v>612</v>
      </c>
      <c r="BU15" s="1072" t="s">
        <v>612</v>
      </c>
      <c r="BV15" s="1072" t="s">
        <v>612</v>
      </c>
      <c r="BW15" s="1072" t="s">
        <v>612</v>
      </c>
      <c r="BX15" s="1072" t="s">
        <v>612</v>
      </c>
      <c r="BY15" s="1072" t="s">
        <v>612</v>
      </c>
      <c r="BZ15" s="1072" t="s">
        <v>612</v>
      </c>
      <c r="CA15" s="1072" t="s">
        <v>612</v>
      </c>
      <c r="CB15" s="1072" t="s">
        <v>612</v>
      </c>
      <c r="CC15" s="1072" t="s">
        <v>612</v>
      </c>
      <c r="CD15" s="1072" t="s">
        <v>612</v>
      </c>
      <c r="CE15" s="1072" t="s">
        <v>612</v>
      </c>
      <c r="CF15" s="1072" t="s">
        <v>612</v>
      </c>
      <c r="CG15" s="1073" t="s">
        <v>612</v>
      </c>
      <c r="CH15" s="1046">
        <v>87</v>
      </c>
      <c r="CI15" s="1047"/>
      <c r="CJ15" s="1047"/>
      <c r="CK15" s="1047"/>
      <c r="CL15" s="1048"/>
      <c r="CM15" s="1046">
        <v>13083</v>
      </c>
      <c r="CN15" s="1047"/>
      <c r="CO15" s="1047"/>
      <c r="CP15" s="1047"/>
      <c r="CQ15" s="1048"/>
      <c r="CR15" s="1046">
        <v>4853</v>
      </c>
      <c r="CS15" s="1047"/>
      <c r="CT15" s="1047"/>
      <c r="CU15" s="1047"/>
      <c r="CV15" s="1048"/>
      <c r="CW15" s="1046">
        <v>1376</v>
      </c>
      <c r="CX15" s="1047"/>
      <c r="CY15" s="1047"/>
      <c r="CZ15" s="1047"/>
      <c r="DA15" s="1048"/>
      <c r="DB15" s="1046" t="s">
        <v>523</v>
      </c>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613</v>
      </c>
      <c r="BT16" s="1072" t="s">
        <v>613</v>
      </c>
      <c r="BU16" s="1072" t="s">
        <v>613</v>
      </c>
      <c r="BV16" s="1072" t="s">
        <v>613</v>
      </c>
      <c r="BW16" s="1072" t="s">
        <v>613</v>
      </c>
      <c r="BX16" s="1072" t="s">
        <v>613</v>
      </c>
      <c r="BY16" s="1072" t="s">
        <v>613</v>
      </c>
      <c r="BZ16" s="1072" t="s">
        <v>613</v>
      </c>
      <c r="CA16" s="1072" t="s">
        <v>613</v>
      </c>
      <c r="CB16" s="1072" t="s">
        <v>613</v>
      </c>
      <c r="CC16" s="1072" t="s">
        <v>613</v>
      </c>
      <c r="CD16" s="1072" t="s">
        <v>613</v>
      </c>
      <c r="CE16" s="1072" t="s">
        <v>613</v>
      </c>
      <c r="CF16" s="1072" t="s">
        <v>613</v>
      </c>
      <c r="CG16" s="1073" t="s">
        <v>613</v>
      </c>
      <c r="CH16" s="1046">
        <v>-397</v>
      </c>
      <c r="CI16" s="1047"/>
      <c r="CJ16" s="1047"/>
      <c r="CK16" s="1047"/>
      <c r="CL16" s="1048"/>
      <c r="CM16" s="1046">
        <v>8058</v>
      </c>
      <c r="CN16" s="1047"/>
      <c r="CO16" s="1047"/>
      <c r="CP16" s="1047"/>
      <c r="CQ16" s="1048"/>
      <c r="CR16" s="1046">
        <v>4505</v>
      </c>
      <c r="CS16" s="1047"/>
      <c r="CT16" s="1047"/>
      <c r="CU16" s="1047"/>
      <c r="CV16" s="1048"/>
      <c r="CW16" s="1046" t="s">
        <v>523</v>
      </c>
      <c r="CX16" s="1047"/>
      <c r="CY16" s="1047"/>
      <c r="CZ16" s="1047"/>
      <c r="DA16" s="1048"/>
      <c r="DB16" s="1046" t="s">
        <v>523</v>
      </c>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614</v>
      </c>
      <c r="BT17" s="1072" t="s">
        <v>614</v>
      </c>
      <c r="BU17" s="1072" t="s">
        <v>614</v>
      </c>
      <c r="BV17" s="1072" t="s">
        <v>614</v>
      </c>
      <c r="BW17" s="1072" t="s">
        <v>614</v>
      </c>
      <c r="BX17" s="1072" t="s">
        <v>614</v>
      </c>
      <c r="BY17" s="1072" t="s">
        <v>614</v>
      </c>
      <c r="BZ17" s="1072" t="s">
        <v>614</v>
      </c>
      <c r="CA17" s="1072" t="s">
        <v>614</v>
      </c>
      <c r="CB17" s="1072" t="s">
        <v>614</v>
      </c>
      <c r="CC17" s="1072" t="s">
        <v>614</v>
      </c>
      <c r="CD17" s="1072" t="s">
        <v>614</v>
      </c>
      <c r="CE17" s="1072" t="s">
        <v>614</v>
      </c>
      <c r="CF17" s="1072" t="s">
        <v>614</v>
      </c>
      <c r="CG17" s="1073" t="s">
        <v>614</v>
      </c>
      <c r="CH17" s="1046">
        <v>175</v>
      </c>
      <c r="CI17" s="1047"/>
      <c r="CJ17" s="1047"/>
      <c r="CK17" s="1047"/>
      <c r="CL17" s="1048"/>
      <c r="CM17" s="1046">
        <v>11204</v>
      </c>
      <c r="CN17" s="1047"/>
      <c r="CO17" s="1047"/>
      <c r="CP17" s="1047"/>
      <c r="CQ17" s="1048"/>
      <c r="CR17" s="1046">
        <v>302</v>
      </c>
      <c r="CS17" s="1047"/>
      <c r="CT17" s="1047"/>
      <c r="CU17" s="1047"/>
      <c r="CV17" s="1048"/>
      <c r="CW17" s="1046" t="s">
        <v>523</v>
      </c>
      <c r="CX17" s="1047"/>
      <c r="CY17" s="1047"/>
      <c r="CZ17" s="1047"/>
      <c r="DA17" s="1048"/>
      <c r="DB17" s="1046" t="s">
        <v>523</v>
      </c>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615</v>
      </c>
      <c r="BT18" s="1072" t="s">
        <v>615</v>
      </c>
      <c r="BU18" s="1072" t="s">
        <v>615</v>
      </c>
      <c r="BV18" s="1072" t="s">
        <v>615</v>
      </c>
      <c r="BW18" s="1072" t="s">
        <v>615</v>
      </c>
      <c r="BX18" s="1072" t="s">
        <v>615</v>
      </c>
      <c r="BY18" s="1072" t="s">
        <v>615</v>
      </c>
      <c r="BZ18" s="1072" t="s">
        <v>615</v>
      </c>
      <c r="CA18" s="1072" t="s">
        <v>615</v>
      </c>
      <c r="CB18" s="1072" t="s">
        <v>615</v>
      </c>
      <c r="CC18" s="1072" t="s">
        <v>615</v>
      </c>
      <c r="CD18" s="1072" t="s">
        <v>615</v>
      </c>
      <c r="CE18" s="1072" t="s">
        <v>615</v>
      </c>
      <c r="CF18" s="1072" t="s">
        <v>615</v>
      </c>
      <c r="CG18" s="1073" t="s">
        <v>615</v>
      </c>
      <c r="CH18" s="1046">
        <v>-31</v>
      </c>
      <c r="CI18" s="1047"/>
      <c r="CJ18" s="1047"/>
      <c r="CK18" s="1047"/>
      <c r="CL18" s="1048"/>
      <c r="CM18" s="1046">
        <v>1942</v>
      </c>
      <c r="CN18" s="1047"/>
      <c r="CO18" s="1047"/>
      <c r="CP18" s="1047"/>
      <c r="CQ18" s="1048"/>
      <c r="CR18" s="1046">
        <v>459</v>
      </c>
      <c r="CS18" s="1047"/>
      <c r="CT18" s="1047"/>
      <c r="CU18" s="1047"/>
      <c r="CV18" s="1048"/>
      <c r="CW18" s="1046" t="s">
        <v>523</v>
      </c>
      <c r="CX18" s="1047"/>
      <c r="CY18" s="1047"/>
      <c r="CZ18" s="1047"/>
      <c r="DA18" s="1048"/>
      <c r="DB18" s="1046" t="s">
        <v>523</v>
      </c>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t="s">
        <v>616</v>
      </c>
      <c r="BT19" s="1072" t="s">
        <v>616</v>
      </c>
      <c r="BU19" s="1072" t="s">
        <v>616</v>
      </c>
      <c r="BV19" s="1072" t="s">
        <v>616</v>
      </c>
      <c r="BW19" s="1072" t="s">
        <v>616</v>
      </c>
      <c r="BX19" s="1072" t="s">
        <v>616</v>
      </c>
      <c r="BY19" s="1072" t="s">
        <v>616</v>
      </c>
      <c r="BZ19" s="1072" t="s">
        <v>616</v>
      </c>
      <c r="CA19" s="1072" t="s">
        <v>616</v>
      </c>
      <c r="CB19" s="1072" t="s">
        <v>616</v>
      </c>
      <c r="CC19" s="1072" t="s">
        <v>616</v>
      </c>
      <c r="CD19" s="1072" t="s">
        <v>616</v>
      </c>
      <c r="CE19" s="1072" t="s">
        <v>616</v>
      </c>
      <c r="CF19" s="1072" t="s">
        <v>616</v>
      </c>
      <c r="CG19" s="1073" t="s">
        <v>616</v>
      </c>
      <c r="CH19" s="1046">
        <v>2</v>
      </c>
      <c r="CI19" s="1047"/>
      <c r="CJ19" s="1047"/>
      <c r="CK19" s="1047"/>
      <c r="CL19" s="1048"/>
      <c r="CM19" s="1046">
        <v>109</v>
      </c>
      <c r="CN19" s="1047"/>
      <c r="CO19" s="1047"/>
      <c r="CP19" s="1047"/>
      <c r="CQ19" s="1048"/>
      <c r="CR19" s="1046">
        <v>330</v>
      </c>
      <c r="CS19" s="1047"/>
      <c r="CT19" s="1047"/>
      <c r="CU19" s="1047"/>
      <c r="CV19" s="1048"/>
      <c r="CW19" s="1046" t="s">
        <v>523</v>
      </c>
      <c r="CX19" s="1047"/>
      <c r="CY19" s="1047"/>
      <c r="CZ19" s="1047"/>
      <c r="DA19" s="1048"/>
      <c r="DB19" s="1046" t="s">
        <v>523</v>
      </c>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t="s">
        <v>617</v>
      </c>
      <c r="BT20" s="1072" t="s">
        <v>617</v>
      </c>
      <c r="BU20" s="1072" t="s">
        <v>617</v>
      </c>
      <c r="BV20" s="1072" t="s">
        <v>617</v>
      </c>
      <c r="BW20" s="1072" t="s">
        <v>617</v>
      </c>
      <c r="BX20" s="1072" t="s">
        <v>617</v>
      </c>
      <c r="BY20" s="1072" t="s">
        <v>617</v>
      </c>
      <c r="BZ20" s="1072" t="s">
        <v>617</v>
      </c>
      <c r="CA20" s="1072" t="s">
        <v>617</v>
      </c>
      <c r="CB20" s="1072" t="s">
        <v>617</v>
      </c>
      <c r="CC20" s="1072" t="s">
        <v>617</v>
      </c>
      <c r="CD20" s="1072" t="s">
        <v>617</v>
      </c>
      <c r="CE20" s="1072" t="s">
        <v>617</v>
      </c>
      <c r="CF20" s="1072" t="s">
        <v>617</v>
      </c>
      <c r="CG20" s="1073" t="s">
        <v>617</v>
      </c>
      <c r="CH20" s="1046">
        <v>0</v>
      </c>
      <c r="CI20" s="1047"/>
      <c r="CJ20" s="1047"/>
      <c r="CK20" s="1047"/>
      <c r="CL20" s="1048"/>
      <c r="CM20" s="1046">
        <v>675</v>
      </c>
      <c r="CN20" s="1047"/>
      <c r="CO20" s="1047"/>
      <c r="CP20" s="1047"/>
      <c r="CQ20" s="1048"/>
      <c r="CR20" s="1046">
        <v>200</v>
      </c>
      <c r="CS20" s="1047"/>
      <c r="CT20" s="1047"/>
      <c r="CU20" s="1047"/>
      <c r="CV20" s="1048"/>
      <c r="CW20" s="1046">
        <v>112</v>
      </c>
      <c r="CX20" s="1047"/>
      <c r="CY20" s="1047"/>
      <c r="CZ20" s="1047"/>
      <c r="DA20" s="1048"/>
      <c r="DB20" s="1046" t="s">
        <v>523</v>
      </c>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t="s">
        <v>618</v>
      </c>
      <c r="BT21" s="1072" t="s">
        <v>618</v>
      </c>
      <c r="BU21" s="1072" t="s">
        <v>618</v>
      </c>
      <c r="BV21" s="1072" t="s">
        <v>618</v>
      </c>
      <c r="BW21" s="1072" t="s">
        <v>618</v>
      </c>
      <c r="BX21" s="1072" t="s">
        <v>618</v>
      </c>
      <c r="BY21" s="1072" t="s">
        <v>618</v>
      </c>
      <c r="BZ21" s="1072" t="s">
        <v>618</v>
      </c>
      <c r="CA21" s="1072" t="s">
        <v>618</v>
      </c>
      <c r="CB21" s="1072" t="s">
        <v>618</v>
      </c>
      <c r="CC21" s="1072" t="s">
        <v>618</v>
      </c>
      <c r="CD21" s="1072" t="s">
        <v>618</v>
      </c>
      <c r="CE21" s="1072" t="s">
        <v>618</v>
      </c>
      <c r="CF21" s="1072" t="s">
        <v>618</v>
      </c>
      <c r="CG21" s="1073" t="s">
        <v>618</v>
      </c>
      <c r="CH21" s="1046">
        <v>-8</v>
      </c>
      <c r="CI21" s="1047"/>
      <c r="CJ21" s="1047"/>
      <c r="CK21" s="1047"/>
      <c r="CL21" s="1048"/>
      <c r="CM21" s="1046">
        <v>20269</v>
      </c>
      <c r="CN21" s="1047"/>
      <c r="CO21" s="1047"/>
      <c r="CP21" s="1047"/>
      <c r="CQ21" s="1048"/>
      <c r="CR21" s="1046">
        <v>167</v>
      </c>
      <c r="CS21" s="1047"/>
      <c r="CT21" s="1047"/>
      <c r="CU21" s="1047"/>
      <c r="CV21" s="1048"/>
      <c r="CW21" s="1046">
        <v>0</v>
      </c>
      <c r="CX21" s="1047"/>
      <c r="CY21" s="1047"/>
      <c r="CZ21" s="1047"/>
      <c r="DA21" s="1048"/>
      <c r="DB21" s="1046" t="s">
        <v>523</v>
      </c>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t="s">
        <v>602</v>
      </c>
      <c r="BS22" s="1071" t="s">
        <v>619</v>
      </c>
      <c r="BT22" s="1072" t="s">
        <v>620</v>
      </c>
      <c r="BU22" s="1072" t="s">
        <v>620</v>
      </c>
      <c r="BV22" s="1072" t="s">
        <v>620</v>
      </c>
      <c r="BW22" s="1072" t="s">
        <v>620</v>
      </c>
      <c r="BX22" s="1072" t="s">
        <v>620</v>
      </c>
      <c r="BY22" s="1072" t="s">
        <v>620</v>
      </c>
      <c r="BZ22" s="1072" t="s">
        <v>620</v>
      </c>
      <c r="CA22" s="1072" t="s">
        <v>620</v>
      </c>
      <c r="CB22" s="1072" t="s">
        <v>620</v>
      </c>
      <c r="CC22" s="1072" t="s">
        <v>620</v>
      </c>
      <c r="CD22" s="1072" t="s">
        <v>620</v>
      </c>
      <c r="CE22" s="1072" t="s">
        <v>620</v>
      </c>
      <c r="CF22" s="1072" t="s">
        <v>620</v>
      </c>
      <c r="CG22" s="1073" t="s">
        <v>620</v>
      </c>
      <c r="CH22" s="1046">
        <v>1299</v>
      </c>
      <c r="CI22" s="1047"/>
      <c r="CJ22" s="1047"/>
      <c r="CK22" s="1047"/>
      <c r="CL22" s="1048"/>
      <c r="CM22" s="1046">
        <v>-10208</v>
      </c>
      <c r="CN22" s="1047"/>
      <c r="CO22" s="1047"/>
      <c r="CP22" s="1047"/>
      <c r="CQ22" s="1048"/>
      <c r="CR22" s="1046">
        <v>11500</v>
      </c>
      <c r="CS22" s="1047"/>
      <c r="CT22" s="1047"/>
      <c r="CU22" s="1047"/>
      <c r="CV22" s="1048"/>
      <c r="CW22" s="1046">
        <v>14</v>
      </c>
      <c r="CX22" s="1047"/>
      <c r="CY22" s="1047"/>
      <c r="CZ22" s="1047"/>
      <c r="DA22" s="1048"/>
      <c r="DB22" s="1046">
        <v>15621</v>
      </c>
      <c r="DC22" s="1047"/>
      <c r="DD22" s="1047"/>
      <c r="DE22" s="1047"/>
      <c r="DF22" s="1048"/>
      <c r="DG22" s="1046"/>
      <c r="DH22" s="1047"/>
      <c r="DI22" s="1047"/>
      <c r="DJ22" s="1047"/>
      <c r="DK22" s="1048"/>
      <c r="DL22" s="1046">
        <v>15840</v>
      </c>
      <c r="DM22" s="1047"/>
      <c r="DN22" s="1047"/>
      <c r="DO22" s="1047"/>
      <c r="DP22" s="1048"/>
      <c r="DQ22" s="1046">
        <v>15840</v>
      </c>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2426689</v>
      </c>
      <c r="R23" s="1126"/>
      <c r="S23" s="1126"/>
      <c r="T23" s="1126"/>
      <c r="U23" s="1126"/>
      <c r="V23" s="1126">
        <v>2398657</v>
      </c>
      <c r="W23" s="1126"/>
      <c r="X23" s="1126"/>
      <c r="Y23" s="1126"/>
      <c r="Z23" s="1126"/>
      <c r="AA23" s="1126">
        <v>28032</v>
      </c>
      <c r="AB23" s="1126"/>
      <c r="AC23" s="1126"/>
      <c r="AD23" s="1126"/>
      <c r="AE23" s="1127"/>
      <c r="AF23" s="1128">
        <v>13041</v>
      </c>
      <c r="AG23" s="1126"/>
      <c r="AH23" s="1126"/>
      <c r="AI23" s="1126"/>
      <c r="AJ23" s="1129"/>
      <c r="AK23" s="1130"/>
      <c r="AL23" s="1131"/>
      <c r="AM23" s="1131"/>
      <c r="AN23" s="1131"/>
      <c r="AO23" s="1131"/>
      <c r="AP23" s="1126">
        <v>2454823</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t="s">
        <v>621</v>
      </c>
      <c r="BT23" s="1072" t="s">
        <v>621</v>
      </c>
      <c r="BU23" s="1072" t="s">
        <v>621</v>
      </c>
      <c r="BV23" s="1072" t="s">
        <v>621</v>
      </c>
      <c r="BW23" s="1072" t="s">
        <v>621</v>
      </c>
      <c r="BX23" s="1072" t="s">
        <v>621</v>
      </c>
      <c r="BY23" s="1072" t="s">
        <v>621</v>
      </c>
      <c r="BZ23" s="1072" t="s">
        <v>621</v>
      </c>
      <c r="CA23" s="1072" t="s">
        <v>621</v>
      </c>
      <c r="CB23" s="1072" t="s">
        <v>621</v>
      </c>
      <c r="CC23" s="1072" t="s">
        <v>621</v>
      </c>
      <c r="CD23" s="1072" t="s">
        <v>621</v>
      </c>
      <c r="CE23" s="1072" t="s">
        <v>621</v>
      </c>
      <c r="CF23" s="1072" t="s">
        <v>621</v>
      </c>
      <c r="CG23" s="1073" t="s">
        <v>621</v>
      </c>
      <c r="CH23" s="1046">
        <v>47</v>
      </c>
      <c r="CI23" s="1047"/>
      <c r="CJ23" s="1047"/>
      <c r="CK23" s="1047"/>
      <c r="CL23" s="1048"/>
      <c r="CM23" s="1046">
        <v>478</v>
      </c>
      <c r="CN23" s="1047"/>
      <c r="CO23" s="1047"/>
      <c r="CP23" s="1047"/>
      <c r="CQ23" s="1048"/>
      <c r="CR23" s="1046">
        <v>10</v>
      </c>
      <c r="CS23" s="1047"/>
      <c r="CT23" s="1047"/>
      <c r="CU23" s="1047"/>
      <c r="CV23" s="1048"/>
      <c r="CW23" s="1046" t="s">
        <v>523</v>
      </c>
      <c r="CX23" s="1047"/>
      <c r="CY23" s="1047"/>
      <c r="CZ23" s="1047"/>
      <c r="DA23" s="1048"/>
      <c r="DB23" s="1046" t="s">
        <v>523</v>
      </c>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t="s">
        <v>622</v>
      </c>
      <c r="BT24" s="1072" t="s">
        <v>622</v>
      </c>
      <c r="BU24" s="1072" t="s">
        <v>622</v>
      </c>
      <c r="BV24" s="1072" t="s">
        <v>622</v>
      </c>
      <c r="BW24" s="1072" t="s">
        <v>622</v>
      </c>
      <c r="BX24" s="1072" t="s">
        <v>622</v>
      </c>
      <c r="BY24" s="1072" t="s">
        <v>622</v>
      </c>
      <c r="BZ24" s="1072" t="s">
        <v>622</v>
      </c>
      <c r="CA24" s="1072" t="s">
        <v>622</v>
      </c>
      <c r="CB24" s="1072" t="s">
        <v>622</v>
      </c>
      <c r="CC24" s="1072" t="s">
        <v>622</v>
      </c>
      <c r="CD24" s="1072" t="s">
        <v>622</v>
      </c>
      <c r="CE24" s="1072" t="s">
        <v>622</v>
      </c>
      <c r="CF24" s="1072" t="s">
        <v>622</v>
      </c>
      <c r="CG24" s="1073" t="s">
        <v>622</v>
      </c>
      <c r="CH24" s="1046">
        <v>5</v>
      </c>
      <c r="CI24" s="1047"/>
      <c r="CJ24" s="1047"/>
      <c r="CK24" s="1047"/>
      <c r="CL24" s="1048"/>
      <c r="CM24" s="1046">
        <v>2400</v>
      </c>
      <c r="CN24" s="1047"/>
      <c r="CO24" s="1047"/>
      <c r="CP24" s="1047"/>
      <c r="CQ24" s="1048"/>
      <c r="CR24" s="1046">
        <v>800</v>
      </c>
      <c r="CS24" s="1047"/>
      <c r="CT24" s="1047"/>
      <c r="CU24" s="1047"/>
      <c r="CV24" s="1048"/>
      <c r="CW24" s="1046" t="s">
        <v>523</v>
      </c>
      <c r="CX24" s="1047"/>
      <c r="CY24" s="1047"/>
      <c r="CZ24" s="1047"/>
      <c r="DA24" s="1048"/>
      <c r="DB24" s="1046" t="s">
        <v>523</v>
      </c>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t="s">
        <v>623</v>
      </c>
      <c r="BT25" s="1072" t="s">
        <v>623</v>
      </c>
      <c r="BU25" s="1072" t="s">
        <v>623</v>
      </c>
      <c r="BV25" s="1072" t="s">
        <v>623</v>
      </c>
      <c r="BW25" s="1072" t="s">
        <v>623</v>
      </c>
      <c r="BX25" s="1072" t="s">
        <v>623</v>
      </c>
      <c r="BY25" s="1072" t="s">
        <v>623</v>
      </c>
      <c r="BZ25" s="1072" t="s">
        <v>623</v>
      </c>
      <c r="CA25" s="1072" t="s">
        <v>623</v>
      </c>
      <c r="CB25" s="1072" t="s">
        <v>623</v>
      </c>
      <c r="CC25" s="1072" t="s">
        <v>623</v>
      </c>
      <c r="CD25" s="1072" t="s">
        <v>623</v>
      </c>
      <c r="CE25" s="1072" t="s">
        <v>623</v>
      </c>
      <c r="CF25" s="1072" t="s">
        <v>623</v>
      </c>
      <c r="CG25" s="1073" t="s">
        <v>623</v>
      </c>
      <c r="CH25" s="1046">
        <v>-31</v>
      </c>
      <c r="CI25" s="1047"/>
      <c r="CJ25" s="1047"/>
      <c r="CK25" s="1047"/>
      <c r="CL25" s="1048"/>
      <c r="CM25" s="1046">
        <v>472</v>
      </c>
      <c r="CN25" s="1047"/>
      <c r="CO25" s="1047"/>
      <c r="CP25" s="1047"/>
      <c r="CQ25" s="1048"/>
      <c r="CR25" s="1046">
        <v>92</v>
      </c>
      <c r="CS25" s="1047"/>
      <c r="CT25" s="1047"/>
      <c r="CU25" s="1047"/>
      <c r="CV25" s="1048"/>
      <c r="CW25" s="1046" t="s">
        <v>523</v>
      </c>
      <c r="CX25" s="1047"/>
      <c r="CY25" s="1047"/>
      <c r="CZ25" s="1047"/>
      <c r="DA25" s="1048"/>
      <c r="DB25" s="1046" t="s">
        <v>523</v>
      </c>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376</v>
      </c>
      <c r="BF26" s="1059"/>
      <c r="BG26" s="1059"/>
      <c r="BH26" s="1059"/>
      <c r="BI26" s="1074"/>
      <c r="BJ26" s="254"/>
      <c r="BK26" s="254"/>
      <c r="BL26" s="254"/>
      <c r="BM26" s="254"/>
      <c r="BN26" s="254"/>
      <c r="BO26" s="267"/>
      <c r="BP26" s="267"/>
      <c r="BQ26" s="264">
        <v>20</v>
      </c>
      <c r="BR26" s="265"/>
      <c r="BS26" s="1071" t="s">
        <v>624</v>
      </c>
      <c r="BT26" s="1072"/>
      <c r="BU26" s="1072"/>
      <c r="BV26" s="1072"/>
      <c r="BW26" s="1072"/>
      <c r="BX26" s="1072"/>
      <c r="BY26" s="1072"/>
      <c r="BZ26" s="1072"/>
      <c r="CA26" s="1072"/>
      <c r="CB26" s="1072"/>
      <c r="CC26" s="1072"/>
      <c r="CD26" s="1072"/>
      <c r="CE26" s="1072"/>
      <c r="CF26" s="1072"/>
      <c r="CG26" s="1073"/>
      <c r="CH26" s="1046">
        <v>5307</v>
      </c>
      <c r="CI26" s="1047"/>
      <c r="CJ26" s="1047"/>
      <c r="CK26" s="1047"/>
      <c r="CL26" s="1048"/>
      <c r="CM26" s="1046">
        <v>88924</v>
      </c>
      <c r="CN26" s="1047"/>
      <c r="CO26" s="1047"/>
      <c r="CP26" s="1047"/>
      <c r="CQ26" s="1048"/>
      <c r="CR26" s="1046">
        <v>18787</v>
      </c>
      <c r="CS26" s="1047"/>
      <c r="CT26" s="1047"/>
      <c r="CU26" s="1047"/>
      <c r="CV26" s="1048"/>
      <c r="CW26" s="1046">
        <v>272</v>
      </c>
      <c r="CX26" s="1047"/>
      <c r="CY26" s="1047"/>
      <c r="CZ26" s="1047"/>
      <c r="DA26" s="1048"/>
      <c r="DB26" s="1046" t="s">
        <v>523</v>
      </c>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t="s">
        <v>625</v>
      </c>
      <c r="BT27" s="1072" t="s">
        <v>625</v>
      </c>
      <c r="BU27" s="1072" t="s">
        <v>625</v>
      </c>
      <c r="BV27" s="1072" t="s">
        <v>625</v>
      </c>
      <c r="BW27" s="1072" t="s">
        <v>625</v>
      </c>
      <c r="BX27" s="1072" t="s">
        <v>625</v>
      </c>
      <c r="BY27" s="1072" t="s">
        <v>625</v>
      </c>
      <c r="BZ27" s="1072" t="s">
        <v>625</v>
      </c>
      <c r="CA27" s="1072" t="s">
        <v>625</v>
      </c>
      <c r="CB27" s="1072" t="s">
        <v>625</v>
      </c>
      <c r="CC27" s="1072" t="s">
        <v>625</v>
      </c>
      <c r="CD27" s="1072" t="s">
        <v>625</v>
      </c>
      <c r="CE27" s="1072" t="s">
        <v>625</v>
      </c>
      <c r="CF27" s="1072" t="s">
        <v>625</v>
      </c>
      <c r="CG27" s="1073" t="s">
        <v>625</v>
      </c>
      <c r="CH27" s="1046">
        <v>-78</v>
      </c>
      <c r="CI27" s="1047"/>
      <c r="CJ27" s="1047"/>
      <c r="CK27" s="1047"/>
      <c r="CL27" s="1048"/>
      <c r="CM27" s="1046">
        <v>23739</v>
      </c>
      <c r="CN27" s="1047"/>
      <c r="CO27" s="1047"/>
      <c r="CP27" s="1047"/>
      <c r="CQ27" s="1048"/>
      <c r="CR27" s="1046">
        <v>8712</v>
      </c>
      <c r="CS27" s="1047"/>
      <c r="CT27" s="1047"/>
      <c r="CU27" s="1047"/>
      <c r="CV27" s="1048"/>
      <c r="CW27" s="1046" t="s">
        <v>523</v>
      </c>
      <c r="CX27" s="1047"/>
      <c r="CY27" s="1047"/>
      <c r="CZ27" s="1047"/>
      <c r="DA27" s="1048"/>
      <c r="DB27" s="1046" t="s">
        <v>523</v>
      </c>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2609</v>
      </c>
      <c r="R28" s="1111"/>
      <c r="S28" s="1111"/>
      <c r="T28" s="1111"/>
      <c r="U28" s="1111"/>
      <c r="V28" s="1111">
        <v>2475</v>
      </c>
      <c r="W28" s="1111"/>
      <c r="X28" s="1111"/>
      <c r="Y28" s="1111"/>
      <c r="Z28" s="1111"/>
      <c r="AA28" s="1111">
        <v>135</v>
      </c>
      <c r="AB28" s="1111"/>
      <c r="AC28" s="1111"/>
      <c r="AD28" s="1111"/>
      <c r="AE28" s="1112"/>
      <c r="AF28" s="1113">
        <v>110</v>
      </c>
      <c r="AG28" s="1111"/>
      <c r="AH28" s="1111"/>
      <c r="AI28" s="1111"/>
      <c r="AJ28" s="1114"/>
      <c r="AK28" s="1115" t="s">
        <v>523</v>
      </c>
      <c r="AL28" s="1103"/>
      <c r="AM28" s="1103"/>
      <c r="AN28" s="1103"/>
      <c r="AO28" s="1103"/>
      <c r="AP28" s="1103">
        <v>230</v>
      </c>
      <c r="AQ28" s="1103"/>
      <c r="AR28" s="1103"/>
      <c r="AS28" s="1103"/>
      <c r="AT28" s="1103"/>
      <c r="AU28" s="1103" t="s">
        <v>523</v>
      </c>
      <c r="AV28" s="1103"/>
      <c r="AW28" s="1103"/>
      <c r="AX28" s="1103"/>
      <c r="AY28" s="1103"/>
      <c r="AZ28" s="1104" t="s">
        <v>523</v>
      </c>
      <c r="BA28" s="1104"/>
      <c r="BB28" s="1104"/>
      <c r="BC28" s="1104"/>
      <c r="BD28" s="1104"/>
      <c r="BE28" s="1105"/>
      <c r="BF28" s="1105"/>
      <c r="BG28" s="1105"/>
      <c r="BH28" s="1105"/>
      <c r="BI28" s="1106"/>
      <c r="BJ28" s="254"/>
      <c r="BK28" s="254"/>
      <c r="BL28" s="254"/>
      <c r="BM28" s="254"/>
      <c r="BN28" s="254"/>
      <c r="BO28" s="267"/>
      <c r="BP28" s="267"/>
      <c r="BQ28" s="264">
        <v>22</v>
      </c>
      <c r="BR28" s="265"/>
      <c r="BS28" s="1071" t="s">
        <v>626</v>
      </c>
      <c r="BT28" s="1072" t="s">
        <v>626</v>
      </c>
      <c r="BU28" s="1072" t="s">
        <v>626</v>
      </c>
      <c r="BV28" s="1072" t="s">
        <v>626</v>
      </c>
      <c r="BW28" s="1072" t="s">
        <v>626</v>
      </c>
      <c r="BX28" s="1072" t="s">
        <v>626</v>
      </c>
      <c r="BY28" s="1072" t="s">
        <v>626</v>
      </c>
      <c r="BZ28" s="1072" t="s">
        <v>626</v>
      </c>
      <c r="CA28" s="1072" t="s">
        <v>626</v>
      </c>
      <c r="CB28" s="1072" t="s">
        <v>626</v>
      </c>
      <c r="CC28" s="1072" t="s">
        <v>626</v>
      </c>
      <c r="CD28" s="1072" t="s">
        <v>626</v>
      </c>
      <c r="CE28" s="1072" t="s">
        <v>626</v>
      </c>
      <c r="CF28" s="1072" t="s">
        <v>626</v>
      </c>
      <c r="CG28" s="1073" t="s">
        <v>626</v>
      </c>
      <c r="CH28" s="1046">
        <v>-1159</v>
      </c>
      <c r="CI28" s="1047"/>
      <c r="CJ28" s="1047"/>
      <c r="CK28" s="1047"/>
      <c r="CL28" s="1048"/>
      <c r="CM28" s="1046">
        <v>11552</v>
      </c>
      <c r="CN28" s="1047"/>
      <c r="CO28" s="1047"/>
      <c r="CP28" s="1047"/>
      <c r="CQ28" s="1048"/>
      <c r="CR28" s="1046">
        <v>7110</v>
      </c>
      <c r="CS28" s="1047"/>
      <c r="CT28" s="1047"/>
      <c r="CU28" s="1047"/>
      <c r="CV28" s="1048"/>
      <c r="CW28" s="1046">
        <v>19</v>
      </c>
      <c r="CX28" s="1047"/>
      <c r="CY28" s="1047"/>
      <c r="CZ28" s="1047"/>
      <c r="DA28" s="1048"/>
      <c r="DB28" s="1046">
        <v>20985</v>
      </c>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286266</v>
      </c>
      <c r="R29" s="1101"/>
      <c r="S29" s="1101"/>
      <c r="T29" s="1101"/>
      <c r="U29" s="1101"/>
      <c r="V29" s="1101">
        <v>283185</v>
      </c>
      <c r="W29" s="1101"/>
      <c r="X29" s="1101"/>
      <c r="Y29" s="1101"/>
      <c r="Z29" s="1101"/>
      <c r="AA29" s="1101">
        <v>3081</v>
      </c>
      <c r="AB29" s="1101"/>
      <c r="AC29" s="1101"/>
      <c r="AD29" s="1101"/>
      <c r="AE29" s="1102"/>
      <c r="AF29" s="1076">
        <v>3081</v>
      </c>
      <c r="AG29" s="1077"/>
      <c r="AH29" s="1077"/>
      <c r="AI29" s="1077"/>
      <c r="AJ29" s="1078"/>
      <c r="AK29" s="1037">
        <v>33983</v>
      </c>
      <c r="AL29" s="1028"/>
      <c r="AM29" s="1028"/>
      <c r="AN29" s="1028"/>
      <c r="AO29" s="1028"/>
      <c r="AP29" s="1028" t="s">
        <v>523</v>
      </c>
      <c r="AQ29" s="1028"/>
      <c r="AR29" s="1028"/>
      <c r="AS29" s="1028"/>
      <c r="AT29" s="1028"/>
      <c r="AU29" s="1028" t="s">
        <v>523</v>
      </c>
      <c r="AV29" s="1028"/>
      <c r="AW29" s="1028"/>
      <c r="AX29" s="1028"/>
      <c r="AY29" s="1028"/>
      <c r="AZ29" s="1099" t="s">
        <v>523</v>
      </c>
      <c r="BA29" s="1099"/>
      <c r="BB29" s="1099"/>
      <c r="BC29" s="1099"/>
      <c r="BD29" s="1099"/>
      <c r="BE29" s="1089"/>
      <c r="BF29" s="1089"/>
      <c r="BG29" s="1089"/>
      <c r="BH29" s="1089"/>
      <c r="BI29" s="1090"/>
      <c r="BJ29" s="254"/>
      <c r="BK29" s="254"/>
      <c r="BL29" s="254"/>
      <c r="BM29" s="254"/>
      <c r="BN29" s="254"/>
      <c r="BO29" s="267"/>
      <c r="BP29" s="267"/>
      <c r="BQ29" s="264">
        <v>23</v>
      </c>
      <c r="BR29" s="265"/>
      <c r="BS29" s="1071" t="s">
        <v>627</v>
      </c>
      <c r="BT29" s="1072" t="s">
        <v>627</v>
      </c>
      <c r="BU29" s="1072" t="s">
        <v>627</v>
      </c>
      <c r="BV29" s="1072" t="s">
        <v>627</v>
      </c>
      <c r="BW29" s="1072" t="s">
        <v>627</v>
      </c>
      <c r="BX29" s="1072" t="s">
        <v>627</v>
      </c>
      <c r="BY29" s="1072" t="s">
        <v>627</v>
      </c>
      <c r="BZ29" s="1072" t="s">
        <v>627</v>
      </c>
      <c r="CA29" s="1072" t="s">
        <v>627</v>
      </c>
      <c r="CB29" s="1072" t="s">
        <v>627</v>
      </c>
      <c r="CC29" s="1072" t="s">
        <v>627</v>
      </c>
      <c r="CD29" s="1072" t="s">
        <v>627</v>
      </c>
      <c r="CE29" s="1072" t="s">
        <v>627</v>
      </c>
      <c r="CF29" s="1072" t="s">
        <v>627</v>
      </c>
      <c r="CG29" s="1073" t="s">
        <v>627</v>
      </c>
      <c r="CH29" s="1046">
        <v>-25</v>
      </c>
      <c r="CI29" s="1047"/>
      <c r="CJ29" s="1047"/>
      <c r="CK29" s="1047"/>
      <c r="CL29" s="1048"/>
      <c r="CM29" s="1046">
        <v>14369</v>
      </c>
      <c r="CN29" s="1047"/>
      <c r="CO29" s="1047"/>
      <c r="CP29" s="1047"/>
      <c r="CQ29" s="1048"/>
      <c r="CR29" s="1046">
        <v>5933</v>
      </c>
      <c r="CS29" s="1047"/>
      <c r="CT29" s="1047"/>
      <c r="CU29" s="1047"/>
      <c r="CV29" s="1048"/>
      <c r="CW29" s="1046" t="s">
        <v>523</v>
      </c>
      <c r="CX29" s="1047"/>
      <c r="CY29" s="1047"/>
      <c r="CZ29" s="1047"/>
      <c r="DA29" s="1048"/>
      <c r="DB29" s="1046" t="s">
        <v>523</v>
      </c>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287378</v>
      </c>
      <c r="R30" s="1101"/>
      <c r="S30" s="1101"/>
      <c r="T30" s="1101"/>
      <c r="U30" s="1101"/>
      <c r="V30" s="1101">
        <v>283513</v>
      </c>
      <c r="W30" s="1101"/>
      <c r="X30" s="1101"/>
      <c r="Y30" s="1101"/>
      <c r="Z30" s="1101"/>
      <c r="AA30" s="1101">
        <v>3864</v>
      </c>
      <c r="AB30" s="1101"/>
      <c r="AC30" s="1101"/>
      <c r="AD30" s="1101"/>
      <c r="AE30" s="1102"/>
      <c r="AF30" s="1076">
        <v>3864</v>
      </c>
      <c r="AG30" s="1077"/>
      <c r="AH30" s="1077"/>
      <c r="AI30" s="1077"/>
      <c r="AJ30" s="1078"/>
      <c r="AK30" s="1037">
        <v>44923</v>
      </c>
      <c r="AL30" s="1028"/>
      <c r="AM30" s="1028"/>
      <c r="AN30" s="1028"/>
      <c r="AO30" s="1028"/>
      <c r="AP30" s="1028" t="s">
        <v>523</v>
      </c>
      <c r="AQ30" s="1028"/>
      <c r="AR30" s="1028"/>
      <c r="AS30" s="1028"/>
      <c r="AT30" s="1028"/>
      <c r="AU30" s="1028" t="s">
        <v>523</v>
      </c>
      <c r="AV30" s="1028"/>
      <c r="AW30" s="1028"/>
      <c r="AX30" s="1028"/>
      <c r="AY30" s="1028"/>
      <c r="AZ30" s="1099" t="s">
        <v>523</v>
      </c>
      <c r="BA30" s="1099"/>
      <c r="BB30" s="1099"/>
      <c r="BC30" s="1099"/>
      <c r="BD30" s="1099"/>
      <c r="BE30" s="1089"/>
      <c r="BF30" s="1089"/>
      <c r="BG30" s="1089"/>
      <c r="BH30" s="1089"/>
      <c r="BI30" s="1090"/>
      <c r="BJ30" s="254"/>
      <c r="BK30" s="254"/>
      <c r="BL30" s="254"/>
      <c r="BM30" s="254"/>
      <c r="BN30" s="254"/>
      <c r="BO30" s="267"/>
      <c r="BP30" s="267"/>
      <c r="BQ30" s="264">
        <v>24</v>
      </c>
      <c r="BR30" s="265" t="s">
        <v>602</v>
      </c>
      <c r="BS30" s="1071" t="s">
        <v>628</v>
      </c>
      <c r="BT30" s="1072" t="s">
        <v>628</v>
      </c>
      <c r="BU30" s="1072" t="s">
        <v>628</v>
      </c>
      <c r="BV30" s="1072" t="s">
        <v>628</v>
      </c>
      <c r="BW30" s="1072" t="s">
        <v>628</v>
      </c>
      <c r="BX30" s="1072" t="s">
        <v>628</v>
      </c>
      <c r="BY30" s="1072" t="s">
        <v>628</v>
      </c>
      <c r="BZ30" s="1072" t="s">
        <v>628</v>
      </c>
      <c r="CA30" s="1072" t="s">
        <v>628</v>
      </c>
      <c r="CB30" s="1072" t="s">
        <v>628</v>
      </c>
      <c r="CC30" s="1072" t="s">
        <v>628</v>
      </c>
      <c r="CD30" s="1072" t="s">
        <v>628</v>
      </c>
      <c r="CE30" s="1072" t="s">
        <v>628</v>
      </c>
      <c r="CF30" s="1072" t="s">
        <v>628</v>
      </c>
      <c r="CG30" s="1073" t="s">
        <v>628</v>
      </c>
      <c r="CH30" s="1046">
        <v>212</v>
      </c>
      <c r="CI30" s="1047"/>
      <c r="CJ30" s="1047"/>
      <c r="CK30" s="1047"/>
      <c r="CL30" s="1048"/>
      <c r="CM30" s="1046">
        <v>5306</v>
      </c>
      <c r="CN30" s="1047"/>
      <c r="CO30" s="1047"/>
      <c r="CP30" s="1047"/>
      <c r="CQ30" s="1048"/>
      <c r="CR30" s="1046">
        <v>26890</v>
      </c>
      <c r="CS30" s="1047"/>
      <c r="CT30" s="1047"/>
      <c r="CU30" s="1047"/>
      <c r="CV30" s="1048"/>
      <c r="CW30" s="1046">
        <v>528</v>
      </c>
      <c r="CX30" s="1047"/>
      <c r="CY30" s="1047"/>
      <c r="CZ30" s="1047"/>
      <c r="DA30" s="1048"/>
      <c r="DB30" s="1046">
        <v>4263</v>
      </c>
      <c r="DC30" s="1047"/>
      <c r="DD30" s="1047"/>
      <c r="DE30" s="1047"/>
      <c r="DF30" s="1048"/>
      <c r="DG30" s="1046"/>
      <c r="DH30" s="1047"/>
      <c r="DI30" s="1047"/>
      <c r="DJ30" s="1047"/>
      <c r="DK30" s="1048"/>
      <c r="DL30" s="1046">
        <v>3194</v>
      </c>
      <c r="DM30" s="1047"/>
      <c r="DN30" s="1047"/>
      <c r="DO30" s="1047"/>
      <c r="DP30" s="1048"/>
      <c r="DQ30" s="1046">
        <v>3194</v>
      </c>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35350</v>
      </c>
      <c r="R31" s="1101"/>
      <c r="S31" s="1101"/>
      <c r="T31" s="1101"/>
      <c r="U31" s="1101"/>
      <c r="V31" s="1101">
        <v>33747</v>
      </c>
      <c r="W31" s="1101"/>
      <c r="X31" s="1101"/>
      <c r="Y31" s="1101"/>
      <c r="Z31" s="1101"/>
      <c r="AA31" s="1101">
        <v>1603</v>
      </c>
      <c r="AB31" s="1101"/>
      <c r="AC31" s="1101"/>
      <c r="AD31" s="1101"/>
      <c r="AE31" s="1102"/>
      <c r="AF31" s="1076">
        <v>1603</v>
      </c>
      <c r="AG31" s="1077"/>
      <c r="AH31" s="1077"/>
      <c r="AI31" s="1077"/>
      <c r="AJ31" s="1078"/>
      <c r="AK31" s="1037">
        <v>8606</v>
      </c>
      <c r="AL31" s="1028"/>
      <c r="AM31" s="1028"/>
      <c r="AN31" s="1028"/>
      <c r="AO31" s="1028"/>
      <c r="AP31" s="1028" t="s">
        <v>523</v>
      </c>
      <c r="AQ31" s="1028"/>
      <c r="AR31" s="1028"/>
      <c r="AS31" s="1028"/>
      <c r="AT31" s="1028"/>
      <c r="AU31" s="1028" t="s">
        <v>523</v>
      </c>
      <c r="AV31" s="1028"/>
      <c r="AW31" s="1028"/>
      <c r="AX31" s="1028"/>
      <c r="AY31" s="1028"/>
      <c r="AZ31" s="1099" t="s">
        <v>523</v>
      </c>
      <c r="BA31" s="1099"/>
      <c r="BB31" s="1099"/>
      <c r="BC31" s="1099"/>
      <c r="BD31" s="1099"/>
      <c r="BE31" s="1089"/>
      <c r="BF31" s="1089"/>
      <c r="BG31" s="1089"/>
      <c r="BH31" s="1089"/>
      <c r="BI31" s="1090"/>
      <c r="BJ31" s="254"/>
      <c r="BK31" s="254"/>
      <c r="BL31" s="254"/>
      <c r="BM31" s="254"/>
      <c r="BN31" s="254"/>
      <c r="BO31" s="267"/>
      <c r="BP31" s="267"/>
      <c r="BQ31" s="264">
        <v>25</v>
      </c>
      <c r="BR31" s="265"/>
      <c r="BS31" s="1071" t="s">
        <v>629</v>
      </c>
      <c r="BT31" s="1072"/>
      <c r="BU31" s="1072"/>
      <c r="BV31" s="1072"/>
      <c r="BW31" s="1072"/>
      <c r="BX31" s="1072"/>
      <c r="BY31" s="1072"/>
      <c r="BZ31" s="1072"/>
      <c r="CA31" s="1072"/>
      <c r="CB31" s="1072"/>
      <c r="CC31" s="1072"/>
      <c r="CD31" s="1072"/>
      <c r="CE31" s="1072"/>
      <c r="CF31" s="1072"/>
      <c r="CG31" s="1073"/>
      <c r="CH31" s="1046">
        <v>18779</v>
      </c>
      <c r="CI31" s="1047"/>
      <c r="CJ31" s="1047"/>
      <c r="CK31" s="1047"/>
      <c r="CL31" s="1048"/>
      <c r="CM31" s="1046">
        <v>705503</v>
      </c>
      <c r="CN31" s="1047"/>
      <c r="CO31" s="1047"/>
      <c r="CP31" s="1047"/>
      <c r="CQ31" s="1048"/>
      <c r="CR31" s="1046">
        <v>45038</v>
      </c>
      <c r="CS31" s="1047"/>
      <c r="CT31" s="1047"/>
      <c r="CU31" s="1047"/>
      <c r="CV31" s="1048"/>
      <c r="CW31" s="1046" t="s">
        <v>523</v>
      </c>
      <c r="CX31" s="1047"/>
      <c r="CY31" s="1047"/>
      <c r="CZ31" s="1047"/>
      <c r="DA31" s="1048"/>
      <c r="DB31" s="1046">
        <v>17192</v>
      </c>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55995</v>
      </c>
      <c r="R32" s="1101"/>
      <c r="S32" s="1101"/>
      <c r="T32" s="1101"/>
      <c r="U32" s="1101"/>
      <c r="V32" s="1101">
        <v>50054</v>
      </c>
      <c r="W32" s="1101"/>
      <c r="X32" s="1101"/>
      <c r="Y32" s="1101"/>
      <c r="Z32" s="1101"/>
      <c r="AA32" s="1101">
        <v>5941</v>
      </c>
      <c r="AB32" s="1101"/>
      <c r="AC32" s="1101"/>
      <c r="AD32" s="1101"/>
      <c r="AE32" s="1102"/>
      <c r="AF32" s="1076">
        <v>34175</v>
      </c>
      <c r="AG32" s="1077"/>
      <c r="AH32" s="1077"/>
      <c r="AI32" s="1077"/>
      <c r="AJ32" s="1078"/>
      <c r="AK32" s="1037">
        <v>221</v>
      </c>
      <c r="AL32" s="1028"/>
      <c r="AM32" s="1028"/>
      <c r="AN32" s="1028"/>
      <c r="AO32" s="1028"/>
      <c r="AP32" s="1028">
        <v>109692</v>
      </c>
      <c r="AQ32" s="1028"/>
      <c r="AR32" s="1028"/>
      <c r="AS32" s="1028"/>
      <c r="AT32" s="1028"/>
      <c r="AU32" s="1028">
        <v>110</v>
      </c>
      <c r="AV32" s="1028"/>
      <c r="AW32" s="1028"/>
      <c r="AX32" s="1028"/>
      <c r="AY32" s="1028"/>
      <c r="AZ32" s="1099" t="s">
        <v>523</v>
      </c>
      <c r="BA32" s="1099"/>
      <c r="BB32" s="1099"/>
      <c r="BC32" s="1099"/>
      <c r="BD32" s="1099"/>
      <c r="BE32" s="1089" t="s">
        <v>408</v>
      </c>
      <c r="BF32" s="1089"/>
      <c r="BG32" s="1089"/>
      <c r="BH32" s="1089"/>
      <c r="BI32" s="1090"/>
      <c r="BJ32" s="254"/>
      <c r="BK32" s="254"/>
      <c r="BL32" s="254"/>
      <c r="BM32" s="254"/>
      <c r="BN32" s="254"/>
      <c r="BO32" s="267"/>
      <c r="BP32" s="267"/>
      <c r="BQ32" s="264">
        <v>26</v>
      </c>
      <c r="BR32" s="265"/>
      <c r="BS32" s="1071" t="s">
        <v>630</v>
      </c>
      <c r="BT32" s="1072" t="s">
        <v>630</v>
      </c>
      <c r="BU32" s="1072" t="s">
        <v>630</v>
      </c>
      <c r="BV32" s="1072" t="s">
        <v>630</v>
      </c>
      <c r="BW32" s="1072" t="s">
        <v>630</v>
      </c>
      <c r="BX32" s="1072" t="s">
        <v>630</v>
      </c>
      <c r="BY32" s="1072" t="s">
        <v>630</v>
      </c>
      <c r="BZ32" s="1072" t="s">
        <v>630</v>
      </c>
      <c r="CA32" s="1072" t="s">
        <v>630</v>
      </c>
      <c r="CB32" s="1072" t="s">
        <v>630</v>
      </c>
      <c r="CC32" s="1072" t="s">
        <v>630</v>
      </c>
      <c r="CD32" s="1072" t="s">
        <v>630</v>
      </c>
      <c r="CE32" s="1072" t="s">
        <v>630</v>
      </c>
      <c r="CF32" s="1072" t="s">
        <v>630</v>
      </c>
      <c r="CG32" s="1073" t="s">
        <v>630</v>
      </c>
      <c r="CH32" s="1046">
        <v>844</v>
      </c>
      <c r="CI32" s="1047"/>
      <c r="CJ32" s="1047"/>
      <c r="CK32" s="1047"/>
      <c r="CL32" s="1048"/>
      <c r="CM32" s="1046">
        <v>10109</v>
      </c>
      <c r="CN32" s="1047"/>
      <c r="CO32" s="1047"/>
      <c r="CP32" s="1047"/>
      <c r="CQ32" s="1048"/>
      <c r="CR32" s="1046">
        <v>3062</v>
      </c>
      <c r="CS32" s="1047"/>
      <c r="CT32" s="1047"/>
      <c r="CU32" s="1047"/>
      <c r="CV32" s="1048"/>
      <c r="CW32" s="1046">
        <v>813</v>
      </c>
      <c r="CX32" s="1047"/>
      <c r="CY32" s="1047"/>
      <c r="CZ32" s="1047"/>
      <c r="DA32" s="1048"/>
      <c r="DB32" s="1046" t="s">
        <v>523</v>
      </c>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1485</v>
      </c>
      <c r="R33" s="1101"/>
      <c r="S33" s="1101"/>
      <c r="T33" s="1101"/>
      <c r="U33" s="1101"/>
      <c r="V33" s="1101">
        <v>1189</v>
      </c>
      <c r="W33" s="1101"/>
      <c r="X33" s="1101"/>
      <c r="Y33" s="1101"/>
      <c r="Z33" s="1101"/>
      <c r="AA33" s="1101">
        <v>296</v>
      </c>
      <c r="AB33" s="1101"/>
      <c r="AC33" s="1101"/>
      <c r="AD33" s="1101"/>
      <c r="AE33" s="1102"/>
      <c r="AF33" s="1076">
        <v>6138</v>
      </c>
      <c r="AG33" s="1077"/>
      <c r="AH33" s="1077"/>
      <c r="AI33" s="1077"/>
      <c r="AJ33" s="1078"/>
      <c r="AK33" s="1037">
        <v>10</v>
      </c>
      <c r="AL33" s="1028"/>
      <c r="AM33" s="1028"/>
      <c r="AN33" s="1028"/>
      <c r="AO33" s="1028"/>
      <c r="AP33" s="1028">
        <v>337</v>
      </c>
      <c r="AQ33" s="1028"/>
      <c r="AR33" s="1028"/>
      <c r="AS33" s="1028"/>
      <c r="AT33" s="1028"/>
      <c r="AU33" s="1028">
        <v>1</v>
      </c>
      <c r="AV33" s="1028"/>
      <c r="AW33" s="1028"/>
      <c r="AX33" s="1028"/>
      <c r="AY33" s="1028"/>
      <c r="AZ33" s="1099" t="s">
        <v>523</v>
      </c>
      <c r="BA33" s="1099"/>
      <c r="BB33" s="1099"/>
      <c r="BC33" s="1099"/>
      <c r="BD33" s="1099"/>
      <c r="BE33" s="1089" t="s">
        <v>410</v>
      </c>
      <c r="BF33" s="1089"/>
      <c r="BG33" s="1089"/>
      <c r="BH33" s="1089"/>
      <c r="BI33" s="1090"/>
      <c r="BJ33" s="254"/>
      <c r="BK33" s="254"/>
      <c r="BL33" s="254"/>
      <c r="BM33" s="254"/>
      <c r="BN33" s="254"/>
      <c r="BO33" s="267"/>
      <c r="BP33" s="267"/>
      <c r="BQ33" s="264">
        <v>27</v>
      </c>
      <c r="BR33" s="265"/>
      <c r="BS33" s="1071" t="s">
        <v>631</v>
      </c>
      <c r="BT33" s="1072" t="s">
        <v>631</v>
      </c>
      <c r="BU33" s="1072" t="s">
        <v>631</v>
      </c>
      <c r="BV33" s="1072" t="s">
        <v>631</v>
      </c>
      <c r="BW33" s="1072" t="s">
        <v>631</v>
      </c>
      <c r="BX33" s="1072" t="s">
        <v>631</v>
      </c>
      <c r="BY33" s="1072" t="s">
        <v>631</v>
      </c>
      <c r="BZ33" s="1072" t="s">
        <v>631</v>
      </c>
      <c r="CA33" s="1072" t="s">
        <v>631</v>
      </c>
      <c r="CB33" s="1072" t="s">
        <v>631</v>
      </c>
      <c r="CC33" s="1072" t="s">
        <v>631</v>
      </c>
      <c r="CD33" s="1072" t="s">
        <v>631</v>
      </c>
      <c r="CE33" s="1072" t="s">
        <v>631</v>
      </c>
      <c r="CF33" s="1072" t="s">
        <v>631</v>
      </c>
      <c r="CG33" s="1073" t="s">
        <v>631</v>
      </c>
      <c r="CH33" s="1046">
        <v>8608</v>
      </c>
      <c r="CI33" s="1047"/>
      <c r="CJ33" s="1047"/>
      <c r="CK33" s="1047"/>
      <c r="CL33" s="1048"/>
      <c r="CM33" s="1046">
        <v>11877</v>
      </c>
      <c r="CN33" s="1047"/>
      <c r="CO33" s="1047"/>
      <c r="CP33" s="1047"/>
      <c r="CQ33" s="1048"/>
      <c r="CR33" s="1046">
        <v>96</v>
      </c>
      <c r="CS33" s="1047"/>
      <c r="CT33" s="1047"/>
      <c r="CU33" s="1047"/>
      <c r="CV33" s="1048"/>
      <c r="CW33" s="1046">
        <v>7848</v>
      </c>
      <c r="CX33" s="1047"/>
      <c r="CY33" s="1047"/>
      <c r="CZ33" s="1047"/>
      <c r="DA33" s="1048"/>
      <c r="DB33" s="1046">
        <v>37943</v>
      </c>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411</v>
      </c>
      <c r="C34" s="1095"/>
      <c r="D34" s="1095"/>
      <c r="E34" s="1095"/>
      <c r="F34" s="1095"/>
      <c r="G34" s="1095"/>
      <c r="H34" s="1095"/>
      <c r="I34" s="1095"/>
      <c r="J34" s="1095"/>
      <c r="K34" s="1095"/>
      <c r="L34" s="1095"/>
      <c r="M34" s="1095"/>
      <c r="N34" s="1095"/>
      <c r="O34" s="1095"/>
      <c r="P34" s="1096"/>
      <c r="Q34" s="1100">
        <v>7021</v>
      </c>
      <c r="R34" s="1101"/>
      <c r="S34" s="1101"/>
      <c r="T34" s="1101"/>
      <c r="U34" s="1101"/>
      <c r="V34" s="1101">
        <v>6893</v>
      </c>
      <c r="W34" s="1101"/>
      <c r="X34" s="1101"/>
      <c r="Y34" s="1101"/>
      <c r="Z34" s="1101"/>
      <c r="AA34" s="1101">
        <v>128</v>
      </c>
      <c r="AB34" s="1101"/>
      <c r="AC34" s="1101"/>
      <c r="AD34" s="1101"/>
      <c r="AE34" s="1102"/>
      <c r="AF34" s="1076">
        <v>8761</v>
      </c>
      <c r="AG34" s="1077"/>
      <c r="AH34" s="1077"/>
      <c r="AI34" s="1077"/>
      <c r="AJ34" s="1078"/>
      <c r="AK34" s="1037">
        <v>1771</v>
      </c>
      <c r="AL34" s="1028"/>
      <c r="AM34" s="1028"/>
      <c r="AN34" s="1028"/>
      <c r="AO34" s="1028"/>
      <c r="AP34" s="1028">
        <v>52557</v>
      </c>
      <c r="AQ34" s="1028"/>
      <c r="AR34" s="1028"/>
      <c r="AS34" s="1028"/>
      <c r="AT34" s="1028"/>
      <c r="AU34" s="1028">
        <v>9092</v>
      </c>
      <c r="AV34" s="1028"/>
      <c r="AW34" s="1028"/>
      <c r="AX34" s="1028"/>
      <c r="AY34" s="1028"/>
      <c r="AZ34" s="1099" t="s">
        <v>523</v>
      </c>
      <c r="BA34" s="1099"/>
      <c r="BB34" s="1099"/>
      <c r="BC34" s="1099"/>
      <c r="BD34" s="1099"/>
      <c r="BE34" s="1089" t="s">
        <v>412</v>
      </c>
      <c r="BF34" s="1089"/>
      <c r="BG34" s="1089"/>
      <c r="BH34" s="1089"/>
      <c r="BI34" s="1090"/>
      <c r="BJ34" s="254"/>
      <c r="BK34" s="254"/>
      <c r="BL34" s="254"/>
      <c r="BM34" s="254"/>
      <c r="BN34" s="254"/>
      <c r="BO34" s="267"/>
      <c r="BP34" s="267"/>
      <c r="BQ34" s="264">
        <v>28</v>
      </c>
      <c r="BR34" s="265"/>
      <c r="BS34" s="1071" t="s">
        <v>632</v>
      </c>
      <c r="BT34" s="1072" t="s">
        <v>632</v>
      </c>
      <c r="BU34" s="1072" t="s">
        <v>632</v>
      </c>
      <c r="BV34" s="1072" t="s">
        <v>632</v>
      </c>
      <c r="BW34" s="1072" t="s">
        <v>632</v>
      </c>
      <c r="BX34" s="1072" t="s">
        <v>632</v>
      </c>
      <c r="BY34" s="1072" t="s">
        <v>632</v>
      </c>
      <c r="BZ34" s="1072" t="s">
        <v>632</v>
      </c>
      <c r="CA34" s="1072" t="s">
        <v>632</v>
      </c>
      <c r="CB34" s="1072" t="s">
        <v>632</v>
      </c>
      <c r="CC34" s="1072" t="s">
        <v>632</v>
      </c>
      <c r="CD34" s="1072" t="s">
        <v>632</v>
      </c>
      <c r="CE34" s="1072" t="s">
        <v>632</v>
      </c>
      <c r="CF34" s="1072" t="s">
        <v>632</v>
      </c>
      <c r="CG34" s="1073" t="s">
        <v>632</v>
      </c>
      <c r="CH34" s="1046">
        <v>0</v>
      </c>
      <c r="CI34" s="1047"/>
      <c r="CJ34" s="1047"/>
      <c r="CK34" s="1047"/>
      <c r="CL34" s="1048"/>
      <c r="CM34" s="1046">
        <v>12</v>
      </c>
      <c r="CN34" s="1047"/>
      <c r="CO34" s="1047"/>
      <c r="CP34" s="1047"/>
      <c r="CQ34" s="1048"/>
      <c r="CR34" s="1046">
        <v>5</v>
      </c>
      <c r="CS34" s="1047"/>
      <c r="CT34" s="1047"/>
      <c r="CU34" s="1047"/>
      <c r="CV34" s="1048"/>
      <c r="CW34" s="1046" t="s">
        <v>523</v>
      </c>
      <c r="CX34" s="1047"/>
      <c r="CY34" s="1047"/>
      <c r="CZ34" s="1047"/>
      <c r="DA34" s="1048"/>
      <c r="DB34" s="1046" t="s">
        <v>523</v>
      </c>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413</v>
      </c>
      <c r="C35" s="1095"/>
      <c r="D35" s="1095"/>
      <c r="E35" s="1095"/>
      <c r="F35" s="1095"/>
      <c r="G35" s="1095"/>
      <c r="H35" s="1095"/>
      <c r="I35" s="1095"/>
      <c r="J35" s="1095"/>
      <c r="K35" s="1095"/>
      <c r="L35" s="1095"/>
      <c r="M35" s="1095"/>
      <c r="N35" s="1095"/>
      <c r="O35" s="1095"/>
      <c r="P35" s="1096"/>
      <c r="Q35" s="1100">
        <v>74063</v>
      </c>
      <c r="R35" s="1101"/>
      <c r="S35" s="1101"/>
      <c r="T35" s="1101"/>
      <c r="U35" s="1101"/>
      <c r="V35" s="1101">
        <v>74392</v>
      </c>
      <c r="W35" s="1101"/>
      <c r="X35" s="1101"/>
      <c r="Y35" s="1101"/>
      <c r="Z35" s="1101"/>
      <c r="AA35" s="1101">
        <v>-329</v>
      </c>
      <c r="AB35" s="1101"/>
      <c r="AC35" s="1101"/>
      <c r="AD35" s="1101"/>
      <c r="AE35" s="1102"/>
      <c r="AF35" s="1076">
        <v>39424</v>
      </c>
      <c r="AG35" s="1077"/>
      <c r="AH35" s="1077"/>
      <c r="AI35" s="1077"/>
      <c r="AJ35" s="1078"/>
      <c r="AK35" s="1037">
        <v>25190</v>
      </c>
      <c r="AL35" s="1028"/>
      <c r="AM35" s="1028"/>
      <c r="AN35" s="1028"/>
      <c r="AO35" s="1028"/>
      <c r="AP35" s="1028">
        <v>443870</v>
      </c>
      <c r="AQ35" s="1028"/>
      <c r="AR35" s="1028"/>
      <c r="AS35" s="1028"/>
      <c r="AT35" s="1028"/>
      <c r="AU35" s="1028">
        <v>272536</v>
      </c>
      <c r="AV35" s="1028"/>
      <c r="AW35" s="1028"/>
      <c r="AX35" s="1028"/>
      <c r="AY35" s="1028"/>
      <c r="AZ35" s="1099" t="s">
        <v>523</v>
      </c>
      <c r="BA35" s="1099"/>
      <c r="BB35" s="1099"/>
      <c r="BC35" s="1099"/>
      <c r="BD35" s="1099"/>
      <c r="BE35" s="1089" t="s">
        <v>408</v>
      </c>
      <c r="BF35" s="1089"/>
      <c r="BG35" s="1089"/>
      <c r="BH35" s="1089"/>
      <c r="BI35" s="1090"/>
      <c r="BJ35" s="254"/>
      <c r="BK35" s="254"/>
      <c r="BL35" s="254"/>
      <c r="BM35" s="254"/>
      <c r="BN35" s="254"/>
      <c r="BO35" s="267"/>
      <c r="BP35" s="267"/>
      <c r="BQ35" s="264">
        <v>29</v>
      </c>
      <c r="BR35" s="265" t="s">
        <v>602</v>
      </c>
      <c r="BS35" s="1071" t="s">
        <v>633</v>
      </c>
      <c r="BT35" s="1072" t="s">
        <v>633</v>
      </c>
      <c r="BU35" s="1072" t="s">
        <v>633</v>
      </c>
      <c r="BV35" s="1072" t="s">
        <v>633</v>
      </c>
      <c r="BW35" s="1072" t="s">
        <v>633</v>
      </c>
      <c r="BX35" s="1072" t="s">
        <v>633</v>
      </c>
      <c r="BY35" s="1072" t="s">
        <v>633</v>
      </c>
      <c r="BZ35" s="1072" t="s">
        <v>633</v>
      </c>
      <c r="CA35" s="1072" t="s">
        <v>633</v>
      </c>
      <c r="CB35" s="1072" t="s">
        <v>633</v>
      </c>
      <c r="CC35" s="1072" t="s">
        <v>633</v>
      </c>
      <c r="CD35" s="1072" t="s">
        <v>633</v>
      </c>
      <c r="CE35" s="1072" t="s">
        <v>633</v>
      </c>
      <c r="CF35" s="1072" t="s">
        <v>633</v>
      </c>
      <c r="CG35" s="1073" t="s">
        <v>633</v>
      </c>
      <c r="CH35" s="1046">
        <v>483</v>
      </c>
      <c r="CI35" s="1047"/>
      <c r="CJ35" s="1047"/>
      <c r="CK35" s="1047"/>
      <c r="CL35" s="1048"/>
      <c r="CM35" s="1046">
        <v>4505</v>
      </c>
      <c r="CN35" s="1047"/>
      <c r="CO35" s="1047"/>
      <c r="CP35" s="1047"/>
      <c r="CQ35" s="1048"/>
      <c r="CR35" s="1046">
        <v>342</v>
      </c>
      <c r="CS35" s="1047"/>
      <c r="CT35" s="1047"/>
      <c r="CU35" s="1047"/>
      <c r="CV35" s="1048"/>
      <c r="CW35" s="1046" t="s">
        <v>523</v>
      </c>
      <c r="CX35" s="1047"/>
      <c r="CY35" s="1047"/>
      <c r="CZ35" s="1047"/>
      <c r="DA35" s="1048"/>
      <c r="DB35" s="1046">
        <v>3049</v>
      </c>
      <c r="DC35" s="1047"/>
      <c r="DD35" s="1047"/>
      <c r="DE35" s="1047"/>
      <c r="DF35" s="1048"/>
      <c r="DG35" s="1046"/>
      <c r="DH35" s="1047"/>
      <c r="DI35" s="1047"/>
      <c r="DJ35" s="1047"/>
      <c r="DK35" s="1048"/>
      <c r="DL35" s="1046">
        <v>2590</v>
      </c>
      <c r="DM35" s="1047"/>
      <c r="DN35" s="1047"/>
      <c r="DO35" s="1047"/>
      <c r="DP35" s="1048"/>
      <c r="DQ35" s="1046">
        <v>259</v>
      </c>
      <c r="DR35" s="1047"/>
      <c r="DS35" s="1047"/>
      <c r="DT35" s="1047"/>
      <c r="DU35" s="1048"/>
      <c r="DV35" s="1049"/>
      <c r="DW35" s="1050"/>
      <c r="DX35" s="1050"/>
      <c r="DY35" s="1050"/>
      <c r="DZ35" s="1051"/>
      <c r="EA35" s="248"/>
    </row>
    <row r="36" spans="1:131" s="249" customFormat="1" ht="26.25" customHeight="1" x14ac:dyDescent="0.15">
      <c r="A36" s="268">
        <v>9</v>
      </c>
      <c r="B36" s="1094" t="s">
        <v>414</v>
      </c>
      <c r="C36" s="1095"/>
      <c r="D36" s="1095"/>
      <c r="E36" s="1095"/>
      <c r="F36" s="1095"/>
      <c r="G36" s="1095"/>
      <c r="H36" s="1095"/>
      <c r="I36" s="1095"/>
      <c r="J36" s="1095"/>
      <c r="K36" s="1095"/>
      <c r="L36" s="1095"/>
      <c r="M36" s="1095"/>
      <c r="N36" s="1095"/>
      <c r="O36" s="1095"/>
      <c r="P36" s="1096"/>
      <c r="Q36" s="1100">
        <v>11618</v>
      </c>
      <c r="R36" s="1101"/>
      <c r="S36" s="1101"/>
      <c r="T36" s="1101"/>
      <c r="U36" s="1101"/>
      <c r="V36" s="1101">
        <v>5722</v>
      </c>
      <c r="W36" s="1101"/>
      <c r="X36" s="1101"/>
      <c r="Y36" s="1101"/>
      <c r="Z36" s="1101"/>
      <c r="AA36" s="1101">
        <v>5896</v>
      </c>
      <c r="AB36" s="1101"/>
      <c r="AC36" s="1101"/>
      <c r="AD36" s="1101"/>
      <c r="AE36" s="1102"/>
      <c r="AF36" s="1076" t="s">
        <v>415</v>
      </c>
      <c r="AG36" s="1077"/>
      <c r="AH36" s="1077"/>
      <c r="AI36" s="1077"/>
      <c r="AJ36" s="1078"/>
      <c r="AK36" s="1037">
        <v>2</v>
      </c>
      <c r="AL36" s="1028"/>
      <c r="AM36" s="1028"/>
      <c r="AN36" s="1028"/>
      <c r="AO36" s="1028"/>
      <c r="AP36" s="1028">
        <v>120978</v>
      </c>
      <c r="AQ36" s="1028"/>
      <c r="AR36" s="1028"/>
      <c r="AS36" s="1028"/>
      <c r="AT36" s="1028"/>
      <c r="AU36" s="1028" t="s">
        <v>523</v>
      </c>
      <c r="AV36" s="1028"/>
      <c r="AW36" s="1028"/>
      <c r="AX36" s="1028"/>
      <c r="AY36" s="1028"/>
      <c r="AZ36" s="1099" t="s">
        <v>523</v>
      </c>
      <c r="BA36" s="1099"/>
      <c r="BB36" s="1099"/>
      <c r="BC36" s="1099"/>
      <c r="BD36" s="1099"/>
      <c r="BE36" s="1089" t="s">
        <v>416</v>
      </c>
      <c r="BF36" s="1089"/>
      <c r="BG36" s="1089"/>
      <c r="BH36" s="1089"/>
      <c r="BI36" s="1090"/>
      <c r="BJ36" s="254"/>
      <c r="BK36" s="254"/>
      <c r="BL36" s="254"/>
      <c r="BM36" s="254"/>
      <c r="BN36" s="254"/>
      <c r="BO36" s="267"/>
      <c r="BP36" s="267"/>
      <c r="BQ36" s="264">
        <v>30</v>
      </c>
      <c r="BR36" s="265"/>
      <c r="BS36" s="1071" t="s">
        <v>634</v>
      </c>
      <c r="BT36" s="1072" t="s">
        <v>634</v>
      </c>
      <c r="BU36" s="1072" t="s">
        <v>634</v>
      </c>
      <c r="BV36" s="1072" t="s">
        <v>634</v>
      </c>
      <c r="BW36" s="1072" t="s">
        <v>634</v>
      </c>
      <c r="BX36" s="1072" t="s">
        <v>634</v>
      </c>
      <c r="BY36" s="1072" t="s">
        <v>634</v>
      </c>
      <c r="BZ36" s="1072" t="s">
        <v>634</v>
      </c>
      <c r="CA36" s="1072" t="s">
        <v>634</v>
      </c>
      <c r="CB36" s="1072" t="s">
        <v>634</v>
      </c>
      <c r="CC36" s="1072" t="s">
        <v>634</v>
      </c>
      <c r="CD36" s="1072" t="s">
        <v>634</v>
      </c>
      <c r="CE36" s="1072" t="s">
        <v>634</v>
      </c>
      <c r="CF36" s="1072" t="s">
        <v>634</v>
      </c>
      <c r="CG36" s="1073" t="s">
        <v>634</v>
      </c>
      <c r="CH36" s="1046">
        <v>118</v>
      </c>
      <c r="CI36" s="1047"/>
      <c r="CJ36" s="1047"/>
      <c r="CK36" s="1047"/>
      <c r="CL36" s="1048"/>
      <c r="CM36" s="1046">
        <v>9869</v>
      </c>
      <c r="CN36" s="1047"/>
      <c r="CO36" s="1047"/>
      <c r="CP36" s="1047"/>
      <c r="CQ36" s="1048"/>
      <c r="CR36" s="1046">
        <v>40</v>
      </c>
      <c r="CS36" s="1047"/>
      <c r="CT36" s="1047"/>
      <c r="CU36" s="1047"/>
      <c r="CV36" s="1048"/>
      <c r="CW36" s="1046">
        <v>114</v>
      </c>
      <c r="CX36" s="1047"/>
      <c r="CY36" s="1047"/>
      <c r="CZ36" s="1047"/>
      <c r="DA36" s="1048"/>
      <c r="DB36" s="1046">
        <v>29960</v>
      </c>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417</v>
      </c>
      <c r="C37" s="1095"/>
      <c r="D37" s="1095"/>
      <c r="E37" s="1095"/>
      <c r="F37" s="1095"/>
      <c r="G37" s="1095"/>
      <c r="H37" s="1095"/>
      <c r="I37" s="1095"/>
      <c r="J37" s="1095"/>
      <c r="K37" s="1095"/>
      <c r="L37" s="1095"/>
      <c r="M37" s="1095"/>
      <c r="N37" s="1095"/>
      <c r="O37" s="1095"/>
      <c r="P37" s="1096"/>
      <c r="Q37" s="1100">
        <v>1990</v>
      </c>
      <c r="R37" s="1101"/>
      <c r="S37" s="1101"/>
      <c r="T37" s="1101"/>
      <c r="U37" s="1101"/>
      <c r="V37" s="1101">
        <v>1990</v>
      </c>
      <c r="W37" s="1101"/>
      <c r="X37" s="1101"/>
      <c r="Y37" s="1101"/>
      <c r="Z37" s="1101"/>
      <c r="AA37" s="1101" t="s">
        <v>523</v>
      </c>
      <c r="AB37" s="1101"/>
      <c r="AC37" s="1101"/>
      <c r="AD37" s="1101"/>
      <c r="AE37" s="1102"/>
      <c r="AF37" s="1076" t="s">
        <v>128</v>
      </c>
      <c r="AG37" s="1077"/>
      <c r="AH37" s="1077"/>
      <c r="AI37" s="1077"/>
      <c r="AJ37" s="1078"/>
      <c r="AK37" s="1037">
        <v>982</v>
      </c>
      <c r="AL37" s="1028"/>
      <c r="AM37" s="1028"/>
      <c r="AN37" s="1028"/>
      <c r="AO37" s="1028"/>
      <c r="AP37" s="1028">
        <v>642</v>
      </c>
      <c r="AQ37" s="1028"/>
      <c r="AR37" s="1028"/>
      <c r="AS37" s="1028"/>
      <c r="AT37" s="1028"/>
      <c r="AU37" s="1028">
        <v>506</v>
      </c>
      <c r="AV37" s="1028"/>
      <c r="AW37" s="1028"/>
      <c r="AX37" s="1028"/>
      <c r="AY37" s="1028"/>
      <c r="AZ37" s="1099" t="s">
        <v>523</v>
      </c>
      <c r="BA37" s="1099"/>
      <c r="BB37" s="1099"/>
      <c r="BC37" s="1099"/>
      <c r="BD37" s="1099"/>
      <c r="BE37" s="1089" t="s">
        <v>418</v>
      </c>
      <c r="BF37" s="1089"/>
      <c r="BG37" s="1089"/>
      <c r="BH37" s="1089"/>
      <c r="BI37" s="1090"/>
      <c r="BJ37" s="254"/>
      <c r="BK37" s="254"/>
      <c r="BL37" s="254"/>
      <c r="BM37" s="254"/>
      <c r="BN37" s="254"/>
      <c r="BO37" s="267"/>
      <c r="BP37" s="267"/>
      <c r="BQ37" s="264">
        <v>31</v>
      </c>
      <c r="BR37" s="265" t="s">
        <v>602</v>
      </c>
      <c r="BS37" s="1071" t="s">
        <v>635</v>
      </c>
      <c r="BT37" s="1072" t="s">
        <v>635</v>
      </c>
      <c r="BU37" s="1072" t="s">
        <v>635</v>
      </c>
      <c r="BV37" s="1072" t="s">
        <v>635</v>
      </c>
      <c r="BW37" s="1072" t="s">
        <v>635</v>
      </c>
      <c r="BX37" s="1072" t="s">
        <v>635</v>
      </c>
      <c r="BY37" s="1072" t="s">
        <v>635</v>
      </c>
      <c r="BZ37" s="1072" t="s">
        <v>635</v>
      </c>
      <c r="CA37" s="1072" t="s">
        <v>635</v>
      </c>
      <c r="CB37" s="1072" t="s">
        <v>635</v>
      </c>
      <c r="CC37" s="1072" t="s">
        <v>635</v>
      </c>
      <c r="CD37" s="1072" t="s">
        <v>635</v>
      </c>
      <c r="CE37" s="1072" t="s">
        <v>635</v>
      </c>
      <c r="CF37" s="1072" t="s">
        <v>635</v>
      </c>
      <c r="CG37" s="1073" t="s">
        <v>635</v>
      </c>
      <c r="CH37" s="1046">
        <v>299</v>
      </c>
      <c r="CI37" s="1047"/>
      <c r="CJ37" s="1047"/>
      <c r="CK37" s="1047"/>
      <c r="CL37" s="1048"/>
      <c r="CM37" s="1046">
        <v>-9736</v>
      </c>
      <c r="CN37" s="1047"/>
      <c r="CO37" s="1047"/>
      <c r="CP37" s="1047"/>
      <c r="CQ37" s="1048"/>
      <c r="CR37" s="1046">
        <v>2451</v>
      </c>
      <c r="CS37" s="1047"/>
      <c r="CT37" s="1047"/>
      <c r="CU37" s="1047"/>
      <c r="CV37" s="1048"/>
      <c r="CW37" s="1046">
        <v>260</v>
      </c>
      <c r="CX37" s="1047"/>
      <c r="CY37" s="1047"/>
      <c r="CZ37" s="1047"/>
      <c r="DA37" s="1048"/>
      <c r="DB37" s="1046">
        <v>7128</v>
      </c>
      <c r="DC37" s="1047"/>
      <c r="DD37" s="1047"/>
      <c r="DE37" s="1047"/>
      <c r="DF37" s="1048"/>
      <c r="DG37" s="1046"/>
      <c r="DH37" s="1047"/>
      <c r="DI37" s="1047"/>
      <c r="DJ37" s="1047"/>
      <c r="DK37" s="1048"/>
      <c r="DL37" s="1046">
        <v>6285</v>
      </c>
      <c r="DM37" s="1047"/>
      <c r="DN37" s="1047"/>
      <c r="DO37" s="1047"/>
      <c r="DP37" s="1048"/>
      <c r="DQ37" s="1046">
        <v>6285</v>
      </c>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t="s">
        <v>636</v>
      </c>
      <c r="BT38" s="1072" t="s">
        <v>636</v>
      </c>
      <c r="BU38" s="1072" t="s">
        <v>636</v>
      </c>
      <c r="BV38" s="1072" t="s">
        <v>636</v>
      </c>
      <c r="BW38" s="1072" t="s">
        <v>636</v>
      </c>
      <c r="BX38" s="1072" t="s">
        <v>636</v>
      </c>
      <c r="BY38" s="1072" t="s">
        <v>636</v>
      </c>
      <c r="BZ38" s="1072" t="s">
        <v>636</v>
      </c>
      <c r="CA38" s="1072" t="s">
        <v>636</v>
      </c>
      <c r="CB38" s="1072" t="s">
        <v>636</v>
      </c>
      <c r="CC38" s="1072" t="s">
        <v>636</v>
      </c>
      <c r="CD38" s="1072" t="s">
        <v>636</v>
      </c>
      <c r="CE38" s="1072" t="s">
        <v>636</v>
      </c>
      <c r="CF38" s="1072" t="s">
        <v>636</v>
      </c>
      <c r="CG38" s="1073" t="s">
        <v>636</v>
      </c>
      <c r="CH38" s="1046">
        <v>688</v>
      </c>
      <c r="CI38" s="1047"/>
      <c r="CJ38" s="1047"/>
      <c r="CK38" s="1047"/>
      <c r="CL38" s="1048"/>
      <c r="CM38" s="1046">
        <v>1052</v>
      </c>
      <c r="CN38" s="1047"/>
      <c r="CO38" s="1047"/>
      <c r="CP38" s="1047"/>
      <c r="CQ38" s="1048"/>
      <c r="CR38" s="1046">
        <v>200</v>
      </c>
      <c r="CS38" s="1047"/>
      <c r="CT38" s="1047"/>
      <c r="CU38" s="1047"/>
      <c r="CV38" s="1048"/>
      <c r="CW38" s="1046" t="s">
        <v>523</v>
      </c>
      <c r="CX38" s="1047"/>
      <c r="CY38" s="1047"/>
      <c r="CZ38" s="1047"/>
      <c r="DA38" s="1048"/>
      <c r="DB38" s="1046" t="s">
        <v>523</v>
      </c>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t="s">
        <v>637</v>
      </c>
      <c r="BT39" s="1072" t="s">
        <v>637</v>
      </c>
      <c r="BU39" s="1072" t="s">
        <v>637</v>
      </c>
      <c r="BV39" s="1072" t="s">
        <v>637</v>
      </c>
      <c r="BW39" s="1072" t="s">
        <v>637</v>
      </c>
      <c r="BX39" s="1072" t="s">
        <v>637</v>
      </c>
      <c r="BY39" s="1072" t="s">
        <v>637</v>
      </c>
      <c r="BZ39" s="1072" t="s">
        <v>637</v>
      </c>
      <c r="CA39" s="1072" t="s">
        <v>637</v>
      </c>
      <c r="CB39" s="1072" t="s">
        <v>637</v>
      </c>
      <c r="CC39" s="1072" t="s">
        <v>637</v>
      </c>
      <c r="CD39" s="1072" t="s">
        <v>637</v>
      </c>
      <c r="CE39" s="1072" t="s">
        <v>637</v>
      </c>
      <c r="CF39" s="1072" t="s">
        <v>637</v>
      </c>
      <c r="CG39" s="1073" t="s">
        <v>637</v>
      </c>
      <c r="CH39" s="1046">
        <v>439</v>
      </c>
      <c r="CI39" s="1047"/>
      <c r="CJ39" s="1047"/>
      <c r="CK39" s="1047"/>
      <c r="CL39" s="1048"/>
      <c r="CM39" s="1046">
        <v>32084</v>
      </c>
      <c r="CN39" s="1047"/>
      <c r="CO39" s="1047"/>
      <c r="CP39" s="1047"/>
      <c r="CQ39" s="1048"/>
      <c r="CR39" s="1046">
        <v>30568</v>
      </c>
      <c r="CS39" s="1047"/>
      <c r="CT39" s="1047"/>
      <c r="CU39" s="1047"/>
      <c r="CV39" s="1048"/>
      <c r="CW39" s="1046" t="s">
        <v>523</v>
      </c>
      <c r="CX39" s="1047"/>
      <c r="CY39" s="1047"/>
      <c r="CZ39" s="1047"/>
      <c r="DA39" s="1048"/>
      <c r="DB39" s="1046">
        <v>3711</v>
      </c>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t="s">
        <v>638</v>
      </c>
      <c r="BT40" s="1072" t="s">
        <v>638</v>
      </c>
      <c r="BU40" s="1072" t="s">
        <v>638</v>
      </c>
      <c r="BV40" s="1072" t="s">
        <v>638</v>
      </c>
      <c r="BW40" s="1072" t="s">
        <v>638</v>
      </c>
      <c r="BX40" s="1072" t="s">
        <v>638</v>
      </c>
      <c r="BY40" s="1072" t="s">
        <v>638</v>
      </c>
      <c r="BZ40" s="1072" t="s">
        <v>638</v>
      </c>
      <c r="CA40" s="1072" t="s">
        <v>638</v>
      </c>
      <c r="CB40" s="1072" t="s">
        <v>638</v>
      </c>
      <c r="CC40" s="1072" t="s">
        <v>638</v>
      </c>
      <c r="CD40" s="1072" t="s">
        <v>638</v>
      </c>
      <c r="CE40" s="1072" t="s">
        <v>638</v>
      </c>
      <c r="CF40" s="1072" t="s">
        <v>638</v>
      </c>
      <c r="CG40" s="1073" t="s">
        <v>638</v>
      </c>
      <c r="CH40" s="1046">
        <v>572</v>
      </c>
      <c r="CI40" s="1047"/>
      <c r="CJ40" s="1047"/>
      <c r="CK40" s="1047"/>
      <c r="CL40" s="1048"/>
      <c r="CM40" s="1046">
        <v>12841</v>
      </c>
      <c r="CN40" s="1047"/>
      <c r="CO40" s="1047"/>
      <c r="CP40" s="1047"/>
      <c r="CQ40" s="1048"/>
      <c r="CR40" s="1046">
        <v>4174</v>
      </c>
      <c r="CS40" s="1047"/>
      <c r="CT40" s="1047"/>
      <c r="CU40" s="1047"/>
      <c r="CV40" s="1048"/>
      <c r="CW40" s="1046" t="s">
        <v>523</v>
      </c>
      <c r="CX40" s="1047"/>
      <c r="CY40" s="1047"/>
      <c r="CZ40" s="1047"/>
      <c r="DA40" s="1048"/>
      <c r="DB40" s="1046" t="s">
        <v>523</v>
      </c>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t="s">
        <v>639</v>
      </c>
      <c r="BT41" s="1072" t="s">
        <v>639</v>
      </c>
      <c r="BU41" s="1072" t="s">
        <v>639</v>
      </c>
      <c r="BV41" s="1072" t="s">
        <v>639</v>
      </c>
      <c r="BW41" s="1072" t="s">
        <v>639</v>
      </c>
      <c r="BX41" s="1072" t="s">
        <v>639</v>
      </c>
      <c r="BY41" s="1072" t="s">
        <v>639</v>
      </c>
      <c r="BZ41" s="1072" t="s">
        <v>639</v>
      </c>
      <c r="CA41" s="1072" t="s">
        <v>639</v>
      </c>
      <c r="CB41" s="1072" t="s">
        <v>639</v>
      </c>
      <c r="CC41" s="1072" t="s">
        <v>639</v>
      </c>
      <c r="CD41" s="1072" t="s">
        <v>639</v>
      </c>
      <c r="CE41" s="1072" t="s">
        <v>639</v>
      </c>
      <c r="CF41" s="1072" t="s">
        <v>639</v>
      </c>
      <c r="CG41" s="1073" t="s">
        <v>639</v>
      </c>
      <c r="CH41" s="1046">
        <v>845</v>
      </c>
      <c r="CI41" s="1047"/>
      <c r="CJ41" s="1047"/>
      <c r="CK41" s="1047"/>
      <c r="CL41" s="1048"/>
      <c r="CM41" s="1046">
        <v>5773</v>
      </c>
      <c r="CN41" s="1047"/>
      <c r="CO41" s="1047"/>
      <c r="CP41" s="1047"/>
      <c r="CQ41" s="1048"/>
      <c r="CR41" s="1046">
        <v>450</v>
      </c>
      <c r="CS41" s="1047"/>
      <c r="CT41" s="1047"/>
      <c r="CU41" s="1047"/>
      <c r="CV41" s="1048"/>
      <c r="CW41" s="1046">
        <v>39</v>
      </c>
      <c r="CX41" s="1047"/>
      <c r="CY41" s="1047"/>
      <c r="CZ41" s="1047"/>
      <c r="DA41" s="1048"/>
      <c r="DB41" s="1046">
        <v>7904</v>
      </c>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t="s">
        <v>640</v>
      </c>
      <c r="BT42" s="1072" t="s">
        <v>640</v>
      </c>
      <c r="BU42" s="1072" t="s">
        <v>640</v>
      </c>
      <c r="BV42" s="1072" t="s">
        <v>640</v>
      </c>
      <c r="BW42" s="1072" t="s">
        <v>640</v>
      </c>
      <c r="BX42" s="1072" t="s">
        <v>640</v>
      </c>
      <c r="BY42" s="1072" t="s">
        <v>640</v>
      </c>
      <c r="BZ42" s="1072" t="s">
        <v>640</v>
      </c>
      <c r="CA42" s="1072" t="s">
        <v>640</v>
      </c>
      <c r="CB42" s="1072" t="s">
        <v>640</v>
      </c>
      <c r="CC42" s="1072" t="s">
        <v>640</v>
      </c>
      <c r="CD42" s="1072" t="s">
        <v>640</v>
      </c>
      <c r="CE42" s="1072" t="s">
        <v>640</v>
      </c>
      <c r="CF42" s="1072" t="s">
        <v>640</v>
      </c>
      <c r="CG42" s="1073" t="s">
        <v>640</v>
      </c>
      <c r="CH42" s="1046">
        <v>166</v>
      </c>
      <c r="CI42" s="1047"/>
      <c r="CJ42" s="1047"/>
      <c r="CK42" s="1047"/>
      <c r="CL42" s="1048"/>
      <c r="CM42" s="1046">
        <v>2805</v>
      </c>
      <c r="CN42" s="1047"/>
      <c r="CO42" s="1047"/>
      <c r="CP42" s="1047"/>
      <c r="CQ42" s="1048"/>
      <c r="CR42" s="1046">
        <v>246</v>
      </c>
      <c r="CS42" s="1047"/>
      <c r="CT42" s="1047"/>
      <c r="CU42" s="1047"/>
      <c r="CV42" s="1048"/>
      <c r="CW42" s="1046" t="s">
        <v>523</v>
      </c>
      <c r="CX42" s="1047"/>
      <c r="CY42" s="1047"/>
      <c r="CZ42" s="1047"/>
      <c r="DA42" s="1048"/>
      <c r="DB42" s="1046" t="s">
        <v>523</v>
      </c>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t="s">
        <v>641</v>
      </c>
      <c r="BT43" s="1072" t="s">
        <v>641</v>
      </c>
      <c r="BU43" s="1072" t="s">
        <v>641</v>
      </c>
      <c r="BV43" s="1072" t="s">
        <v>641</v>
      </c>
      <c r="BW43" s="1072" t="s">
        <v>641</v>
      </c>
      <c r="BX43" s="1072" t="s">
        <v>641</v>
      </c>
      <c r="BY43" s="1072" t="s">
        <v>641</v>
      </c>
      <c r="BZ43" s="1072" t="s">
        <v>641</v>
      </c>
      <c r="CA43" s="1072" t="s">
        <v>641</v>
      </c>
      <c r="CB43" s="1072" t="s">
        <v>641</v>
      </c>
      <c r="CC43" s="1072" t="s">
        <v>641</v>
      </c>
      <c r="CD43" s="1072" t="s">
        <v>641</v>
      </c>
      <c r="CE43" s="1072" t="s">
        <v>641</v>
      </c>
      <c r="CF43" s="1072" t="s">
        <v>641</v>
      </c>
      <c r="CG43" s="1073" t="s">
        <v>641</v>
      </c>
      <c r="CH43" s="1046">
        <v>133</v>
      </c>
      <c r="CI43" s="1047"/>
      <c r="CJ43" s="1047"/>
      <c r="CK43" s="1047"/>
      <c r="CL43" s="1048"/>
      <c r="CM43" s="1046">
        <v>762</v>
      </c>
      <c r="CN43" s="1047"/>
      <c r="CO43" s="1047"/>
      <c r="CP43" s="1047"/>
      <c r="CQ43" s="1048"/>
      <c r="CR43" s="1046">
        <v>211</v>
      </c>
      <c r="CS43" s="1047"/>
      <c r="CT43" s="1047"/>
      <c r="CU43" s="1047"/>
      <c r="CV43" s="1048"/>
      <c r="CW43" s="1046" t="s">
        <v>523</v>
      </c>
      <c r="CX43" s="1047"/>
      <c r="CY43" s="1047"/>
      <c r="CZ43" s="1047"/>
      <c r="DA43" s="1048"/>
      <c r="DB43" s="1046" t="s">
        <v>523</v>
      </c>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t="s">
        <v>642</v>
      </c>
      <c r="BT44" s="1072" t="s">
        <v>642</v>
      </c>
      <c r="BU44" s="1072" t="s">
        <v>642</v>
      </c>
      <c r="BV44" s="1072" t="s">
        <v>642</v>
      </c>
      <c r="BW44" s="1072" t="s">
        <v>642</v>
      </c>
      <c r="BX44" s="1072" t="s">
        <v>642</v>
      </c>
      <c r="BY44" s="1072" t="s">
        <v>642</v>
      </c>
      <c r="BZ44" s="1072" t="s">
        <v>642</v>
      </c>
      <c r="CA44" s="1072" t="s">
        <v>642</v>
      </c>
      <c r="CB44" s="1072" t="s">
        <v>642</v>
      </c>
      <c r="CC44" s="1072" t="s">
        <v>642</v>
      </c>
      <c r="CD44" s="1072" t="s">
        <v>642</v>
      </c>
      <c r="CE44" s="1072" t="s">
        <v>642</v>
      </c>
      <c r="CF44" s="1072" t="s">
        <v>642</v>
      </c>
      <c r="CG44" s="1073" t="s">
        <v>642</v>
      </c>
      <c r="CH44" s="1046">
        <v>-3</v>
      </c>
      <c r="CI44" s="1047"/>
      <c r="CJ44" s="1047"/>
      <c r="CK44" s="1047"/>
      <c r="CL44" s="1048"/>
      <c r="CM44" s="1046">
        <v>1985</v>
      </c>
      <c r="CN44" s="1047"/>
      <c r="CO44" s="1047"/>
      <c r="CP44" s="1047"/>
      <c r="CQ44" s="1048"/>
      <c r="CR44" s="1046">
        <v>100</v>
      </c>
      <c r="CS44" s="1047"/>
      <c r="CT44" s="1047"/>
      <c r="CU44" s="1047"/>
      <c r="CV44" s="1048"/>
      <c r="CW44" s="1046">
        <v>64</v>
      </c>
      <c r="CX44" s="1047"/>
      <c r="CY44" s="1047"/>
      <c r="CZ44" s="1047"/>
      <c r="DA44" s="1048"/>
      <c r="DB44" s="1046" t="s">
        <v>523</v>
      </c>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420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97155</v>
      </c>
      <c r="AG63" s="1016"/>
      <c r="AH63" s="1016"/>
      <c r="AI63" s="1016"/>
      <c r="AJ63" s="1087"/>
      <c r="AK63" s="1088"/>
      <c r="AL63" s="1020"/>
      <c r="AM63" s="1020"/>
      <c r="AN63" s="1020"/>
      <c r="AO63" s="1020"/>
      <c r="AP63" s="1016">
        <v>728307</v>
      </c>
      <c r="AQ63" s="1016"/>
      <c r="AR63" s="1016"/>
      <c r="AS63" s="1016"/>
      <c r="AT63" s="1016"/>
      <c r="AU63" s="1016">
        <v>282245</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422</v>
      </c>
      <c r="B66" s="1053"/>
      <c r="C66" s="1053"/>
      <c r="D66" s="1053"/>
      <c r="E66" s="1053"/>
      <c r="F66" s="1053"/>
      <c r="G66" s="1053"/>
      <c r="H66" s="1053"/>
      <c r="I66" s="1053"/>
      <c r="J66" s="1053"/>
      <c r="K66" s="1053"/>
      <c r="L66" s="1053"/>
      <c r="M66" s="1053"/>
      <c r="N66" s="1053"/>
      <c r="O66" s="1053"/>
      <c r="P66" s="1054"/>
      <c r="Q66" s="1058" t="s">
        <v>423</v>
      </c>
      <c r="R66" s="1059"/>
      <c r="S66" s="1059"/>
      <c r="T66" s="1059"/>
      <c r="U66" s="1060"/>
      <c r="V66" s="1058" t="s">
        <v>424</v>
      </c>
      <c r="W66" s="1059"/>
      <c r="X66" s="1059"/>
      <c r="Y66" s="1059"/>
      <c r="Z66" s="1060"/>
      <c r="AA66" s="1058" t="s">
        <v>425</v>
      </c>
      <c r="AB66" s="1059"/>
      <c r="AC66" s="1059"/>
      <c r="AD66" s="1059"/>
      <c r="AE66" s="1060"/>
      <c r="AF66" s="1064" t="s">
        <v>426</v>
      </c>
      <c r="AG66" s="1065"/>
      <c r="AH66" s="1065"/>
      <c r="AI66" s="1065"/>
      <c r="AJ66" s="1066"/>
      <c r="AK66" s="1058" t="s">
        <v>399</v>
      </c>
      <c r="AL66" s="1053"/>
      <c r="AM66" s="1053"/>
      <c r="AN66" s="1053"/>
      <c r="AO66" s="1054"/>
      <c r="AP66" s="1058" t="s">
        <v>427</v>
      </c>
      <c r="AQ66" s="1059"/>
      <c r="AR66" s="1059"/>
      <c r="AS66" s="1059"/>
      <c r="AT66" s="1060"/>
      <c r="AU66" s="1058" t="s">
        <v>428</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597</v>
      </c>
      <c r="C68" s="1043"/>
      <c r="D68" s="1043"/>
      <c r="E68" s="1043"/>
      <c r="F68" s="1043"/>
      <c r="G68" s="1043"/>
      <c r="H68" s="1043"/>
      <c r="I68" s="1043"/>
      <c r="J68" s="1043"/>
      <c r="K68" s="1043"/>
      <c r="L68" s="1043"/>
      <c r="M68" s="1043"/>
      <c r="N68" s="1043"/>
      <c r="O68" s="1043"/>
      <c r="P68" s="1044"/>
      <c r="Q68" s="1045">
        <v>2517</v>
      </c>
      <c r="R68" s="1039"/>
      <c r="S68" s="1039"/>
      <c r="T68" s="1039"/>
      <c r="U68" s="1039"/>
      <c r="V68" s="1039">
        <v>2456</v>
      </c>
      <c r="W68" s="1039"/>
      <c r="X68" s="1039"/>
      <c r="Y68" s="1039"/>
      <c r="Z68" s="1039"/>
      <c r="AA68" s="1039">
        <v>62</v>
      </c>
      <c r="AB68" s="1039"/>
      <c r="AC68" s="1039"/>
      <c r="AD68" s="1039"/>
      <c r="AE68" s="1039"/>
      <c r="AF68" s="1039">
        <v>62</v>
      </c>
      <c r="AG68" s="1039"/>
      <c r="AH68" s="1039"/>
      <c r="AI68" s="1039"/>
      <c r="AJ68" s="1039"/>
      <c r="AK68" s="1039">
        <v>35</v>
      </c>
      <c r="AL68" s="1039"/>
      <c r="AM68" s="1039"/>
      <c r="AN68" s="1039"/>
      <c r="AO68" s="1039"/>
      <c r="AP68" s="1039">
        <v>82</v>
      </c>
      <c r="AQ68" s="1039"/>
      <c r="AR68" s="1039"/>
      <c r="AS68" s="1039"/>
      <c r="AT68" s="1039"/>
      <c r="AU68" s="1039" t="s">
        <v>523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595</v>
      </c>
      <c r="C69" s="1032"/>
      <c r="D69" s="1032"/>
      <c r="E69" s="1032"/>
      <c r="F69" s="1032"/>
      <c r="G69" s="1032"/>
      <c r="H69" s="1032"/>
      <c r="I69" s="1032"/>
      <c r="J69" s="1032"/>
      <c r="K69" s="1032"/>
      <c r="L69" s="1032"/>
      <c r="M69" s="1032"/>
      <c r="N69" s="1032"/>
      <c r="O69" s="1032"/>
      <c r="P69" s="1033"/>
      <c r="Q69" s="1034">
        <v>198</v>
      </c>
      <c r="R69" s="1028"/>
      <c r="S69" s="1028"/>
      <c r="T69" s="1028"/>
      <c r="U69" s="1028"/>
      <c r="V69" s="1028">
        <v>183</v>
      </c>
      <c r="W69" s="1028"/>
      <c r="X69" s="1028"/>
      <c r="Y69" s="1028"/>
      <c r="Z69" s="1028"/>
      <c r="AA69" s="1028">
        <v>15</v>
      </c>
      <c r="AB69" s="1028"/>
      <c r="AC69" s="1028"/>
      <c r="AD69" s="1028"/>
      <c r="AE69" s="1028"/>
      <c r="AF69" s="1028">
        <v>15</v>
      </c>
      <c r="AG69" s="1028"/>
      <c r="AH69" s="1028"/>
      <c r="AI69" s="1028"/>
      <c r="AJ69" s="1028"/>
      <c r="AK69" s="1028" t="s">
        <v>523</v>
      </c>
      <c r="AL69" s="1028"/>
      <c r="AM69" s="1028"/>
      <c r="AN69" s="1028"/>
      <c r="AO69" s="1028"/>
      <c r="AP69" s="1028" t="s">
        <v>523</v>
      </c>
      <c r="AQ69" s="1028"/>
      <c r="AR69" s="1028"/>
      <c r="AS69" s="1028"/>
      <c r="AT69" s="1028"/>
      <c r="AU69" s="1028" t="s">
        <v>523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1227276</v>
      </c>
      <c r="R70" s="1028"/>
      <c r="S70" s="1028"/>
      <c r="T70" s="1028"/>
      <c r="U70" s="1028"/>
      <c r="V70" s="1028">
        <v>1165356</v>
      </c>
      <c r="W70" s="1028"/>
      <c r="X70" s="1028"/>
      <c r="Y70" s="1028"/>
      <c r="Z70" s="1028"/>
      <c r="AA70" s="1028">
        <v>61920</v>
      </c>
      <c r="AB70" s="1028"/>
      <c r="AC70" s="1028"/>
      <c r="AD70" s="1028"/>
      <c r="AE70" s="1028"/>
      <c r="AF70" s="1028">
        <v>61920</v>
      </c>
      <c r="AG70" s="1028"/>
      <c r="AH70" s="1028"/>
      <c r="AI70" s="1028"/>
      <c r="AJ70" s="1028"/>
      <c r="AK70" s="1028">
        <v>8500</v>
      </c>
      <c r="AL70" s="1028"/>
      <c r="AM70" s="1028"/>
      <c r="AN70" s="1028"/>
      <c r="AO70" s="1028"/>
      <c r="AP70" s="1028" t="s">
        <v>523</v>
      </c>
      <c r="AQ70" s="1028"/>
      <c r="AR70" s="1028"/>
      <c r="AS70" s="1028"/>
      <c r="AT70" s="1028"/>
      <c r="AU70" s="1028" t="s">
        <v>523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598</v>
      </c>
      <c r="C71" s="1032"/>
      <c r="D71" s="1032"/>
      <c r="E71" s="1032"/>
      <c r="F71" s="1032"/>
      <c r="G71" s="1032"/>
      <c r="H71" s="1032"/>
      <c r="I71" s="1032"/>
      <c r="J71" s="1032"/>
      <c r="K71" s="1032"/>
      <c r="L71" s="1032"/>
      <c r="M71" s="1032"/>
      <c r="N71" s="1032"/>
      <c r="O71" s="1032"/>
      <c r="P71" s="1033"/>
      <c r="Q71" s="1034">
        <v>215</v>
      </c>
      <c r="R71" s="1028"/>
      <c r="S71" s="1028"/>
      <c r="T71" s="1028"/>
      <c r="U71" s="1028"/>
      <c r="V71" s="1028">
        <v>212</v>
      </c>
      <c r="W71" s="1028"/>
      <c r="X71" s="1028"/>
      <c r="Y71" s="1028"/>
      <c r="Z71" s="1028"/>
      <c r="AA71" s="1028">
        <v>3</v>
      </c>
      <c r="AB71" s="1028"/>
      <c r="AC71" s="1028"/>
      <c r="AD71" s="1028"/>
      <c r="AE71" s="1028"/>
      <c r="AF71" s="1028">
        <v>3</v>
      </c>
      <c r="AG71" s="1028"/>
      <c r="AH71" s="1028"/>
      <c r="AI71" s="1028"/>
      <c r="AJ71" s="1028"/>
      <c r="AK71" s="1028">
        <v>35</v>
      </c>
      <c r="AL71" s="1028"/>
      <c r="AM71" s="1028"/>
      <c r="AN71" s="1028"/>
      <c r="AO71" s="1028"/>
      <c r="AP71" s="1028" t="s">
        <v>523</v>
      </c>
      <c r="AQ71" s="1028"/>
      <c r="AR71" s="1028"/>
      <c r="AS71" s="1028"/>
      <c r="AT71" s="1028"/>
      <c r="AU71" s="1028" t="s">
        <v>523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599</v>
      </c>
      <c r="C72" s="1032"/>
      <c r="D72" s="1032"/>
      <c r="E72" s="1032"/>
      <c r="F72" s="1032"/>
      <c r="G72" s="1032"/>
      <c r="H72" s="1032"/>
      <c r="I72" s="1032"/>
      <c r="J72" s="1032"/>
      <c r="K72" s="1032"/>
      <c r="L72" s="1032"/>
      <c r="M72" s="1032"/>
      <c r="N72" s="1032"/>
      <c r="O72" s="1032"/>
      <c r="P72" s="1033"/>
      <c r="Q72" s="1034">
        <v>129</v>
      </c>
      <c r="R72" s="1028"/>
      <c r="S72" s="1028"/>
      <c r="T72" s="1028"/>
      <c r="U72" s="1028"/>
      <c r="V72" s="1028">
        <v>125</v>
      </c>
      <c r="W72" s="1028"/>
      <c r="X72" s="1028"/>
      <c r="Y72" s="1028"/>
      <c r="Z72" s="1028"/>
      <c r="AA72" s="1028">
        <v>4</v>
      </c>
      <c r="AB72" s="1028"/>
      <c r="AC72" s="1028"/>
      <c r="AD72" s="1028"/>
      <c r="AE72" s="1028"/>
      <c r="AF72" s="1028">
        <v>4</v>
      </c>
      <c r="AG72" s="1028"/>
      <c r="AH72" s="1028"/>
      <c r="AI72" s="1028"/>
      <c r="AJ72" s="1028"/>
      <c r="AK72" s="1028" t="s">
        <v>523</v>
      </c>
      <c r="AL72" s="1028"/>
      <c r="AM72" s="1028"/>
      <c r="AN72" s="1028"/>
      <c r="AO72" s="1028"/>
      <c r="AP72" s="1028" t="s">
        <v>523</v>
      </c>
      <c r="AQ72" s="1028"/>
      <c r="AR72" s="1028"/>
      <c r="AS72" s="1028"/>
      <c r="AT72" s="1028"/>
      <c r="AU72" s="1028" t="s">
        <v>523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600</v>
      </c>
      <c r="C73" s="1032"/>
      <c r="D73" s="1032"/>
      <c r="E73" s="1032"/>
      <c r="F73" s="1032"/>
      <c r="G73" s="1032"/>
      <c r="H73" s="1032"/>
      <c r="I73" s="1032"/>
      <c r="J73" s="1032"/>
      <c r="K73" s="1032"/>
      <c r="L73" s="1032"/>
      <c r="M73" s="1032"/>
      <c r="N73" s="1032"/>
      <c r="O73" s="1032"/>
      <c r="P73" s="1033"/>
      <c r="Q73" s="1034">
        <v>98</v>
      </c>
      <c r="R73" s="1028"/>
      <c r="S73" s="1028"/>
      <c r="T73" s="1028"/>
      <c r="U73" s="1028"/>
      <c r="V73" s="1028">
        <v>94</v>
      </c>
      <c r="W73" s="1028"/>
      <c r="X73" s="1028"/>
      <c r="Y73" s="1028"/>
      <c r="Z73" s="1028"/>
      <c r="AA73" s="1028">
        <v>4</v>
      </c>
      <c r="AB73" s="1028"/>
      <c r="AC73" s="1028"/>
      <c r="AD73" s="1028"/>
      <c r="AE73" s="1028"/>
      <c r="AF73" s="1028">
        <v>4</v>
      </c>
      <c r="AG73" s="1028"/>
      <c r="AH73" s="1028"/>
      <c r="AI73" s="1028"/>
      <c r="AJ73" s="1028"/>
      <c r="AK73" s="1028" t="s">
        <v>523</v>
      </c>
      <c r="AL73" s="1028"/>
      <c r="AM73" s="1028"/>
      <c r="AN73" s="1028"/>
      <c r="AO73" s="1028"/>
      <c r="AP73" s="1028" t="s">
        <v>523</v>
      </c>
      <c r="AQ73" s="1028"/>
      <c r="AR73" s="1028"/>
      <c r="AS73" s="1028"/>
      <c r="AT73" s="1028"/>
      <c r="AU73" s="1028" t="s">
        <v>523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601</v>
      </c>
      <c r="C74" s="1032"/>
      <c r="D74" s="1032"/>
      <c r="E74" s="1032"/>
      <c r="F74" s="1032"/>
      <c r="G74" s="1032"/>
      <c r="H74" s="1032"/>
      <c r="I74" s="1032"/>
      <c r="J74" s="1032"/>
      <c r="K74" s="1032"/>
      <c r="L74" s="1032"/>
      <c r="M74" s="1032"/>
      <c r="N74" s="1032"/>
      <c r="O74" s="1032"/>
      <c r="P74" s="1033"/>
      <c r="Q74" s="1034">
        <v>16305</v>
      </c>
      <c r="R74" s="1028"/>
      <c r="S74" s="1028"/>
      <c r="T74" s="1028"/>
      <c r="U74" s="1028"/>
      <c r="V74" s="1028">
        <v>16305</v>
      </c>
      <c r="W74" s="1028"/>
      <c r="X74" s="1028"/>
      <c r="Y74" s="1028"/>
      <c r="Z74" s="1028"/>
      <c r="AA74" s="1028" t="s">
        <v>523</v>
      </c>
      <c r="AB74" s="1028"/>
      <c r="AC74" s="1028"/>
      <c r="AD74" s="1028"/>
      <c r="AE74" s="1028"/>
      <c r="AF74" s="1028" t="s">
        <v>523</v>
      </c>
      <c r="AG74" s="1028"/>
      <c r="AH74" s="1028"/>
      <c r="AI74" s="1028"/>
      <c r="AJ74" s="1028"/>
      <c r="AK74" s="1028">
        <v>9096</v>
      </c>
      <c r="AL74" s="1028"/>
      <c r="AM74" s="1028"/>
      <c r="AN74" s="1028"/>
      <c r="AO74" s="1028"/>
      <c r="AP74" s="1028">
        <v>16631</v>
      </c>
      <c r="AQ74" s="1028"/>
      <c r="AR74" s="1028"/>
      <c r="AS74" s="1028"/>
      <c r="AT74" s="1028"/>
      <c r="AU74" s="1028">
        <v>8515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62008</v>
      </c>
      <c r="AG88" s="1016"/>
      <c r="AH88" s="1016"/>
      <c r="AI88" s="1016"/>
      <c r="AJ88" s="1016"/>
      <c r="AK88" s="1020"/>
      <c r="AL88" s="1020"/>
      <c r="AM88" s="1020"/>
      <c r="AN88" s="1020"/>
      <c r="AO88" s="1020"/>
      <c r="AP88" s="1016">
        <v>16713</v>
      </c>
      <c r="AQ88" s="1016"/>
      <c r="AR88" s="1016"/>
      <c r="AS88" s="1016"/>
      <c r="AT88" s="1016"/>
      <c r="AU88" s="1016">
        <v>8515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430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766290</v>
      </c>
      <c r="CS102" s="1008"/>
      <c r="CT102" s="1008"/>
      <c r="CU102" s="1008"/>
      <c r="CV102" s="1009"/>
      <c r="CW102" s="1007">
        <v>40623</v>
      </c>
      <c r="CX102" s="1008"/>
      <c r="CY102" s="1008"/>
      <c r="CZ102" s="1008"/>
      <c r="DA102" s="1009"/>
      <c r="DB102" s="1007">
        <v>152827</v>
      </c>
      <c r="DC102" s="1008"/>
      <c r="DD102" s="1008"/>
      <c r="DE102" s="1008"/>
      <c r="DF102" s="1009"/>
      <c r="DG102" s="1007" t="s">
        <v>523</v>
      </c>
      <c r="DH102" s="1008"/>
      <c r="DI102" s="1008"/>
      <c r="DJ102" s="1008"/>
      <c r="DK102" s="1009"/>
      <c r="DL102" s="1007">
        <v>27908</v>
      </c>
      <c r="DM102" s="1008"/>
      <c r="DN102" s="1008"/>
      <c r="DO102" s="1008"/>
      <c r="DP102" s="1009"/>
      <c r="DQ102" s="1007">
        <v>25578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438</v>
      </c>
      <c r="AB109" s="951"/>
      <c r="AC109" s="951"/>
      <c r="AD109" s="951"/>
      <c r="AE109" s="952"/>
      <c r="AF109" s="953" t="s">
        <v>439</v>
      </c>
      <c r="AG109" s="951"/>
      <c r="AH109" s="951"/>
      <c r="AI109" s="951"/>
      <c r="AJ109" s="952"/>
      <c r="AK109" s="953" t="s">
        <v>303</v>
      </c>
      <c r="AL109" s="951"/>
      <c r="AM109" s="951"/>
      <c r="AN109" s="951"/>
      <c r="AO109" s="952"/>
      <c r="AP109" s="953" t="s">
        <v>440</v>
      </c>
      <c r="AQ109" s="951"/>
      <c r="AR109" s="951"/>
      <c r="AS109" s="951"/>
      <c r="AT109" s="982"/>
      <c r="AU109" s="950" t="s">
        <v>437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438</v>
      </c>
      <c r="BR109" s="951"/>
      <c r="BS109" s="951"/>
      <c r="BT109" s="951"/>
      <c r="BU109" s="952"/>
      <c r="BV109" s="953" t="s">
        <v>439</v>
      </c>
      <c r="BW109" s="951"/>
      <c r="BX109" s="951"/>
      <c r="BY109" s="951"/>
      <c r="BZ109" s="952"/>
      <c r="CA109" s="953" t="s">
        <v>303</v>
      </c>
      <c r="CB109" s="951"/>
      <c r="CC109" s="951"/>
      <c r="CD109" s="951"/>
      <c r="CE109" s="952"/>
      <c r="CF109" s="989" t="s">
        <v>440</v>
      </c>
      <c r="CG109" s="989"/>
      <c r="CH109" s="989"/>
      <c r="CI109" s="989"/>
      <c r="CJ109" s="989"/>
      <c r="CK109" s="953" t="s">
        <v>441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438</v>
      </c>
      <c r="DH109" s="951"/>
      <c r="DI109" s="951"/>
      <c r="DJ109" s="951"/>
      <c r="DK109" s="952"/>
      <c r="DL109" s="953" t="s">
        <v>439</v>
      </c>
      <c r="DM109" s="951"/>
      <c r="DN109" s="951"/>
      <c r="DO109" s="951"/>
      <c r="DP109" s="952"/>
      <c r="DQ109" s="953" t="s">
        <v>303</v>
      </c>
      <c r="DR109" s="951"/>
      <c r="DS109" s="951"/>
      <c r="DT109" s="951"/>
      <c r="DU109" s="952"/>
      <c r="DV109" s="953" t="s">
        <v>440</v>
      </c>
      <c r="DW109" s="951"/>
      <c r="DX109" s="951"/>
      <c r="DY109" s="951"/>
      <c r="DZ109" s="982"/>
    </row>
    <row r="110" spans="1:131" s="248" customFormat="1" ht="26.25" customHeight="1" x14ac:dyDescent="0.15">
      <c r="A110" s="853" t="s">
        <v>442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98355786</v>
      </c>
      <c r="AB110" s="944"/>
      <c r="AC110" s="944"/>
      <c r="AD110" s="944"/>
      <c r="AE110" s="945"/>
      <c r="AF110" s="946">
        <v>87689678</v>
      </c>
      <c r="AG110" s="944"/>
      <c r="AH110" s="944"/>
      <c r="AI110" s="944"/>
      <c r="AJ110" s="945"/>
      <c r="AK110" s="946">
        <v>85235502</v>
      </c>
      <c r="AL110" s="944"/>
      <c r="AM110" s="944"/>
      <c r="AN110" s="944"/>
      <c r="AO110" s="945"/>
      <c r="AP110" s="947">
        <v>11.2</v>
      </c>
      <c r="AQ110" s="948"/>
      <c r="AR110" s="948"/>
      <c r="AS110" s="948"/>
      <c r="AT110" s="949"/>
      <c r="AU110" s="983" t="s">
        <v>73</v>
      </c>
      <c r="AV110" s="984"/>
      <c r="AW110" s="984"/>
      <c r="AX110" s="984"/>
      <c r="AY110" s="984"/>
      <c r="AZ110" s="909" t="s">
        <v>443</v>
      </c>
      <c r="BA110" s="854"/>
      <c r="BB110" s="854"/>
      <c r="BC110" s="854"/>
      <c r="BD110" s="854"/>
      <c r="BE110" s="854"/>
      <c r="BF110" s="854"/>
      <c r="BG110" s="854"/>
      <c r="BH110" s="854"/>
      <c r="BI110" s="854"/>
      <c r="BJ110" s="854"/>
      <c r="BK110" s="854"/>
      <c r="BL110" s="854"/>
      <c r="BM110" s="854"/>
      <c r="BN110" s="854"/>
      <c r="BO110" s="854"/>
      <c r="BP110" s="855"/>
      <c r="BQ110" s="910">
        <v>2785360544</v>
      </c>
      <c r="BR110" s="891"/>
      <c r="BS110" s="891"/>
      <c r="BT110" s="891"/>
      <c r="BU110" s="891"/>
      <c r="BV110" s="891">
        <v>2625777285</v>
      </c>
      <c r="BW110" s="891"/>
      <c r="BX110" s="891"/>
      <c r="BY110" s="891"/>
      <c r="BZ110" s="891"/>
      <c r="CA110" s="891">
        <v>2454822694</v>
      </c>
      <c r="CB110" s="891"/>
      <c r="CC110" s="891"/>
      <c r="CD110" s="891"/>
      <c r="CE110" s="891"/>
      <c r="CF110" s="915">
        <v>321.3</v>
      </c>
      <c r="CG110" s="916"/>
      <c r="CH110" s="916"/>
      <c r="CI110" s="916"/>
      <c r="CJ110" s="916"/>
      <c r="CK110" s="979" t="s">
        <v>444</v>
      </c>
      <c r="CL110" s="865"/>
      <c r="CM110" s="940" t="s">
        <v>445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446</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448</v>
      </c>
      <c r="AB111" s="972"/>
      <c r="AC111" s="972"/>
      <c r="AD111" s="972"/>
      <c r="AE111" s="973"/>
      <c r="AF111" s="974" t="s">
        <v>128</v>
      </c>
      <c r="AG111" s="972"/>
      <c r="AH111" s="972"/>
      <c r="AI111" s="972"/>
      <c r="AJ111" s="973"/>
      <c r="AK111" s="974" t="s">
        <v>415</v>
      </c>
      <c r="AL111" s="972"/>
      <c r="AM111" s="972"/>
      <c r="AN111" s="972"/>
      <c r="AO111" s="973"/>
      <c r="AP111" s="975" t="s">
        <v>448</v>
      </c>
      <c r="AQ111" s="976"/>
      <c r="AR111" s="976"/>
      <c r="AS111" s="976"/>
      <c r="AT111" s="977"/>
      <c r="AU111" s="985"/>
      <c r="AV111" s="986"/>
      <c r="AW111" s="986"/>
      <c r="AX111" s="986"/>
      <c r="AY111" s="986"/>
      <c r="AZ111" s="861" t="s">
        <v>449</v>
      </c>
      <c r="BA111" s="796"/>
      <c r="BB111" s="796"/>
      <c r="BC111" s="796"/>
      <c r="BD111" s="796"/>
      <c r="BE111" s="796"/>
      <c r="BF111" s="796"/>
      <c r="BG111" s="796"/>
      <c r="BH111" s="796"/>
      <c r="BI111" s="796"/>
      <c r="BJ111" s="796"/>
      <c r="BK111" s="796"/>
      <c r="BL111" s="796"/>
      <c r="BM111" s="796"/>
      <c r="BN111" s="796"/>
      <c r="BO111" s="796"/>
      <c r="BP111" s="797"/>
      <c r="BQ111" s="862">
        <v>99424312</v>
      </c>
      <c r="BR111" s="863"/>
      <c r="BS111" s="863"/>
      <c r="BT111" s="863"/>
      <c r="BU111" s="863"/>
      <c r="BV111" s="863">
        <v>88276774</v>
      </c>
      <c r="BW111" s="863"/>
      <c r="BX111" s="863"/>
      <c r="BY111" s="863"/>
      <c r="BZ111" s="863"/>
      <c r="CA111" s="863">
        <v>77407749</v>
      </c>
      <c r="CB111" s="863"/>
      <c r="CC111" s="863"/>
      <c r="CD111" s="863"/>
      <c r="CE111" s="863"/>
      <c r="CF111" s="924">
        <v>10.1</v>
      </c>
      <c r="CG111" s="925"/>
      <c r="CH111" s="925"/>
      <c r="CI111" s="925"/>
      <c r="CJ111" s="925"/>
      <c r="CK111" s="980"/>
      <c r="CL111" s="867"/>
      <c r="CM111" s="870" t="s">
        <v>450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13551987</v>
      </c>
      <c r="DH111" s="863"/>
      <c r="DI111" s="863"/>
      <c r="DJ111" s="863"/>
      <c r="DK111" s="863"/>
      <c r="DL111" s="863">
        <v>13188343</v>
      </c>
      <c r="DM111" s="863"/>
      <c r="DN111" s="863"/>
      <c r="DO111" s="863"/>
      <c r="DP111" s="863"/>
      <c r="DQ111" s="863">
        <v>11432200</v>
      </c>
      <c r="DR111" s="863"/>
      <c r="DS111" s="863"/>
      <c r="DT111" s="863"/>
      <c r="DU111" s="863"/>
      <c r="DV111" s="840">
        <v>1.5</v>
      </c>
      <c r="DW111" s="840"/>
      <c r="DX111" s="840"/>
      <c r="DY111" s="840"/>
      <c r="DZ111" s="841"/>
    </row>
    <row r="112" spans="1:131" s="248" customFormat="1" ht="26.25" customHeight="1" x14ac:dyDescent="0.15">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90621747</v>
      </c>
      <c r="AB112" s="826"/>
      <c r="AC112" s="826"/>
      <c r="AD112" s="826"/>
      <c r="AE112" s="827"/>
      <c r="AF112" s="828">
        <v>85856164</v>
      </c>
      <c r="AG112" s="826"/>
      <c r="AH112" s="826"/>
      <c r="AI112" s="826"/>
      <c r="AJ112" s="827"/>
      <c r="AK112" s="828">
        <v>78417697</v>
      </c>
      <c r="AL112" s="826"/>
      <c r="AM112" s="826"/>
      <c r="AN112" s="826"/>
      <c r="AO112" s="827"/>
      <c r="AP112" s="873">
        <v>10.3</v>
      </c>
      <c r="AQ112" s="874"/>
      <c r="AR112" s="874"/>
      <c r="AS112" s="874"/>
      <c r="AT112" s="875"/>
      <c r="AU112" s="985"/>
      <c r="AV112" s="986"/>
      <c r="AW112" s="986"/>
      <c r="AX112" s="986"/>
      <c r="AY112" s="986"/>
      <c r="AZ112" s="861" t="s">
        <v>453</v>
      </c>
      <c r="BA112" s="796"/>
      <c r="BB112" s="796"/>
      <c r="BC112" s="796"/>
      <c r="BD112" s="796"/>
      <c r="BE112" s="796"/>
      <c r="BF112" s="796"/>
      <c r="BG112" s="796"/>
      <c r="BH112" s="796"/>
      <c r="BI112" s="796"/>
      <c r="BJ112" s="796"/>
      <c r="BK112" s="796"/>
      <c r="BL112" s="796"/>
      <c r="BM112" s="796"/>
      <c r="BN112" s="796"/>
      <c r="BO112" s="796"/>
      <c r="BP112" s="797"/>
      <c r="BQ112" s="862">
        <v>308783065</v>
      </c>
      <c r="BR112" s="863"/>
      <c r="BS112" s="863"/>
      <c r="BT112" s="863"/>
      <c r="BU112" s="863"/>
      <c r="BV112" s="863">
        <v>289885239</v>
      </c>
      <c r="BW112" s="863"/>
      <c r="BX112" s="863"/>
      <c r="BY112" s="863"/>
      <c r="BZ112" s="863"/>
      <c r="CA112" s="863">
        <v>282245377</v>
      </c>
      <c r="CB112" s="863"/>
      <c r="CC112" s="863"/>
      <c r="CD112" s="863"/>
      <c r="CE112" s="863"/>
      <c r="CF112" s="924">
        <v>36.9</v>
      </c>
      <c r="CG112" s="925"/>
      <c r="CH112" s="925"/>
      <c r="CI112" s="925"/>
      <c r="CJ112" s="925"/>
      <c r="CK112" s="980"/>
      <c r="CL112" s="867"/>
      <c r="CM112" s="870" t="s">
        <v>454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415</v>
      </c>
      <c r="DM112" s="863"/>
      <c r="DN112" s="863"/>
      <c r="DO112" s="863"/>
      <c r="DP112" s="863"/>
      <c r="DQ112" s="863" t="s">
        <v>128</v>
      </c>
      <c r="DR112" s="863"/>
      <c r="DS112" s="863"/>
      <c r="DT112" s="863"/>
      <c r="DU112" s="863"/>
      <c r="DV112" s="840" t="s">
        <v>128</v>
      </c>
      <c r="DW112" s="840"/>
      <c r="DX112" s="840"/>
      <c r="DY112" s="840"/>
      <c r="DZ112" s="841"/>
    </row>
    <row r="113" spans="1:130" s="248" customFormat="1" ht="26.25" customHeight="1" x14ac:dyDescent="0.15">
      <c r="A113" s="967"/>
      <c r="B113" s="968"/>
      <c r="C113" s="796" t="s">
        <v>455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24086762</v>
      </c>
      <c r="AB113" s="972"/>
      <c r="AC113" s="972"/>
      <c r="AD113" s="972"/>
      <c r="AE113" s="973"/>
      <c r="AF113" s="974">
        <v>20838693</v>
      </c>
      <c r="AG113" s="972"/>
      <c r="AH113" s="972"/>
      <c r="AI113" s="972"/>
      <c r="AJ113" s="973"/>
      <c r="AK113" s="974">
        <v>20210910</v>
      </c>
      <c r="AL113" s="972"/>
      <c r="AM113" s="972"/>
      <c r="AN113" s="972"/>
      <c r="AO113" s="973"/>
      <c r="AP113" s="975">
        <v>2.6</v>
      </c>
      <c r="AQ113" s="976"/>
      <c r="AR113" s="976"/>
      <c r="AS113" s="976"/>
      <c r="AT113" s="977"/>
      <c r="AU113" s="985"/>
      <c r="AV113" s="986"/>
      <c r="AW113" s="986"/>
      <c r="AX113" s="986"/>
      <c r="AY113" s="986"/>
      <c r="AZ113" s="861" t="s">
        <v>456</v>
      </c>
      <c r="BA113" s="796"/>
      <c r="BB113" s="796"/>
      <c r="BC113" s="796"/>
      <c r="BD113" s="796"/>
      <c r="BE113" s="796"/>
      <c r="BF113" s="796"/>
      <c r="BG113" s="796"/>
      <c r="BH113" s="796"/>
      <c r="BI113" s="796"/>
      <c r="BJ113" s="796"/>
      <c r="BK113" s="796"/>
      <c r="BL113" s="796"/>
      <c r="BM113" s="796"/>
      <c r="BN113" s="796"/>
      <c r="BO113" s="796"/>
      <c r="BP113" s="797"/>
      <c r="BQ113" s="862">
        <v>8848746</v>
      </c>
      <c r="BR113" s="863"/>
      <c r="BS113" s="863"/>
      <c r="BT113" s="863"/>
      <c r="BU113" s="863"/>
      <c r="BV113" s="863">
        <v>8091220</v>
      </c>
      <c r="BW113" s="863"/>
      <c r="BX113" s="863"/>
      <c r="BY113" s="863"/>
      <c r="BZ113" s="863"/>
      <c r="CA113" s="863">
        <v>8514819</v>
      </c>
      <c r="CB113" s="863"/>
      <c r="CC113" s="863"/>
      <c r="CD113" s="863"/>
      <c r="CE113" s="863"/>
      <c r="CF113" s="924">
        <v>1.1000000000000001</v>
      </c>
      <c r="CG113" s="925"/>
      <c r="CH113" s="925"/>
      <c r="CI113" s="925"/>
      <c r="CJ113" s="925"/>
      <c r="CK113" s="980"/>
      <c r="CL113" s="867"/>
      <c r="CM113" s="870" t="s">
        <v>457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142541</v>
      </c>
      <c r="DH113" s="826"/>
      <c r="DI113" s="826"/>
      <c r="DJ113" s="826"/>
      <c r="DK113" s="827"/>
      <c r="DL113" s="828" t="s">
        <v>448</v>
      </c>
      <c r="DM113" s="826"/>
      <c r="DN113" s="826"/>
      <c r="DO113" s="826"/>
      <c r="DP113" s="827"/>
      <c r="DQ113" s="828" t="s">
        <v>128</v>
      </c>
      <c r="DR113" s="826"/>
      <c r="DS113" s="826"/>
      <c r="DT113" s="826"/>
      <c r="DU113" s="827"/>
      <c r="DV113" s="873" t="s">
        <v>448</v>
      </c>
      <c r="DW113" s="874"/>
      <c r="DX113" s="874"/>
      <c r="DY113" s="874"/>
      <c r="DZ113" s="875"/>
    </row>
    <row r="114" spans="1:130" s="248" customFormat="1" ht="26.25" customHeight="1" x14ac:dyDescent="0.15">
      <c r="A114" s="967"/>
      <c r="B114" s="968"/>
      <c r="C114" s="796" t="s">
        <v>458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943686</v>
      </c>
      <c r="AB114" s="826"/>
      <c r="AC114" s="826"/>
      <c r="AD114" s="826"/>
      <c r="AE114" s="827"/>
      <c r="AF114" s="828">
        <v>844203</v>
      </c>
      <c r="AG114" s="826"/>
      <c r="AH114" s="826"/>
      <c r="AI114" s="826"/>
      <c r="AJ114" s="827"/>
      <c r="AK114" s="828">
        <v>643973</v>
      </c>
      <c r="AL114" s="826"/>
      <c r="AM114" s="826"/>
      <c r="AN114" s="826"/>
      <c r="AO114" s="827"/>
      <c r="AP114" s="873">
        <v>0.1</v>
      </c>
      <c r="AQ114" s="874"/>
      <c r="AR114" s="874"/>
      <c r="AS114" s="874"/>
      <c r="AT114" s="875"/>
      <c r="AU114" s="985"/>
      <c r="AV114" s="986"/>
      <c r="AW114" s="986"/>
      <c r="AX114" s="986"/>
      <c r="AY114" s="986"/>
      <c r="AZ114" s="861" t="s">
        <v>459</v>
      </c>
      <c r="BA114" s="796"/>
      <c r="BB114" s="796"/>
      <c r="BC114" s="796"/>
      <c r="BD114" s="796"/>
      <c r="BE114" s="796"/>
      <c r="BF114" s="796"/>
      <c r="BG114" s="796"/>
      <c r="BH114" s="796"/>
      <c r="BI114" s="796"/>
      <c r="BJ114" s="796"/>
      <c r="BK114" s="796"/>
      <c r="BL114" s="796"/>
      <c r="BM114" s="796"/>
      <c r="BN114" s="796"/>
      <c r="BO114" s="796"/>
      <c r="BP114" s="797"/>
      <c r="BQ114" s="862">
        <v>239729773</v>
      </c>
      <c r="BR114" s="863"/>
      <c r="BS114" s="863"/>
      <c r="BT114" s="863"/>
      <c r="BU114" s="863"/>
      <c r="BV114" s="863">
        <v>234245118</v>
      </c>
      <c r="BW114" s="863"/>
      <c r="BX114" s="863"/>
      <c r="BY114" s="863"/>
      <c r="BZ114" s="863"/>
      <c r="CA114" s="863">
        <v>229242445</v>
      </c>
      <c r="CB114" s="863"/>
      <c r="CC114" s="863"/>
      <c r="CD114" s="863"/>
      <c r="CE114" s="863"/>
      <c r="CF114" s="924">
        <v>30</v>
      </c>
      <c r="CG114" s="925"/>
      <c r="CH114" s="925"/>
      <c r="CI114" s="925"/>
      <c r="CJ114" s="925"/>
      <c r="CK114" s="980"/>
      <c r="CL114" s="867"/>
      <c r="CM114" s="870" t="s">
        <v>460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448</v>
      </c>
      <c r="DM114" s="826"/>
      <c r="DN114" s="826"/>
      <c r="DO114" s="826"/>
      <c r="DP114" s="827"/>
      <c r="DQ114" s="828" t="s">
        <v>448</v>
      </c>
      <c r="DR114" s="826"/>
      <c r="DS114" s="826"/>
      <c r="DT114" s="826"/>
      <c r="DU114" s="827"/>
      <c r="DV114" s="873" t="s">
        <v>415</v>
      </c>
      <c r="DW114" s="874"/>
      <c r="DX114" s="874"/>
      <c r="DY114" s="874"/>
      <c r="DZ114" s="875"/>
    </row>
    <row r="115" spans="1:130" s="248" customFormat="1" ht="26.25" customHeight="1" x14ac:dyDescent="0.15">
      <c r="A115" s="967"/>
      <c r="B115" s="968"/>
      <c r="C115" s="796" t="s">
        <v>461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9776967</v>
      </c>
      <c r="AB115" s="972"/>
      <c r="AC115" s="972"/>
      <c r="AD115" s="972"/>
      <c r="AE115" s="973"/>
      <c r="AF115" s="974">
        <v>10345397</v>
      </c>
      <c r="AG115" s="972"/>
      <c r="AH115" s="972"/>
      <c r="AI115" s="972"/>
      <c r="AJ115" s="973"/>
      <c r="AK115" s="974">
        <v>11126473</v>
      </c>
      <c r="AL115" s="972"/>
      <c r="AM115" s="972"/>
      <c r="AN115" s="972"/>
      <c r="AO115" s="973"/>
      <c r="AP115" s="975">
        <v>1.5</v>
      </c>
      <c r="AQ115" s="976"/>
      <c r="AR115" s="976"/>
      <c r="AS115" s="976"/>
      <c r="AT115" s="977"/>
      <c r="AU115" s="985"/>
      <c r="AV115" s="986"/>
      <c r="AW115" s="986"/>
      <c r="AX115" s="986"/>
      <c r="AY115" s="986"/>
      <c r="AZ115" s="861" t="s">
        <v>462</v>
      </c>
      <c r="BA115" s="796"/>
      <c r="BB115" s="796"/>
      <c r="BC115" s="796"/>
      <c r="BD115" s="796"/>
      <c r="BE115" s="796"/>
      <c r="BF115" s="796"/>
      <c r="BG115" s="796"/>
      <c r="BH115" s="796"/>
      <c r="BI115" s="796"/>
      <c r="BJ115" s="796"/>
      <c r="BK115" s="796"/>
      <c r="BL115" s="796"/>
      <c r="BM115" s="796"/>
      <c r="BN115" s="796"/>
      <c r="BO115" s="796"/>
      <c r="BP115" s="797"/>
      <c r="BQ115" s="862">
        <v>29793215</v>
      </c>
      <c r="BR115" s="863"/>
      <c r="BS115" s="863"/>
      <c r="BT115" s="863"/>
      <c r="BU115" s="863"/>
      <c r="BV115" s="863">
        <v>27322817</v>
      </c>
      <c r="BW115" s="863"/>
      <c r="BX115" s="863"/>
      <c r="BY115" s="863"/>
      <c r="BZ115" s="863"/>
      <c r="CA115" s="863">
        <v>25577600</v>
      </c>
      <c r="CB115" s="863"/>
      <c r="CC115" s="863"/>
      <c r="CD115" s="863"/>
      <c r="CE115" s="863"/>
      <c r="CF115" s="924">
        <v>3.3</v>
      </c>
      <c r="CG115" s="925"/>
      <c r="CH115" s="925"/>
      <c r="CI115" s="925"/>
      <c r="CJ115" s="925"/>
      <c r="CK115" s="980"/>
      <c r="CL115" s="867"/>
      <c r="CM115" s="861" t="s">
        <v>463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448</v>
      </c>
      <c r="DH115" s="826"/>
      <c r="DI115" s="826"/>
      <c r="DJ115" s="826"/>
      <c r="DK115" s="827"/>
      <c r="DL115" s="828" t="s">
        <v>415</v>
      </c>
      <c r="DM115" s="826"/>
      <c r="DN115" s="826"/>
      <c r="DO115" s="826"/>
      <c r="DP115" s="827"/>
      <c r="DQ115" s="828" t="s">
        <v>415</v>
      </c>
      <c r="DR115" s="826"/>
      <c r="DS115" s="826"/>
      <c r="DT115" s="826"/>
      <c r="DU115" s="827"/>
      <c r="DV115" s="873" t="s">
        <v>448</v>
      </c>
      <c r="DW115" s="874"/>
      <c r="DX115" s="874"/>
      <c r="DY115" s="874"/>
      <c r="DZ115" s="875"/>
    </row>
    <row r="116" spans="1:130" s="248" customFormat="1" ht="26.25" customHeight="1" x14ac:dyDescent="0.15">
      <c r="A116" s="969"/>
      <c r="B116" s="970"/>
      <c r="C116" s="929" t="s">
        <v>464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128</v>
      </c>
      <c r="AG116" s="826"/>
      <c r="AH116" s="826"/>
      <c r="AI116" s="826"/>
      <c r="AJ116" s="827"/>
      <c r="AK116" s="828" t="s">
        <v>415</v>
      </c>
      <c r="AL116" s="826"/>
      <c r="AM116" s="826"/>
      <c r="AN116" s="826"/>
      <c r="AO116" s="827"/>
      <c r="AP116" s="873" t="s">
        <v>128</v>
      </c>
      <c r="AQ116" s="874"/>
      <c r="AR116" s="874"/>
      <c r="AS116" s="874"/>
      <c r="AT116" s="875"/>
      <c r="AU116" s="985"/>
      <c r="AV116" s="986"/>
      <c r="AW116" s="986"/>
      <c r="AX116" s="986"/>
      <c r="AY116" s="986"/>
      <c r="AZ116" s="912" t="s">
        <v>465</v>
      </c>
      <c r="BA116" s="913"/>
      <c r="BB116" s="913"/>
      <c r="BC116" s="913"/>
      <c r="BD116" s="913"/>
      <c r="BE116" s="913"/>
      <c r="BF116" s="913"/>
      <c r="BG116" s="913"/>
      <c r="BH116" s="913"/>
      <c r="BI116" s="913"/>
      <c r="BJ116" s="913"/>
      <c r="BK116" s="913"/>
      <c r="BL116" s="913"/>
      <c r="BM116" s="913"/>
      <c r="BN116" s="913"/>
      <c r="BO116" s="913"/>
      <c r="BP116" s="914"/>
      <c r="BQ116" s="862" t="s">
        <v>415</v>
      </c>
      <c r="BR116" s="863"/>
      <c r="BS116" s="863"/>
      <c r="BT116" s="863"/>
      <c r="BU116" s="863"/>
      <c r="BV116" s="863" t="s">
        <v>448</v>
      </c>
      <c r="BW116" s="863"/>
      <c r="BX116" s="863"/>
      <c r="BY116" s="863"/>
      <c r="BZ116" s="863"/>
      <c r="CA116" s="863" t="s">
        <v>448</v>
      </c>
      <c r="CB116" s="863"/>
      <c r="CC116" s="863"/>
      <c r="CD116" s="863"/>
      <c r="CE116" s="863"/>
      <c r="CF116" s="924" t="s">
        <v>448</v>
      </c>
      <c r="CG116" s="925"/>
      <c r="CH116" s="925"/>
      <c r="CI116" s="925"/>
      <c r="CJ116" s="925"/>
      <c r="CK116" s="980"/>
      <c r="CL116" s="867"/>
      <c r="CM116" s="870" t="s">
        <v>466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415</v>
      </c>
      <c r="DH116" s="826"/>
      <c r="DI116" s="826"/>
      <c r="DJ116" s="826"/>
      <c r="DK116" s="827"/>
      <c r="DL116" s="828" t="s">
        <v>448</v>
      </c>
      <c r="DM116" s="826"/>
      <c r="DN116" s="826"/>
      <c r="DO116" s="826"/>
      <c r="DP116" s="827"/>
      <c r="DQ116" s="828" t="s">
        <v>128</v>
      </c>
      <c r="DR116" s="826"/>
      <c r="DS116" s="826"/>
      <c r="DT116" s="826"/>
      <c r="DU116" s="827"/>
      <c r="DV116" s="873" t="s">
        <v>448</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467</v>
      </c>
      <c r="Z117" s="952"/>
      <c r="AA117" s="957">
        <v>223784948</v>
      </c>
      <c r="AB117" s="958"/>
      <c r="AC117" s="958"/>
      <c r="AD117" s="958"/>
      <c r="AE117" s="959"/>
      <c r="AF117" s="960">
        <v>205574135</v>
      </c>
      <c r="AG117" s="958"/>
      <c r="AH117" s="958"/>
      <c r="AI117" s="958"/>
      <c r="AJ117" s="959"/>
      <c r="AK117" s="960">
        <v>195634555</v>
      </c>
      <c r="AL117" s="958"/>
      <c r="AM117" s="958"/>
      <c r="AN117" s="958"/>
      <c r="AO117" s="959"/>
      <c r="AP117" s="961"/>
      <c r="AQ117" s="962"/>
      <c r="AR117" s="962"/>
      <c r="AS117" s="962"/>
      <c r="AT117" s="963"/>
      <c r="AU117" s="985"/>
      <c r="AV117" s="986"/>
      <c r="AW117" s="986"/>
      <c r="AX117" s="986"/>
      <c r="AY117" s="986"/>
      <c r="AZ117" s="912" t="s">
        <v>468</v>
      </c>
      <c r="BA117" s="913"/>
      <c r="BB117" s="913"/>
      <c r="BC117" s="913"/>
      <c r="BD117" s="913"/>
      <c r="BE117" s="913"/>
      <c r="BF117" s="913"/>
      <c r="BG117" s="913"/>
      <c r="BH117" s="913"/>
      <c r="BI117" s="913"/>
      <c r="BJ117" s="913"/>
      <c r="BK117" s="913"/>
      <c r="BL117" s="913"/>
      <c r="BM117" s="913"/>
      <c r="BN117" s="913"/>
      <c r="BO117" s="913"/>
      <c r="BP117" s="914"/>
      <c r="BQ117" s="862" t="s">
        <v>415</v>
      </c>
      <c r="BR117" s="863"/>
      <c r="BS117" s="863"/>
      <c r="BT117" s="863"/>
      <c r="BU117" s="863"/>
      <c r="BV117" s="863" t="s">
        <v>128</v>
      </c>
      <c r="BW117" s="863"/>
      <c r="BX117" s="863"/>
      <c r="BY117" s="863"/>
      <c r="BZ117" s="863"/>
      <c r="CA117" s="863" t="s">
        <v>128</v>
      </c>
      <c r="CB117" s="863"/>
      <c r="CC117" s="863"/>
      <c r="CD117" s="863"/>
      <c r="CE117" s="863"/>
      <c r="CF117" s="924" t="s">
        <v>415</v>
      </c>
      <c r="CG117" s="925"/>
      <c r="CH117" s="925"/>
      <c r="CI117" s="925"/>
      <c r="CJ117" s="925"/>
      <c r="CK117" s="980"/>
      <c r="CL117" s="867"/>
      <c r="CM117" s="870" t="s">
        <v>469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448</v>
      </c>
      <c r="DH117" s="826"/>
      <c r="DI117" s="826"/>
      <c r="DJ117" s="826"/>
      <c r="DK117" s="827"/>
      <c r="DL117" s="828" t="s">
        <v>415</v>
      </c>
      <c r="DM117" s="826"/>
      <c r="DN117" s="826"/>
      <c r="DO117" s="826"/>
      <c r="DP117" s="827"/>
      <c r="DQ117" s="828" t="s">
        <v>128</v>
      </c>
      <c r="DR117" s="826"/>
      <c r="DS117" s="826"/>
      <c r="DT117" s="826"/>
      <c r="DU117" s="827"/>
      <c r="DV117" s="873" t="s">
        <v>448</v>
      </c>
      <c r="DW117" s="874"/>
      <c r="DX117" s="874"/>
      <c r="DY117" s="874"/>
      <c r="DZ117" s="875"/>
    </row>
    <row r="118" spans="1:130" s="248" customFormat="1" ht="26.25" customHeight="1" x14ac:dyDescent="0.15">
      <c r="A118" s="950" t="s">
        <v>441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438</v>
      </c>
      <c r="AB118" s="951"/>
      <c r="AC118" s="951"/>
      <c r="AD118" s="951"/>
      <c r="AE118" s="952"/>
      <c r="AF118" s="953" t="s">
        <v>439</v>
      </c>
      <c r="AG118" s="951"/>
      <c r="AH118" s="951"/>
      <c r="AI118" s="951"/>
      <c r="AJ118" s="952"/>
      <c r="AK118" s="953" t="s">
        <v>303</v>
      </c>
      <c r="AL118" s="951"/>
      <c r="AM118" s="951"/>
      <c r="AN118" s="951"/>
      <c r="AO118" s="952"/>
      <c r="AP118" s="954" t="s">
        <v>440</v>
      </c>
      <c r="AQ118" s="955"/>
      <c r="AR118" s="955"/>
      <c r="AS118" s="955"/>
      <c r="AT118" s="956"/>
      <c r="AU118" s="985"/>
      <c r="AV118" s="986"/>
      <c r="AW118" s="986"/>
      <c r="AX118" s="986"/>
      <c r="AY118" s="986"/>
      <c r="AZ118" s="928" t="s">
        <v>470</v>
      </c>
      <c r="BA118" s="929"/>
      <c r="BB118" s="929"/>
      <c r="BC118" s="929"/>
      <c r="BD118" s="929"/>
      <c r="BE118" s="929"/>
      <c r="BF118" s="929"/>
      <c r="BG118" s="929"/>
      <c r="BH118" s="929"/>
      <c r="BI118" s="929"/>
      <c r="BJ118" s="929"/>
      <c r="BK118" s="929"/>
      <c r="BL118" s="929"/>
      <c r="BM118" s="929"/>
      <c r="BN118" s="929"/>
      <c r="BO118" s="929"/>
      <c r="BP118" s="930"/>
      <c r="BQ118" s="931" t="s">
        <v>415</v>
      </c>
      <c r="BR118" s="894"/>
      <c r="BS118" s="894"/>
      <c r="BT118" s="894"/>
      <c r="BU118" s="894"/>
      <c r="BV118" s="894" t="s">
        <v>128</v>
      </c>
      <c r="BW118" s="894"/>
      <c r="BX118" s="894"/>
      <c r="BY118" s="894"/>
      <c r="BZ118" s="894"/>
      <c r="CA118" s="894" t="s">
        <v>128</v>
      </c>
      <c r="CB118" s="894"/>
      <c r="CC118" s="894"/>
      <c r="CD118" s="894"/>
      <c r="CE118" s="894"/>
      <c r="CF118" s="924" t="s">
        <v>128</v>
      </c>
      <c r="CG118" s="925"/>
      <c r="CH118" s="925"/>
      <c r="CI118" s="925"/>
      <c r="CJ118" s="925"/>
      <c r="CK118" s="980"/>
      <c r="CL118" s="867"/>
      <c r="CM118" s="870" t="s">
        <v>471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415</v>
      </c>
      <c r="DH118" s="826"/>
      <c r="DI118" s="826"/>
      <c r="DJ118" s="826"/>
      <c r="DK118" s="827"/>
      <c r="DL118" s="828" t="s">
        <v>128</v>
      </c>
      <c r="DM118" s="826"/>
      <c r="DN118" s="826"/>
      <c r="DO118" s="826"/>
      <c r="DP118" s="827"/>
      <c r="DQ118" s="828" t="s">
        <v>448</v>
      </c>
      <c r="DR118" s="826"/>
      <c r="DS118" s="826"/>
      <c r="DT118" s="826"/>
      <c r="DU118" s="827"/>
      <c r="DV118" s="873" t="s">
        <v>128</v>
      </c>
      <c r="DW118" s="874"/>
      <c r="DX118" s="874"/>
      <c r="DY118" s="874"/>
      <c r="DZ118" s="875"/>
    </row>
    <row r="119" spans="1:130" s="248" customFormat="1" ht="26.25" customHeight="1" x14ac:dyDescent="0.15">
      <c r="A119" s="864" t="s">
        <v>444</v>
      </c>
      <c r="B119" s="865"/>
      <c r="C119" s="940" t="s">
        <v>445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448</v>
      </c>
      <c r="AL119" s="944"/>
      <c r="AM119" s="944"/>
      <c r="AN119" s="944"/>
      <c r="AO119" s="945"/>
      <c r="AP119" s="947" t="s">
        <v>128</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472</v>
      </c>
      <c r="BP119" s="927"/>
      <c r="BQ119" s="931">
        <v>3471939655</v>
      </c>
      <c r="BR119" s="894"/>
      <c r="BS119" s="894"/>
      <c r="BT119" s="894"/>
      <c r="BU119" s="894"/>
      <c r="BV119" s="894">
        <v>3273598453</v>
      </c>
      <c r="BW119" s="894"/>
      <c r="BX119" s="894"/>
      <c r="BY119" s="894"/>
      <c r="BZ119" s="894"/>
      <c r="CA119" s="894">
        <v>3077810684</v>
      </c>
      <c r="CB119" s="894"/>
      <c r="CC119" s="894"/>
      <c r="CD119" s="894"/>
      <c r="CE119" s="894"/>
      <c r="CF119" s="792"/>
      <c r="CG119" s="793"/>
      <c r="CH119" s="793"/>
      <c r="CI119" s="793"/>
      <c r="CJ119" s="883"/>
      <c r="CK119" s="981"/>
      <c r="CL119" s="869"/>
      <c r="CM119" s="887" t="s">
        <v>473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85729784</v>
      </c>
      <c r="DH119" s="809"/>
      <c r="DI119" s="809"/>
      <c r="DJ119" s="809"/>
      <c r="DK119" s="810"/>
      <c r="DL119" s="811">
        <v>75088431</v>
      </c>
      <c r="DM119" s="809"/>
      <c r="DN119" s="809"/>
      <c r="DO119" s="809"/>
      <c r="DP119" s="810"/>
      <c r="DQ119" s="811">
        <v>65975549</v>
      </c>
      <c r="DR119" s="809"/>
      <c r="DS119" s="809"/>
      <c r="DT119" s="809"/>
      <c r="DU119" s="810"/>
      <c r="DV119" s="897">
        <v>8.6</v>
      </c>
      <c r="DW119" s="898"/>
      <c r="DX119" s="898"/>
      <c r="DY119" s="898"/>
      <c r="DZ119" s="899"/>
    </row>
    <row r="120" spans="1:130" s="248" customFormat="1" ht="26.25" customHeight="1" x14ac:dyDescent="0.15">
      <c r="A120" s="866"/>
      <c r="B120" s="867"/>
      <c r="C120" s="870" t="s">
        <v>450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15923</v>
      </c>
      <c r="AB120" s="826"/>
      <c r="AC120" s="826"/>
      <c r="AD120" s="826"/>
      <c r="AE120" s="827"/>
      <c r="AF120" s="828">
        <v>363760</v>
      </c>
      <c r="AG120" s="826"/>
      <c r="AH120" s="826"/>
      <c r="AI120" s="826"/>
      <c r="AJ120" s="827"/>
      <c r="AK120" s="828">
        <v>1756501</v>
      </c>
      <c r="AL120" s="826"/>
      <c r="AM120" s="826"/>
      <c r="AN120" s="826"/>
      <c r="AO120" s="827"/>
      <c r="AP120" s="873">
        <v>0.2</v>
      </c>
      <c r="AQ120" s="874"/>
      <c r="AR120" s="874"/>
      <c r="AS120" s="874"/>
      <c r="AT120" s="875"/>
      <c r="AU120" s="932" t="s">
        <v>474</v>
      </c>
      <c r="AV120" s="933"/>
      <c r="AW120" s="933"/>
      <c r="AX120" s="933"/>
      <c r="AY120" s="934"/>
      <c r="AZ120" s="909" t="s">
        <v>475</v>
      </c>
      <c r="BA120" s="854"/>
      <c r="BB120" s="854"/>
      <c r="BC120" s="854"/>
      <c r="BD120" s="854"/>
      <c r="BE120" s="854"/>
      <c r="BF120" s="854"/>
      <c r="BG120" s="854"/>
      <c r="BH120" s="854"/>
      <c r="BI120" s="854"/>
      <c r="BJ120" s="854"/>
      <c r="BK120" s="854"/>
      <c r="BL120" s="854"/>
      <c r="BM120" s="854"/>
      <c r="BN120" s="854"/>
      <c r="BO120" s="854"/>
      <c r="BP120" s="855"/>
      <c r="BQ120" s="910">
        <v>967902779</v>
      </c>
      <c r="BR120" s="891"/>
      <c r="BS120" s="891"/>
      <c r="BT120" s="891"/>
      <c r="BU120" s="891"/>
      <c r="BV120" s="891">
        <v>966190956</v>
      </c>
      <c r="BW120" s="891"/>
      <c r="BX120" s="891"/>
      <c r="BY120" s="891"/>
      <c r="BZ120" s="891"/>
      <c r="CA120" s="891">
        <v>897658250</v>
      </c>
      <c r="CB120" s="891"/>
      <c r="CC120" s="891"/>
      <c r="CD120" s="891"/>
      <c r="CE120" s="891"/>
      <c r="CF120" s="915">
        <v>117.5</v>
      </c>
      <c r="CG120" s="916"/>
      <c r="CH120" s="916"/>
      <c r="CI120" s="916"/>
      <c r="CJ120" s="916"/>
      <c r="CK120" s="917" t="s">
        <v>476</v>
      </c>
      <c r="CL120" s="901"/>
      <c r="CM120" s="901"/>
      <c r="CN120" s="901"/>
      <c r="CO120" s="902"/>
      <c r="CP120" s="921" t="s">
        <v>477</v>
      </c>
      <c r="CQ120" s="922"/>
      <c r="CR120" s="922"/>
      <c r="CS120" s="922"/>
      <c r="CT120" s="922"/>
      <c r="CU120" s="922"/>
      <c r="CV120" s="922"/>
      <c r="CW120" s="922"/>
      <c r="CX120" s="922"/>
      <c r="CY120" s="922"/>
      <c r="CZ120" s="922"/>
      <c r="DA120" s="922"/>
      <c r="DB120" s="922"/>
      <c r="DC120" s="922"/>
      <c r="DD120" s="922"/>
      <c r="DE120" s="922"/>
      <c r="DF120" s="923"/>
      <c r="DG120" s="910">
        <v>293507319</v>
      </c>
      <c r="DH120" s="891"/>
      <c r="DI120" s="891"/>
      <c r="DJ120" s="891"/>
      <c r="DK120" s="891"/>
      <c r="DL120" s="891">
        <v>278931982</v>
      </c>
      <c r="DM120" s="891"/>
      <c r="DN120" s="891"/>
      <c r="DO120" s="891"/>
      <c r="DP120" s="891"/>
      <c r="DQ120" s="891">
        <v>272536191</v>
      </c>
      <c r="DR120" s="891"/>
      <c r="DS120" s="891"/>
      <c r="DT120" s="891"/>
      <c r="DU120" s="891"/>
      <c r="DV120" s="892">
        <v>35.700000000000003</v>
      </c>
      <c r="DW120" s="892"/>
      <c r="DX120" s="892"/>
      <c r="DY120" s="892"/>
      <c r="DZ120" s="893"/>
    </row>
    <row r="121" spans="1:130" s="248" customFormat="1" ht="26.25" customHeight="1" x14ac:dyDescent="0.15">
      <c r="A121" s="866"/>
      <c r="B121" s="867"/>
      <c r="C121" s="912" t="s">
        <v>478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147898</v>
      </c>
      <c r="AB121" s="826"/>
      <c r="AC121" s="826"/>
      <c r="AD121" s="826"/>
      <c r="AE121" s="827"/>
      <c r="AF121" s="828">
        <v>144837</v>
      </c>
      <c r="AG121" s="826"/>
      <c r="AH121" s="826"/>
      <c r="AI121" s="826"/>
      <c r="AJ121" s="827"/>
      <c r="AK121" s="828" t="s">
        <v>448</v>
      </c>
      <c r="AL121" s="826"/>
      <c r="AM121" s="826"/>
      <c r="AN121" s="826"/>
      <c r="AO121" s="827"/>
      <c r="AP121" s="873" t="s">
        <v>448</v>
      </c>
      <c r="AQ121" s="874"/>
      <c r="AR121" s="874"/>
      <c r="AS121" s="874"/>
      <c r="AT121" s="875"/>
      <c r="AU121" s="935"/>
      <c r="AV121" s="936"/>
      <c r="AW121" s="936"/>
      <c r="AX121" s="936"/>
      <c r="AY121" s="937"/>
      <c r="AZ121" s="861" t="s">
        <v>479</v>
      </c>
      <c r="BA121" s="796"/>
      <c r="BB121" s="796"/>
      <c r="BC121" s="796"/>
      <c r="BD121" s="796"/>
      <c r="BE121" s="796"/>
      <c r="BF121" s="796"/>
      <c r="BG121" s="796"/>
      <c r="BH121" s="796"/>
      <c r="BI121" s="796"/>
      <c r="BJ121" s="796"/>
      <c r="BK121" s="796"/>
      <c r="BL121" s="796"/>
      <c r="BM121" s="796"/>
      <c r="BN121" s="796"/>
      <c r="BO121" s="796"/>
      <c r="BP121" s="797"/>
      <c r="BQ121" s="862">
        <v>775724563</v>
      </c>
      <c r="BR121" s="863"/>
      <c r="BS121" s="863"/>
      <c r="BT121" s="863"/>
      <c r="BU121" s="863"/>
      <c r="BV121" s="863">
        <v>761512823</v>
      </c>
      <c r="BW121" s="863"/>
      <c r="BX121" s="863"/>
      <c r="BY121" s="863"/>
      <c r="BZ121" s="863"/>
      <c r="CA121" s="863">
        <v>786137169</v>
      </c>
      <c r="CB121" s="863"/>
      <c r="CC121" s="863"/>
      <c r="CD121" s="863"/>
      <c r="CE121" s="863"/>
      <c r="CF121" s="924">
        <v>102.9</v>
      </c>
      <c r="CG121" s="925"/>
      <c r="CH121" s="925"/>
      <c r="CI121" s="925"/>
      <c r="CJ121" s="925"/>
      <c r="CK121" s="918"/>
      <c r="CL121" s="904"/>
      <c r="CM121" s="904"/>
      <c r="CN121" s="904"/>
      <c r="CO121" s="905"/>
      <c r="CP121" s="884" t="s">
        <v>480</v>
      </c>
      <c r="CQ121" s="885"/>
      <c r="CR121" s="885"/>
      <c r="CS121" s="885"/>
      <c r="CT121" s="885"/>
      <c r="CU121" s="885"/>
      <c r="CV121" s="885"/>
      <c r="CW121" s="885"/>
      <c r="CX121" s="885"/>
      <c r="CY121" s="885"/>
      <c r="CZ121" s="885"/>
      <c r="DA121" s="885"/>
      <c r="DB121" s="885"/>
      <c r="DC121" s="885"/>
      <c r="DD121" s="885"/>
      <c r="DE121" s="885"/>
      <c r="DF121" s="886"/>
      <c r="DG121" s="862">
        <v>14783362</v>
      </c>
      <c r="DH121" s="863"/>
      <c r="DI121" s="863"/>
      <c r="DJ121" s="863"/>
      <c r="DK121" s="863"/>
      <c r="DL121" s="863">
        <v>10521403</v>
      </c>
      <c r="DM121" s="863"/>
      <c r="DN121" s="863"/>
      <c r="DO121" s="863"/>
      <c r="DP121" s="863"/>
      <c r="DQ121" s="863">
        <v>9092388</v>
      </c>
      <c r="DR121" s="863"/>
      <c r="DS121" s="863"/>
      <c r="DT121" s="863"/>
      <c r="DU121" s="863"/>
      <c r="DV121" s="840">
        <v>1.2</v>
      </c>
      <c r="DW121" s="840"/>
      <c r="DX121" s="840"/>
      <c r="DY121" s="840"/>
      <c r="DZ121" s="841"/>
    </row>
    <row r="122" spans="1:130" s="248" customFormat="1" ht="26.25" customHeight="1" x14ac:dyDescent="0.15">
      <c r="A122" s="866"/>
      <c r="B122" s="867"/>
      <c r="C122" s="870" t="s">
        <v>460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415</v>
      </c>
      <c r="AG122" s="826"/>
      <c r="AH122" s="826"/>
      <c r="AI122" s="826"/>
      <c r="AJ122" s="827"/>
      <c r="AK122" s="828" t="s">
        <v>128</v>
      </c>
      <c r="AL122" s="826"/>
      <c r="AM122" s="826"/>
      <c r="AN122" s="826"/>
      <c r="AO122" s="827"/>
      <c r="AP122" s="873" t="s">
        <v>448</v>
      </c>
      <c r="AQ122" s="874"/>
      <c r="AR122" s="874"/>
      <c r="AS122" s="874"/>
      <c r="AT122" s="875"/>
      <c r="AU122" s="935"/>
      <c r="AV122" s="936"/>
      <c r="AW122" s="936"/>
      <c r="AX122" s="936"/>
      <c r="AY122" s="937"/>
      <c r="AZ122" s="928" t="s">
        <v>481</v>
      </c>
      <c r="BA122" s="929"/>
      <c r="BB122" s="929"/>
      <c r="BC122" s="929"/>
      <c r="BD122" s="929"/>
      <c r="BE122" s="929"/>
      <c r="BF122" s="929"/>
      <c r="BG122" s="929"/>
      <c r="BH122" s="929"/>
      <c r="BI122" s="929"/>
      <c r="BJ122" s="929"/>
      <c r="BK122" s="929"/>
      <c r="BL122" s="929"/>
      <c r="BM122" s="929"/>
      <c r="BN122" s="929"/>
      <c r="BO122" s="929"/>
      <c r="BP122" s="930"/>
      <c r="BQ122" s="931">
        <v>1383105485</v>
      </c>
      <c r="BR122" s="894"/>
      <c r="BS122" s="894"/>
      <c r="BT122" s="894"/>
      <c r="BU122" s="894"/>
      <c r="BV122" s="894">
        <v>1370027166</v>
      </c>
      <c r="BW122" s="894"/>
      <c r="BX122" s="894"/>
      <c r="BY122" s="894"/>
      <c r="BZ122" s="894"/>
      <c r="CA122" s="894">
        <v>1353105031</v>
      </c>
      <c r="CB122" s="894"/>
      <c r="CC122" s="894"/>
      <c r="CD122" s="894"/>
      <c r="CE122" s="894"/>
      <c r="CF122" s="895">
        <v>177.1</v>
      </c>
      <c r="CG122" s="896"/>
      <c r="CH122" s="896"/>
      <c r="CI122" s="896"/>
      <c r="CJ122" s="896"/>
      <c r="CK122" s="918"/>
      <c r="CL122" s="904"/>
      <c r="CM122" s="904"/>
      <c r="CN122" s="904"/>
      <c r="CO122" s="905"/>
      <c r="CP122" s="884" t="s">
        <v>482</v>
      </c>
      <c r="CQ122" s="885"/>
      <c r="CR122" s="885"/>
      <c r="CS122" s="885"/>
      <c r="CT122" s="885"/>
      <c r="CU122" s="885"/>
      <c r="CV122" s="885"/>
      <c r="CW122" s="885"/>
      <c r="CX122" s="885"/>
      <c r="CY122" s="885"/>
      <c r="CZ122" s="885"/>
      <c r="DA122" s="885"/>
      <c r="DB122" s="885"/>
      <c r="DC122" s="885"/>
      <c r="DD122" s="885"/>
      <c r="DE122" s="885"/>
      <c r="DF122" s="886"/>
      <c r="DG122" s="862">
        <v>226814</v>
      </c>
      <c r="DH122" s="863"/>
      <c r="DI122" s="863"/>
      <c r="DJ122" s="863"/>
      <c r="DK122" s="863"/>
      <c r="DL122" s="863">
        <v>313907</v>
      </c>
      <c r="DM122" s="863"/>
      <c r="DN122" s="863"/>
      <c r="DO122" s="863"/>
      <c r="DP122" s="863"/>
      <c r="DQ122" s="863">
        <v>506096</v>
      </c>
      <c r="DR122" s="863"/>
      <c r="DS122" s="863"/>
      <c r="DT122" s="863"/>
      <c r="DU122" s="863"/>
      <c r="DV122" s="840">
        <v>0.1</v>
      </c>
      <c r="DW122" s="840"/>
      <c r="DX122" s="840"/>
      <c r="DY122" s="840"/>
      <c r="DZ122" s="841"/>
    </row>
    <row r="123" spans="1:130" s="248" customFormat="1" ht="26.25" customHeight="1" x14ac:dyDescent="0.15">
      <c r="A123" s="866"/>
      <c r="B123" s="867"/>
      <c r="C123" s="870" t="s">
        <v>466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128</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483</v>
      </c>
      <c r="BP123" s="927"/>
      <c r="BQ123" s="881">
        <v>3126732827</v>
      </c>
      <c r="BR123" s="882"/>
      <c r="BS123" s="882"/>
      <c r="BT123" s="882"/>
      <c r="BU123" s="882"/>
      <c r="BV123" s="882">
        <v>3097730945</v>
      </c>
      <c r="BW123" s="882"/>
      <c r="BX123" s="882"/>
      <c r="BY123" s="882"/>
      <c r="BZ123" s="882"/>
      <c r="CA123" s="882">
        <v>3036900450</v>
      </c>
      <c r="CB123" s="882"/>
      <c r="CC123" s="882"/>
      <c r="CD123" s="882"/>
      <c r="CE123" s="882"/>
      <c r="CF123" s="792"/>
      <c r="CG123" s="793"/>
      <c r="CH123" s="793"/>
      <c r="CI123" s="793"/>
      <c r="CJ123" s="883"/>
      <c r="CK123" s="918"/>
      <c r="CL123" s="904"/>
      <c r="CM123" s="904"/>
      <c r="CN123" s="904"/>
      <c r="CO123" s="905"/>
      <c r="CP123" s="884" t="s">
        <v>484</v>
      </c>
      <c r="CQ123" s="885"/>
      <c r="CR123" s="885"/>
      <c r="CS123" s="885"/>
      <c r="CT123" s="885"/>
      <c r="CU123" s="885"/>
      <c r="CV123" s="885"/>
      <c r="CW123" s="885"/>
      <c r="CX123" s="885"/>
      <c r="CY123" s="885"/>
      <c r="CZ123" s="885"/>
      <c r="DA123" s="885"/>
      <c r="DB123" s="885"/>
      <c r="DC123" s="885"/>
      <c r="DD123" s="885"/>
      <c r="DE123" s="885"/>
      <c r="DF123" s="886"/>
      <c r="DG123" s="825">
        <v>265011</v>
      </c>
      <c r="DH123" s="826"/>
      <c r="DI123" s="826"/>
      <c r="DJ123" s="826"/>
      <c r="DK123" s="827"/>
      <c r="DL123" s="828">
        <v>117057</v>
      </c>
      <c r="DM123" s="826"/>
      <c r="DN123" s="826"/>
      <c r="DO123" s="826"/>
      <c r="DP123" s="827"/>
      <c r="DQ123" s="828">
        <v>109692</v>
      </c>
      <c r="DR123" s="826"/>
      <c r="DS123" s="826"/>
      <c r="DT123" s="826"/>
      <c r="DU123" s="827"/>
      <c r="DV123" s="873">
        <v>0</v>
      </c>
      <c r="DW123" s="874"/>
      <c r="DX123" s="874"/>
      <c r="DY123" s="874"/>
      <c r="DZ123" s="875"/>
    </row>
    <row r="124" spans="1:130" s="248" customFormat="1" ht="26.25" customHeight="1" thickBot="1" x14ac:dyDescent="0.2">
      <c r="A124" s="866"/>
      <c r="B124" s="867"/>
      <c r="C124" s="870" t="s">
        <v>469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448</v>
      </c>
      <c r="AG124" s="826"/>
      <c r="AH124" s="826"/>
      <c r="AI124" s="826"/>
      <c r="AJ124" s="827"/>
      <c r="AK124" s="828" t="s">
        <v>448</v>
      </c>
      <c r="AL124" s="826"/>
      <c r="AM124" s="826"/>
      <c r="AN124" s="826"/>
      <c r="AO124" s="827"/>
      <c r="AP124" s="873" t="s">
        <v>448</v>
      </c>
      <c r="AQ124" s="874"/>
      <c r="AR124" s="874"/>
      <c r="AS124" s="874"/>
      <c r="AT124" s="875"/>
      <c r="AU124" s="876" t="s">
        <v>485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46.4</v>
      </c>
      <c r="BR124" s="880"/>
      <c r="BS124" s="880"/>
      <c r="BT124" s="880"/>
      <c r="BU124" s="880"/>
      <c r="BV124" s="880">
        <v>23.5</v>
      </c>
      <c r="BW124" s="880"/>
      <c r="BX124" s="880"/>
      <c r="BY124" s="880"/>
      <c r="BZ124" s="880"/>
      <c r="CA124" s="880">
        <v>5.3</v>
      </c>
      <c r="CB124" s="880"/>
      <c r="CC124" s="880"/>
      <c r="CD124" s="880"/>
      <c r="CE124" s="880"/>
      <c r="CF124" s="770"/>
      <c r="CG124" s="771"/>
      <c r="CH124" s="771"/>
      <c r="CI124" s="771"/>
      <c r="CJ124" s="911"/>
      <c r="CK124" s="919"/>
      <c r="CL124" s="919"/>
      <c r="CM124" s="919"/>
      <c r="CN124" s="919"/>
      <c r="CO124" s="920"/>
      <c r="CP124" s="884" t="s">
        <v>486</v>
      </c>
      <c r="CQ124" s="885"/>
      <c r="CR124" s="885"/>
      <c r="CS124" s="885"/>
      <c r="CT124" s="885"/>
      <c r="CU124" s="885"/>
      <c r="CV124" s="885"/>
      <c r="CW124" s="885"/>
      <c r="CX124" s="885"/>
      <c r="CY124" s="885"/>
      <c r="CZ124" s="885"/>
      <c r="DA124" s="885"/>
      <c r="DB124" s="885"/>
      <c r="DC124" s="885"/>
      <c r="DD124" s="885"/>
      <c r="DE124" s="885"/>
      <c r="DF124" s="886"/>
      <c r="DG124" s="808">
        <v>559</v>
      </c>
      <c r="DH124" s="809"/>
      <c r="DI124" s="809"/>
      <c r="DJ124" s="809"/>
      <c r="DK124" s="810"/>
      <c r="DL124" s="811">
        <v>890</v>
      </c>
      <c r="DM124" s="809"/>
      <c r="DN124" s="809"/>
      <c r="DO124" s="809"/>
      <c r="DP124" s="810"/>
      <c r="DQ124" s="811">
        <v>1010</v>
      </c>
      <c r="DR124" s="809"/>
      <c r="DS124" s="809"/>
      <c r="DT124" s="809"/>
      <c r="DU124" s="810"/>
      <c r="DV124" s="897">
        <v>0</v>
      </c>
      <c r="DW124" s="898"/>
      <c r="DX124" s="898"/>
      <c r="DY124" s="898"/>
      <c r="DZ124" s="899"/>
    </row>
    <row r="125" spans="1:130" s="248" customFormat="1" ht="26.25" customHeight="1" x14ac:dyDescent="0.15">
      <c r="A125" s="866"/>
      <c r="B125" s="867"/>
      <c r="C125" s="870" t="s">
        <v>471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487</v>
      </c>
      <c r="AB125" s="826"/>
      <c r="AC125" s="826"/>
      <c r="AD125" s="826"/>
      <c r="AE125" s="827"/>
      <c r="AF125" s="828" t="s">
        <v>128</v>
      </c>
      <c r="AG125" s="826"/>
      <c r="AH125" s="826"/>
      <c r="AI125" s="826"/>
      <c r="AJ125" s="827"/>
      <c r="AK125" s="828" t="s">
        <v>487</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488</v>
      </c>
      <c r="CL125" s="901"/>
      <c r="CM125" s="901"/>
      <c r="CN125" s="901"/>
      <c r="CO125" s="902"/>
      <c r="CP125" s="909" t="s">
        <v>489</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487</v>
      </c>
      <c r="DM125" s="891"/>
      <c r="DN125" s="891"/>
      <c r="DO125" s="891"/>
      <c r="DP125" s="891"/>
      <c r="DQ125" s="891" t="s">
        <v>487</v>
      </c>
      <c r="DR125" s="891"/>
      <c r="DS125" s="891"/>
      <c r="DT125" s="891"/>
      <c r="DU125" s="891"/>
      <c r="DV125" s="892" t="s">
        <v>128</v>
      </c>
      <c r="DW125" s="892"/>
      <c r="DX125" s="892"/>
      <c r="DY125" s="892"/>
      <c r="DZ125" s="893"/>
    </row>
    <row r="126" spans="1:130" s="248" customFormat="1" ht="26.25" customHeight="1" thickBot="1" x14ac:dyDescent="0.2">
      <c r="A126" s="866"/>
      <c r="B126" s="867"/>
      <c r="C126" s="870" t="s">
        <v>473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9613146</v>
      </c>
      <c r="AB126" s="826"/>
      <c r="AC126" s="826"/>
      <c r="AD126" s="826"/>
      <c r="AE126" s="827"/>
      <c r="AF126" s="828">
        <v>9836800</v>
      </c>
      <c r="AG126" s="826"/>
      <c r="AH126" s="826"/>
      <c r="AI126" s="826"/>
      <c r="AJ126" s="827"/>
      <c r="AK126" s="828">
        <v>9369972</v>
      </c>
      <c r="AL126" s="826"/>
      <c r="AM126" s="826"/>
      <c r="AN126" s="826"/>
      <c r="AO126" s="827"/>
      <c r="AP126" s="873">
        <v>1.2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490</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487</v>
      </c>
      <c r="DR126" s="863"/>
      <c r="DS126" s="863"/>
      <c r="DT126" s="863"/>
      <c r="DU126" s="863"/>
      <c r="DV126" s="840" t="s">
        <v>128</v>
      </c>
      <c r="DW126" s="840"/>
      <c r="DX126" s="840"/>
      <c r="DY126" s="840"/>
      <c r="DZ126" s="841"/>
    </row>
    <row r="127" spans="1:130" s="248" customFormat="1" ht="26.25" customHeight="1" x14ac:dyDescent="0.15">
      <c r="A127" s="868"/>
      <c r="B127" s="869"/>
      <c r="C127" s="887" t="s">
        <v>491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487</v>
      </c>
      <c r="AB127" s="826"/>
      <c r="AC127" s="826"/>
      <c r="AD127" s="826"/>
      <c r="AE127" s="827"/>
      <c r="AF127" s="828" t="s">
        <v>128</v>
      </c>
      <c r="AG127" s="826"/>
      <c r="AH127" s="826"/>
      <c r="AI127" s="826"/>
      <c r="AJ127" s="827"/>
      <c r="AK127" s="828" t="s">
        <v>487</v>
      </c>
      <c r="AL127" s="826"/>
      <c r="AM127" s="826"/>
      <c r="AN127" s="826"/>
      <c r="AO127" s="827"/>
      <c r="AP127" s="873" t="s">
        <v>128</v>
      </c>
      <c r="AQ127" s="874"/>
      <c r="AR127" s="874"/>
      <c r="AS127" s="874"/>
      <c r="AT127" s="875"/>
      <c r="AU127" s="284"/>
      <c r="AV127" s="284"/>
      <c r="AW127" s="284"/>
      <c r="AX127" s="890" t="s">
        <v>492</v>
      </c>
      <c r="AY127" s="858"/>
      <c r="AZ127" s="858"/>
      <c r="BA127" s="858"/>
      <c r="BB127" s="858"/>
      <c r="BC127" s="858"/>
      <c r="BD127" s="858"/>
      <c r="BE127" s="859"/>
      <c r="BF127" s="857" t="s">
        <v>493</v>
      </c>
      <c r="BG127" s="858"/>
      <c r="BH127" s="858"/>
      <c r="BI127" s="858"/>
      <c r="BJ127" s="858"/>
      <c r="BK127" s="858"/>
      <c r="BL127" s="859"/>
      <c r="BM127" s="857" t="s">
        <v>494</v>
      </c>
      <c r="BN127" s="858"/>
      <c r="BO127" s="858"/>
      <c r="BP127" s="858"/>
      <c r="BQ127" s="858"/>
      <c r="BR127" s="858"/>
      <c r="BS127" s="859"/>
      <c r="BT127" s="857" t="s">
        <v>495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496</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x14ac:dyDescent="0.2">
      <c r="A128" s="842" t="s">
        <v>497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498</v>
      </c>
      <c r="X128" s="844"/>
      <c r="Y128" s="844"/>
      <c r="Z128" s="845"/>
      <c r="AA128" s="846">
        <v>82852426</v>
      </c>
      <c r="AB128" s="847"/>
      <c r="AC128" s="847"/>
      <c r="AD128" s="847"/>
      <c r="AE128" s="848"/>
      <c r="AF128" s="849">
        <v>84249353</v>
      </c>
      <c r="AG128" s="847"/>
      <c r="AH128" s="847"/>
      <c r="AI128" s="847"/>
      <c r="AJ128" s="848"/>
      <c r="AK128" s="849">
        <v>80872856</v>
      </c>
      <c r="AL128" s="847"/>
      <c r="AM128" s="847"/>
      <c r="AN128" s="847"/>
      <c r="AO128" s="848"/>
      <c r="AP128" s="850"/>
      <c r="AQ128" s="851"/>
      <c r="AR128" s="851"/>
      <c r="AS128" s="851"/>
      <c r="AT128" s="852"/>
      <c r="AU128" s="284"/>
      <c r="AV128" s="284"/>
      <c r="AW128" s="284"/>
      <c r="AX128" s="853" t="s">
        <v>499</v>
      </c>
      <c r="AY128" s="854"/>
      <c r="AZ128" s="854"/>
      <c r="BA128" s="854"/>
      <c r="BB128" s="854"/>
      <c r="BC128" s="854"/>
      <c r="BD128" s="854"/>
      <c r="BE128" s="855"/>
      <c r="BF128" s="832" t="s">
        <v>128</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500</v>
      </c>
      <c r="CQ128" s="774"/>
      <c r="CR128" s="774"/>
      <c r="CS128" s="774"/>
      <c r="CT128" s="774"/>
      <c r="CU128" s="774"/>
      <c r="CV128" s="774"/>
      <c r="CW128" s="774"/>
      <c r="CX128" s="774"/>
      <c r="CY128" s="774"/>
      <c r="CZ128" s="774"/>
      <c r="DA128" s="774"/>
      <c r="DB128" s="774"/>
      <c r="DC128" s="774"/>
      <c r="DD128" s="774"/>
      <c r="DE128" s="774"/>
      <c r="DF128" s="775"/>
      <c r="DG128" s="836">
        <v>29793215</v>
      </c>
      <c r="DH128" s="837"/>
      <c r="DI128" s="837"/>
      <c r="DJ128" s="837"/>
      <c r="DK128" s="837"/>
      <c r="DL128" s="837">
        <v>27322817</v>
      </c>
      <c r="DM128" s="837"/>
      <c r="DN128" s="837"/>
      <c r="DO128" s="837"/>
      <c r="DP128" s="837"/>
      <c r="DQ128" s="837">
        <v>25577600</v>
      </c>
      <c r="DR128" s="837"/>
      <c r="DS128" s="837"/>
      <c r="DT128" s="837"/>
      <c r="DU128" s="837"/>
      <c r="DV128" s="838">
        <v>3.3</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501</v>
      </c>
      <c r="X129" s="823"/>
      <c r="Y129" s="823"/>
      <c r="Z129" s="824"/>
      <c r="AA129" s="825">
        <v>851858003</v>
      </c>
      <c r="AB129" s="826"/>
      <c r="AC129" s="826"/>
      <c r="AD129" s="826"/>
      <c r="AE129" s="827"/>
      <c r="AF129" s="828">
        <v>851840443</v>
      </c>
      <c r="AG129" s="826"/>
      <c r="AH129" s="826"/>
      <c r="AI129" s="826"/>
      <c r="AJ129" s="827"/>
      <c r="AK129" s="828">
        <v>864930635</v>
      </c>
      <c r="AL129" s="826"/>
      <c r="AM129" s="826"/>
      <c r="AN129" s="826"/>
      <c r="AO129" s="827"/>
      <c r="AP129" s="829"/>
      <c r="AQ129" s="830"/>
      <c r="AR129" s="830"/>
      <c r="AS129" s="830"/>
      <c r="AT129" s="831"/>
      <c r="AU129" s="286"/>
      <c r="AV129" s="286"/>
      <c r="AW129" s="286"/>
      <c r="AX129" s="795" t="s">
        <v>502</v>
      </c>
      <c r="AY129" s="796"/>
      <c r="AZ129" s="796"/>
      <c r="BA129" s="796"/>
      <c r="BB129" s="796"/>
      <c r="BC129" s="796"/>
      <c r="BD129" s="796"/>
      <c r="BE129" s="797"/>
      <c r="BF129" s="815" t="s">
        <v>128</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504</v>
      </c>
      <c r="X130" s="823"/>
      <c r="Y130" s="823"/>
      <c r="Z130" s="824"/>
      <c r="AA130" s="825">
        <v>109426836</v>
      </c>
      <c r="AB130" s="826"/>
      <c r="AC130" s="826"/>
      <c r="AD130" s="826"/>
      <c r="AE130" s="827"/>
      <c r="AF130" s="828">
        <v>104504968</v>
      </c>
      <c r="AG130" s="826"/>
      <c r="AH130" s="826"/>
      <c r="AI130" s="826"/>
      <c r="AJ130" s="827"/>
      <c r="AK130" s="828">
        <v>101010301</v>
      </c>
      <c r="AL130" s="826"/>
      <c r="AM130" s="826"/>
      <c r="AN130" s="826"/>
      <c r="AO130" s="827"/>
      <c r="AP130" s="829"/>
      <c r="AQ130" s="830"/>
      <c r="AR130" s="830"/>
      <c r="AS130" s="830"/>
      <c r="AT130" s="831"/>
      <c r="AU130" s="286"/>
      <c r="AV130" s="286"/>
      <c r="AW130" s="286"/>
      <c r="AX130" s="795" t="s">
        <v>505</v>
      </c>
      <c r="AY130" s="796"/>
      <c r="AZ130" s="796"/>
      <c r="BA130" s="796"/>
      <c r="BB130" s="796"/>
      <c r="BC130" s="796"/>
      <c r="BD130" s="796"/>
      <c r="BE130" s="797"/>
      <c r="BF130" s="798">
        <v>2.7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506</v>
      </c>
      <c r="X131" s="806"/>
      <c r="Y131" s="806"/>
      <c r="Z131" s="807"/>
      <c r="AA131" s="808">
        <v>742431167</v>
      </c>
      <c r="AB131" s="809"/>
      <c r="AC131" s="809"/>
      <c r="AD131" s="809"/>
      <c r="AE131" s="810"/>
      <c r="AF131" s="811">
        <v>747335475</v>
      </c>
      <c r="AG131" s="809"/>
      <c r="AH131" s="809"/>
      <c r="AI131" s="809"/>
      <c r="AJ131" s="810"/>
      <c r="AK131" s="811">
        <v>763920334</v>
      </c>
      <c r="AL131" s="809"/>
      <c r="AM131" s="809"/>
      <c r="AN131" s="809"/>
      <c r="AO131" s="810"/>
      <c r="AP131" s="812"/>
      <c r="AQ131" s="813"/>
      <c r="AR131" s="813"/>
      <c r="AS131" s="813"/>
      <c r="AT131" s="814"/>
      <c r="AU131" s="286"/>
      <c r="AV131" s="286"/>
      <c r="AW131" s="286"/>
      <c r="AX131" s="773" t="s">
        <v>507</v>
      </c>
      <c r="AY131" s="774"/>
      <c r="AZ131" s="774"/>
      <c r="BA131" s="774"/>
      <c r="BB131" s="774"/>
      <c r="BC131" s="774"/>
      <c r="BD131" s="774"/>
      <c r="BE131" s="775"/>
      <c r="BF131" s="776">
        <v>5.3</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509</v>
      </c>
      <c r="W132" s="786"/>
      <c r="X132" s="786"/>
      <c r="Y132" s="786"/>
      <c r="Z132" s="787"/>
      <c r="AA132" s="788">
        <v>4.2435834320000003</v>
      </c>
      <c r="AB132" s="789"/>
      <c r="AC132" s="789"/>
      <c r="AD132" s="789"/>
      <c r="AE132" s="790"/>
      <c r="AF132" s="791">
        <v>2.2506377319999999</v>
      </c>
      <c r="AG132" s="789"/>
      <c r="AH132" s="789"/>
      <c r="AI132" s="789"/>
      <c r="AJ132" s="790"/>
      <c r="AK132" s="791">
        <v>1.800108861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510</v>
      </c>
      <c r="W133" s="765"/>
      <c r="X133" s="765"/>
      <c r="Y133" s="765"/>
      <c r="Z133" s="766"/>
      <c r="AA133" s="767">
        <v>4.2</v>
      </c>
      <c r="AB133" s="768"/>
      <c r="AC133" s="768"/>
      <c r="AD133" s="768"/>
      <c r="AE133" s="769"/>
      <c r="AF133" s="767">
        <v>3.2</v>
      </c>
      <c r="AG133" s="768"/>
      <c r="AH133" s="768"/>
      <c r="AI133" s="768"/>
      <c r="AJ133" s="769"/>
      <c r="AK133" s="767">
        <v>2.7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XA1gzlvbCXPmLANdeI62FJAo+xjXwdNukd0rvGAeDHfi/NCfDemawaZHBub7OzTPXdLhhuuBcrwlq5v2gu7dg==" saltValue="/0HpqrkVSGYrrHlYS0KBkA==" spinCount="100000" sheet="1" objects="1" scenarios="1"/>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JUiJfToBHUtpSCuGBiG5fVJCZuJ4aRkeoG+hGAj+XTPrCLocdMuPYnC168ahZpGUWwnW48syylnNva7A+F8BQ==" saltValue="d0IL1Mubpz0WeXHDqc8Z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rXmiJ8SxSiLT6e0sa5cFhpETgyWqdEWVVm/wTCwtbJ6Q5zwys9KHbI4CWg+vpauWa5b8dYqngJ7itb1kPKqDg==" saltValue="KpEyIYtCYvyviMZQFjUo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K16" sqref="AK16:AN1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519</v>
      </c>
      <c r="AL9" s="1190"/>
      <c r="AM9" s="1190"/>
      <c r="AN9" s="1191"/>
      <c r="AO9" s="314">
        <v>305795757</v>
      </c>
      <c r="AP9" s="314">
        <v>111606</v>
      </c>
      <c r="AQ9" s="315">
        <v>105138</v>
      </c>
      <c r="AR9" s="316">
        <v>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520</v>
      </c>
      <c r="AL10" s="1190"/>
      <c r="AM10" s="1190"/>
      <c r="AN10" s="1191"/>
      <c r="AO10" s="317">
        <v>2008471</v>
      </c>
      <c r="AP10" s="317">
        <v>733</v>
      </c>
      <c r="AQ10" s="318">
        <v>110</v>
      </c>
      <c r="AR10" s="319">
        <v>566.4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521</v>
      </c>
      <c r="AL11" s="1190"/>
      <c r="AM11" s="1190"/>
      <c r="AN11" s="1191"/>
      <c r="AO11" s="317">
        <v>647894</v>
      </c>
      <c r="AP11" s="317">
        <v>236</v>
      </c>
      <c r="AQ11" s="318">
        <v>1177</v>
      </c>
      <c r="AR11" s="319">
        <v>-79.900000000000006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522</v>
      </c>
      <c r="AL12" s="1190"/>
      <c r="AM12" s="1190"/>
      <c r="AN12" s="1191"/>
      <c r="AO12" s="317" t="s">
        <v>523</v>
      </c>
      <c r="AP12" s="317" t="s">
        <v>523</v>
      </c>
      <c r="AQ12" s="318">
        <v>5</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524</v>
      </c>
      <c r="AL13" s="1190"/>
      <c r="AM13" s="1190"/>
      <c r="AN13" s="1191"/>
      <c r="AO13" s="317">
        <v>5811199</v>
      </c>
      <c r="AP13" s="317">
        <v>2121</v>
      </c>
      <c r="AQ13" s="318">
        <v>1930</v>
      </c>
      <c r="AR13" s="319">
        <v>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525</v>
      </c>
      <c r="AL14" s="1190"/>
      <c r="AM14" s="1190"/>
      <c r="AN14" s="1191"/>
      <c r="AO14" s="317">
        <v>3275428</v>
      </c>
      <c r="AP14" s="317">
        <v>1195</v>
      </c>
      <c r="AQ14" s="318">
        <v>1254</v>
      </c>
      <c r="AR14" s="319">
        <v>-4.7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526</v>
      </c>
      <c r="AL15" s="1193"/>
      <c r="AM15" s="1193"/>
      <c r="AN15" s="1194"/>
      <c r="AO15" s="317">
        <v>-19735387</v>
      </c>
      <c r="AP15" s="317">
        <v>-7203</v>
      </c>
      <c r="AQ15" s="318">
        <v>-7365</v>
      </c>
      <c r="AR15" s="319">
        <v>-2.2000000000000002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297803362</v>
      </c>
      <c r="AP16" s="317">
        <v>108689</v>
      </c>
      <c r="AQ16" s="318">
        <v>102249</v>
      </c>
      <c r="AR16" s="319">
        <v>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531</v>
      </c>
      <c r="AL21" s="1196"/>
      <c r="AM21" s="1196"/>
      <c r="AN21" s="1197"/>
      <c r="AO21" s="330">
        <v>12.38</v>
      </c>
      <c r="AP21" s="331">
        <v>11.28</v>
      </c>
      <c r="AQ21" s="332">
        <v>1.1000000000000001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532</v>
      </c>
      <c r="AL22" s="1196"/>
      <c r="AM22" s="1196"/>
      <c r="AN22" s="1197"/>
      <c r="AO22" s="335">
        <v>96.7</v>
      </c>
      <c r="AP22" s="336">
        <v>99.7</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536</v>
      </c>
      <c r="AL32" s="1179"/>
      <c r="AM32" s="1179"/>
      <c r="AN32" s="1180"/>
      <c r="AO32" s="345">
        <v>85235502</v>
      </c>
      <c r="AP32" s="345">
        <v>31108</v>
      </c>
      <c r="AQ32" s="346">
        <v>31910</v>
      </c>
      <c r="AR32" s="347">
        <v>-2.5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537</v>
      </c>
      <c r="AL33" s="1179"/>
      <c r="AM33" s="1179"/>
      <c r="AN33" s="1180"/>
      <c r="AO33" s="345" t="s">
        <v>523</v>
      </c>
      <c r="AP33" s="345" t="s">
        <v>523</v>
      </c>
      <c r="AQ33" s="346">
        <v>2603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538</v>
      </c>
      <c r="AL34" s="1179"/>
      <c r="AM34" s="1179"/>
      <c r="AN34" s="1180"/>
      <c r="AO34" s="345">
        <v>78417697</v>
      </c>
      <c r="AP34" s="345">
        <v>28620</v>
      </c>
      <c r="AQ34" s="346">
        <v>20590</v>
      </c>
      <c r="AR34" s="347">
        <v>39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539</v>
      </c>
      <c r="AL35" s="1179"/>
      <c r="AM35" s="1179"/>
      <c r="AN35" s="1180"/>
      <c r="AO35" s="345">
        <v>20210910</v>
      </c>
      <c r="AP35" s="345">
        <v>7376</v>
      </c>
      <c r="AQ35" s="346">
        <v>9962</v>
      </c>
      <c r="AR35" s="347">
        <v>-26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540</v>
      </c>
      <c r="AL36" s="1179"/>
      <c r="AM36" s="1179"/>
      <c r="AN36" s="1180"/>
      <c r="AO36" s="345">
        <v>643973</v>
      </c>
      <c r="AP36" s="345">
        <v>235</v>
      </c>
      <c r="AQ36" s="346">
        <v>163</v>
      </c>
      <c r="AR36" s="347">
        <v>44.2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541</v>
      </c>
      <c r="AL37" s="1179"/>
      <c r="AM37" s="1179"/>
      <c r="AN37" s="1180"/>
      <c r="AO37" s="345">
        <v>11126473</v>
      </c>
      <c r="AP37" s="345">
        <v>4061</v>
      </c>
      <c r="AQ37" s="346">
        <v>1304</v>
      </c>
      <c r="AR37" s="347">
        <v>211.4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542</v>
      </c>
      <c r="AL38" s="1176"/>
      <c r="AM38" s="1176"/>
      <c r="AN38" s="1177"/>
      <c r="AO38" s="348" t="s">
        <v>523</v>
      </c>
      <c r="AP38" s="348" t="s">
        <v>523</v>
      </c>
      <c r="AQ38" s="349">
        <v>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543</v>
      </c>
      <c r="AL39" s="1176"/>
      <c r="AM39" s="1176"/>
      <c r="AN39" s="1177"/>
      <c r="AO39" s="345">
        <v>-80872856</v>
      </c>
      <c r="AP39" s="345">
        <v>-29516</v>
      </c>
      <c r="AQ39" s="346">
        <v>-16939</v>
      </c>
      <c r="AR39" s="347">
        <v>74.2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544</v>
      </c>
      <c r="AL40" s="1179"/>
      <c r="AM40" s="1179"/>
      <c r="AN40" s="1180"/>
      <c r="AO40" s="345">
        <v>-101010301</v>
      </c>
      <c r="AP40" s="345">
        <v>-36866</v>
      </c>
      <c r="AQ40" s="346">
        <v>-31934</v>
      </c>
      <c r="AR40" s="347">
        <v>15.4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13751398</v>
      </c>
      <c r="AP41" s="345">
        <v>5019</v>
      </c>
      <c r="AQ41" s="346">
        <v>17660</v>
      </c>
      <c r="AR41" s="347">
        <v>-71.599999999999994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514</v>
      </c>
      <c r="AN49" s="1186" t="s">
        <v>548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100112007</v>
      </c>
      <c r="AN51" s="367">
        <v>37197</v>
      </c>
      <c r="AO51" s="368">
        <v>-1.1000000000000001</v>
      </c>
      <c r="AP51" s="369">
        <v>51684</v>
      </c>
      <c r="AQ51" s="370">
        <v>-0.4</v>
      </c>
      <c r="AR51" s="371">
        <v>-0.7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41185960</v>
      </c>
      <c r="AN52" s="375">
        <v>15303</v>
      </c>
      <c r="AO52" s="376">
        <v>-10.3</v>
      </c>
      <c r="AP52" s="377">
        <v>26671</v>
      </c>
      <c r="AQ52" s="378">
        <v>2.6</v>
      </c>
      <c r="AR52" s="379">
        <v>-12.9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115756512</v>
      </c>
      <c r="AN53" s="367">
        <v>42834</v>
      </c>
      <c r="AO53" s="368">
        <v>15.2</v>
      </c>
      <c r="AP53" s="369">
        <v>52897</v>
      </c>
      <c r="AQ53" s="370">
        <v>2.2999999999999998</v>
      </c>
      <c r="AR53" s="371">
        <v>12.9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41661382</v>
      </c>
      <c r="AN54" s="375">
        <v>15416</v>
      </c>
      <c r="AO54" s="376">
        <v>0.7</v>
      </c>
      <c r="AP54" s="377">
        <v>27013</v>
      </c>
      <c r="AQ54" s="378">
        <v>1.3</v>
      </c>
      <c r="AR54" s="379">
        <v>-0.6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121547422</v>
      </c>
      <c r="AN55" s="367">
        <v>44777</v>
      </c>
      <c r="AO55" s="368">
        <v>4.5</v>
      </c>
      <c r="AP55" s="369">
        <v>54945</v>
      </c>
      <c r="AQ55" s="370">
        <v>3.9</v>
      </c>
      <c r="AR55" s="371">
        <v>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51672771</v>
      </c>
      <c r="AN56" s="375">
        <v>19036</v>
      </c>
      <c r="AO56" s="376">
        <v>23.5</v>
      </c>
      <c r="AP56" s="377">
        <v>29293</v>
      </c>
      <c r="AQ56" s="378">
        <v>8.4</v>
      </c>
      <c r="AR56" s="379">
        <v>15.1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156343461</v>
      </c>
      <c r="AN57" s="367">
        <v>57260</v>
      </c>
      <c r="AO57" s="368">
        <v>27.9</v>
      </c>
      <c r="AP57" s="369">
        <v>57132</v>
      </c>
      <c r="AQ57" s="370">
        <v>4</v>
      </c>
      <c r="AR57" s="371">
        <v>23.9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65289022</v>
      </c>
      <c r="AN58" s="375">
        <v>23912</v>
      </c>
      <c r="AO58" s="376">
        <v>25.6</v>
      </c>
      <c r="AP58" s="377">
        <v>30126</v>
      </c>
      <c r="AQ58" s="378">
        <v>2.8</v>
      </c>
      <c r="AR58" s="379">
        <v>22.8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177486388</v>
      </c>
      <c r="AN59" s="367">
        <v>64777</v>
      </c>
      <c r="AO59" s="368">
        <v>13.1</v>
      </c>
      <c r="AP59" s="369">
        <v>58766</v>
      </c>
      <c r="AQ59" s="370">
        <v>2.9</v>
      </c>
      <c r="AR59" s="371">
        <v>10.199999999999999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75309158</v>
      </c>
      <c r="AN60" s="375">
        <v>27485</v>
      </c>
      <c r="AO60" s="376">
        <v>14.9</v>
      </c>
      <c r="AP60" s="377">
        <v>29363</v>
      </c>
      <c r="AQ60" s="378">
        <v>-2.5</v>
      </c>
      <c r="AR60" s="379">
        <v>17.399999999999999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134249158</v>
      </c>
      <c r="AN61" s="382">
        <v>49369</v>
      </c>
      <c r="AO61" s="383">
        <v>11.9</v>
      </c>
      <c r="AP61" s="384">
        <v>55085</v>
      </c>
      <c r="AQ61" s="385">
        <v>2.5</v>
      </c>
      <c r="AR61" s="371">
        <v>9.4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55023659</v>
      </c>
      <c r="AN62" s="375">
        <v>20230</v>
      </c>
      <c r="AO62" s="376">
        <v>10.9</v>
      </c>
      <c r="AP62" s="377">
        <v>28493</v>
      </c>
      <c r="AQ62" s="378">
        <v>2.5</v>
      </c>
      <c r="AR62" s="379">
        <v>8.4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3gq+ZtyFIfbshIBl7v14V+2h/qqLVm1pf6bFji1v7v2t5e6uq7a92MOxmz37hHlPMFvo9zvdjGFOhuuS7Pq8Q==" saltValue="ZMPdPRGrIPqAh3eLTTVT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zL73NRSnZfcWsH57hua7D4W5iiCA5EmxAFzsTEqsPTaYisRZwbOX9xf20FNby5zp5F4AxgPMy36PcUHH5Odfug==" saltValue="tOvQhTXv11k/yjGPaDke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nh3/0JeXWUATF+SB3evxYMntygbnewbTM2bvBD6eH95SaDaVABkZ5J0sNKTOUMTKctuyGf6pL5uUeEgHFM3MZw==" saltValue="sbH8kcCLMxIqCFBxudnN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21.82</v>
      </c>
      <c r="G47" s="12">
        <v>19.21</v>
      </c>
      <c r="H47" s="12">
        <v>18.829999999999998</v>
      </c>
      <c r="I47" s="12">
        <v>18.97</v>
      </c>
      <c r="J47" s="13">
        <v>19.239999999999998</v>
      </c>
    </row>
    <row r="48" spans="2:10" ht="57.75" customHeight="1" x14ac:dyDescent="0.15">
      <c r="B48" s="14"/>
      <c r="C48" s="1202" t="s">
        <v>4</v>
      </c>
      <c r="D48" s="1202"/>
      <c r="E48" s="1203"/>
      <c r="F48" s="15">
        <v>0.05</v>
      </c>
      <c r="G48" s="16">
        <v>0.05</v>
      </c>
      <c r="H48" s="16">
        <v>0.05</v>
      </c>
      <c r="I48" s="16">
        <v>0.31</v>
      </c>
      <c r="J48" s="17">
        <v>1.51</v>
      </c>
    </row>
    <row r="49" spans="2:10" ht="57.75" customHeight="1" thickBot="1" x14ac:dyDescent="0.2">
      <c r="B49" s="18"/>
      <c r="C49" s="1204" t="s">
        <v>5</v>
      </c>
      <c r="D49" s="1204"/>
      <c r="E49" s="1205"/>
      <c r="F49" s="19" t="s">
        <v>569</v>
      </c>
      <c r="G49" s="20" t="s">
        <v>570</v>
      </c>
      <c r="H49" s="20" t="s">
        <v>571</v>
      </c>
      <c r="I49" s="20">
        <v>0.4</v>
      </c>
      <c r="J49" s="21">
        <v>1.75</v>
      </c>
    </row>
    <row r="50" spans="2:10" ht="13.5" customHeight="1" x14ac:dyDescent="0.15"/>
  </sheetData>
  <sheetProtection algorithmName="SHA-512" hashValue="oZOd4zE5BR+sQOIICw/VtgNduhO/YUxe5PcyLTUW0ZgJPA5FLIx+SQdcbcKvrm5EiZumQE1fABFMSRs+tyCBcQ==" saltValue="XDFNKnZTMMdS6w/4SYbi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2022-04-01T03:02:29Z</cp:lastPrinted>
  <dcterms:created xsi:type="dcterms:W3CDTF">2022-02-02T05:49:22Z</dcterms:created>
  <dcterms:modified xsi:type="dcterms:W3CDTF">2022-11-07T00:40:58Z</dcterms:modified>
  <cp:category/>
</cp:coreProperties>
</file>