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da0001（財務Ｇ）\04_個別ラインのおしごと\17_ホームページ\31年度のおしごと\1財\02　決裁\07　190718　財政状況資料集デジタルブック\"/>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40"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<sst xmlns="http://schemas.openxmlformats.org/spreadsheetml/2006/main" count="1251" uniqueCount="653">
  <si>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</si>
  <si>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</si>
  <si>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</si>
  <si>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</si>
  <si>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</si>
  <si>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</si>
  <si>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</si>
  <si>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</si>
  <si>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</si>
  <si>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</si>
  <si>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</si>
  <si>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</si>
  <si>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</si>
  <si>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</si>
  <si>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</si>
  <si>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</si>
  <si>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</si>
  <si>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</si>
  <si>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</si>
  <si>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</si>
  <si>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</si>
  <si>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</si>
  <si>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</si>
  <si>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</si>
  <si>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</si>
  <si>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</si>
  <si>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</si>
  <si>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</si>
  <si>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</si>
  <si>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</si>
  <si>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</si>
  <si>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</si>
  <si>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</si>
  <si>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</si>
  <si>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</si>
  <si>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</si>
  <si>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</si>
  <si>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</si>
  <si>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</si>
  <si>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</si>
  <si>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</si>
  <si>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</si>
  <si>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</si>
  <si>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</si>
  <si>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</si>
  <si>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</si>
  <si>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</si>
  <si>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</si>
  <si>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</si>
  <si>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</si>
  <si>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</si>
  <si>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</si>
  <si>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</si>
  <si>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</si>
  <si>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</si>
  <si>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</si>
  <si>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</si>
  <si>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</si>
  <si>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</si>
  <si>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</si>
  <si>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</si>
  <si>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</si>
  <si>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</si>
  <si>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</si>
  <si>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</si>
  <si>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</si>
  <si>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</si>
  <si>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</si>
  <si>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</si>
  <si>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</si>
  <si>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</si>
  <si>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</si>
  <si>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</si>
  <si>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</si>
  <si>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</si>
  <si>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</si>
  <si>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</si>
  <si>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</si>
  <si>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</si>
  <si>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</si>
  <si>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</si>
  <si>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</si>
  <si>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</si>
  <si>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</si>
  <si>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</si>
  <si>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</si>
  <si>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</si>
  <si>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</si>
  <si>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</si>
  <si>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</si>
  <si>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</si>
  <si>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</si>
  <si>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大阪市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</si>
  <si>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</si>
  <si>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</si>
  <si>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</si>
  <si>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</si>
  <si>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</si>
  <si>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</si>
  <si>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</si>
  <si>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</si>
  <si>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</si>
  <si>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</si>
  <si>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</si>
  <si>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</si>
  <si>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</si>
  <si>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</si>
  <si>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</si>
  <si>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</si>
  <si>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</si>
  <si>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</si>
  <si>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</si>
  <si>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</si>
  <si>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</si>
  <si>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</si>
  <si>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</si>
  <si>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</si>
  <si>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</si>
  <si>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</si>
  <si>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</si>
  <si>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</si>
  <si>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</si>
  <si>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</si>
  <si>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</si>
  <si>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</si>
  <si>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</si>
  <si>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</si>
  <si>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</si>
  <si>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</si>
  <si>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</si>
  <si>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</si>
  <si>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</si>
  <si>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</si>
  <si>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</si>
  <si>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</si>
  <si>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</si>
  <si>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</si>
  <si>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</si>
  <si>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</si>
  <si>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</si>
  <si>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</si>
  <si>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</si>
  <si>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</si>
  <si>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</si>
  <si>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</si>
  <si>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</si>
  <si>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</si>
  <si>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</si>
  <si>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</si>
  <si>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</si>
  <si>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</si>
  <si>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</si>
  <si>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</si>
  <si>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</si>
  <si>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</si>
  <si>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</si>
  <si>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</si>
  <si>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</si>
  <si>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</si>
  <si>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</si>
  <si>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</si>
  <si>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</si>
  <si>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</si>
  <si>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</si>
  <si>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</si>
  <si>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</si>
  <si>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</si>
  <si>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</si>
  <si>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</si>
  <si>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</si>
  <si>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</si>
  <si>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</si>
  <si>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</si>
  <si>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</si>
  <si>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</si>
  <si>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</si>
  <si>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</si>
  <si>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</si>
  <si>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</si>
  <si>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</si>
  <si>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</si>
  <si>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</si>
  <si>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</si>
  <si>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</si>
  <si>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</si>
  <si>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</si>
  <si>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</si>
  <si>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</si>
  <si>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</si>
  <si>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</si>
  <si>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</si>
  <si>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</si>
  <si>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</si>
  <si>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</si>
  <si>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</si>
  <si>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</si>
  <si>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</si>
  <si>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</si>
  <si>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</si>
  <si>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</si>
  <si>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</si>
  <si>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</si>
  <si>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</si>
  <si>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</si>
  <si>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</si>
  <si>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</si>
  <si>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</si>
  <si>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大阪府大阪市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</si>
  <si>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</si>
  <si>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</si>
  <si>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</si>
  <si>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</si>
  <si>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</si>
  <si>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</si>
  <si>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</si>
  <si>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</si>
  <si>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</si>
  <si>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</si>
  <si>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</si>
  <si>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</si>
  <si>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</si>
  <si>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</si>
  <si>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</si>
  <si>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</si>
  <si>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</si>
  <si>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</si>
  <si>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</si>
  <si>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</si>
  <si>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</si>
  <si>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</si>
  <si>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</si>
  <si>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</si>
  <si>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</si>
  <si>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</si>
  <si>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</si>
  <si>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</si>
  <si>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</si>
  <si>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</si>
  <si>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</si>
  <si>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</si>
  <si>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</si>
  <si>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</si>
  <si>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</si>
  <si>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t>
    <phoneticPr fontId="5"/>
  </si>
  <si>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</si>
  <si>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</si>
  <si>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</si>
  <si>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</si>
  <si>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</si>
  <si>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</si>
  <si>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</si>
  <si>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</si>
  <si>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</si>
  <si>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</si>
  <si>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</si>
  <si>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</si>
  <si>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</si>
  <si>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</si>
  <si>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</si>
  <si>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</si>
  <si>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</si>
  <si>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</si>
  <si>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</si>
  <si>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</si>
  <si>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</si>
  <si>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</si>
  <si>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</si>
  <si>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</si>
  <si>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</si>
  <si>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</si>
  <si>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</si>
  <si>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</si>
  <si>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</si>
  <si>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</si>
  <si>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</si>
  <si>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</si>
  <si>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</si>
  <si>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</si>
  <si>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</si>
  <si>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</si>
  <si>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</si>
  <si>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</si>
  <si>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</si>
  <si>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</si>
  <si>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</si>
  <si>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</si>
  <si>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</si>
  <si>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</si>
  <si>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</si>
  <si>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</si>
  <si>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</si>
  <si>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</si>
  <si>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</si>
  <si>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</si>
  <si>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</si>
  <si>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</si>
  <si>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</si>
  <si>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</si>
  <si>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</si>
  <si>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</si>
  <si>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</si>
  <si>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</si>
  <si>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</si>
  <si>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</si>
  <si>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</si>
  <si>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</si>
  <si>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</si>
  <si>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</si>
  <si>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</si>
  <si>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</si>
  <si>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</si>
  <si>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</si>
  <si>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</si>
  <si>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</si>
  <si>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</si>
  <si>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</si>
  <si>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</si>
  <si>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</si>
  <si>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</si>
  <si>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</si>
  <si>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</si>
  <si>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</si>
  <si>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</si>
  <si>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</si>
  <si>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</si>
  <si>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</si>
  <si>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</si>
  <si>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</si>
  <si>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</si>
  <si>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</si>
  <si>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</si>
  <si>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</si>
  <si>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</si>
  <si>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</si>
  <si>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</si>
  <si>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</si>
  <si>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</si>
  <si>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</si>
  <si>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</si>
  <si>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</si>
  <si>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</si>
  <si>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</si>
  <si>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</si>
  <si>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</si>
  <si>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</si>
  <si>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</si>
  <si>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</si>
  <si>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</si>
  <si>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</si>
  <si>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</si>
  <si>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</si>
  <si>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</si>
  <si>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</si>
  <si>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</si>
  <si>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</si>
  <si>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</si>
  <si>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</si>
  <si>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</si>
  <si>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</si>
  <si>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大阪府大阪市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</si>
  <si>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</si>
  <si>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</si>
  <si>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</si>
  <si>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</si>
  <si>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</si>
  <si>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</si>
  <si>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</si>
  <si>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</si>
  <si>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</si>
  <si>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</si>
  <si>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</si>
  <si>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</si>
  <si>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</si>
  <si>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</si>
  <si>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</si>
  <si>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</si>
  <si>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</si>
  <si>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</si>
  <si>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</si>
  <si>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</si>
  <si>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母子父子寡婦福祉貸付資金会計</t>
    <phoneticPr fontId="5"/>
  </si>
  <si>
    <t>心身障害者扶養共済事業会計</t>
    <phoneticPr fontId="5"/>
  </si>
  <si>
    <t>-</t>
    <phoneticPr fontId="5"/>
  </si>
  <si>
    <t>公債費会計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</si>
  <si>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</si>
  <si>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</si>
  <si>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</si>
  <si>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</si>
  <si>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</si>
  <si>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</si>
  <si>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</si>
  <si>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</si>
  <si>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</si>
  <si>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</si>
  <si>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</si>
  <si>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</si>
  <si>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</si>
  <si>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</si>
  <si>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駐車場事業会計</t>
    <phoneticPr fontId="5"/>
  </si>
  <si>
    <t>国民健康保険事業会計</t>
    <phoneticPr fontId="5"/>
  </si>
  <si>
    <t>介護保険事業会計</t>
    <phoneticPr fontId="5"/>
  </si>
  <si>
    <t>後期高齢者医療事業会計</t>
    <phoneticPr fontId="5"/>
  </si>
  <si>
    <t>自動車運送事業会計</t>
    <phoneticPr fontId="5"/>
  </si>
  <si>
    <t>法適用企業</t>
    <phoneticPr fontId="5"/>
  </si>
  <si>
    <t>高速鉄道事業会計</t>
    <phoneticPr fontId="5"/>
  </si>
  <si>
    <t>法適用企業</t>
    <phoneticPr fontId="5"/>
  </si>
  <si>
    <t>水道事業会計</t>
    <phoneticPr fontId="5"/>
  </si>
  <si>
    <t>工業用水道事業会計</t>
    <phoneticPr fontId="5"/>
  </si>
  <si>
    <t>中央卸売市場事業会計</t>
    <phoneticPr fontId="5"/>
  </si>
  <si>
    <t>法適用企業</t>
    <phoneticPr fontId="5"/>
  </si>
  <si>
    <t>下水道事業会計</t>
    <phoneticPr fontId="5"/>
  </si>
  <si>
    <t>港営事業会計</t>
    <phoneticPr fontId="5"/>
  </si>
  <si>
    <t>-</t>
    <phoneticPr fontId="5"/>
  </si>
  <si>
    <t>食肉市場事業会計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</si>
  <si>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</si>
  <si>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</si>
  <si>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</si>
  <si>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</si>
  <si>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</si>
  <si>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</si>
  <si>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</si>
  <si>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</si>
  <si>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</si>
  <si>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</si>
  <si>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</si>
  <si>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</si>
  <si>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</si>
  <si>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</si>
  <si>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</si>
  <si>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</si>
  <si>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</si>
  <si>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</si>
  <si>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</si>
  <si>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</si>
  <si>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</si>
  <si>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</si>
  <si>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</si>
  <si>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</si>
  <si>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</si>
  <si>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</si>
  <si>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</si>
  <si>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</si>
  <si>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</si>
  <si>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</si>
  <si>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</si>
  <si>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</si>
  <si>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</si>
  <si>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</si>
  <si>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</si>
  <si>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</si>
  <si>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</si>
  <si>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</si>
  <si>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</si>
  <si>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</si>
  <si>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</si>
  <si>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</si>
  <si>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</si>
  <si>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</si>
  <si>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</si>
  <si>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</si>
  <si>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</si>
  <si>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</si>
  <si>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</si>
  <si>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</si>
  <si>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</si>
  <si>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</si>
  <si>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</si>
  <si>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</si>
  <si>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</si>
  <si>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</si>
  <si>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</si>
  <si>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</si>
  <si>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</si>
  <si>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</si>
  <si>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</si>
  <si>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</si>
  <si>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</si>
  <si>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</si>
  <si>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</si>
  <si>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</si>
  <si>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</si>
  <si>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t>
    <phoneticPr fontId="5"/>
  </si>
  <si>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</si>
  <si>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</si>
  <si>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</si>
  <si>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</si>
  <si>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</si>
  <si>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</si>
  <si>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</si>
  <si>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</si>
  <si>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</si>
  <si>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</si>
  <si>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</si>
  <si>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</si>
  <si>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</si>
  <si>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</si>
  <si>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</si>
  <si>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</si>
  <si>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</si>
  <si>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</si>
  <si>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</si>
  <si>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</si>
  <si>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</si>
  <si>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</si>
  <si>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</si>
  <si>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</si>
  <si>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</si>
  <si>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</si>
  <si>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</si>
  <si>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</si>
  <si>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</si>
  <si>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</si>
  <si>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</si>
  <si>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</si>
  <si>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</si>
  <si>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</si>
  <si>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</si>
  <si>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</si>
  <si>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</si>
  <si>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</si>
  <si>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</si>
  <si>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</si>
  <si>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</si>
  <si>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</si>
  <si>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</si>
  <si>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</si>
  <si>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</si>
  <si>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</si>
  <si>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</si>
  <si>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</si>
  <si>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</si>
  <si>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</si>
  <si>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</si>
  <si>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</si>
  <si>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</si>
  <si>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</si>
  <si>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</si>
  <si>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</si>
  <si>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</si>
  <si>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</si>
  <si>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</si>
  <si>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</si>
  <si>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</si>
  <si>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</si>
  <si>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</si>
  <si>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</si>
  <si>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</si>
  <si>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</si>
  <si>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</si>
  <si>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</si>
  <si>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</si>
  <si>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</si>
  <si>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</si>
  <si>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</si>
  <si>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</si>
  <si>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</si>
  <si>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</si>
  <si>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</si>
  <si>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</si>
  <si>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</si>
  <si>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</si>
  <si>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</si>
  <si>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</si>
  <si>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2.94</t>
  </si>
  <si>
    <t>▲ 0.17</t>
  </si>
  <si>
    <t>▲ 0.42</t>
  </si>
  <si>
    <t>水道事業会計</t>
  </si>
  <si>
    <t>下水道事業会計</t>
  </si>
  <si>
    <t>工業用水道事業会計</t>
  </si>
  <si>
    <t>中央卸売市場事業会計</t>
  </si>
  <si>
    <t>▲ 0.38</t>
  </si>
  <si>
    <t>▲ 0.18</t>
  </si>
  <si>
    <t>高速鉄道事業会計</t>
  </si>
  <si>
    <t>国民健康保険事業会計</t>
  </si>
  <si>
    <t>▲ 1.69</t>
  </si>
  <si>
    <t>▲ 1.61</t>
  </si>
  <si>
    <t>▲ 1.79</t>
  </si>
  <si>
    <t>▲ 0.97</t>
  </si>
  <si>
    <t>後期高齢者医療事業会計</t>
  </si>
  <si>
    <t>介護保険事業会計</t>
  </si>
  <si>
    <t>その他会計（赤字）</t>
  </si>
  <si>
    <t>▲ 2.17</t>
  </si>
  <si>
    <t>▲ 2.05</t>
  </si>
  <si>
    <t>▲ 2.32</t>
  </si>
  <si>
    <t>その他会計（黒字）</t>
  </si>
  <si>
    <t>-</t>
    <phoneticPr fontId="2"/>
  </si>
  <si>
    <t>教育振興基金</t>
    <phoneticPr fontId="11"/>
  </si>
  <si>
    <t>交通政策基金</t>
    <phoneticPr fontId="11"/>
  </si>
  <si>
    <t>都市整備事業基金</t>
    <phoneticPr fontId="11"/>
  </si>
  <si>
    <t>土地区画整理事業基金</t>
    <phoneticPr fontId="11"/>
  </si>
  <si>
    <t>地域活性化事業基金</t>
    <phoneticPr fontId="11"/>
  </si>
  <si>
    <t>（公財）大阪国際交流センター</t>
    <rPh sb="1" eb="2">
      <t>コウ</t>
    </rPh>
    <rPh sb="2" eb="3">
      <t>ザイ</t>
    </rPh>
    <phoneticPr fontId="3"/>
  </si>
  <si>
    <t>（公財）大阪市都市型産業振興センター</t>
    <rPh sb="1" eb="2">
      <t>コウ</t>
    </rPh>
    <rPh sb="2" eb="3">
      <t>ザイ</t>
    </rPh>
    <phoneticPr fontId="3"/>
  </si>
  <si>
    <t>（公財）大阪市博物館協会</t>
    <rPh sb="1" eb="2">
      <t>コウ</t>
    </rPh>
    <rPh sb="2" eb="3">
      <t>ザイ</t>
    </rPh>
    <phoneticPr fontId="3"/>
  </si>
  <si>
    <t>（公財）大阪科学振興協会</t>
    <rPh sb="1" eb="2">
      <t>コウ</t>
    </rPh>
    <rPh sb="2" eb="3">
      <t>ザイ</t>
    </rPh>
    <phoneticPr fontId="3"/>
  </si>
  <si>
    <t>（株）大阪市開発公社</t>
    <rPh sb="1" eb="2">
      <t>カブ</t>
    </rPh>
    <phoneticPr fontId="3"/>
  </si>
  <si>
    <t>○</t>
  </si>
  <si>
    <t>アジア太平洋トレードセンター（株）</t>
    <rPh sb="15" eb="16">
      <t>カブ</t>
    </rPh>
    <phoneticPr fontId="3"/>
  </si>
  <si>
    <t>大阪市商業振興企画（株）</t>
    <rPh sb="10" eb="11">
      <t>カブ</t>
    </rPh>
    <phoneticPr fontId="3"/>
  </si>
  <si>
    <t>（公大）大阪市立大学</t>
  </si>
  <si>
    <t>（株）大阪城ホール</t>
    <rPh sb="1" eb="2">
      <t>カブ</t>
    </rPh>
    <phoneticPr fontId="3"/>
  </si>
  <si>
    <t>（公財）大阪市救急医療事業団</t>
    <rPh sb="1" eb="2">
      <t>コウ</t>
    </rPh>
    <rPh sb="2" eb="3">
      <t>ザイ</t>
    </rPh>
    <phoneticPr fontId="3"/>
  </si>
  <si>
    <t>（地独）大阪市民病院機構</t>
    <rPh sb="1" eb="2">
      <t>チ</t>
    </rPh>
    <rPh sb="2" eb="3">
      <t>ドク</t>
    </rPh>
    <phoneticPr fontId="3"/>
  </si>
  <si>
    <t>（地独）大阪健康安全基盤研究所</t>
    <rPh sb="1" eb="2">
      <t>チ</t>
    </rPh>
    <rPh sb="2" eb="3">
      <t>ドク</t>
    </rPh>
    <phoneticPr fontId="3"/>
  </si>
  <si>
    <t>大阪市街地開発（株）</t>
    <rPh sb="8" eb="9">
      <t>カブ</t>
    </rPh>
    <phoneticPr fontId="3"/>
  </si>
  <si>
    <t>大阪市住宅供給公社</t>
  </si>
  <si>
    <t>（株）大阪水道総合サービス</t>
    <rPh sb="1" eb="2">
      <t>カブ</t>
    </rPh>
    <phoneticPr fontId="3"/>
  </si>
  <si>
    <t>（一財）都市技術センター</t>
    <rPh sb="1" eb="2">
      <t>イチ</t>
    </rPh>
    <rPh sb="2" eb="3">
      <t>ザイ</t>
    </rPh>
    <phoneticPr fontId="3"/>
  </si>
  <si>
    <t>クリスタ長堀（株）</t>
    <rPh sb="7" eb="8">
      <t>カブ</t>
    </rPh>
    <phoneticPr fontId="3"/>
  </si>
  <si>
    <t>クリアウォーターＯＳＡＫＡ（株）</t>
    <rPh sb="14" eb="15">
      <t>カブ</t>
    </rPh>
    <phoneticPr fontId="3"/>
  </si>
  <si>
    <t>大阪地下街（株）</t>
    <rPh sb="6" eb="7">
      <t>カブ</t>
    </rPh>
    <phoneticPr fontId="3"/>
  </si>
  <si>
    <t>大阪シティバス（株）</t>
    <rPh sb="8" eb="9">
      <t>カブ</t>
    </rPh>
    <phoneticPr fontId="3"/>
  </si>
  <si>
    <t>（株）大阪メトロサービス</t>
    <rPh sb="1" eb="2">
      <t>カブ</t>
    </rPh>
    <phoneticPr fontId="3"/>
  </si>
  <si>
    <t>大阪市高速電気軌道（株）</t>
    <rPh sb="10" eb="11">
      <t>カブ</t>
    </rPh>
    <phoneticPr fontId="3"/>
  </si>
  <si>
    <t>大阪港埠頭（株）</t>
    <rPh sb="6" eb="7">
      <t>カブ</t>
    </rPh>
    <phoneticPr fontId="3"/>
  </si>
  <si>
    <t>阪神国際港湾（株）</t>
    <rPh sb="7" eb="8">
      <t>カブ</t>
    </rPh>
    <phoneticPr fontId="3"/>
  </si>
  <si>
    <t>（株）大阪港トランスポートシステム</t>
    <rPh sb="1" eb="2">
      <t>カブ</t>
    </rPh>
    <phoneticPr fontId="3"/>
  </si>
  <si>
    <t>大阪港埠頭ターミナル（株）</t>
    <rPh sb="11" eb="12">
      <t>カブ</t>
    </rPh>
    <phoneticPr fontId="3"/>
  </si>
  <si>
    <t>大阪港木材倉庫（株）</t>
    <rPh sb="8" eb="9">
      <t>カブ</t>
    </rPh>
    <phoneticPr fontId="3"/>
  </si>
  <si>
    <t>（株）湊町開発センター</t>
    <rPh sb="1" eb="2">
      <t>カブ</t>
    </rPh>
    <phoneticPr fontId="3"/>
  </si>
  <si>
    <t>中之島高速鉄道（株）</t>
    <rPh sb="8" eb="9">
      <t>カブ</t>
    </rPh>
    <phoneticPr fontId="3"/>
  </si>
  <si>
    <t>西大阪高速鉄道（株）</t>
    <rPh sb="8" eb="9">
      <t>カブ</t>
    </rPh>
    <phoneticPr fontId="3"/>
  </si>
  <si>
    <t>（株）大阪鶴見フラワーセンター</t>
    <rPh sb="1" eb="2">
      <t>カブ</t>
    </rPh>
    <rPh sb="3" eb="5">
      <t>オオサカ</t>
    </rPh>
    <rPh sb="5" eb="7">
      <t>ツルミ</t>
    </rPh>
    <phoneticPr fontId="3"/>
  </si>
  <si>
    <t>（公財）大阪府暴力追放推進センター</t>
    <rPh sb="1" eb="2">
      <t>コウ</t>
    </rPh>
    <rPh sb="2" eb="3">
      <t>ザイ</t>
    </rPh>
    <rPh sb="4" eb="7">
      <t>オオサカフ</t>
    </rPh>
    <rPh sb="7" eb="9">
      <t>ボウリョク</t>
    </rPh>
    <rPh sb="9" eb="11">
      <t>ツイホウ</t>
    </rPh>
    <rPh sb="11" eb="13">
      <t>スイシン</t>
    </rPh>
    <phoneticPr fontId="3"/>
  </si>
  <si>
    <t>（一財）アジア・太平洋人権情報センター</t>
    <rPh sb="1" eb="2">
      <t>イチ</t>
    </rPh>
    <rPh sb="2" eb="3">
      <t>ザイ</t>
    </rPh>
    <rPh sb="8" eb="11">
      <t>タイヘイヨウ</t>
    </rPh>
    <rPh sb="11" eb="13">
      <t>ジンケン</t>
    </rPh>
    <rPh sb="13" eb="15">
      <t>ジョウホウ</t>
    </rPh>
    <phoneticPr fontId="3"/>
  </si>
  <si>
    <t>大阪外環状鉄道（株）</t>
    <rPh sb="0" eb="2">
      <t>オオサカ</t>
    </rPh>
    <rPh sb="2" eb="3">
      <t>ソト</t>
    </rPh>
    <rPh sb="3" eb="5">
      <t>カンジョウ</t>
    </rPh>
    <rPh sb="5" eb="7">
      <t>テツドウ</t>
    </rPh>
    <rPh sb="8" eb="9">
      <t>カブ</t>
    </rPh>
    <phoneticPr fontId="3"/>
  </si>
  <si>
    <t>（公財）大阪国際平和センター</t>
    <rPh sb="1" eb="2">
      <t>コウ</t>
    </rPh>
    <rPh sb="2" eb="3">
      <t>ザイ</t>
    </rPh>
    <rPh sb="8" eb="10">
      <t>ヘイワ</t>
    </rPh>
    <phoneticPr fontId="3"/>
  </si>
  <si>
    <t>（株）ドーチカ</t>
    <rPh sb="1" eb="2">
      <t>カブ</t>
    </rPh>
    <phoneticPr fontId="3"/>
  </si>
  <si>
    <t>（公財）関西・大阪二十一世紀協会</t>
    <rPh sb="1" eb="2">
      <t>コウ</t>
    </rPh>
    <rPh sb="2" eb="3">
      <t>ザイ</t>
    </rPh>
    <rPh sb="4" eb="6">
      <t>カンサイ</t>
    </rPh>
    <rPh sb="7" eb="9">
      <t>オオサカ</t>
    </rPh>
    <rPh sb="9" eb="11">
      <t>ニジュウ</t>
    </rPh>
    <rPh sb="11" eb="12">
      <t>イチ</t>
    </rPh>
    <rPh sb="12" eb="14">
      <t>セイキ</t>
    </rPh>
    <rPh sb="14" eb="16">
      <t>キョウカイ</t>
    </rPh>
    <phoneticPr fontId="3"/>
  </si>
  <si>
    <t>大阪信用保証協会</t>
    <rPh sb="0" eb="2">
      <t>オオサカ</t>
    </rPh>
    <rPh sb="2" eb="4">
      <t>シンヨウ</t>
    </rPh>
    <rPh sb="4" eb="6">
      <t>ホショウ</t>
    </rPh>
    <rPh sb="6" eb="8">
      <t>キョウカイ</t>
    </rPh>
    <phoneticPr fontId="3"/>
  </si>
  <si>
    <t>（地独）大阪産業技術研究所</t>
    <rPh sb="1" eb="2">
      <t>チ</t>
    </rPh>
    <rPh sb="2" eb="3">
      <t>ドク</t>
    </rPh>
    <rPh sb="4" eb="6">
      <t>オオサカ</t>
    </rPh>
    <rPh sb="6" eb="8">
      <t>サンギョウ</t>
    </rPh>
    <rPh sb="8" eb="10">
      <t>ギジュツ</t>
    </rPh>
    <rPh sb="10" eb="13">
      <t>ケンキュウショ</t>
    </rPh>
    <phoneticPr fontId="3"/>
  </si>
  <si>
    <t>（公財）大阪観光局</t>
    <rPh sb="1" eb="2">
      <t>コウ</t>
    </rPh>
    <rPh sb="2" eb="3">
      <t>ザイ</t>
    </rPh>
    <rPh sb="4" eb="6">
      <t>オオサカ</t>
    </rPh>
    <rPh sb="6" eb="8">
      <t>カンコウ</t>
    </rPh>
    <rPh sb="8" eb="9">
      <t>キョク</t>
    </rPh>
    <phoneticPr fontId="3"/>
  </si>
  <si>
    <t>関西広域連合</t>
    <rPh sb="0" eb="2">
      <t>カンサイ</t>
    </rPh>
    <rPh sb="2" eb="4">
      <t>コウイキ</t>
    </rPh>
    <rPh sb="4" eb="6">
      <t>レンゴウ</t>
    </rPh>
    <phoneticPr fontId="5"/>
  </si>
  <si>
    <t>大阪府後期高齢者医療広域連合（一般会計）</t>
  </si>
  <si>
    <t>大阪府後期高齢者医療広域連合（後期高齢者医療特別会計）</t>
  </si>
  <si>
    <t xml:space="preserve">淀川左岸水防事務組合  </t>
    <rPh sb="2" eb="3">
      <t>ヒダリ</t>
    </rPh>
    <phoneticPr fontId="5"/>
  </si>
  <si>
    <t>淀川右岸水防事務組合</t>
    <rPh sb="2" eb="3">
      <t>ミギ</t>
    </rPh>
    <phoneticPr fontId="5"/>
  </si>
  <si>
    <t>大和川右岸水防事務組合</t>
    <rPh sb="0" eb="3">
      <t>ヤマトガワ</t>
    </rPh>
    <rPh sb="3" eb="4">
      <t>ミギ</t>
    </rPh>
    <phoneticPr fontId="5"/>
  </si>
  <si>
    <t>大阪市・八尾市・松原市環境施設組合</t>
    <rPh sb="0" eb="3">
      <t>オオサカシ</t>
    </rPh>
    <rPh sb="4" eb="7">
      <t>ヤオシ</t>
    </rPh>
    <rPh sb="8" eb="10">
      <t>マツバラ</t>
    </rPh>
    <rPh sb="10" eb="11">
      <t>シ</t>
    </rPh>
    <rPh sb="11" eb="13">
      <t>カンキョウ</t>
    </rPh>
    <rPh sb="13" eb="15">
      <t>シセツ</t>
    </rPh>
    <rPh sb="15" eb="17">
      <t>クミアイ</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</si>
  <si>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</si>
  <si>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</si>
  <si>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</si>
  <si>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この間の市政改革の取組で、地方債の発行を抑制してきたことにより地方債残高が減少したことが主な要因で、将来負担比率は毎年度着実に改善しており、引き続き類似団体平均を下回っている。
　また、本市では、高度経済成長期を中心に多種多様な公共施設の整備を進め、膨大な量の施設を保有しているため、市設建築物については「資産流動化プロジェクトチーム」による総合的な有効活用、インフラ施設については長寿命化を基本とした効率的な維持管理を実施している。こうした取組みもあり、有形固定資産減価償却率は類似団体平均を下回っている。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</si>
  <si>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</si>
  <si>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</si>
  <si>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</si>
  <si>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</si>
  <si>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</si>
  <si>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</si>
  <si>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この間の市政改革の取組で、地方債の発行を抑制してきたことにより地方債残高が減少したことが主な要因で、将来負担比率及び実質公債費比率は毎年度着実に改善しており、引き続き類似団体平均を下回っている。
  今後も引き続き市債残高の縮減に努めるなど公債費の抑制を図る。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</si>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</sst>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c:ext xmlns:c16="http://schemas.microsoft.com/office/drawing/2014/chart" uri="{C3380CC4-5D6E-409C-BE32-E72D297353CC}">
              <c16:uniqueId val="{00000000-AC63-420A-923F-997AEEE6D6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31382</c:v>
                </c:pt>
                <c:pt idx="1">
                  <c:v>38140</c:v>
                </c:pt>
                <c:pt idx="2">
                  <c:v>37620</c:v>
                </c:pt>
                <c:pt idx="3">
                  <c:v>37197</c:v>
                </c:pt>
                <c:pt idx="4">
                  <c:v>42834</c:v>
                </c:pt>
              </c:numCache>
            </c:numRef>
          </c:val>
          <c:smooth val="0"/>
          <c:extLst>
            <c:ext xmlns:c16="http://schemas.microsoft.com/office/drawing/2014/chart" uri="{C3380CC4-5D6E-409C-BE32-E72D297353CC}">
              <c16:uniqueId val="{00000001-AC63-420A-923F-997AEEE6D62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3.17</c:v>
                </c:pt>
                <c:pt idx="1">
                  <c:v>0.06</c:v>
                </c:pt>
                <c:pt idx="2">
                  <c:v>0.05</c:v>
                </c:pt>
                <c:pt idx="3">
                  <c:v>0.05</c:v>
                </c:pt>
                <c:pt idx="4">
                  <c:v>0.05</c:v>
                </c:pt>
              </c:numCache>
            </c:numRef>
          </c:val>
          <c:extLst>
            <c:ext xmlns:c16="http://schemas.microsoft.com/office/drawing/2014/chart" uri="{C3380CC4-5D6E-409C-BE32-E72D297353CC}">
              <c16:uniqueId val="{00000000-C11B-4372-A82B-591D6BF21B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20.7</c:v>
                </c:pt>
                <c:pt idx="1">
                  <c:v>21.29</c:v>
                </c:pt>
                <c:pt idx="2">
                  <c:v>21.91</c:v>
                </c:pt>
                <c:pt idx="3">
                  <c:v>21.82</c:v>
                </c:pt>
                <c:pt idx="4">
                  <c:v>19.21</c:v>
                </c:pt>
              </c:numCache>
            </c:numRef>
          </c:val>
          <c:extLst>
            <c:ext xmlns:c16="http://schemas.microsoft.com/office/drawing/2014/chart" uri="{C3380CC4-5D6E-409C-BE32-E72D297353CC}">
              <c16:uniqueId val="{00000001-C11B-4372-A82B-591D6BF21B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8.23</c:v>
                </c:pt>
                <c:pt idx="1">
                  <c:v>-2.94</c:v>
                </c:pt>
                <c:pt idx="2">
                  <c:v>0.8</c:v>
                </c:pt>
                <c:pt idx="3">
                  <c:v>-0.17</c:v>
                </c:pt>
                <c:pt idx="4">
                  <c:v>-0.42</c:v>
                </c:pt>
              </c:numCache>
            </c:numRef>
          </c:val>
          <c:smooth val="0"/>
          <c:extLst>
            <c:ext xmlns:c16="http://schemas.microsoft.com/office/drawing/2014/chart" uri="{C3380CC4-5D6E-409C-BE32-E72D297353CC}">
              <c16:uniqueId val="{00000002-C11B-4372-A82B-591D6BF21B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4.12</c:v>
                </c:pt>
                <c:pt idx="2">
                  <c:v>#N/A</c:v>
                </c:pt>
                <c:pt idx="3">
                  <c:v>7.0000000000000007E-2</c:v>
                </c:pt>
                <c:pt idx="4">
                  <c:v>#N/A</c:v>
                </c:pt>
                <c:pt idx="5">
                  <c:v>0.06</c:v>
                </c:pt>
                <c:pt idx="6">
                  <c:v>#N/A</c:v>
                </c:pt>
                <c:pt idx="7">
                  <c:v>0.06</c:v>
                </c:pt>
                <c:pt idx="8">
                  <c:v>#N/A</c:v>
                </c:pt>
                <c:pt idx="9">
                  <c:v>7.0000000000000007E-2</c:v>
                </c:pt>
              </c:numCache>
            </c:numRef>
          </c:val>
          <c:extLst>
            <c:ext xmlns:c16="http://schemas.microsoft.com/office/drawing/2014/chart" uri="{C3380CC4-5D6E-409C-BE32-E72D297353CC}">
              <c16:uniqueId val="{00000000-8EBE-4152-9FD4-F981C028EE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2.17</c:v>
                </c:pt>
                <c:pt idx="3">
                  <c:v>#N/A</c:v>
                </c:pt>
                <c:pt idx="4">
                  <c:v>2.0499999999999998</c:v>
                </c:pt>
                <c:pt idx="5">
                  <c:v>#N/A</c:v>
                </c:pt>
                <c:pt idx="6">
                  <c:v>2.3199999999999998</c:v>
                </c:pt>
                <c:pt idx="7">
                  <c:v>#N/A</c:v>
                </c:pt>
                <c:pt idx="8">
                  <c:v>0</c:v>
                </c:pt>
                <c:pt idx="9">
                  <c:v>0</c:v>
                </c:pt>
              </c:numCache>
            </c:numRef>
          </c:val>
          <c:extLst>
            <c:ext xmlns:c16="http://schemas.microsoft.com/office/drawing/2014/chart" uri="{C3380CC4-5D6E-409C-BE32-E72D297353CC}">
              <c16:uniqueId val="{00000001-8EBE-4152-9FD4-F981C028EE90}"/>
            </c:ext>
          </c:extLst>
        </c:ser>
        <c:ser>
          <c:idx val="2"/>
          <c:order val="2"/>
          <c:tx>
            <c:strRef>
              <c:f>データシート!$A$29</c:f>
              <c:strCache>
                <c:ptCount val="1"/>
                <c:pt idx="0">
                  <c:v>介護保険事業会計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0.05</c:v>
                </c:pt>
                <c:pt idx="2">
                  <c:v>#N/A</c:v>
                </c:pt>
                <c:pt idx="3">
                  <c:v>0.05</c:v>
                </c:pt>
                <c:pt idx="4">
                  <c:v>#N/A</c:v>
                </c:pt>
                <c:pt idx="5">
                  <c:v>0.14000000000000001</c:v>
                </c:pt>
                <c:pt idx="6">
                  <c:v>#N/A</c:v>
                </c:pt>
                <c:pt idx="7">
                  <c:v>0.19</c:v>
                </c:pt>
                <c:pt idx="8">
                  <c:v>#N/A</c:v>
                </c:pt>
                <c:pt idx="9">
                  <c:v>0.08</c:v>
                </c:pt>
              </c:numCache>
            </c:numRef>
          </c:val>
          <c:extLst>
            <c:ext xmlns:c16="http://schemas.microsoft.com/office/drawing/2014/chart" uri="{C3380CC4-5D6E-409C-BE32-E72D297353CC}">
              <c16:uniqueId val="{00000002-8EBE-4152-9FD4-F981C028EE90}"/>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0.14000000000000001</c:v>
                </c:pt>
                <c:pt idx="2">
                  <c:v>#N/A</c:v>
                </c:pt>
                <c:pt idx="3">
                  <c:v>0.15</c:v>
                </c:pt>
                <c:pt idx="4">
                  <c:v>#N/A</c:v>
                </c:pt>
                <c:pt idx="5">
                  <c:v>0.16</c:v>
                </c:pt>
                <c:pt idx="6">
                  <c:v>#N/A</c:v>
                </c:pt>
                <c:pt idx="7">
                  <c:v>0.17</c:v>
                </c:pt>
                <c:pt idx="8">
                  <c:v>#N/A</c:v>
                </c:pt>
                <c:pt idx="9">
                  <c:v>0.16</c:v>
                </c:pt>
              </c:numCache>
            </c:numRef>
          </c:val>
          <c:extLst>
            <c:ext xmlns:c16="http://schemas.microsoft.com/office/drawing/2014/chart" uri="{C3380CC4-5D6E-409C-BE32-E72D297353CC}">
              <c16:uniqueId val="{00000003-8EBE-4152-9FD4-F981C028EE90}"/>
            </c:ext>
          </c:extLst>
        </c:ser>
        <c:ser>
          <c:idx val="4"/>
          <c:order val="4"/>
          <c:tx>
            <c:strRef>
              <c:f>データシート!$A$31</c:f>
              <c:strCache>
                <c:ptCount val="1"/>
                <c:pt idx="0">
                  <c:v>国民健康保険事業会計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1.69</c:v>
                </c:pt>
                <c:pt idx="1">
                  <c:v>#N/A</c:v>
                </c:pt>
                <c:pt idx="2">
                  <c:v>1.61</c:v>
                </c:pt>
                <c:pt idx="3">
                  <c:v>#N/A</c:v>
                </c:pt>
                <c:pt idx="4">
                  <c:v>1.79</c:v>
                </c:pt>
                <c:pt idx="5">
                  <c:v>#N/A</c:v>
                </c:pt>
                <c:pt idx="6">
                  <c:v>0.97</c:v>
                </c:pt>
                <c:pt idx="7">
                  <c:v>#N/A</c:v>
                </c:pt>
                <c:pt idx="8">
                  <c:v>#N/A</c:v>
                </c:pt>
                <c:pt idx="9">
                  <c:v>0.19</c:v>
                </c:pt>
              </c:numCache>
            </c:numRef>
          </c:val>
          <c:extLst>
            <c:ext xmlns:c16="http://schemas.microsoft.com/office/drawing/2014/chart" uri="{C3380CC4-5D6E-409C-BE32-E72D297353CC}">
              <c16:uniqueId val="{00000004-8EBE-4152-9FD4-F981C028EE90}"/>
            </c:ext>
          </c:extLst>
        </c:ser>
        <c:ser>
          <c:idx val="5"/>
          <c:order val="5"/>
          <c:tx>
            <c:strRef>
              <c:f>データシート!$A$32</c:f>
              <c:strCache>
                <c:ptCount val="1"/>
                <c:pt idx="0">
                  <c:v>高速鉄道事業会計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6.89</c:v>
                </c:pt>
                <c:pt idx="2">
                  <c:v>#N/A</c:v>
                </c:pt>
                <c:pt idx="3">
                  <c:v>9.6999999999999993</c:v>
                </c:pt>
                <c:pt idx="4">
                  <c:v>#N/A</c:v>
                </c:pt>
                <c:pt idx="5">
                  <c:v>12.45</c:v>
                </c:pt>
                <c:pt idx="6">
                  <c:v>#N/A</c:v>
                </c:pt>
                <c:pt idx="7">
                  <c:v>16.53</c:v>
                </c:pt>
                <c:pt idx="8">
                  <c:v>#N/A</c:v>
                </c:pt>
                <c:pt idx="9">
                  <c:v>0.21</c:v>
                </c:pt>
              </c:numCache>
            </c:numRef>
          </c:val>
          <c:extLst>
            <c:ext xmlns:c16="http://schemas.microsoft.com/office/drawing/2014/chart" uri="{C3380CC4-5D6E-409C-BE32-E72D297353CC}">
              <c16:uniqueId val="{00000005-8EBE-4152-9FD4-F981C028EE90}"/>
            </c:ext>
          </c:extLst>
        </c:ser>
        <c:ser>
          <c:idx val="6"/>
          <c:order val="6"/>
          <c:tx>
            <c:strRef>
              <c:f>データシート!$A$33</c:f>
              <c:strCache>
                <c:ptCount val="1"/>
                <c:pt idx="0">
                  <c:v>中央卸売市場事業会計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0.38</c:v>
                </c:pt>
                <c:pt idx="1">
                  <c:v>#N/A</c:v>
                </c:pt>
                <c:pt idx="2">
                  <c:v>0.18</c:v>
                </c:pt>
                <c:pt idx="3">
                  <c:v>#N/A</c:v>
                </c:pt>
                <c:pt idx="4">
                  <c:v>#N/A</c:v>
                </c:pt>
                <c:pt idx="5">
                  <c:v>0.13</c:v>
                </c:pt>
                <c:pt idx="6">
                  <c:v>#N/A</c:v>
                </c:pt>
                <c:pt idx="7">
                  <c:v>0.45</c:v>
                </c:pt>
                <c:pt idx="8">
                  <c:v>#N/A</c:v>
                </c:pt>
                <c:pt idx="9">
                  <c:v>0.62</c:v>
                </c:pt>
              </c:numCache>
            </c:numRef>
          </c:val>
          <c:extLst>
            <c:ext xmlns:c16="http://schemas.microsoft.com/office/drawing/2014/chart" uri="{C3380CC4-5D6E-409C-BE32-E72D297353CC}">
              <c16:uniqueId val="{00000006-8EBE-4152-9FD4-F981C028EE90}"/>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0.65</c:v>
                </c:pt>
                <c:pt idx="2">
                  <c:v>#N/A</c:v>
                </c:pt>
                <c:pt idx="3">
                  <c:v>0.76</c:v>
                </c:pt>
                <c:pt idx="4">
                  <c:v>#N/A</c:v>
                </c:pt>
                <c:pt idx="5">
                  <c:v>0.81</c:v>
                </c:pt>
                <c:pt idx="6">
                  <c:v>#N/A</c:v>
                </c:pt>
                <c:pt idx="7">
                  <c:v>0.87</c:v>
                </c:pt>
                <c:pt idx="8">
                  <c:v>#N/A</c:v>
                </c:pt>
                <c:pt idx="9">
                  <c:v>0.78</c:v>
                </c:pt>
              </c:numCache>
            </c:numRef>
          </c:val>
          <c:extLst>
            <c:ext xmlns:c16="http://schemas.microsoft.com/office/drawing/2014/chart" uri="{C3380CC4-5D6E-409C-BE32-E72D297353CC}">
              <c16:uniqueId val="{00000007-8EBE-4152-9FD4-F981C028EE9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2.84</c:v>
                </c:pt>
                <c:pt idx="2">
                  <c:v>#N/A</c:v>
                </c:pt>
                <c:pt idx="3">
                  <c:v>2.81</c:v>
                </c:pt>
                <c:pt idx="4">
                  <c:v>#N/A</c:v>
                </c:pt>
                <c:pt idx="5">
                  <c:v>2.76</c:v>
                </c:pt>
                <c:pt idx="6">
                  <c:v>#N/A</c:v>
                </c:pt>
                <c:pt idx="7">
                  <c:v>4</c:v>
                </c:pt>
                <c:pt idx="8">
                  <c:v>#N/A</c:v>
                </c:pt>
                <c:pt idx="9">
                  <c:v>3.87</c:v>
                </c:pt>
              </c:numCache>
            </c:numRef>
          </c:val>
          <c:extLst>
            <c:ext xmlns:c16="http://schemas.microsoft.com/office/drawing/2014/chart" uri="{C3380CC4-5D6E-409C-BE32-E72D297353CC}">
              <c16:uniqueId val="{00000008-8EBE-4152-9FD4-F981C028EE9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3.93</c:v>
                </c:pt>
                <c:pt idx="2">
                  <c:v>#N/A</c:v>
                </c:pt>
                <c:pt idx="3">
                  <c:v>4.1900000000000004</c:v>
                </c:pt>
                <c:pt idx="4">
                  <c:v>#N/A</c:v>
                </c:pt>
                <c:pt idx="5">
                  <c:v>5.27</c:v>
                </c:pt>
                <c:pt idx="6">
                  <c:v>#N/A</c:v>
                </c:pt>
                <c:pt idx="7">
                  <c:v>5.22</c:v>
                </c:pt>
                <c:pt idx="8">
                  <c:v>#N/A</c:v>
                </c:pt>
                <c:pt idx="9">
                  <c:v>4.53</c:v>
                </c:pt>
              </c:numCache>
            </c:numRef>
          </c:val>
          <c:extLst>
            <c:ext xmlns:c16="http://schemas.microsoft.com/office/drawing/2014/chart" uri="{C3380CC4-5D6E-409C-BE32-E72D297353CC}">
              <c16:uniqueId val="{00000009-8EBE-4152-9FD4-F981C028EE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188135</c:v>
                </c:pt>
                <c:pt idx="5">
                  <c:v>188624</c:v>
                </c:pt>
                <c:pt idx="8">
                  <c:v>192901</c:v>
                </c:pt>
                <c:pt idx="11">
                  <c:v>201375</c:v>
                </c:pt>
                <c:pt idx="14">
                  <c:v>197595</c:v>
                </c:pt>
              </c:numCache>
            </c:numRef>
          </c:val>
          <c:extLst>
            <c:ext xmlns:c16="http://schemas.microsoft.com/office/drawing/2014/chart" uri="{C3380CC4-5D6E-409C-BE32-E72D297353CC}">
              <c16:uniqueId val="{00000000-C5C3-416F-8C2E-E15C297C2B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C3-416F-8C2E-E15C297C2B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199</c:v>
                </c:pt>
                <c:pt idx="3">
                  <c:v>6566</c:v>
                </c:pt>
                <c:pt idx="6">
                  <c:v>6536</c:v>
                </c:pt>
                <c:pt idx="9">
                  <c:v>9624</c:v>
                </c:pt>
                <c:pt idx="12">
                  <c:v>9504</c:v>
                </c:pt>
              </c:numCache>
            </c:numRef>
          </c:val>
          <c:extLst>
            <c:ext xmlns:c16="http://schemas.microsoft.com/office/drawing/2014/chart" uri="{C3380CC4-5D6E-409C-BE32-E72D297353CC}">
              <c16:uniqueId val="{00000002-C5C3-416F-8C2E-E15C297C2B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2369</c:v>
                </c:pt>
                <c:pt idx="9">
                  <c:v>1401</c:v>
                </c:pt>
                <c:pt idx="12">
                  <c:v>1421</c:v>
                </c:pt>
              </c:numCache>
            </c:numRef>
          </c:val>
          <c:extLst>
            <c:ext xmlns:c16="http://schemas.microsoft.com/office/drawing/2014/chart" uri="{C3380CC4-5D6E-409C-BE32-E72D297353CC}">
              <c16:uniqueId val="{00000003-C5C3-416F-8C2E-E15C297C2B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49827</c:v>
                </c:pt>
                <c:pt idx="3">
                  <c:v>49786</c:v>
                </c:pt>
                <c:pt idx="6">
                  <c:v>46688</c:v>
                </c:pt>
                <c:pt idx="9">
                  <c:v>29493</c:v>
                </c:pt>
                <c:pt idx="12">
                  <c:v>28678</c:v>
                </c:pt>
              </c:numCache>
            </c:numRef>
          </c:val>
          <c:extLst>
            <c:ext xmlns:c16="http://schemas.microsoft.com/office/drawing/2014/chart" uri="{C3380CC4-5D6E-409C-BE32-E72D297353CC}">
              <c16:uniqueId val="{00000004-C5C3-416F-8C2E-E15C297C2B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90165</c:v>
                </c:pt>
                <c:pt idx="3">
                  <c:v>91953</c:v>
                </c:pt>
                <c:pt idx="6">
                  <c:v>92740</c:v>
                </c:pt>
                <c:pt idx="9">
                  <c:v>96041</c:v>
                </c:pt>
                <c:pt idx="12">
                  <c:v>90869</c:v>
                </c:pt>
              </c:numCache>
            </c:numRef>
          </c:val>
          <c:extLst>
            <c:ext xmlns:c16="http://schemas.microsoft.com/office/drawing/2014/chart" uri="{C3380CC4-5D6E-409C-BE32-E72D297353CC}">
              <c16:uniqueId val="{00000005-C5C3-416F-8C2E-E15C297C2B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C3-416F-8C2E-E15C297C2B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106719</c:v>
                </c:pt>
                <c:pt idx="3">
                  <c:v>104895</c:v>
                </c:pt>
                <c:pt idx="6">
                  <c:v>100289</c:v>
                </c:pt>
                <c:pt idx="9">
                  <c:v>98498</c:v>
                </c:pt>
                <c:pt idx="12">
                  <c:v>91416</c:v>
                </c:pt>
              </c:numCache>
            </c:numRef>
          </c:val>
          <c:extLst>
            <c:ext xmlns:c16="http://schemas.microsoft.com/office/drawing/2014/chart" uri="{C3380CC4-5D6E-409C-BE32-E72D297353CC}">
              <c16:uniqueId val="{00000007-C5C3-416F-8C2E-E15C297C2B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58775</c:v>
                </c:pt>
                <c:pt idx="2">
                  <c:v>#N/A</c:v>
                </c:pt>
                <c:pt idx="3">
                  <c:v>#N/A</c:v>
                </c:pt>
                <c:pt idx="4">
                  <c:v>64576</c:v>
                </c:pt>
                <c:pt idx="5">
                  <c:v>#N/A</c:v>
                </c:pt>
                <c:pt idx="6">
                  <c:v>#N/A</c:v>
                </c:pt>
                <c:pt idx="7">
                  <c:v>55721</c:v>
                </c:pt>
                <c:pt idx="8">
                  <c:v>#N/A</c:v>
                </c:pt>
                <c:pt idx="9">
                  <c:v>#N/A</c:v>
                </c:pt>
                <c:pt idx="10">
                  <c:v>33682</c:v>
                </c:pt>
                <c:pt idx="11">
                  <c:v>#N/A</c:v>
                </c:pt>
                <c:pt idx="12">
                  <c:v>#N/A</c:v>
                </c:pt>
                <c:pt idx="13">
                  <c:v>24293</c:v>
                </c:pt>
                <c:pt idx="14">
                  <c:v>#N/A</c:v>
                </c:pt>
              </c:numCache>
            </c:numRef>
          </c:val>
          <c:smooth val="0"/>
          <c:extLst>
            <c:ext xmlns:c16="http://schemas.microsoft.com/office/drawing/2014/chart" uri="{C3380CC4-5D6E-409C-BE32-E72D297353CC}">
              <c16:uniqueId val="{00000008-C5C3-416F-8C2E-E15C297C2B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1425088</c:v>
                </c:pt>
                <c:pt idx="5">
                  <c:v>1416002</c:v>
                </c:pt>
                <c:pt idx="8">
                  <c:v>1413022</c:v>
                </c:pt>
                <c:pt idx="11">
                  <c:v>1391907</c:v>
                </c:pt>
                <c:pt idx="14">
                  <c:v>1388561</c:v>
                </c:pt>
              </c:numCache>
            </c:numRef>
          </c:val>
          <c:extLst>
            <c:ext xmlns:c16="http://schemas.microsoft.com/office/drawing/2014/chart" uri="{C3380CC4-5D6E-409C-BE32-E72D297353CC}">
              <c16:uniqueId val="{00000000-F87E-4E6F-94DB-B65C3FB9A7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786637</c:v>
                </c:pt>
                <c:pt idx="5">
                  <c:v>771342</c:v>
                </c:pt>
                <c:pt idx="8">
                  <c:v>809547</c:v>
                </c:pt>
                <c:pt idx="11">
                  <c:v>823324</c:v>
                </c:pt>
                <c:pt idx="14">
                  <c:v>802848</c:v>
                </c:pt>
              </c:numCache>
            </c:numRef>
          </c:val>
          <c:extLst>
            <c:ext xmlns:c16="http://schemas.microsoft.com/office/drawing/2014/chart" uri="{C3380CC4-5D6E-409C-BE32-E72D297353CC}">
              <c16:uniqueId val="{00000001-F87E-4E6F-94DB-B65C3FB9A7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689906</c:v>
                </c:pt>
                <c:pt idx="5">
                  <c:v>733418</c:v>
                </c:pt>
                <c:pt idx="8">
                  <c:v>753843</c:v>
                </c:pt>
                <c:pt idx="11">
                  <c:v>789994</c:v>
                </c:pt>
                <c:pt idx="14">
                  <c:v>1357768</c:v>
                </c:pt>
              </c:numCache>
            </c:numRef>
          </c:val>
          <c:extLst>
            <c:ext xmlns:c16="http://schemas.microsoft.com/office/drawing/2014/chart" uri="{C3380CC4-5D6E-409C-BE32-E72D297353CC}">
              <c16:uniqueId val="{00000002-F87E-4E6F-94DB-B65C3FB9A7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7E-4E6F-94DB-B65C3FB9A7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7E-4E6F-94DB-B65C3FB9A7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42726</c:v>
                </c:pt>
                <c:pt idx="3">
                  <c:v>37382</c:v>
                </c:pt>
                <c:pt idx="6">
                  <c:v>35032</c:v>
                </c:pt>
                <c:pt idx="9">
                  <c:v>33146</c:v>
                </c:pt>
                <c:pt idx="12">
                  <c:v>31652</c:v>
                </c:pt>
              </c:numCache>
            </c:numRef>
          </c:val>
          <c:extLst>
            <c:ext xmlns:c16="http://schemas.microsoft.com/office/drawing/2014/chart" uri="{C3380CC4-5D6E-409C-BE32-E72D297353CC}">
              <c16:uniqueId val="{00000005-F87E-4E6F-94DB-B65C3FB9A7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182862</c:v>
                </c:pt>
                <c:pt idx="3">
                  <c:v>178100</c:v>
                </c:pt>
                <c:pt idx="6">
                  <c:v>175463</c:v>
                </c:pt>
                <c:pt idx="9">
                  <c:v>173475</c:v>
                </c:pt>
                <c:pt idx="12">
                  <c:v>238982</c:v>
                </c:pt>
              </c:numCache>
            </c:numRef>
          </c:val>
          <c:extLst>
            <c:ext xmlns:c16="http://schemas.microsoft.com/office/drawing/2014/chart" uri="{C3380CC4-5D6E-409C-BE32-E72D297353CC}">
              <c16:uniqueId val="{00000006-F87E-4E6F-94DB-B65C3FB9A7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11919</c:v>
                </c:pt>
                <c:pt idx="9">
                  <c:v>10537</c:v>
                </c:pt>
                <c:pt idx="12">
                  <c:v>9344</c:v>
                </c:pt>
              </c:numCache>
            </c:numRef>
          </c:val>
          <c:extLst>
            <c:ext xmlns:c16="http://schemas.microsoft.com/office/drawing/2014/chart" uri="{C3380CC4-5D6E-409C-BE32-E72D297353CC}">
              <c16:uniqueId val="{00000007-F87E-4E6F-94DB-B65C3FB9A7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572134</c:v>
                </c:pt>
                <c:pt idx="3">
                  <c:v>499277</c:v>
                </c:pt>
                <c:pt idx="6">
                  <c:v>464316</c:v>
                </c:pt>
                <c:pt idx="9">
                  <c:v>343540</c:v>
                </c:pt>
                <c:pt idx="12">
                  <c:v>308633</c:v>
                </c:pt>
              </c:numCache>
            </c:numRef>
          </c:val>
          <c:extLst>
            <c:ext xmlns:c16="http://schemas.microsoft.com/office/drawing/2014/chart" uri="{C3380CC4-5D6E-409C-BE32-E72D297353CC}">
              <c16:uniqueId val="{00000008-F87E-4E6F-94DB-B65C3FB9A7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7170</c:v>
                </c:pt>
                <c:pt idx="3">
                  <c:v>65361</c:v>
                </c:pt>
                <c:pt idx="6">
                  <c:v>125185</c:v>
                </c:pt>
                <c:pt idx="9">
                  <c:v>117430</c:v>
                </c:pt>
                <c:pt idx="12">
                  <c:v>109016</c:v>
                </c:pt>
              </c:numCache>
            </c:numRef>
          </c:val>
          <c:extLst>
            <c:ext xmlns:c16="http://schemas.microsoft.com/office/drawing/2014/chart" uri="{C3380CC4-5D6E-409C-BE32-E72D297353CC}">
              <c16:uniqueId val="{00000009-F87E-4E6F-94DB-B65C3FB9A7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3084296</c:v>
                </c:pt>
                <c:pt idx="3">
                  <c:v>3056138</c:v>
                </c:pt>
                <c:pt idx="6">
                  <c:v>2924643</c:v>
                </c:pt>
                <c:pt idx="9">
                  <c:v>2943610</c:v>
                </c:pt>
                <c:pt idx="12">
                  <c:v>3330875</c:v>
                </c:pt>
              </c:numCache>
            </c:numRef>
          </c:val>
          <c:extLst>
            <c:ext xmlns:c16="http://schemas.microsoft.com/office/drawing/2014/chart" uri="{C3380CC4-5D6E-409C-BE32-E72D297353CC}">
              <c16:uniqueId val="{0000000A-F87E-4E6F-94DB-B65C3FB9A7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987558</c:v>
                </c:pt>
                <c:pt idx="2">
                  <c:v>#N/A</c:v>
                </c:pt>
                <c:pt idx="3">
                  <c:v>#N/A</c:v>
                </c:pt>
                <c:pt idx="4">
                  <c:v>915495</c:v>
                </c:pt>
                <c:pt idx="5">
                  <c:v>#N/A</c:v>
                </c:pt>
                <c:pt idx="6">
                  <c:v>#N/A</c:v>
                </c:pt>
                <c:pt idx="7">
                  <c:v>760145</c:v>
                </c:pt>
                <c:pt idx="8">
                  <c:v>#N/A</c:v>
                </c:pt>
                <c:pt idx="9">
                  <c:v>#N/A</c:v>
                </c:pt>
                <c:pt idx="10">
                  <c:v>616512</c:v>
                </c:pt>
                <c:pt idx="11">
                  <c:v>#N/A</c:v>
                </c:pt>
                <c:pt idx="12">
                  <c:v>#N/A</c:v>
                </c:pt>
                <c:pt idx="13">
                  <c:v>479324</c:v>
                </c:pt>
                <c:pt idx="14">
                  <c:v>#N/A</c:v>
                </c:pt>
              </c:numCache>
            </c:numRef>
          </c:val>
          <c:smooth val="0"/>
          <c:extLst>
            <c:ext xmlns:c16="http://schemas.microsoft.com/office/drawing/2014/chart" uri="{C3380CC4-5D6E-409C-BE32-E72D297353CC}">
              <c16:uniqueId val="{0000000B-F87E-4E6F-94DB-B65C3FB9A7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167945</c:v>
                </c:pt>
                <c:pt idx="1">
                  <c:v>166643</c:v>
                </c:pt>
                <c:pt idx="2">
                  <c:v>163020</c:v>
                </c:pt>
              </c:numCache>
            </c:numRef>
          </c:val>
          <c:extLst>
            <c:ext xmlns:c16="http://schemas.microsoft.com/office/drawing/2014/chart" uri="{C3380CC4-5D6E-409C-BE32-E72D297353CC}">
              <c16:uniqueId val="{00000000-D75D-4ED0-91C4-4ED41F1CFF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11592</c:v>
                </c:pt>
              </c:numCache>
            </c:numRef>
          </c:val>
          <c:extLst>
            <c:ext xmlns:c16="http://schemas.microsoft.com/office/drawing/2014/chart" uri="{C3380CC4-5D6E-409C-BE32-E72D297353CC}">
              <c16:uniqueId val="{00000001-D75D-4ED0-91C4-4ED41F1CFF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37053</c:v>
                </c:pt>
                <c:pt idx="1">
                  <c:v>36389</c:v>
                </c:pt>
                <c:pt idx="2">
                  <c:v>66041</c:v>
                </c:pt>
              </c:numCache>
            </c:numRef>
          </c:val>
          <c:extLst>
            <c:ext xmlns:c16="http://schemas.microsoft.com/office/drawing/2014/chart" uri="{C3380CC4-5D6E-409C-BE32-E72D297353CC}">
              <c16:uniqueId val="{00000002-D75D-4ED0-91C4-4ED41F1CFF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{8F899D3D-7118-49C4-B502-4F662E60AE54}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578-4939-A023-E740BAF2BC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{DB3E6B36-17FD-409F-912B-3D118F89E39D}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78-4939-A023-E740BAF2BC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{12D19599-1F7B-492B-A495-03B702F3D183}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78-4939-A023-E740BAF2BC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{4473A0FD-158C-49D3-8736-4B1D49F885E0}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78-4939-A023-E740BAF2BC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{CBBF74D1-ECC6-4300-8BB1-3C85F620FCFE}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78-4939-A023-E740BAF2BCF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{13DF8EB2-245F-4E41-AAC7-F8D48DF7FAAD}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578-4939-A023-E740BAF2BCFC}"/>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{4921851A-F978-4AB2-881C-D8830DE73E4F}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578-4939-A023-E740BAF2BCFC}"/>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{0CC7E150-96D4-4438-B86F-343B1A1C655B}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578-4939-A023-E740BAF2BCFC}"/>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{ACE5440C-4356-4647-A3DC-001F184B4173}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578-4939-A023-E740BAF2BC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51.3</c:v>
                </c:pt>
                <c:pt idx="24">
                  <c:v>53</c:v>
                </c:pt>
                <c:pt idx="32">
                  <c:v>54.3</c:v>
                </c:pt>
              </c:numCache>
            </c:numRef>
          </c:xVal>
          <c:yVal>
            <c:numRef>
              <c:f>公会計指標分析・財政指標組合せ分析表!$BP$51:$DC$51</c:f>
              <c:numCache>
                <c:formatCode>#,##0.0;"▲ "#,##0.0</c:formatCode>
                <c:ptCount val="40"/>
                <c:pt idx="16">
                  <c:v>117.1</c:v>
                </c:pt>
                <c:pt idx="24">
                  <c:v>95.2</c:v>
                </c:pt>
                <c:pt idx="32">
                  <c:v>65.2</c:v>
                </c:pt>
              </c:numCache>
            </c:numRef>
          </c:yVal>
          <c:smooth val="0"/>
          <c:extLst>
            <c:ext xmlns:c16="http://schemas.microsoft.com/office/drawing/2014/chart" uri="{C3380CC4-5D6E-409C-BE32-E72D297353CC}">
              <c16:uniqueId val="{00000009-F578-4939-A023-E740BAF2BC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{05169846-106F-4C53-A1CC-33868545757E}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578-4939-A023-E740BAF2BC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{B75FB903-EE9C-42B0-A40D-1B08E0F4FAB8}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78-4939-A023-E740BAF2BC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{98D4B8E9-D5C5-4E70-9733-40BC0DCA68AE}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78-4939-A023-E740BAF2BC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{1E9ECABB-526D-4207-82B3-2E8BE24226DC}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78-4939-A023-E740BAF2BC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{AF292139-D716-4058-AAED-077AAFA0AB2E}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78-4939-A023-E740BAF2BCF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{4531B096-7D78-4E12-A24D-8B9D90A06017}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578-4939-A023-E740BAF2BCF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{8FF41A60-97FF-49AD-B3DC-8BB39D94B48F}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578-4939-A023-E740BAF2BCF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{E3F7CF53-BDDB-40D3-BDFC-F5CA6D6FADBE}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578-4939-A023-E740BAF2BCF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{9617E472-45E2-4C1D-B528-8DD965BB6252}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578-4939-A023-E740BAF2BC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59.4</c:v>
                </c:pt>
                <c:pt idx="24">
                  <c:v>61</c:v>
                </c:pt>
                <c:pt idx="32">
                  <c:v>62</c:v>
                </c:pt>
              </c:numCache>
            </c:numRef>
          </c:xVal>
          <c:yVal>
            <c:numRef>
              <c:f>公会計指標分析・財政指標組合せ分析表!$BP$55:$DC$55</c:f>
              <c:numCache>
                <c:formatCode>#,##0.0;"▲ "#,##0.0</c:formatCode>
                <c:ptCount val="40"/>
                <c:pt idx="16">
                  <c:v>124.2</c:v>
                </c:pt>
                <c:pt idx="24">
                  <c:v>115.7</c:v>
                </c:pt>
                <c:pt idx="32">
                  <c:v>106</c:v>
                </c:pt>
              </c:numCache>
            </c:numRef>
          </c:yVal>
          <c:smooth val="0"/>
          <c:extLst>
            <c:ext xmlns:c16="http://schemas.microsoft.com/office/drawing/2014/chart" uri="{C3380CC4-5D6E-409C-BE32-E72D297353CC}">
              <c16:uniqueId val="{00000013-F578-4939-A023-E740BAF2BCFC}"/>
            </c:ext>
          </c:extLst>
        </c:ser>
        <c:dLbls>
          <c:showLegendKey val="0"/>
          <c:showVal val="1"/>
          <c:showCatName val="0"/>
          <c:showSerName val="0"/>
          <c:showPercent val="0"/>
          <c:showBubbleSize val="0"/>
        </c:dLbls>
        <c:axId val="46179840"/>
        <c:axId val="46181760"/>
      </c:scatterChart>
      <c:valAx>
        <c:axId val="46179840"/>
        <c:scaling>
          <c:orientation val="minMax"/>
          <c:max val="63"/>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5"/>
          <c:min val="5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{CF022176-2EBB-41C7-9FA4-D09A23EFA8DD}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79D-4713-81A9-3AB5A72882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{00EB7B6C-E78A-4B9F-911B-7D41F6786687}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9D-4713-81A9-3AB5A72882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{B926AD63-CA4D-4A4F-AEE7-5510B333BD54}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9D-4713-81A9-3AB5A72882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{665E29AA-166C-4DEB-BE42-5D213A5B1573}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9D-4713-81A9-3AB5A72882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{5B8A692E-3E20-4685-AB36-0FB03BDD4BC4}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9D-4713-81A9-3AB5A728821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{114A7845-BAF6-4140-BB01-2ABD5902C7B0}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79D-4713-81A9-3AB5A728821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{3A138250-8B1E-4F46-9B39-6A2801532AC3}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79D-4713-81A9-3AB5A728821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{3072B79E-505A-4368-9EF5-5BC87FD4B5A4}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79D-4713-81A9-3AB5A728821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{1EE9F0CE-CCD5-4747-973A-AA44A9B08233}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79D-4713-81A9-3AB5A72882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9.3000000000000007</c:v>
                </c:pt>
                <c:pt idx="16">
                  <c:v>9.1999999999999993</c:v>
                </c:pt>
                <c:pt idx="24">
                  <c:v>7.9</c:v>
                </c:pt>
                <c:pt idx="32">
                  <c:v>5.7</c:v>
                </c:pt>
              </c:numCache>
            </c:numRef>
          </c:xVal>
          <c:yVal>
            <c:numRef>
              <c:f>公会計指標分析・財政指標組合せ分析表!$BP$73:$DC$73</c:f>
              <c:numCache>
                <c:formatCode>#,##0.0;"▲ "#,##0.0</c:formatCode>
                <c:ptCount val="40"/>
                <c:pt idx="0">
                  <c:v>152.5</c:v>
                </c:pt>
                <c:pt idx="8">
                  <c:v>141.80000000000001</c:v>
                </c:pt>
                <c:pt idx="16">
                  <c:v>117.1</c:v>
                </c:pt>
                <c:pt idx="24">
                  <c:v>95.2</c:v>
                </c:pt>
                <c:pt idx="32">
                  <c:v>65.2</c:v>
                </c:pt>
              </c:numCache>
            </c:numRef>
          </c:yVal>
          <c:smooth val="0"/>
          <c:extLst>
            <c:ext xmlns:c16="http://schemas.microsoft.com/office/drawing/2014/chart" uri="{C3380CC4-5D6E-409C-BE32-E72D297353CC}">
              <c16:uniqueId val="{00000009-F79D-4713-81A9-3AB5A72882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{EF0B5470-F851-40B3-8871-CA7A208CE99E}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79D-4713-81A9-3AB5A72882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{EE7B1034-8EFE-4979-81CF-5811DD2BB650}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9D-4713-81A9-3AB5A72882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{903B77EE-A000-48E4-8447-CCBB400AE324}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9D-4713-81A9-3AB5A72882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{4982E0D0-19E0-443E-8A9D-D7895B7F5630}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9D-4713-81A9-3AB5A72882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{F544378D-08C9-42F0-A177-9F7574E1731B}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9D-4713-81A9-3AB5A728821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{00C3F5AC-65AB-4565-A37A-B2CE7D35D5C2}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79D-4713-81A9-3AB5A728821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{1D4CAB24-EE6E-4D8B-BC57-44D07C88E2B3}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79D-4713-81A9-3AB5A728821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{2A29AF71-FE5D-42BB-A2E2-48C04DFE960F}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79D-4713-81A9-3AB5A728821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{9E09420C-D436-4B01-8B1B-B4DC45D5395A}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79D-4713-81A9-3AB5A72882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11.2</c:v>
                </c:pt>
                <c:pt idx="16">
                  <c:v>10.9</c:v>
                </c:pt>
                <c:pt idx="24">
                  <c:v>10.3</c:v>
                </c:pt>
                <c:pt idx="32">
                  <c:v>9</c:v>
                </c:pt>
              </c:numCache>
            </c:numRef>
          </c:xVal>
          <c:yVal>
            <c:numRef>
              <c:f>公会計指標分析・財政指標組合せ分析表!$BP$77:$DC$77</c:f>
              <c:numCache>
                <c:formatCode>#,##0.0;"▲ "#,##0.0</c:formatCode>
                <c:ptCount val="40"/>
                <c:pt idx="0">
                  <c:v>139</c:v>
                </c:pt>
                <c:pt idx="8">
                  <c:v>132.4</c:v>
                </c:pt>
                <c:pt idx="16">
                  <c:v>124.2</c:v>
                </c:pt>
                <c:pt idx="24">
                  <c:v>115.7</c:v>
                </c:pt>
                <c:pt idx="32">
                  <c:v>106</c:v>
                </c:pt>
              </c:numCache>
            </c:numRef>
          </c:yVal>
          <c:smooth val="0"/>
          <c:extLst>
            <c:ext xmlns:c16="http://schemas.microsoft.com/office/drawing/2014/chart" uri="{C3380CC4-5D6E-409C-BE32-E72D297353CC}">
              <c16:uniqueId val="{00000013-F79D-4713-81A9-3AB5A7288214}"/>
            </c:ext>
          </c:extLst>
        </c:ser>
        <c:dLbls>
          <c:showLegendKey val="0"/>
          <c:showVal val="1"/>
          <c:showCatName val="0"/>
          <c:showSerName val="0"/>
          <c:showPercent val="0"/>
          <c:showBubbleSize val="0"/>
        </c:dLbls>
        <c:axId val="84219776"/>
        <c:axId val="84234240"/>
      </c:scatterChart>
      <c:valAx>
        <c:axId val="84219776"/>
        <c:scaling>
          <c:orientation val="minMax"/>
          <c:max val="11.7"/>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8"/>
          <c:min val="5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における実質公債費比率の分子が減少している要因は、この間の市政改革の取組により、地方債発行を抑制したことに伴い、地方債残高が減少していることや、金利の低下に伴う利子の減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年度に実質公債費比率の分子が増加している要因は、弁天町駅前開発土地信託事業（オーク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）の和解金の支払いなどにより、債務負担行為に基づく支出額が増加したことなどによるものである。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今後も引き続き市債残高の縮減に努めるなど、公債費の抑制を図る。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将来負担比率の分子が減少している要因は、地方債の発行を抑制したことに伴い地方債残高が減少したことなど、この間の市政改革の取組によるものであり、毎年度着実に減少している。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今後も引き続き市債残高の縮減に努めるなど財政の健全化を進める。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大阪府大阪市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昨年度から</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37,622</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百万円の増となっているが、その主な要因は</a:t>
          </a: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・交通事業民営化に伴う積立による増（交通政策基金</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+20,850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+11,592</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・児童生徒急増対策等への対応に伴う積立による増（教育振興基金</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+9,013</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等となっている。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以下各基金の方針のとおり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　　　　：学校教育及び社会教育の振興を図る事業の資金に充てる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交通政策基金　　　　：本市における交通政策の推進を図る資金に充てる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都市整備事業基金　　：本市における都市施設の整備を目的とする事業を促進する経費に充てる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土地区画整理事業基金：土地区画整理事業の各施工地区における事業の施工の費用、土地区画整理法第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項の規定による清算金の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交付に要する費用及び、清算金の交付のために起こした本市公債の償還の財源に充てる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地域活性化事業基金　：モーターボート競走に係る勝舟投票券の場外発売場の所在地に属する区における地域の活性化を目的とする事業の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推進を図る資金に充てる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交通事業の民営化に伴う高速鉄道事業会計からの繰入金を交通政策基金に積み立てた（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百万円）ほか、児童生徒急増対策等への対応（平成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年度）として教育振興基金へ積み立てた（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百万円）ことなどにより、その他特定目的基金全体で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条例で定める各基金の目的に応じ、積立取崩を行う。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財産売却代など（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百万円）を積立てたものの、弁天町駅前開発土地信託事業に係る和解金の財源として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百万円を活用したことなどにより、△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弁天町駅前開発土地信託事業にかかる和解金分への充当（取崩）を予定している。（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そのほか、不況による税収の落ち込みにより財源が不足する場合や、災害発生による予期しない経費に備える。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交通事業民営化に伴う市債の繰上償還（平成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年度）に対応するために積み立てたことにより皆増となっている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交通事業民営化に伴う市債の繰上償還に対応するため、平成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年度に全額取崩を行う予定である。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2,702,432
2,570,850
225.21
1,742,817,144
1,740,813,287
419,812
848,686,770
2,069,776,835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高度経済成長期を中心に多種多様な公共施設の整備を進め、膨大な量の施設を保有しているため、市設建築物については「資産流動化プロジェクトチーム」による総合的な有効活用、インフラ施設については長寿命化を基本とした効率的な維持管理を実施している。こうした取組みもあり、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56092</xdr:rowOff>
    </xdr:from>
    <xdr:to>
      <xdr:col>23</xdr:col>
      <xdr:colOff>85090</xdr:colOff>
      <xdr:row>33</xdr:row>
      <xdr:rowOff>20532</xdr:rowOff>
    </xdr:to>
    <xdr:cxnSp macro="">
      <xdr:nvCxnSpPr>
        <xdr:cNvPr id="64" name="直線コネクタ 63"/>
        <xdr:cNvCxnSpPr/>
      </xdr:nvCxnSpPr>
      <xdr:spPr>
        <a:xfrm flipV="1">
          <a:off x="4760595" y="5456767"/>
          <a:ext cx="1270" cy="993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24359</xdr:rowOff>
    </xdr:from>
    <xdr:ext cx="405111" cy="259045"/>
    <xdr:sp macro="" textlink="">
      <xdr:nvSpPr>
        <xdr:cNvPr id="65" name="有形固定資産減価償却率最小値テキスト"/>
        <xdr:cNvSpPr txBox="1"/>
      </xdr:nvSpPr>
      <xdr:spPr>
        <a:xfrm>
          <a:off x="4813300" y="6453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20532</xdr:rowOff>
    </xdr:from>
    <xdr:to>
      <xdr:col>23</xdr:col>
      <xdr:colOff>174625</xdr:colOff>
      <xdr:row>33</xdr:row>
      <xdr:rowOff>20532</xdr:rowOff>
    </xdr:to>
    <xdr:cxnSp macro="">
      <xdr:nvCxnSpPr>
        <xdr:cNvPr id="66" name="直線コネクタ 65"/>
        <xdr:cNvCxnSpPr/>
      </xdr:nvCxnSpPr>
      <xdr:spPr>
        <a:xfrm>
          <a:off x="4673600" y="644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2769</xdr:rowOff>
    </xdr:from>
    <xdr:ext cx="405111" cy="259045"/>
    <xdr:sp macro="" textlink="">
      <xdr:nvSpPr>
        <xdr:cNvPr id="67" name="有形固定資産減価償却率最大値テキスト"/>
        <xdr:cNvSpPr txBox="1"/>
      </xdr:nvSpPr>
      <xdr:spPr>
        <a:xfrm>
          <a:off x="4813300" y="523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56092</xdr:rowOff>
    </xdr:from>
    <xdr:to>
      <xdr:col>23</xdr:col>
      <xdr:colOff>174625</xdr:colOff>
      <xdr:row>27</xdr:row>
      <xdr:rowOff>56092</xdr:rowOff>
    </xdr:to>
    <xdr:cxnSp macro="">
      <xdr:nvCxnSpPr>
        <xdr:cNvPr id="68" name="直線コネクタ 67"/>
        <xdr:cNvCxnSpPr/>
      </xdr:nvCxnSpPr>
      <xdr:spPr>
        <a:xfrm>
          <a:off x="4673600" y="5456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117069</xdr:rowOff>
    </xdr:from>
    <xdr:ext cx="405111" cy="259045"/>
    <xdr:sp macro="" textlink="">
      <xdr:nvSpPr>
        <xdr:cNvPr id="69" name="有形固定資産減価償却率平均値テキスト"/>
        <xdr:cNvSpPr txBox="1"/>
      </xdr:nvSpPr>
      <xdr:spPr>
        <a:xfrm>
          <a:off x="4813300" y="56891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94192</xdr:rowOff>
    </xdr:from>
    <xdr:to>
      <xdr:col>23</xdr:col>
      <xdr:colOff>136525</xdr:colOff>
      <xdr:row>30</xdr:row>
      <xdr:rowOff>24342</xdr:rowOff>
    </xdr:to>
    <xdr:sp macro="" textlink="">
      <xdr:nvSpPr>
        <xdr:cNvPr id="70" name="フローチャート: 判断 69"/>
        <xdr:cNvSpPr/>
      </xdr:nvSpPr>
      <xdr:spPr>
        <a:xfrm>
          <a:off x="47117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166158</xdr:rowOff>
    </xdr:from>
    <xdr:to>
      <xdr:col>19</xdr:col>
      <xdr:colOff>187325</xdr:colOff>
      <xdr:row>30</xdr:row>
      <xdr:rowOff>96308</xdr:rowOff>
    </xdr:to>
    <xdr:sp macro="" textlink="">
      <xdr:nvSpPr>
        <xdr:cNvPr id="71" name="フローチャート: 判断 70"/>
        <xdr:cNvSpPr/>
      </xdr:nvSpPr>
      <xdr:spPr>
        <a:xfrm>
          <a:off x="40005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2" name="フローチャート: 判断 71"/>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133985</xdr:rowOff>
    </xdr:from>
    <xdr:to>
      <xdr:col>23</xdr:col>
      <xdr:colOff>136525</xdr:colOff>
      <xdr:row>33</xdr:row>
      <xdr:rowOff>64135</xdr:rowOff>
    </xdr:to>
    <xdr:sp macro="" textlink="">
      <xdr:nvSpPr>
        <xdr:cNvPr id="78" name="楕円 77"/>
        <xdr:cNvSpPr/>
      </xdr:nvSpPr>
      <xdr:spPr>
        <a:xfrm>
          <a:off x="4711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48912</xdr:rowOff>
    </xdr:from>
    <xdr:ext cx="405111" cy="259045"/>
    <xdr:sp macro="" textlink="">
      <xdr:nvSpPr>
        <xdr:cNvPr id="79" name="有形固定資産減価償却率該当値テキスト"/>
        <xdr:cNvSpPr txBox="1"/>
      </xdr:nvSpPr>
      <xdr:spPr>
        <a:xfrm>
          <a:off x="4813300" y="630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56092</xdr:rowOff>
    </xdr:from>
    <xdr:to>
      <xdr:col>19</xdr:col>
      <xdr:colOff>187325</xdr:colOff>
      <xdr:row>33</xdr:row>
      <xdr:rowOff>157691</xdr:rowOff>
    </xdr:to>
    <xdr:sp macro="" textlink="">
      <xdr:nvSpPr>
        <xdr:cNvPr id="80" name="楕円 79"/>
        <xdr:cNvSpPr/>
      </xdr:nvSpPr>
      <xdr:spPr>
        <a:xfrm>
          <a:off x="4000500" y="6485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13335</xdr:rowOff>
    </xdr:from>
    <xdr:to>
      <xdr:col>23</xdr:col>
      <xdr:colOff>85725</xdr:colOff>
      <xdr:row>33</xdr:row>
      <xdr:rowOff>106892</xdr:rowOff>
    </xdr:to>
    <xdr:cxnSp macro="">
      <xdr:nvCxnSpPr>
        <xdr:cNvPr id="81" name="直線コネクタ 80"/>
        <xdr:cNvCxnSpPr/>
      </xdr:nvCxnSpPr>
      <xdr:spPr>
        <a:xfrm flipV="1">
          <a:off x="4051300" y="6442710"/>
          <a:ext cx="7112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6985</xdr:rowOff>
    </xdr:from>
    <xdr:to>
      <xdr:col>15</xdr:col>
      <xdr:colOff>187325</xdr:colOff>
      <xdr:row>34</xdr:row>
      <xdr:rowOff>108585</xdr:rowOff>
    </xdr:to>
    <xdr:sp macro="" textlink="">
      <xdr:nvSpPr>
        <xdr:cNvPr id="82" name="楕円 81"/>
        <xdr:cNvSpPr/>
      </xdr:nvSpPr>
      <xdr:spPr>
        <a:xfrm>
          <a:off x="3238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106892</xdr:rowOff>
    </xdr:from>
    <xdr:to>
      <xdr:col>19</xdr:col>
      <xdr:colOff>136525</xdr:colOff>
      <xdr:row>34</xdr:row>
      <xdr:rowOff>57785</xdr:rowOff>
    </xdr:to>
    <xdr:cxnSp macro="">
      <xdr:nvCxnSpPr>
        <xdr:cNvPr id="83" name="直線コネクタ 82"/>
        <xdr:cNvCxnSpPr/>
      </xdr:nvCxnSpPr>
      <xdr:spPr>
        <a:xfrm flipV="1">
          <a:off x="3289300" y="6536267"/>
          <a:ext cx="762000" cy="1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112835</xdr:rowOff>
    </xdr:from>
    <xdr:ext cx="405111" cy="259045"/>
    <xdr:sp macro="" textlink="">
      <xdr:nvSpPr>
        <xdr:cNvPr id="84" name="n_1aveValue有形固定資産減価償却率"/>
        <xdr:cNvSpPr txBox="1"/>
      </xdr:nvSpPr>
      <xdr:spPr>
        <a:xfrm>
          <a:off x="3836044" y="568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85" name="n_2aveValue有形固定資産減価償却率"/>
        <xdr:cNvSpPr txBox="1"/>
      </xdr:nvSpPr>
      <xdr:spPr>
        <a:xfrm>
          <a:off x="3086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148819</xdr:rowOff>
    </xdr:from>
    <xdr:ext cx="405111" cy="259045"/>
    <xdr:sp macro="" textlink="">
      <xdr:nvSpPr>
        <xdr:cNvPr id="86" name="n_1mainValue有形固定資産減価償却率"/>
        <xdr:cNvSpPr txBox="1"/>
      </xdr:nvSpPr>
      <xdr:spPr>
        <a:xfrm>
          <a:off x="3836044" y="6578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99712</xdr:rowOff>
    </xdr:from>
    <xdr:ext cx="405111" cy="259045"/>
    <xdr:sp macro="" textlink="">
      <xdr:nvSpPr>
        <xdr:cNvPr id="87" name="n_2mainValue有形固定資産減価償却率"/>
        <xdr:cNvSpPr txBox="1"/>
      </xdr:nvSpPr>
      <xdr:spPr>
        <a:xfrm>
          <a:off x="3086744" y="6700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この間の市政改革の取組みで、地方債の発行を抑制してきたことによる地方債残高の減少や、人件費の削減、施策・事業の見直し等により、債務償還可能年数は類似団体平均を下回っている。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7" name="テキスト ボックス 10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9" name="テキスト ボックス 108"/>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1" name="テキスト ボックス 110"/>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3" name="テキスト ボックス 11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152047</xdr:rowOff>
    </xdr:from>
    <xdr:to>
      <xdr:col>76</xdr:col>
      <xdr:colOff>21589</xdr:colOff>
      <xdr:row>35</xdr:row>
      <xdr:rowOff>63853</xdr:rowOff>
    </xdr:to>
    <xdr:cxnSp macro="">
      <xdr:nvCxnSpPr>
        <xdr:cNvPr id="117" name="直線コネクタ 116"/>
        <xdr:cNvCxnSpPr/>
      </xdr:nvCxnSpPr>
      <xdr:spPr>
        <a:xfrm flipV="1">
          <a:off x="14793595" y="5552722"/>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67680</xdr:rowOff>
    </xdr:from>
    <xdr:ext cx="340478" cy="259045"/>
    <xdr:sp macro="" textlink="">
      <xdr:nvSpPr>
        <xdr:cNvPr id="118" name="債務償還可能年数最小値テキスト"/>
        <xdr:cNvSpPr txBox="1"/>
      </xdr:nvSpPr>
      <xdr:spPr>
        <a:xfrm>
          <a:off x="14846300" y="6839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63853</xdr:rowOff>
    </xdr:from>
    <xdr:to>
      <xdr:col>76</xdr:col>
      <xdr:colOff>111125</xdr:colOff>
      <xdr:row>35</xdr:row>
      <xdr:rowOff>63853</xdr:rowOff>
    </xdr:to>
    <xdr:cxnSp macro="">
      <xdr:nvCxnSpPr>
        <xdr:cNvPr id="119" name="直線コネクタ 118"/>
        <xdr:cNvCxnSpPr/>
      </xdr:nvCxnSpPr>
      <xdr:spPr>
        <a:xfrm>
          <a:off x="14706600" y="683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98724</xdr:rowOff>
    </xdr:from>
    <xdr:ext cx="405111" cy="259045"/>
    <xdr:sp macro="" textlink="">
      <xdr:nvSpPr>
        <xdr:cNvPr id="120" name="債務償還可能年数最大値テキスト"/>
        <xdr:cNvSpPr txBox="1"/>
      </xdr:nvSpPr>
      <xdr:spPr>
        <a:xfrm>
          <a:off x="14846300" y="53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152047</xdr:rowOff>
    </xdr:from>
    <xdr:to>
      <xdr:col>76</xdr:col>
      <xdr:colOff>111125</xdr:colOff>
      <xdr:row>27</xdr:row>
      <xdr:rowOff>152047</xdr:rowOff>
    </xdr:to>
    <xdr:cxnSp macro="">
      <xdr:nvCxnSpPr>
        <xdr:cNvPr id="121" name="直線コネクタ 120"/>
        <xdr:cNvCxnSpPr/>
      </xdr:nvCxnSpPr>
      <xdr:spPr>
        <a:xfrm>
          <a:off x="14706600" y="55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110013</xdr:rowOff>
    </xdr:from>
    <xdr:ext cx="405111" cy="259045"/>
    <xdr:sp macro="" textlink="">
      <xdr:nvSpPr>
        <xdr:cNvPr id="122" name="債務償還可能年数平均値テキスト"/>
        <xdr:cNvSpPr txBox="1"/>
      </xdr:nvSpPr>
      <xdr:spPr>
        <a:xfrm>
          <a:off x="14846300" y="6025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3" name="フローチャート: 判断 122"/>
        <xdr:cNvSpPr/>
      </xdr:nvSpPr>
      <xdr:spPr>
        <a:xfrm>
          <a:off x="14744700" y="617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116064</xdr:rowOff>
    </xdr:from>
    <xdr:to>
      <xdr:col>76</xdr:col>
      <xdr:colOff>73025</xdr:colOff>
      <xdr:row>34</xdr:row>
      <xdr:rowOff>46214</xdr:rowOff>
    </xdr:to>
    <xdr:sp macro="" textlink="">
      <xdr:nvSpPr>
        <xdr:cNvPr id="129" name="楕円 128"/>
        <xdr:cNvSpPr/>
      </xdr:nvSpPr>
      <xdr:spPr>
        <a:xfrm>
          <a:off x="147447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94491</xdr:rowOff>
    </xdr:from>
    <xdr:ext cx="340478" cy="259045"/>
    <xdr:sp macro="" textlink="">
      <xdr:nvSpPr>
        <xdr:cNvPr id="130" name="債務償還可能年数該当値テキスト"/>
        <xdr:cNvSpPr txBox="1"/>
      </xdr:nvSpPr>
      <xdr:spPr>
        <a:xfrm>
          <a:off x="14846300" y="65238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2,702,432
2,570,850
225.21
1,742,817,144
1,740,813,287
419,812
848,686,770
2,069,776,835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56606</xdr:rowOff>
    </xdr:from>
    <xdr:to>
      <xdr:col>24</xdr:col>
      <xdr:colOff>62865</xdr:colOff>
      <xdr:row>42</xdr:row>
      <xdr:rowOff>99060</xdr:rowOff>
    </xdr:to>
    <xdr:cxnSp macro="">
      <xdr:nvCxnSpPr>
        <xdr:cNvPr id="58" name="直線コネクタ 57"/>
        <xdr:cNvCxnSpPr/>
      </xdr:nvCxnSpPr>
      <xdr:spPr>
        <a:xfrm flipV="1">
          <a:off x="4634865" y="588590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102887</xdr:rowOff>
    </xdr:from>
    <xdr:ext cx="405111" cy="259045"/>
    <xdr:sp macro="" textlink="">
      <xdr:nvSpPr>
        <xdr:cNvPr id="59" name="【道路】&#10;有形固定資産減価償却率最小値テキスト"/>
        <xdr:cNvSpPr txBox="1"/>
      </xdr:nvSpPr>
      <xdr:spPr>
        <a:xfrm>
          <a:off x="4673600"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99060</xdr:rowOff>
    </xdr:from>
    <xdr:to>
      <xdr:col>24</xdr:col>
      <xdr:colOff>152400</xdr:colOff>
      <xdr:row>42</xdr:row>
      <xdr:rowOff>99060</xdr:rowOff>
    </xdr:to>
    <xdr:cxnSp macro="">
      <xdr:nvCxnSpPr>
        <xdr:cNvPr id="60" name="直線コネクタ 59"/>
        <xdr:cNvCxnSpPr/>
      </xdr:nvCxnSpPr>
      <xdr:spPr>
        <a:xfrm>
          <a:off x="4546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3283</xdr:rowOff>
    </xdr:from>
    <xdr:ext cx="405111" cy="259045"/>
    <xdr:sp macro="" textlink="">
      <xdr:nvSpPr>
        <xdr:cNvPr id="61" name="【道路】&#10;有形固定資産減価償却率最大値テキスト"/>
        <xdr:cNvSpPr txBox="1"/>
      </xdr:nvSpPr>
      <xdr:spPr>
        <a:xfrm>
          <a:off x="4673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56606</xdr:rowOff>
    </xdr:from>
    <xdr:to>
      <xdr:col>24</xdr:col>
      <xdr:colOff>152400</xdr:colOff>
      <xdr:row>34</xdr:row>
      <xdr:rowOff>56606</xdr:rowOff>
    </xdr:to>
    <xdr:cxnSp macro="">
      <xdr:nvCxnSpPr>
        <xdr:cNvPr id="62" name="直線コネクタ 61"/>
        <xdr:cNvCxnSpPr/>
      </xdr:nvCxnSpPr>
      <xdr:spPr>
        <a:xfrm>
          <a:off x="4546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51543</xdr:rowOff>
    </xdr:from>
    <xdr:ext cx="405111" cy="259045"/>
    <xdr:sp macro="" textlink="">
      <xdr:nvSpPr>
        <xdr:cNvPr id="63" name="【道路】&#10;有形固定資産減価償却率平均値テキスト"/>
        <xdr:cNvSpPr txBox="1"/>
      </xdr:nvSpPr>
      <xdr:spPr>
        <a:xfrm>
          <a:off x="4673600" y="639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4" name="フローチャート: 判断 63"/>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40096</xdr:rowOff>
    </xdr:from>
    <xdr:to>
      <xdr:col>15</xdr:col>
      <xdr:colOff>101600</xdr:colOff>
      <xdr:row>39</xdr:row>
      <xdr:rowOff>141696</xdr:rowOff>
    </xdr:to>
    <xdr:sp macro="" textlink="">
      <xdr:nvSpPr>
        <xdr:cNvPr id="66" name="フローチャート: 判断 65"/>
        <xdr:cNvSpPr/>
      </xdr:nvSpPr>
      <xdr:spPr>
        <a:xfrm>
          <a:off x="28575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56424</xdr:rowOff>
    </xdr:from>
    <xdr:to>
      <xdr:col>24</xdr:col>
      <xdr:colOff>114300</xdr:colOff>
      <xdr:row>39</xdr:row>
      <xdr:rowOff>158024</xdr:rowOff>
    </xdr:to>
    <xdr:sp macro="" textlink="">
      <xdr:nvSpPr>
        <xdr:cNvPr id="72" name="楕円 71"/>
        <xdr:cNvSpPr/>
      </xdr:nvSpPr>
      <xdr:spPr>
        <a:xfrm>
          <a:off x="45847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34851</xdr:rowOff>
    </xdr:from>
    <xdr:ext cx="405111" cy="259045"/>
    <xdr:sp macro="" textlink="">
      <xdr:nvSpPr>
        <xdr:cNvPr id="73" name="【道路】&#10;有形固定資産減価償却率該当値テキスト"/>
        <xdr:cNvSpPr txBox="1"/>
      </xdr:nvSpPr>
      <xdr:spPr>
        <a:xfrm>
          <a:off x="4673600"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95613</xdr:rowOff>
    </xdr:from>
    <xdr:to>
      <xdr:col>20</xdr:col>
      <xdr:colOff>38100</xdr:colOff>
      <xdr:row>40</xdr:row>
      <xdr:rowOff>25763</xdr:rowOff>
    </xdr:to>
    <xdr:sp macro="" textlink="">
      <xdr:nvSpPr>
        <xdr:cNvPr id="74" name="楕円 73"/>
        <xdr:cNvSpPr/>
      </xdr:nvSpPr>
      <xdr:spPr>
        <a:xfrm>
          <a:off x="3746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107224</xdr:rowOff>
    </xdr:from>
    <xdr:to>
      <xdr:col>24</xdr:col>
      <xdr:colOff>63500</xdr:colOff>
      <xdr:row>39</xdr:row>
      <xdr:rowOff>146413</xdr:rowOff>
    </xdr:to>
    <xdr:cxnSp macro="">
      <xdr:nvCxnSpPr>
        <xdr:cNvPr id="75" name="直線コネクタ 74"/>
        <xdr:cNvCxnSpPr/>
      </xdr:nvCxnSpPr>
      <xdr:spPr>
        <a:xfrm flipV="1">
          <a:off x="3797300" y="679377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160927</xdr:rowOff>
    </xdr:from>
    <xdr:to>
      <xdr:col>15</xdr:col>
      <xdr:colOff>101600</xdr:colOff>
      <xdr:row>40</xdr:row>
      <xdr:rowOff>91077</xdr:rowOff>
    </xdr:to>
    <xdr:sp macro="" textlink="">
      <xdr:nvSpPr>
        <xdr:cNvPr id="76" name="楕円 75"/>
        <xdr:cNvSpPr/>
      </xdr:nvSpPr>
      <xdr:spPr>
        <a:xfrm>
          <a:off x="2857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146413</xdr:rowOff>
    </xdr:from>
    <xdr:to>
      <xdr:col>19</xdr:col>
      <xdr:colOff>177800</xdr:colOff>
      <xdr:row>40</xdr:row>
      <xdr:rowOff>40277</xdr:rowOff>
    </xdr:to>
    <xdr:cxnSp macro="">
      <xdr:nvCxnSpPr>
        <xdr:cNvPr id="77" name="直線コネクタ 76"/>
        <xdr:cNvCxnSpPr/>
      </xdr:nvCxnSpPr>
      <xdr:spPr>
        <a:xfrm flipV="1">
          <a:off x="2908300" y="683296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78" name="n_1aveValue【道路】&#10;有形固定資産減価償却率"/>
        <xdr:cNvSpPr txBox="1"/>
      </xdr:nvSpPr>
      <xdr:spPr>
        <a:xfrm>
          <a:off x="3582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158223</xdr:rowOff>
    </xdr:from>
    <xdr:ext cx="405111" cy="259045"/>
    <xdr:sp macro="" textlink="">
      <xdr:nvSpPr>
        <xdr:cNvPr id="79" name="n_2aveValue【道路】&#10;有形固定資産減価償却率"/>
        <xdr:cNvSpPr txBox="1"/>
      </xdr:nvSpPr>
      <xdr:spPr>
        <a:xfrm>
          <a:off x="2705744" y="6501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16890</xdr:rowOff>
    </xdr:from>
    <xdr:ext cx="405111" cy="259045"/>
    <xdr:sp macro="" textlink="">
      <xdr:nvSpPr>
        <xdr:cNvPr id="80" name="n_1mainValue【道路】&#10;有形固定資産減価償却率"/>
        <xdr:cNvSpPr txBox="1"/>
      </xdr:nvSpPr>
      <xdr:spPr>
        <a:xfrm>
          <a:off x="35820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82204</xdr:rowOff>
    </xdr:from>
    <xdr:ext cx="405111" cy="259045"/>
    <xdr:sp macro="" textlink="">
      <xdr:nvSpPr>
        <xdr:cNvPr id="81" name="n_2mainValue【道路】&#10;有形固定資産減価償却率"/>
        <xdr:cNvSpPr txBox="1"/>
      </xdr:nvSpPr>
      <xdr:spPr>
        <a:xfrm>
          <a:off x="2705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93726</xdr:rowOff>
    </xdr:from>
    <xdr:to>
      <xdr:col>54</xdr:col>
      <xdr:colOff>189865</xdr:colOff>
      <xdr:row>42</xdr:row>
      <xdr:rowOff>5842</xdr:rowOff>
    </xdr:to>
    <xdr:cxnSp macro="">
      <xdr:nvCxnSpPr>
        <xdr:cNvPr id="105" name="直線コネクタ 104"/>
        <xdr:cNvCxnSpPr/>
      </xdr:nvCxnSpPr>
      <xdr:spPr>
        <a:xfrm flipV="1">
          <a:off x="10476865" y="5751576"/>
          <a:ext cx="0" cy="145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9669</xdr:rowOff>
    </xdr:from>
    <xdr:ext cx="469744" cy="259045"/>
    <xdr:sp macro="" textlink="">
      <xdr:nvSpPr>
        <xdr:cNvPr id="106" name="【道路】&#10;一人当たり延長最小値テキスト"/>
        <xdr:cNvSpPr txBox="1"/>
      </xdr:nvSpPr>
      <xdr:spPr>
        <a:xfrm>
          <a:off x="10515600" y="721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5842</xdr:rowOff>
    </xdr:from>
    <xdr:to>
      <xdr:col>55</xdr:col>
      <xdr:colOff>88900</xdr:colOff>
      <xdr:row>42</xdr:row>
      <xdr:rowOff>5842</xdr:rowOff>
    </xdr:to>
    <xdr:cxnSp macro="">
      <xdr:nvCxnSpPr>
        <xdr:cNvPr id="107" name="直線コネクタ 106"/>
        <xdr:cNvCxnSpPr/>
      </xdr:nvCxnSpPr>
      <xdr:spPr>
        <a:xfrm>
          <a:off x="10388600" y="720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40403</xdr:rowOff>
    </xdr:from>
    <xdr:ext cx="534377" cy="259045"/>
    <xdr:sp macro="" textlink="">
      <xdr:nvSpPr>
        <xdr:cNvPr id="108" name="【道路】&#10;一人当たり延長最大値テキスト"/>
        <xdr:cNvSpPr txBox="1"/>
      </xdr:nvSpPr>
      <xdr:spPr>
        <a:xfrm>
          <a:off x="10515600" y="552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93726</xdr:rowOff>
    </xdr:from>
    <xdr:to>
      <xdr:col>55</xdr:col>
      <xdr:colOff>88900</xdr:colOff>
      <xdr:row>33</xdr:row>
      <xdr:rowOff>93726</xdr:rowOff>
    </xdr:to>
    <xdr:cxnSp macro="">
      <xdr:nvCxnSpPr>
        <xdr:cNvPr id="109" name="直線コネクタ 108"/>
        <xdr:cNvCxnSpPr/>
      </xdr:nvCxnSpPr>
      <xdr:spPr>
        <a:xfrm>
          <a:off x="10388600" y="575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111650</xdr:rowOff>
    </xdr:from>
    <xdr:ext cx="469744" cy="259045"/>
    <xdr:sp macro="" textlink="">
      <xdr:nvSpPr>
        <xdr:cNvPr id="110" name="【道路】&#10;一人当たり延長平均値テキスト"/>
        <xdr:cNvSpPr txBox="1"/>
      </xdr:nvSpPr>
      <xdr:spPr>
        <a:xfrm>
          <a:off x="10515600" y="6626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88773</xdr:rowOff>
    </xdr:from>
    <xdr:to>
      <xdr:col>55</xdr:col>
      <xdr:colOff>50800</xdr:colOff>
      <xdr:row>40</xdr:row>
      <xdr:rowOff>18923</xdr:rowOff>
    </xdr:to>
    <xdr:sp macro="" textlink="">
      <xdr:nvSpPr>
        <xdr:cNvPr id="111" name="フローチャート: 判断 110"/>
        <xdr:cNvSpPr/>
      </xdr:nvSpPr>
      <xdr:spPr>
        <a:xfrm>
          <a:off x="10426700" y="67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77597</xdr:rowOff>
    </xdr:from>
    <xdr:to>
      <xdr:col>50</xdr:col>
      <xdr:colOff>165100</xdr:colOff>
      <xdr:row>40</xdr:row>
      <xdr:rowOff>7747</xdr:rowOff>
    </xdr:to>
    <xdr:sp macro="" textlink="">
      <xdr:nvSpPr>
        <xdr:cNvPr id="112" name="フローチャート: 判断 111"/>
        <xdr:cNvSpPr/>
      </xdr:nvSpPr>
      <xdr:spPr>
        <a:xfrm>
          <a:off x="9588500" y="67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41021</xdr:rowOff>
    </xdr:from>
    <xdr:to>
      <xdr:col>46</xdr:col>
      <xdr:colOff>38100</xdr:colOff>
      <xdr:row>39</xdr:row>
      <xdr:rowOff>142621</xdr:rowOff>
    </xdr:to>
    <xdr:sp macro="" textlink="">
      <xdr:nvSpPr>
        <xdr:cNvPr id="113" name="フローチャート: 判断 112"/>
        <xdr:cNvSpPr/>
      </xdr:nvSpPr>
      <xdr:spPr>
        <a:xfrm>
          <a:off x="8699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161925</xdr:rowOff>
    </xdr:from>
    <xdr:to>
      <xdr:col>55</xdr:col>
      <xdr:colOff>50800</xdr:colOff>
      <xdr:row>41</xdr:row>
      <xdr:rowOff>92075</xdr:rowOff>
    </xdr:to>
    <xdr:sp macro="" textlink="">
      <xdr:nvSpPr>
        <xdr:cNvPr id="119" name="楕円 118"/>
        <xdr:cNvSpPr/>
      </xdr:nvSpPr>
      <xdr:spPr>
        <a:xfrm>
          <a:off x="10426700" y="70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140352</xdr:rowOff>
    </xdr:from>
    <xdr:ext cx="469744" cy="259045"/>
    <xdr:sp macro="" textlink="">
      <xdr:nvSpPr>
        <xdr:cNvPr id="120" name="【道路】&#10;一人当たり延長該当値テキスト"/>
        <xdr:cNvSpPr txBox="1"/>
      </xdr:nvSpPr>
      <xdr:spPr>
        <a:xfrm>
          <a:off x="10515600" y="699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161163</xdr:rowOff>
    </xdr:from>
    <xdr:to>
      <xdr:col>50</xdr:col>
      <xdr:colOff>165100</xdr:colOff>
      <xdr:row>41</xdr:row>
      <xdr:rowOff>91313</xdr:rowOff>
    </xdr:to>
    <xdr:sp macro="" textlink="">
      <xdr:nvSpPr>
        <xdr:cNvPr id="121" name="楕円 120"/>
        <xdr:cNvSpPr/>
      </xdr:nvSpPr>
      <xdr:spPr>
        <a:xfrm>
          <a:off x="9588500" y="701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40513</xdr:rowOff>
    </xdr:from>
    <xdr:to>
      <xdr:col>55</xdr:col>
      <xdr:colOff>0</xdr:colOff>
      <xdr:row>41</xdr:row>
      <xdr:rowOff>41275</xdr:rowOff>
    </xdr:to>
    <xdr:cxnSp macro="">
      <xdr:nvCxnSpPr>
        <xdr:cNvPr id="122" name="直線コネクタ 121"/>
        <xdr:cNvCxnSpPr/>
      </xdr:nvCxnSpPr>
      <xdr:spPr>
        <a:xfrm>
          <a:off x="9639300" y="706996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160528</xdr:rowOff>
    </xdr:from>
    <xdr:to>
      <xdr:col>46</xdr:col>
      <xdr:colOff>38100</xdr:colOff>
      <xdr:row>41</xdr:row>
      <xdr:rowOff>90678</xdr:rowOff>
    </xdr:to>
    <xdr:sp macro="" textlink="">
      <xdr:nvSpPr>
        <xdr:cNvPr id="123" name="楕円 122"/>
        <xdr:cNvSpPr/>
      </xdr:nvSpPr>
      <xdr:spPr>
        <a:xfrm>
          <a:off x="8699500" y="70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39878</xdr:rowOff>
    </xdr:from>
    <xdr:to>
      <xdr:col>50</xdr:col>
      <xdr:colOff>114300</xdr:colOff>
      <xdr:row>41</xdr:row>
      <xdr:rowOff>40513</xdr:rowOff>
    </xdr:to>
    <xdr:cxnSp macro="">
      <xdr:nvCxnSpPr>
        <xdr:cNvPr id="124" name="直線コネクタ 123"/>
        <xdr:cNvCxnSpPr/>
      </xdr:nvCxnSpPr>
      <xdr:spPr>
        <a:xfrm>
          <a:off x="8750300" y="7069328"/>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24274</xdr:rowOff>
    </xdr:from>
    <xdr:ext cx="469744" cy="259045"/>
    <xdr:sp macro="" textlink="">
      <xdr:nvSpPr>
        <xdr:cNvPr id="125" name="n_1aveValue【道路】&#10;一人当たり延長"/>
        <xdr:cNvSpPr txBox="1"/>
      </xdr:nvSpPr>
      <xdr:spPr>
        <a:xfrm>
          <a:off x="9391727" y="653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159148</xdr:rowOff>
    </xdr:from>
    <xdr:ext cx="469744" cy="259045"/>
    <xdr:sp macro="" textlink="">
      <xdr:nvSpPr>
        <xdr:cNvPr id="126" name="n_2aveValue【道路】&#10;一人当たり延長"/>
        <xdr:cNvSpPr txBox="1"/>
      </xdr:nvSpPr>
      <xdr:spPr>
        <a:xfrm>
          <a:off x="8515427" y="65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82440</xdr:rowOff>
    </xdr:from>
    <xdr:ext cx="469744" cy="259045"/>
    <xdr:sp macro="" textlink="">
      <xdr:nvSpPr>
        <xdr:cNvPr id="127" name="n_1mainValue【道路】&#10;一人当たり延長"/>
        <xdr:cNvSpPr txBox="1"/>
      </xdr:nvSpPr>
      <xdr:spPr>
        <a:xfrm>
          <a:off x="9391727" y="711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81805</xdr:rowOff>
    </xdr:from>
    <xdr:ext cx="469744" cy="259045"/>
    <xdr:sp macro="" textlink="">
      <xdr:nvSpPr>
        <xdr:cNvPr id="128" name="n_2mainValue【道路】&#10;一人当たり延長"/>
        <xdr:cNvSpPr txBox="1"/>
      </xdr:nvSpPr>
      <xdr:spPr>
        <a:xfrm>
          <a:off x="8515427" y="71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0" name="直線コネクタ 13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1" name="テキスト ボックス 14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2" name="直線コネクタ 14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3" name="テキスト ボックス 14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4" name="直線コネクタ 14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5" name="テキスト ボックス 14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6" name="直線コネクタ 14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7" name="テキスト ボックス 14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64008</xdr:rowOff>
    </xdr:from>
    <xdr:to>
      <xdr:col>24</xdr:col>
      <xdr:colOff>62865</xdr:colOff>
      <xdr:row>63</xdr:row>
      <xdr:rowOff>125730</xdr:rowOff>
    </xdr:to>
    <xdr:cxnSp macro="">
      <xdr:nvCxnSpPr>
        <xdr:cNvPr id="151" name="直線コネクタ 150"/>
        <xdr:cNvCxnSpPr/>
      </xdr:nvCxnSpPr>
      <xdr:spPr>
        <a:xfrm flipV="1">
          <a:off x="4634865" y="9665208"/>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52"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53" name="直線コネクタ 152"/>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10685</xdr:rowOff>
    </xdr:from>
    <xdr:ext cx="405111" cy="259045"/>
    <xdr:sp macro="" textlink="">
      <xdr:nvSpPr>
        <xdr:cNvPr id="154" name="【橋りょう・トンネル】&#10;有形固定資産減価償却率最大値テキスト"/>
        <xdr:cNvSpPr txBox="1"/>
      </xdr:nvSpPr>
      <xdr:spPr>
        <a:xfrm>
          <a:off x="4673600" y="944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64008</xdr:rowOff>
    </xdr:from>
    <xdr:to>
      <xdr:col>24</xdr:col>
      <xdr:colOff>152400</xdr:colOff>
      <xdr:row>56</xdr:row>
      <xdr:rowOff>64008</xdr:rowOff>
    </xdr:to>
    <xdr:cxnSp macro="">
      <xdr:nvCxnSpPr>
        <xdr:cNvPr id="155" name="直線コネクタ 154"/>
        <xdr:cNvCxnSpPr/>
      </xdr:nvCxnSpPr>
      <xdr:spPr>
        <a:xfrm>
          <a:off x="4546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56" name="【橋りょう・トンネ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7" name="フローチャート: 判断 156"/>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58" name="フローチャート: 判断 157"/>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93218</xdr:rowOff>
    </xdr:from>
    <xdr:to>
      <xdr:col>15</xdr:col>
      <xdr:colOff>101600</xdr:colOff>
      <xdr:row>60</xdr:row>
      <xdr:rowOff>23368</xdr:rowOff>
    </xdr:to>
    <xdr:sp macro="" textlink="">
      <xdr:nvSpPr>
        <xdr:cNvPr id="159" name="フローチャート: 判断 158"/>
        <xdr:cNvSpPr/>
      </xdr:nvSpPr>
      <xdr:spPr>
        <a:xfrm>
          <a:off x="2857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68072</xdr:rowOff>
    </xdr:from>
    <xdr:to>
      <xdr:col>24</xdr:col>
      <xdr:colOff>114300</xdr:colOff>
      <xdr:row>60</xdr:row>
      <xdr:rowOff>169672</xdr:rowOff>
    </xdr:to>
    <xdr:sp macro="" textlink="">
      <xdr:nvSpPr>
        <xdr:cNvPr id="165" name="楕円 164"/>
        <xdr:cNvSpPr/>
      </xdr:nvSpPr>
      <xdr:spPr>
        <a:xfrm>
          <a:off x="45847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46499</xdr:rowOff>
    </xdr:from>
    <xdr:ext cx="405111" cy="259045"/>
    <xdr:sp macro="" textlink="">
      <xdr:nvSpPr>
        <xdr:cNvPr id="166" name="【橋りょう・トンネル】&#10;有形固定資産減価償却率該当値テキスト"/>
        <xdr:cNvSpPr txBox="1"/>
      </xdr:nvSpPr>
      <xdr:spPr>
        <a:xfrm>
          <a:off x="4673600"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67" name="楕円 166"/>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118872</xdr:rowOff>
    </xdr:from>
    <xdr:to>
      <xdr:col>24</xdr:col>
      <xdr:colOff>63500</xdr:colOff>
      <xdr:row>61</xdr:row>
      <xdr:rowOff>57150</xdr:rowOff>
    </xdr:to>
    <xdr:cxnSp macro="">
      <xdr:nvCxnSpPr>
        <xdr:cNvPr id="168" name="直線コネクタ 167"/>
        <xdr:cNvCxnSpPr/>
      </xdr:nvCxnSpPr>
      <xdr:spPr>
        <a:xfrm flipV="1">
          <a:off x="3797300" y="104058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84074</xdr:rowOff>
    </xdr:from>
    <xdr:to>
      <xdr:col>15</xdr:col>
      <xdr:colOff>101600</xdr:colOff>
      <xdr:row>62</xdr:row>
      <xdr:rowOff>14224</xdr:rowOff>
    </xdr:to>
    <xdr:sp macro="" textlink="">
      <xdr:nvSpPr>
        <xdr:cNvPr id="169" name="楕円 168"/>
        <xdr:cNvSpPr/>
      </xdr:nvSpPr>
      <xdr:spPr>
        <a:xfrm>
          <a:off x="2857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57150</xdr:rowOff>
    </xdr:from>
    <xdr:to>
      <xdr:col>19</xdr:col>
      <xdr:colOff>177800</xdr:colOff>
      <xdr:row>61</xdr:row>
      <xdr:rowOff>134874</xdr:rowOff>
    </xdr:to>
    <xdr:cxnSp macro="">
      <xdr:nvCxnSpPr>
        <xdr:cNvPr id="170" name="直線コネクタ 169"/>
        <xdr:cNvCxnSpPr/>
      </xdr:nvCxnSpPr>
      <xdr:spPr>
        <a:xfrm flipV="1">
          <a:off x="2908300" y="105156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71" name="n_1aveValue【橋りょう・トンネル】&#10;有形固定資産減価償却率"/>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39895</xdr:rowOff>
    </xdr:from>
    <xdr:ext cx="405111" cy="259045"/>
    <xdr:sp macro="" textlink="">
      <xdr:nvSpPr>
        <xdr:cNvPr id="172" name="n_2aveValue【橋りょう・トンネル】&#10;有形固定資産減価償却率"/>
        <xdr:cNvSpPr txBox="1"/>
      </xdr:nvSpPr>
      <xdr:spPr>
        <a:xfrm>
          <a:off x="2705744" y="998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99077</xdr:rowOff>
    </xdr:from>
    <xdr:ext cx="405111" cy="259045"/>
    <xdr:sp macro="" textlink="">
      <xdr:nvSpPr>
        <xdr:cNvPr id="173" name="n_1mainValue【橋りょう・トンネル】&#10;有形固定資産減価償却率"/>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5351</xdr:rowOff>
    </xdr:from>
    <xdr:ext cx="405111" cy="259045"/>
    <xdr:sp macro="" textlink="">
      <xdr:nvSpPr>
        <xdr:cNvPr id="174" name="n_2mainValue【橋りょう・トンネル】&#10;有形固定資産減価償却率"/>
        <xdr:cNvSpPr txBox="1"/>
      </xdr:nvSpPr>
      <xdr:spPr>
        <a:xfrm>
          <a:off x="27057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117032</xdr:rowOff>
    </xdr:from>
    <xdr:to>
      <xdr:col>54</xdr:col>
      <xdr:colOff>189865</xdr:colOff>
      <xdr:row>63</xdr:row>
      <xdr:rowOff>110863</xdr:rowOff>
    </xdr:to>
    <xdr:cxnSp macro="">
      <xdr:nvCxnSpPr>
        <xdr:cNvPr id="198" name="直線コネクタ 197"/>
        <xdr:cNvCxnSpPr/>
      </xdr:nvCxnSpPr>
      <xdr:spPr>
        <a:xfrm flipV="1">
          <a:off x="10476865" y="9718232"/>
          <a:ext cx="0" cy="119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114690</xdr:rowOff>
    </xdr:from>
    <xdr:ext cx="534377" cy="259045"/>
    <xdr:sp macro="" textlink="">
      <xdr:nvSpPr>
        <xdr:cNvPr id="199" name="【橋りょう・トンネル】&#10;一人当たり有形固定資産（償却資産）額最小値テキスト"/>
        <xdr:cNvSpPr txBox="1"/>
      </xdr:nvSpPr>
      <xdr:spPr>
        <a:xfrm>
          <a:off x="10515600" y="1091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110863</xdr:rowOff>
    </xdr:from>
    <xdr:to>
      <xdr:col>55</xdr:col>
      <xdr:colOff>88900</xdr:colOff>
      <xdr:row>63</xdr:row>
      <xdr:rowOff>110863</xdr:rowOff>
    </xdr:to>
    <xdr:cxnSp macro="">
      <xdr:nvCxnSpPr>
        <xdr:cNvPr id="200" name="直線コネクタ 199"/>
        <xdr:cNvCxnSpPr/>
      </xdr:nvCxnSpPr>
      <xdr:spPr>
        <a:xfrm>
          <a:off x="10388600" y="1091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63709</xdr:rowOff>
    </xdr:from>
    <xdr:ext cx="599010" cy="259045"/>
    <xdr:sp macro="" textlink="">
      <xdr:nvSpPr>
        <xdr:cNvPr id="201" name="【橋りょう・トンネル】&#10;一人当たり有形固定資産（償却資産）額最大値テキスト"/>
        <xdr:cNvSpPr txBox="1"/>
      </xdr:nvSpPr>
      <xdr:spPr>
        <a:xfrm>
          <a:off x="10515600" y="949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117032</xdr:rowOff>
    </xdr:from>
    <xdr:to>
      <xdr:col>55</xdr:col>
      <xdr:colOff>88900</xdr:colOff>
      <xdr:row>56</xdr:row>
      <xdr:rowOff>117032</xdr:rowOff>
    </xdr:to>
    <xdr:cxnSp macro="">
      <xdr:nvCxnSpPr>
        <xdr:cNvPr id="202" name="直線コネクタ 201"/>
        <xdr:cNvCxnSpPr/>
      </xdr:nvCxnSpPr>
      <xdr:spPr>
        <a:xfrm>
          <a:off x="10388600" y="971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84374</xdr:rowOff>
    </xdr:from>
    <xdr:ext cx="599010" cy="259045"/>
    <xdr:sp macro="" textlink="">
      <xdr:nvSpPr>
        <xdr:cNvPr id="203" name="【橋りょう・トンネル】&#10;一人当たり有形固定資産（償却資産）額平均値テキスト"/>
        <xdr:cNvSpPr txBox="1"/>
      </xdr:nvSpPr>
      <xdr:spPr>
        <a:xfrm>
          <a:off x="10515600" y="105428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105947</xdr:rowOff>
    </xdr:from>
    <xdr:to>
      <xdr:col>55</xdr:col>
      <xdr:colOff>50800</xdr:colOff>
      <xdr:row>62</xdr:row>
      <xdr:rowOff>36097</xdr:rowOff>
    </xdr:to>
    <xdr:sp macro="" textlink="">
      <xdr:nvSpPr>
        <xdr:cNvPr id="204" name="フローチャート: 判断 203"/>
        <xdr:cNvSpPr/>
      </xdr:nvSpPr>
      <xdr:spPr>
        <a:xfrm>
          <a:off x="10426700" y="1056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66220</xdr:rowOff>
    </xdr:from>
    <xdr:to>
      <xdr:col>50</xdr:col>
      <xdr:colOff>165100</xdr:colOff>
      <xdr:row>61</xdr:row>
      <xdr:rowOff>167820</xdr:rowOff>
    </xdr:to>
    <xdr:sp macro="" textlink="">
      <xdr:nvSpPr>
        <xdr:cNvPr id="205" name="フローチャート: 判断 204"/>
        <xdr:cNvSpPr/>
      </xdr:nvSpPr>
      <xdr:spPr>
        <a:xfrm>
          <a:off x="9588500" y="105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78846</xdr:rowOff>
    </xdr:from>
    <xdr:to>
      <xdr:col>46</xdr:col>
      <xdr:colOff>38100</xdr:colOff>
      <xdr:row>62</xdr:row>
      <xdr:rowOff>8996</xdr:rowOff>
    </xdr:to>
    <xdr:sp macro="" textlink="">
      <xdr:nvSpPr>
        <xdr:cNvPr id="206" name="フローチャート: 判断 205"/>
        <xdr:cNvSpPr/>
      </xdr:nvSpPr>
      <xdr:spPr>
        <a:xfrm>
          <a:off x="8699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12853</xdr:rowOff>
    </xdr:from>
    <xdr:to>
      <xdr:col>55</xdr:col>
      <xdr:colOff>50800</xdr:colOff>
      <xdr:row>60</xdr:row>
      <xdr:rowOff>114453</xdr:rowOff>
    </xdr:to>
    <xdr:sp macro="" textlink="">
      <xdr:nvSpPr>
        <xdr:cNvPr id="212" name="楕円 211"/>
        <xdr:cNvSpPr/>
      </xdr:nvSpPr>
      <xdr:spPr>
        <a:xfrm>
          <a:off x="10426700" y="1029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35730</xdr:rowOff>
    </xdr:from>
    <xdr:ext cx="599010" cy="259045"/>
    <xdr:sp macro="" textlink="">
      <xdr:nvSpPr>
        <xdr:cNvPr id="213" name="【橋りょう・トンネル】&#10;一人当たり有形固定資産（償却資産）額該当値テキスト"/>
        <xdr:cNvSpPr txBox="1"/>
      </xdr:nvSpPr>
      <xdr:spPr>
        <a:xfrm>
          <a:off x="10515600" y="1015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10442</xdr:rowOff>
    </xdr:from>
    <xdr:to>
      <xdr:col>50</xdr:col>
      <xdr:colOff>165100</xdr:colOff>
      <xdr:row>60</xdr:row>
      <xdr:rowOff>112042</xdr:rowOff>
    </xdr:to>
    <xdr:sp macro="" textlink="">
      <xdr:nvSpPr>
        <xdr:cNvPr id="214" name="楕円 213"/>
        <xdr:cNvSpPr/>
      </xdr:nvSpPr>
      <xdr:spPr>
        <a:xfrm>
          <a:off x="9588500" y="1029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61242</xdr:rowOff>
    </xdr:from>
    <xdr:to>
      <xdr:col>55</xdr:col>
      <xdr:colOff>0</xdr:colOff>
      <xdr:row>60</xdr:row>
      <xdr:rowOff>63653</xdr:rowOff>
    </xdr:to>
    <xdr:cxnSp macro="">
      <xdr:nvCxnSpPr>
        <xdr:cNvPr id="215" name="直線コネクタ 214"/>
        <xdr:cNvCxnSpPr/>
      </xdr:nvCxnSpPr>
      <xdr:spPr>
        <a:xfrm>
          <a:off x="9639300" y="10348242"/>
          <a:ext cx="838200"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8868</xdr:rowOff>
    </xdr:from>
    <xdr:to>
      <xdr:col>46</xdr:col>
      <xdr:colOff>38100</xdr:colOff>
      <xdr:row>60</xdr:row>
      <xdr:rowOff>110468</xdr:rowOff>
    </xdr:to>
    <xdr:sp macro="" textlink="">
      <xdr:nvSpPr>
        <xdr:cNvPr id="216" name="楕円 215"/>
        <xdr:cNvSpPr/>
      </xdr:nvSpPr>
      <xdr:spPr>
        <a:xfrm>
          <a:off x="8699500" y="1029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59668</xdr:rowOff>
    </xdr:from>
    <xdr:to>
      <xdr:col>50</xdr:col>
      <xdr:colOff>114300</xdr:colOff>
      <xdr:row>60</xdr:row>
      <xdr:rowOff>61242</xdr:rowOff>
    </xdr:to>
    <xdr:cxnSp macro="">
      <xdr:nvCxnSpPr>
        <xdr:cNvPr id="217" name="直線コネクタ 216"/>
        <xdr:cNvCxnSpPr/>
      </xdr:nvCxnSpPr>
      <xdr:spPr>
        <a:xfrm>
          <a:off x="8750300" y="10346668"/>
          <a:ext cx="8890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158947</xdr:rowOff>
    </xdr:from>
    <xdr:ext cx="599010" cy="259045"/>
    <xdr:sp macro="" textlink="">
      <xdr:nvSpPr>
        <xdr:cNvPr id="218" name="n_1aveValue【橋りょう・トンネル】&#10;一人当たり有形固定資産（償却資産）額"/>
        <xdr:cNvSpPr txBox="1"/>
      </xdr:nvSpPr>
      <xdr:spPr>
        <a:xfrm>
          <a:off x="9327095" y="1061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123</xdr:rowOff>
    </xdr:from>
    <xdr:ext cx="599010" cy="259045"/>
    <xdr:sp macro="" textlink="">
      <xdr:nvSpPr>
        <xdr:cNvPr id="219" name="n_2aveValue【橋りょう・トンネル】&#10;一人当たり有形固定資産（償却資産）額"/>
        <xdr:cNvSpPr txBox="1"/>
      </xdr:nvSpPr>
      <xdr:spPr>
        <a:xfrm>
          <a:off x="8450795" y="1063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128569</xdr:rowOff>
    </xdr:from>
    <xdr:ext cx="599010" cy="259045"/>
    <xdr:sp macro="" textlink="">
      <xdr:nvSpPr>
        <xdr:cNvPr id="220" name="n_1mainValue【橋りょう・トンネル】&#10;一人当たり有形固定資産（償却資産）額"/>
        <xdr:cNvSpPr txBox="1"/>
      </xdr:nvSpPr>
      <xdr:spPr>
        <a:xfrm>
          <a:off x="9327095" y="1007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126995</xdr:rowOff>
    </xdr:from>
    <xdr:ext cx="599010" cy="259045"/>
    <xdr:sp macro="" textlink="">
      <xdr:nvSpPr>
        <xdr:cNvPr id="221" name="n_2mainValue【橋りょう・トンネル】&#10;一人当たり有形固定資産（償却資産）額"/>
        <xdr:cNvSpPr txBox="1"/>
      </xdr:nvSpPr>
      <xdr:spPr>
        <a:xfrm>
          <a:off x="8450795" y="1007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2" name="テキスト ボックス 24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4" name="テキスト ボックス 24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87</xdr:row>
      <xdr:rowOff>22861</xdr:rowOff>
    </xdr:to>
    <xdr:cxnSp macro="">
      <xdr:nvCxnSpPr>
        <xdr:cNvPr id="246" name="直線コネクタ 245"/>
        <xdr:cNvCxnSpPr/>
      </xdr:nvCxnSpPr>
      <xdr:spPr>
        <a:xfrm flipV="1">
          <a:off x="4634865" y="13361670"/>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47" name="【公営住宅】&#10;有形固定資産減価償却率最小値テキスト"/>
        <xdr:cNvSpPr txBox="1"/>
      </xdr:nvSpPr>
      <xdr:spPr>
        <a:xfrm>
          <a:off x="4673600" y="1494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48" name="直線コネクタ 247"/>
        <xdr:cNvCxnSpPr/>
      </xdr:nvCxnSpPr>
      <xdr:spPr>
        <a:xfrm>
          <a:off x="4546600" y="1493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49" name="【公営住宅】&#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0" name="直線コネクタ 249"/>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51" name="【公営住宅】&#10;有形固定資産減価償却率平均値テキスト"/>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2" name="フローチャート: 判断 251"/>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147320</xdr:rowOff>
    </xdr:from>
    <xdr:to>
      <xdr:col>20</xdr:col>
      <xdr:colOff>38100</xdr:colOff>
      <xdr:row>82</xdr:row>
      <xdr:rowOff>77470</xdr:rowOff>
    </xdr:to>
    <xdr:sp macro="" textlink="">
      <xdr:nvSpPr>
        <xdr:cNvPr id="253" name="フローチャート: 判断 252"/>
        <xdr:cNvSpPr/>
      </xdr:nvSpPr>
      <xdr:spPr>
        <a:xfrm>
          <a:off x="3746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54" name="フローチャート: 判断 253"/>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132080</xdr:rowOff>
    </xdr:from>
    <xdr:to>
      <xdr:col>24</xdr:col>
      <xdr:colOff>114300</xdr:colOff>
      <xdr:row>84</xdr:row>
      <xdr:rowOff>62230</xdr:rowOff>
    </xdr:to>
    <xdr:sp macro="" textlink="">
      <xdr:nvSpPr>
        <xdr:cNvPr id="260" name="楕円 259"/>
        <xdr:cNvSpPr/>
      </xdr:nvSpPr>
      <xdr:spPr>
        <a:xfrm>
          <a:off x="45847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110507</xdr:rowOff>
    </xdr:from>
    <xdr:ext cx="405111" cy="259045"/>
    <xdr:sp macro="" textlink="">
      <xdr:nvSpPr>
        <xdr:cNvPr id="261" name="【公営住宅】&#10;有形固定資産減価償却率該当値テキスト"/>
        <xdr:cNvSpPr txBox="1"/>
      </xdr:nvSpPr>
      <xdr:spPr>
        <a:xfrm>
          <a:off x="4673600"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170180</xdr:rowOff>
    </xdr:from>
    <xdr:to>
      <xdr:col>20</xdr:col>
      <xdr:colOff>38100</xdr:colOff>
      <xdr:row>84</xdr:row>
      <xdr:rowOff>100330</xdr:rowOff>
    </xdr:to>
    <xdr:sp macro="" textlink="">
      <xdr:nvSpPr>
        <xdr:cNvPr id="262" name="楕円 261"/>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11430</xdr:rowOff>
    </xdr:from>
    <xdr:to>
      <xdr:col>24</xdr:col>
      <xdr:colOff>63500</xdr:colOff>
      <xdr:row>84</xdr:row>
      <xdr:rowOff>49530</xdr:rowOff>
    </xdr:to>
    <xdr:cxnSp macro="">
      <xdr:nvCxnSpPr>
        <xdr:cNvPr id="263" name="直線コネクタ 262"/>
        <xdr:cNvCxnSpPr/>
      </xdr:nvCxnSpPr>
      <xdr:spPr>
        <a:xfrm flipV="1">
          <a:off x="3797300" y="144132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44450</xdr:rowOff>
    </xdr:from>
    <xdr:to>
      <xdr:col>15</xdr:col>
      <xdr:colOff>101600</xdr:colOff>
      <xdr:row>84</xdr:row>
      <xdr:rowOff>146050</xdr:rowOff>
    </xdr:to>
    <xdr:sp macro="" textlink="">
      <xdr:nvSpPr>
        <xdr:cNvPr id="264" name="楕円 263"/>
        <xdr:cNvSpPr/>
      </xdr:nvSpPr>
      <xdr:spPr>
        <a:xfrm>
          <a:off x="2857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49530</xdr:rowOff>
    </xdr:from>
    <xdr:to>
      <xdr:col>19</xdr:col>
      <xdr:colOff>177800</xdr:colOff>
      <xdr:row>84</xdr:row>
      <xdr:rowOff>95250</xdr:rowOff>
    </xdr:to>
    <xdr:cxnSp macro="">
      <xdr:nvCxnSpPr>
        <xdr:cNvPr id="265" name="直線コネクタ 264"/>
        <xdr:cNvCxnSpPr/>
      </xdr:nvCxnSpPr>
      <xdr:spPr>
        <a:xfrm flipV="1">
          <a:off x="2908300" y="144513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93997</xdr:rowOff>
    </xdr:from>
    <xdr:ext cx="405111" cy="259045"/>
    <xdr:sp macro="" textlink="">
      <xdr:nvSpPr>
        <xdr:cNvPr id="266" name="n_1aveValue【公営住宅】&#10;有形固定資産減価償却率"/>
        <xdr:cNvSpPr txBox="1"/>
      </xdr:nvSpPr>
      <xdr:spPr>
        <a:xfrm>
          <a:off x="3582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67" name="n_2aveValue【公営住宅】&#10;有形固定資産減価償却率"/>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91457</xdr:rowOff>
    </xdr:from>
    <xdr:ext cx="405111" cy="259045"/>
    <xdr:sp macro="" textlink="">
      <xdr:nvSpPr>
        <xdr:cNvPr id="268" name="n_1mainValue【公営住宅】&#10;有形固定資産減価償却率"/>
        <xdr:cNvSpPr txBox="1"/>
      </xdr:nvSpPr>
      <xdr:spPr>
        <a:xfrm>
          <a:off x="3582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137177</xdr:rowOff>
    </xdr:from>
    <xdr:ext cx="405111" cy="259045"/>
    <xdr:sp macro="" textlink="">
      <xdr:nvSpPr>
        <xdr:cNvPr id="269" name="n_2mainValue【公営住宅】&#10;有形固定資産減価償却率"/>
        <xdr:cNvSpPr txBox="1"/>
      </xdr:nvSpPr>
      <xdr:spPr>
        <a:xfrm>
          <a:off x="2705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11582</xdr:rowOff>
    </xdr:from>
    <xdr:to>
      <xdr:col>54</xdr:col>
      <xdr:colOff>189865</xdr:colOff>
      <xdr:row>85</xdr:row>
      <xdr:rowOff>156514</xdr:rowOff>
    </xdr:to>
    <xdr:cxnSp macro="">
      <xdr:nvCxnSpPr>
        <xdr:cNvPr id="291" name="直線コネクタ 290"/>
        <xdr:cNvCxnSpPr/>
      </xdr:nvCxnSpPr>
      <xdr:spPr>
        <a:xfrm flipV="1">
          <a:off x="10476865" y="13556132"/>
          <a:ext cx="0" cy="11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160341</xdr:rowOff>
    </xdr:from>
    <xdr:ext cx="469744" cy="259045"/>
    <xdr:sp macro="" textlink="">
      <xdr:nvSpPr>
        <xdr:cNvPr id="292" name="【公営住宅】&#10;一人当たり面積最小値テキスト"/>
        <xdr:cNvSpPr txBox="1"/>
      </xdr:nvSpPr>
      <xdr:spPr>
        <a:xfrm>
          <a:off x="10515600" y="1473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156514</xdr:rowOff>
    </xdr:from>
    <xdr:to>
      <xdr:col>55</xdr:col>
      <xdr:colOff>88900</xdr:colOff>
      <xdr:row>85</xdr:row>
      <xdr:rowOff>156514</xdr:rowOff>
    </xdr:to>
    <xdr:cxnSp macro="">
      <xdr:nvCxnSpPr>
        <xdr:cNvPr id="293" name="直線コネクタ 292"/>
        <xdr:cNvCxnSpPr/>
      </xdr:nvCxnSpPr>
      <xdr:spPr>
        <a:xfrm>
          <a:off x="10388600" y="1472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129709</xdr:rowOff>
    </xdr:from>
    <xdr:ext cx="469744" cy="259045"/>
    <xdr:sp macro="" textlink="">
      <xdr:nvSpPr>
        <xdr:cNvPr id="294" name="【公営住宅】&#10;一人当たり面積最大値テキスト"/>
        <xdr:cNvSpPr txBox="1"/>
      </xdr:nvSpPr>
      <xdr:spPr>
        <a:xfrm>
          <a:off x="10515600" y="133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11582</xdr:rowOff>
    </xdr:from>
    <xdr:to>
      <xdr:col>55</xdr:col>
      <xdr:colOff>88900</xdr:colOff>
      <xdr:row>79</xdr:row>
      <xdr:rowOff>11582</xdr:rowOff>
    </xdr:to>
    <xdr:cxnSp macro="">
      <xdr:nvCxnSpPr>
        <xdr:cNvPr id="295" name="直線コネクタ 294"/>
        <xdr:cNvCxnSpPr/>
      </xdr:nvCxnSpPr>
      <xdr:spPr>
        <a:xfrm>
          <a:off x="10388600" y="135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115231</xdr:rowOff>
    </xdr:from>
    <xdr:ext cx="469744" cy="259045"/>
    <xdr:sp macro="" textlink="">
      <xdr:nvSpPr>
        <xdr:cNvPr id="296" name="【公営住宅】&#10;一人当たり面積平均値テキスト"/>
        <xdr:cNvSpPr txBox="1"/>
      </xdr:nvSpPr>
      <xdr:spPr>
        <a:xfrm>
          <a:off x="10515600" y="14174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136804</xdr:rowOff>
    </xdr:from>
    <xdr:to>
      <xdr:col>55</xdr:col>
      <xdr:colOff>50800</xdr:colOff>
      <xdr:row>83</xdr:row>
      <xdr:rowOff>66954</xdr:rowOff>
    </xdr:to>
    <xdr:sp macro="" textlink="">
      <xdr:nvSpPr>
        <xdr:cNvPr id="297" name="フローチャート: 判断 296"/>
        <xdr:cNvSpPr/>
      </xdr:nvSpPr>
      <xdr:spPr>
        <a:xfrm>
          <a:off x="10426700" y="1419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298" name="フローチャート: 判断 297"/>
        <xdr:cNvSpPr/>
      </xdr:nvSpPr>
      <xdr:spPr>
        <a:xfrm>
          <a:off x="9588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71425</xdr:rowOff>
    </xdr:from>
    <xdr:to>
      <xdr:col>46</xdr:col>
      <xdr:colOff>38100</xdr:colOff>
      <xdr:row>83</xdr:row>
      <xdr:rowOff>1575</xdr:rowOff>
    </xdr:to>
    <xdr:sp macro="" textlink="">
      <xdr:nvSpPr>
        <xdr:cNvPr id="299" name="フローチャート: 判断 298"/>
        <xdr:cNvSpPr/>
      </xdr:nvSpPr>
      <xdr:spPr>
        <a:xfrm>
          <a:off x="8699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132232</xdr:rowOff>
    </xdr:from>
    <xdr:to>
      <xdr:col>55</xdr:col>
      <xdr:colOff>50800</xdr:colOff>
      <xdr:row>79</xdr:row>
      <xdr:rowOff>62382</xdr:rowOff>
    </xdr:to>
    <xdr:sp macro="" textlink="">
      <xdr:nvSpPr>
        <xdr:cNvPr id="305" name="楕円 304"/>
        <xdr:cNvSpPr/>
      </xdr:nvSpPr>
      <xdr:spPr>
        <a:xfrm>
          <a:off x="10426700" y="135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85259</xdr:rowOff>
    </xdr:from>
    <xdr:ext cx="469744" cy="259045"/>
    <xdr:sp macro="" textlink="">
      <xdr:nvSpPr>
        <xdr:cNvPr id="306" name="【公営住宅】&#10;一人当たり面積該当値テキスト"/>
        <xdr:cNvSpPr txBox="1"/>
      </xdr:nvSpPr>
      <xdr:spPr>
        <a:xfrm>
          <a:off x="10515600" y="1345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140005</xdr:rowOff>
    </xdr:from>
    <xdr:to>
      <xdr:col>50</xdr:col>
      <xdr:colOff>165100</xdr:colOff>
      <xdr:row>79</xdr:row>
      <xdr:rowOff>70155</xdr:rowOff>
    </xdr:to>
    <xdr:sp macro="" textlink="">
      <xdr:nvSpPr>
        <xdr:cNvPr id="307" name="楕円 306"/>
        <xdr:cNvSpPr/>
      </xdr:nvSpPr>
      <xdr:spPr>
        <a:xfrm>
          <a:off x="9588500" y="135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11582</xdr:rowOff>
    </xdr:from>
    <xdr:to>
      <xdr:col>55</xdr:col>
      <xdr:colOff>0</xdr:colOff>
      <xdr:row>79</xdr:row>
      <xdr:rowOff>19355</xdr:rowOff>
    </xdr:to>
    <xdr:cxnSp macro="">
      <xdr:nvCxnSpPr>
        <xdr:cNvPr id="308" name="直線コネクタ 307"/>
        <xdr:cNvCxnSpPr/>
      </xdr:nvCxnSpPr>
      <xdr:spPr>
        <a:xfrm flipV="1">
          <a:off x="9639300" y="13556132"/>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144120</xdr:rowOff>
    </xdr:from>
    <xdr:to>
      <xdr:col>46</xdr:col>
      <xdr:colOff>38100</xdr:colOff>
      <xdr:row>79</xdr:row>
      <xdr:rowOff>74270</xdr:rowOff>
    </xdr:to>
    <xdr:sp macro="" textlink="">
      <xdr:nvSpPr>
        <xdr:cNvPr id="309" name="楕円 308"/>
        <xdr:cNvSpPr/>
      </xdr:nvSpPr>
      <xdr:spPr>
        <a:xfrm>
          <a:off x="8699500" y="135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19355</xdr:rowOff>
    </xdr:from>
    <xdr:to>
      <xdr:col>50</xdr:col>
      <xdr:colOff>114300</xdr:colOff>
      <xdr:row>79</xdr:row>
      <xdr:rowOff>23470</xdr:rowOff>
    </xdr:to>
    <xdr:cxnSp macro="">
      <xdr:nvCxnSpPr>
        <xdr:cNvPr id="310" name="直線コネクタ 309"/>
        <xdr:cNvCxnSpPr/>
      </xdr:nvCxnSpPr>
      <xdr:spPr>
        <a:xfrm flipV="1">
          <a:off x="8750300" y="1356390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11" name="n_1aveValue【公営住宅】&#10;一人当たり面積"/>
        <xdr:cNvSpPr txBox="1"/>
      </xdr:nvSpPr>
      <xdr:spPr>
        <a:xfrm>
          <a:off x="9391727" y="1429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164152</xdr:rowOff>
    </xdr:from>
    <xdr:ext cx="469744" cy="259045"/>
    <xdr:sp macro="" textlink="">
      <xdr:nvSpPr>
        <xdr:cNvPr id="312" name="n_2aveValue【公営住宅】&#10;一人当たり面積"/>
        <xdr:cNvSpPr txBox="1"/>
      </xdr:nvSpPr>
      <xdr:spPr>
        <a:xfrm>
          <a:off x="8515427" y="1422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86682</xdr:rowOff>
    </xdr:from>
    <xdr:ext cx="469744" cy="259045"/>
    <xdr:sp macro="" textlink="">
      <xdr:nvSpPr>
        <xdr:cNvPr id="313" name="n_1mainValue【公営住宅】&#10;一人当たり面積"/>
        <xdr:cNvSpPr txBox="1"/>
      </xdr:nvSpPr>
      <xdr:spPr>
        <a:xfrm>
          <a:off x="9391727" y="132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90797</xdr:rowOff>
    </xdr:from>
    <xdr:ext cx="469744" cy="259045"/>
    <xdr:sp macro="" textlink="">
      <xdr:nvSpPr>
        <xdr:cNvPr id="314" name="n_2mainValue【公営住宅】&#10;一人当たり面積"/>
        <xdr:cNvSpPr txBox="1"/>
      </xdr:nvSpPr>
      <xdr:spPr>
        <a:xfrm>
          <a:off x="8515427" y="1329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6" name="テキスト ボックス 32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4" name="テキスト ボックス 33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22861</xdr:rowOff>
    </xdr:from>
    <xdr:to>
      <xdr:col>24</xdr:col>
      <xdr:colOff>62865</xdr:colOff>
      <xdr:row>108</xdr:row>
      <xdr:rowOff>123825</xdr:rowOff>
    </xdr:to>
    <xdr:cxnSp macro="">
      <xdr:nvCxnSpPr>
        <xdr:cNvPr id="338" name="直線コネクタ 337"/>
        <xdr:cNvCxnSpPr/>
      </xdr:nvCxnSpPr>
      <xdr:spPr>
        <a:xfrm flipV="1">
          <a:off x="4634865" y="17167861"/>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127652</xdr:rowOff>
    </xdr:from>
    <xdr:ext cx="340478" cy="259045"/>
    <xdr:sp macro="" textlink="">
      <xdr:nvSpPr>
        <xdr:cNvPr id="339" name="【港湾・漁港】&#10;有形固定資産減価償却率最小値テキスト"/>
        <xdr:cNvSpPr txBox="1"/>
      </xdr:nvSpPr>
      <xdr:spPr>
        <a:xfrm>
          <a:off x="4673600" y="1864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123825</xdr:rowOff>
    </xdr:from>
    <xdr:to>
      <xdr:col>24</xdr:col>
      <xdr:colOff>152400</xdr:colOff>
      <xdr:row>108</xdr:row>
      <xdr:rowOff>123825</xdr:rowOff>
    </xdr:to>
    <xdr:cxnSp macro="">
      <xdr:nvCxnSpPr>
        <xdr:cNvPr id="340" name="直線コネクタ 339"/>
        <xdr:cNvCxnSpPr/>
      </xdr:nvCxnSpPr>
      <xdr:spPr>
        <a:xfrm>
          <a:off x="4546600" y="1864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140988</xdr:rowOff>
    </xdr:from>
    <xdr:ext cx="405111" cy="259045"/>
    <xdr:sp macro="" textlink="">
      <xdr:nvSpPr>
        <xdr:cNvPr id="341" name="【港湾・漁港】&#10;有形固定資産減価償却率最大値テキスト"/>
        <xdr:cNvSpPr txBox="1"/>
      </xdr:nvSpPr>
      <xdr:spPr>
        <a:xfrm>
          <a:off x="4673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22861</xdr:rowOff>
    </xdr:from>
    <xdr:to>
      <xdr:col>24</xdr:col>
      <xdr:colOff>152400</xdr:colOff>
      <xdr:row>100</xdr:row>
      <xdr:rowOff>22861</xdr:rowOff>
    </xdr:to>
    <xdr:cxnSp macro="">
      <xdr:nvCxnSpPr>
        <xdr:cNvPr id="342" name="直線コネクタ 341"/>
        <xdr:cNvCxnSpPr/>
      </xdr:nvCxnSpPr>
      <xdr:spPr>
        <a:xfrm>
          <a:off x="4546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99077</xdr:rowOff>
    </xdr:from>
    <xdr:ext cx="405111" cy="259045"/>
    <xdr:sp macro="" textlink="">
      <xdr:nvSpPr>
        <xdr:cNvPr id="343" name="【港湾・漁港】&#10;有形固定資産減価償却率平均値テキスト"/>
        <xdr:cNvSpPr txBox="1"/>
      </xdr:nvSpPr>
      <xdr:spPr>
        <a:xfrm>
          <a:off x="4673600" y="17415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120650</xdr:rowOff>
    </xdr:from>
    <xdr:to>
      <xdr:col>24</xdr:col>
      <xdr:colOff>114300</xdr:colOff>
      <xdr:row>102</xdr:row>
      <xdr:rowOff>50800</xdr:rowOff>
    </xdr:to>
    <xdr:sp macro="" textlink="">
      <xdr:nvSpPr>
        <xdr:cNvPr id="344" name="フローチャート: 判断 343"/>
        <xdr:cNvSpPr/>
      </xdr:nvSpPr>
      <xdr:spPr>
        <a:xfrm>
          <a:off x="45847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154939</xdr:rowOff>
    </xdr:from>
    <xdr:to>
      <xdr:col>20</xdr:col>
      <xdr:colOff>38100</xdr:colOff>
      <xdr:row>102</xdr:row>
      <xdr:rowOff>85089</xdr:rowOff>
    </xdr:to>
    <xdr:sp macro="" textlink="">
      <xdr:nvSpPr>
        <xdr:cNvPr id="345" name="フローチャート: 判断 344"/>
        <xdr:cNvSpPr/>
      </xdr:nvSpPr>
      <xdr:spPr>
        <a:xfrm>
          <a:off x="3746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120650</xdr:rowOff>
    </xdr:from>
    <xdr:to>
      <xdr:col>15</xdr:col>
      <xdr:colOff>101600</xdr:colOff>
      <xdr:row>102</xdr:row>
      <xdr:rowOff>50800</xdr:rowOff>
    </xdr:to>
    <xdr:sp macro="" textlink="">
      <xdr:nvSpPr>
        <xdr:cNvPr id="346" name="フローチャート: 判断 345"/>
        <xdr:cNvSpPr/>
      </xdr:nvSpPr>
      <xdr:spPr>
        <a:xfrm>
          <a:off x="28575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143511</xdr:rowOff>
    </xdr:from>
    <xdr:to>
      <xdr:col>24</xdr:col>
      <xdr:colOff>114300</xdr:colOff>
      <xdr:row>100</xdr:row>
      <xdr:rowOff>73661</xdr:rowOff>
    </xdr:to>
    <xdr:sp macro="" textlink="">
      <xdr:nvSpPr>
        <xdr:cNvPr id="352" name="楕円 351"/>
        <xdr:cNvSpPr/>
      </xdr:nvSpPr>
      <xdr:spPr>
        <a:xfrm>
          <a:off x="45847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96538</xdr:rowOff>
    </xdr:from>
    <xdr:ext cx="405111" cy="259045"/>
    <xdr:sp macro="" textlink="">
      <xdr:nvSpPr>
        <xdr:cNvPr id="353" name="【港湾・漁港】&#10;有形固定資産減価償却率該当値テキスト"/>
        <xdr:cNvSpPr txBox="1"/>
      </xdr:nvSpPr>
      <xdr:spPr>
        <a:xfrm>
          <a:off x="4673600" y="170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4445</xdr:rowOff>
    </xdr:from>
    <xdr:to>
      <xdr:col>20</xdr:col>
      <xdr:colOff>38100</xdr:colOff>
      <xdr:row>100</xdr:row>
      <xdr:rowOff>106045</xdr:rowOff>
    </xdr:to>
    <xdr:sp macro="" textlink="">
      <xdr:nvSpPr>
        <xdr:cNvPr id="354" name="楕円 353"/>
        <xdr:cNvSpPr/>
      </xdr:nvSpPr>
      <xdr:spPr>
        <a:xfrm>
          <a:off x="3746500" y="1714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22861</xdr:rowOff>
    </xdr:from>
    <xdr:to>
      <xdr:col>24</xdr:col>
      <xdr:colOff>63500</xdr:colOff>
      <xdr:row>100</xdr:row>
      <xdr:rowOff>55245</xdr:rowOff>
    </xdr:to>
    <xdr:cxnSp macro="">
      <xdr:nvCxnSpPr>
        <xdr:cNvPr id="355" name="直線コネクタ 354"/>
        <xdr:cNvCxnSpPr/>
      </xdr:nvCxnSpPr>
      <xdr:spPr>
        <a:xfrm flipV="1">
          <a:off x="3797300" y="1716786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97789</xdr:rowOff>
    </xdr:from>
    <xdr:to>
      <xdr:col>15</xdr:col>
      <xdr:colOff>101600</xdr:colOff>
      <xdr:row>102</xdr:row>
      <xdr:rowOff>27939</xdr:rowOff>
    </xdr:to>
    <xdr:sp macro="" textlink="">
      <xdr:nvSpPr>
        <xdr:cNvPr id="356" name="楕円 355"/>
        <xdr:cNvSpPr/>
      </xdr:nvSpPr>
      <xdr:spPr>
        <a:xfrm>
          <a:off x="2857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55245</xdr:rowOff>
    </xdr:from>
    <xdr:to>
      <xdr:col>19</xdr:col>
      <xdr:colOff>177800</xdr:colOff>
      <xdr:row>101</xdr:row>
      <xdr:rowOff>148589</xdr:rowOff>
    </xdr:to>
    <xdr:cxnSp macro="">
      <xdr:nvCxnSpPr>
        <xdr:cNvPr id="357" name="直線コネクタ 356"/>
        <xdr:cNvCxnSpPr/>
      </xdr:nvCxnSpPr>
      <xdr:spPr>
        <a:xfrm flipV="1">
          <a:off x="2908300" y="17200245"/>
          <a:ext cx="889000" cy="26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76216</xdr:rowOff>
    </xdr:from>
    <xdr:ext cx="405111" cy="259045"/>
    <xdr:sp macro="" textlink="">
      <xdr:nvSpPr>
        <xdr:cNvPr id="358" name="n_1aveValue【港湾・漁港】&#10;有形固定資産減価償却率"/>
        <xdr:cNvSpPr txBox="1"/>
      </xdr:nvSpPr>
      <xdr:spPr>
        <a:xfrm>
          <a:off x="3582044" y="1756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41927</xdr:rowOff>
    </xdr:from>
    <xdr:ext cx="405111" cy="259045"/>
    <xdr:sp macro="" textlink="">
      <xdr:nvSpPr>
        <xdr:cNvPr id="359" name="n_2aveValue【港湾・漁港】&#10;有形固定資産減価償却率"/>
        <xdr:cNvSpPr txBox="1"/>
      </xdr:nvSpPr>
      <xdr:spPr>
        <a:xfrm>
          <a:off x="2705744" y="1752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122572</xdr:rowOff>
    </xdr:from>
    <xdr:ext cx="405111" cy="259045"/>
    <xdr:sp macro="" textlink="">
      <xdr:nvSpPr>
        <xdr:cNvPr id="360" name="n_1mainValue【港湾・漁港】&#10;有形固定資産減価償却率"/>
        <xdr:cNvSpPr txBox="1"/>
      </xdr:nvSpPr>
      <xdr:spPr>
        <a:xfrm>
          <a:off x="3582044" y="1692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44466</xdr:rowOff>
    </xdr:from>
    <xdr:ext cx="405111" cy="259045"/>
    <xdr:sp macro="" textlink="">
      <xdr:nvSpPr>
        <xdr:cNvPr id="361" name="n_2mainValue【港湾・漁港】&#10;有形固定資産減価償却率"/>
        <xdr:cNvSpPr txBox="1"/>
      </xdr:nvSpPr>
      <xdr:spPr>
        <a:xfrm>
          <a:off x="2705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2" name="直線コネクタ 37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3" name="テキスト ボックス 37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4" name="直線コネクタ 37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375" name="テキスト ボックス 374"/>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6" name="直線コネクタ 37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7" name="テキスト ボックス 376"/>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8" name="直線コネクタ 37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79" name="テキスト ボックス 378"/>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1" name="テキスト ボックス 38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36725</xdr:rowOff>
    </xdr:from>
    <xdr:to>
      <xdr:col>54</xdr:col>
      <xdr:colOff>189865</xdr:colOff>
      <xdr:row>108</xdr:row>
      <xdr:rowOff>74326</xdr:rowOff>
    </xdr:to>
    <xdr:cxnSp macro="">
      <xdr:nvCxnSpPr>
        <xdr:cNvPr id="383" name="直線コネクタ 382"/>
        <xdr:cNvCxnSpPr/>
      </xdr:nvCxnSpPr>
      <xdr:spPr>
        <a:xfrm flipV="1">
          <a:off x="10476865" y="17181725"/>
          <a:ext cx="0" cy="1409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78153</xdr:rowOff>
    </xdr:from>
    <xdr:ext cx="378565" cy="259045"/>
    <xdr:sp macro="" textlink="">
      <xdr:nvSpPr>
        <xdr:cNvPr id="384" name="【港湾・漁港】&#10;一人当たり有形固定資産（償却資産）額最小値テキスト"/>
        <xdr:cNvSpPr txBox="1"/>
      </xdr:nvSpPr>
      <xdr:spPr>
        <a:xfrm>
          <a:off x="10515600" y="1859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74326</xdr:rowOff>
    </xdr:from>
    <xdr:to>
      <xdr:col>55</xdr:col>
      <xdr:colOff>88900</xdr:colOff>
      <xdr:row>108</xdr:row>
      <xdr:rowOff>74326</xdr:rowOff>
    </xdr:to>
    <xdr:cxnSp macro="">
      <xdr:nvCxnSpPr>
        <xdr:cNvPr id="385" name="直線コネクタ 384"/>
        <xdr:cNvCxnSpPr/>
      </xdr:nvCxnSpPr>
      <xdr:spPr>
        <a:xfrm>
          <a:off x="10388600" y="1859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154852</xdr:rowOff>
    </xdr:from>
    <xdr:ext cx="599010" cy="259045"/>
    <xdr:sp macro="" textlink="">
      <xdr:nvSpPr>
        <xdr:cNvPr id="386" name="【港湾・漁港】&#10;一人当たり有形固定資産（償却資産）額最大値テキスト"/>
        <xdr:cNvSpPr txBox="1"/>
      </xdr:nvSpPr>
      <xdr:spPr>
        <a:xfrm>
          <a:off x="10515600" y="1695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36725</xdr:rowOff>
    </xdr:from>
    <xdr:to>
      <xdr:col>55</xdr:col>
      <xdr:colOff>88900</xdr:colOff>
      <xdr:row>100</xdr:row>
      <xdr:rowOff>36725</xdr:rowOff>
    </xdr:to>
    <xdr:cxnSp macro="">
      <xdr:nvCxnSpPr>
        <xdr:cNvPr id="387" name="直線コネクタ 386"/>
        <xdr:cNvCxnSpPr/>
      </xdr:nvCxnSpPr>
      <xdr:spPr>
        <a:xfrm>
          <a:off x="10388600" y="1718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3891</xdr:rowOff>
    </xdr:from>
    <xdr:ext cx="534377" cy="259045"/>
    <xdr:sp macro="" textlink="">
      <xdr:nvSpPr>
        <xdr:cNvPr id="388" name="【港湾・漁港】&#10;一人当たり有形固定資産（償却資産）額平均値テキスト"/>
        <xdr:cNvSpPr txBox="1"/>
      </xdr:nvSpPr>
      <xdr:spPr>
        <a:xfrm>
          <a:off x="10515600" y="1783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25464</xdr:rowOff>
    </xdr:from>
    <xdr:to>
      <xdr:col>55</xdr:col>
      <xdr:colOff>50800</xdr:colOff>
      <xdr:row>104</xdr:row>
      <xdr:rowOff>127064</xdr:rowOff>
    </xdr:to>
    <xdr:sp macro="" textlink="">
      <xdr:nvSpPr>
        <xdr:cNvPr id="389" name="フローチャート: 判断 388"/>
        <xdr:cNvSpPr/>
      </xdr:nvSpPr>
      <xdr:spPr>
        <a:xfrm>
          <a:off x="10426700" y="1785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78553</xdr:rowOff>
    </xdr:from>
    <xdr:to>
      <xdr:col>50</xdr:col>
      <xdr:colOff>165100</xdr:colOff>
      <xdr:row>105</xdr:row>
      <xdr:rowOff>8703</xdr:rowOff>
    </xdr:to>
    <xdr:sp macro="" textlink="">
      <xdr:nvSpPr>
        <xdr:cNvPr id="390" name="フローチャート: 判断 389"/>
        <xdr:cNvSpPr/>
      </xdr:nvSpPr>
      <xdr:spPr>
        <a:xfrm>
          <a:off x="9588500" y="1790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141858</xdr:rowOff>
    </xdr:from>
    <xdr:to>
      <xdr:col>46</xdr:col>
      <xdr:colOff>38100</xdr:colOff>
      <xdr:row>105</xdr:row>
      <xdr:rowOff>72008</xdr:rowOff>
    </xdr:to>
    <xdr:sp macro="" textlink="">
      <xdr:nvSpPr>
        <xdr:cNvPr id="391" name="フローチャート: 判断 390"/>
        <xdr:cNvSpPr/>
      </xdr:nvSpPr>
      <xdr:spPr>
        <a:xfrm>
          <a:off x="8699500" y="179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48416</xdr:rowOff>
    </xdr:from>
    <xdr:to>
      <xdr:col>55</xdr:col>
      <xdr:colOff>50800</xdr:colOff>
      <xdr:row>101</xdr:row>
      <xdr:rowOff>150016</xdr:rowOff>
    </xdr:to>
    <xdr:sp macro="" textlink="">
      <xdr:nvSpPr>
        <xdr:cNvPr id="397" name="楕円 396"/>
        <xdr:cNvSpPr/>
      </xdr:nvSpPr>
      <xdr:spPr>
        <a:xfrm>
          <a:off x="10426700" y="1736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71293</xdr:rowOff>
    </xdr:from>
    <xdr:ext cx="599010" cy="259045"/>
    <xdr:sp macro="" textlink="">
      <xdr:nvSpPr>
        <xdr:cNvPr id="398" name="【港湾・漁港】&#10;一人当たり有形固定資産（償却資産）額該当値テキスト"/>
        <xdr:cNvSpPr txBox="1"/>
      </xdr:nvSpPr>
      <xdr:spPr>
        <a:xfrm>
          <a:off x="10515600" y="1721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62982</xdr:rowOff>
    </xdr:from>
    <xdr:to>
      <xdr:col>50</xdr:col>
      <xdr:colOff>165100</xdr:colOff>
      <xdr:row>101</xdr:row>
      <xdr:rowOff>164582</xdr:rowOff>
    </xdr:to>
    <xdr:sp macro="" textlink="">
      <xdr:nvSpPr>
        <xdr:cNvPr id="399" name="楕円 398"/>
        <xdr:cNvSpPr/>
      </xdr:nvSpPr>
      <xdr:spPr>
        <a:xfrm>
          <a:off x="9588500" y="1737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99216</xdr:rowOff>
    </xdr:from>
    <xdr:to>
      <xdr:col>55</xdr:col>
      <xdr:colOff>0</xdr:colOff>
      <xdr:row>101</xdr:row>
      <xdr:rowOff>113782</xdr:rowOff>
    </xdr:to>
    <xdr:cxnSp macro="">
      <xdr:nvCxnSpPr>
        <xdr:cNvPr id="400" name="直線コネクタ 399"/>
        <xdr:cNvCxnSpPr/>
      </xdr:nvCxnSpPr>
      <xdr:spPr>
        <a:xfrm flipV="1">
          <a:off x="9639300" y="17415666"/>
          <a:ext cx="838200" cy="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105474</xdr:rowOff>
    </xdr:from>
    <xdr:to>
      <xdr:col>46</xdr:col>
      <xdr:colOff>38100</xdr:colOff>
      <xdr:row>100</xdr:row>
      <xdr:rowOff>35624</xdr:rowOff>
    </xdr:to>
    <xdr:sp macro="" textlink="">
      <xdr:nvSpPr>
        <xdr:cNvPr id="401" name="楕円 400"/>
        <xdr:cNvSpPr/>
      </xdr:nvSpPr>
      <xdr:spPr>
        <a:xfrm>
          <a:off x="8699500" y="1707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156274</xdr:rowOff>
    </xdr:from>
    <xdr:to>
      <xdr:col>50</xdr:col>
      <xdr:colOff>114300</xdr:colOff>
      <xdr:row>101</xdr:row>
      <xdr:rowOff>113782</xdr:rowOff>
    </xdr:to>
    <xdr:cxnSp macro="">
      <xdr:nvCxnSpPr>
        <xdr:cNvPr id="402" name="直線コネクタ 401"/>
        <xdr:cNvCxnSpPr/>
      </xdr:nvCxnSpPr>
      <xdr:spPr>
        <a:xfrm>
          <a:off x="8750300" y="17129824"/>
          <a:ext cx="889000" cy="30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171280</xdr:rowOff>
    </xdr:from>
    <xdr:ext cx="534377" cy="259045"/>
    <xdr:sp macro="" textlink="">
      <xdr:nvSpPr>
        <xdr:cNvPr id="403" name="n_1aveValue【港湾・漁港】&#10;一人当たり有形固定資産（償却資産）額"/>
        <xdr:cNvSpPr txBox="1"/>
      </xdr:nvSpPr>
      <xdr:spPr>
        <a:xfrm>
          <a:off x="9359411" y="1800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63135</xdr:rowOff>
    </xdr:from>
    <xdr:ext cx="534377" cy="259045"/>
    <xdr:sp macro="" textlink="">
      <xdr:nvSpPr>
        <xdr:cNvPr id="404" name="n_2aveValue【港湾・漁港】&#10;一人当たり有形固定資産（償却資産）額"/>
        <xdr:cNvSpPr txBox="1"/>
      </xdr:nvSpPr>
      <xdr:spPr>
        <a:xfrm>
          <a:off x="8483111" y="180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100</xdr:row>
      <xdr:rowOff>9659</xdr:rowOff>
    </xdr:from>
    <xdr:ext cx="599010" cy="259045"/>
    <xdr:sp macro="" textlink="">
      <xdr:nvSpPr>
        <xdr:cNvPr id="405" name="n_1mainValue【港湾・漁港】&#10;一人当たり有形固定資産（償却資産）額"/>
        <xdr:cNvSpPr txBox="1"/>
      </xdr:nvSpPr>
      <xdr:spPr>
        <a:xfrm>
          <a:off x="9327095" y="1715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52151</xdr:rowOff>
    </xdr:from>
    <xdr:ext cx="599010" cy="259045"/>
    <xdr:sp macro="" textlink="">
      <xdr:nvSpPr>
        <xdr:cNvPr id="406" name="n_2mainValue【港湾・漁港】&#10;一人当たり有形固定資産（償却資産）額"/>
        <xdr:cNvSpPr txBox="1"/>
      </xdr:nvSpPr>
      <xdr:spPr>
        <a:xfrm>
          <a:off x="8450795" y="1685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7" name="テキスト ボックス 41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7" name="テキスト ボックス 42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137160</xdr:rowOff>
    </xdr:from>
    <xdr:to>
      <xdr:col>85</xdr:col>
      <xdr:colOff>126364</xdr:colOff>
      <xdr:row>42</xdr:row>
      <xdr:rowOff>129540</xdr:rowOff>
    </xdr:to>
    <xdr:cxnSp macro="">
      <xdr:nvCxnSpPr>
        <xdr:cNvPr id="431" name="直線コネクタ 430"/>
        <xdr:cNvCxnSpPr/>
      </xdr:nvCxnSpPr>
      <xdr:spPr>
        <a:xfrm flipV="1">
          <a:off x="16318864" y="59664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133367</xdr:rowOff>
    </xdr:from>
    <xdr:ext cx="405111" cy="259045"/>
    <xdr:sp macro="" textlink="">
      <xdr:nvSpPr>
        <xdr:cNvPr id="432" name="【認定こども園・幼稚園・保育所】&#10;有形固定資産減価償却率最小値テキスト"/>
        <xdr:cNvSpPr txBox="1"/>
      </xdr:nvSpPr>
      <xdr:spPr>
        <a:xfrm>
          <a:off x="16357600" y="733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129540</xdr:rowOff>
    </xdr:from>
    <xdr:to>
      <xdr:col>86</xdr:col>
      <xdr:colOff>25400</xdr:colOff>
      <xdr:row>42</xdr:row>
      <xdr:rowOff>129540</xdr:rowOff>
    </xdr:to>
    <xdr:cxnSp macro="">
      <xdr:nvCxnSpPr>
        <xdr:cNvPr id="433" name="直線コネクタ 432"/>
        <xdr:cNvCxnSpPr/>
      </xdr:nvCxnSpPr>
      <xdr:spPr>
        <a:xfrm>
          <a:off x="16230600" y="733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83837</xdr:rowOff>
    </xdr:from>
    <xdr:ext cx="405111" cy="259045"/>
    <xdr:sp macro="" textlink="">
      <xdr:nvSpPr>
        <xdr:cNvPr id="434" name="【認定こども園・幼稚園・保育所】&#10;有形固定資産減価償却率最大値テキスト"/>
        <xdr:cNvSpPr txBox="1"/>
      </xdr:nvSpPr>
      <xdr:spPr>
        <a:xfrm>
          <a:off x="16357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137160</xdr:rowOff>
    </xdr:from>
    <xdr:to>
      <xdr:col>86</xdr:col>
      <xdr:colOff>25400</xdr:colOff>
      <xdr:row>34</xdr:row>
      <xdr:rowOff>137160</xdr:rowOff>
    </xdr:to>
    <xdr:cxnSp macro="">
      <xdr:nvCxnSpPr>
        <xdr:cNvPr id="435" name="直線コネクタ 434"/>
        <xdr:cNvCxnSpPr/>
      </xdr:nvCxnSpPr>
      <xdr:spPr>
        <a:xfrm>
          <a:off x="16230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10177</xdr:rowOff>
    </xdr:from>
    <xdr:ext cx="405111" cy="259045"/>
    <xdr:sp macro="" textlink="">
      <xdr:nvSpPr>
        <xdr:cNvPr id="436" name="【認定こども園・幼稚園・保育所】&#10;有形固定資産減価償却率平均値テキスト"/>
        <xdr:cNvSpPr txBox="1"/>
      </xdr:nvSpPr>
      <xdr:spPr>
        <a:xfrm>
          <a:off x="16357600" y="635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37" name="フローチャート: 判断 436"/>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38" name="フローチャート: 判断 437"/>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439" name="フローチャート: 判断 438"/>
        <xdr:cNvSpPr/>
      </xdr:nvSpPr>
      <xdr:spPr>
        <a:xfrm>
          <a:off x="14541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45" name="楕円 444"/>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3827</xdr:rowOff>
    </xdr:from>
    <xdr:ext cx="405111" cy="259045"/>
    <xdr:sp macro="" textlink="">
      <xdr:nvSpPr>
        <xdr:cNvPr id="446" name="【認定こども園・幼稚園・保育所】&#10;有形固定資産減価償却率該当値テキスト"/>
        <xdr:cNvSpPr txBox="1"/>
      </xdr:nvSpPr>
      <xdr:spPr>
        <a:xfrm>
          <a:off x="16357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47" name="楕円 446"/>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99060</xdr:rowOff>
    </xdr:to>
    <xdr:cxnSp macro="">
      <xdr:nvCxnSpPr>
        <xdr:cNvPr id="448" name="直線コネクタ 447"/>
        <xdr:cNvCxnSpPr/>
      </xdr:nvCxnSpPr>
      <xdr:spPr>
        <a:xfrm flipV="1">
          <a:off x="15481300" y="6591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97790</xdr:rowOff>
    </xdr:from>
    <xdr:to>
      <xdr:col>76</xdr:col>
      <xdr:colOff>165100</xdr:colOff>
      <xdr:row>39</xdr:row>
      <xdr:rowOff>27940</xdr:rowOff>
    </xdr:to>
    <xdr:sp macro="" textlink="">
      <xdr:nvSpPr>
        <xdr:cNvPr id="449" name="楕円 448"/>
        <xdr:cNvSpPr/>
      </xdr:nvSpPr>
      <xdr:spPr>
        <a:xfrm>
          <a:off x="14541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38</xdr:row>
      <xdr:rowOff>148590</xdr:rowOff>
    </xdr:to>
    <xdr:cxnSp macro="">
      <xdr:nvCxnSpPr>
        <xdr:cNvPr id="450" name="直線コネクタ 449"/>
        <xdr:cNvCxnSpPr/>
      </xdr:nvCxnSpPr>
      <xdr:spPr>
        <a:xfrm flipV="1">
          <a:off x="14592300" y="66141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51" name="n_1aveValue【認定こども園・幼稚園・保育所】&#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452" name="n_2aveValue【認定こども園・幼稚園・保育所】&#10;有形固定資産減価償却率"/>
        <xdr:cNvSpPr txBox="1"/>
      </xdr:nvSpPr>
      <xdr:spPr>
        <a:xfrm>
          <a:off x="14389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140987</xdr:rowOff>
    </xdr:from>
    <xdr:ext cx="405111" cy="259045"/>
    <xdr:sp macro="" textlink="">
      <xdr:nvSpPr>
        <xdr:cNvPr id="453" name="n_1mainValue【認定こども園・幼稚園・保育所】&#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454" name="n_2mainValue【認定こども園・幼稚園・保育所】&#10;有形固定資産減価償却率"/>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51054</xdr:rowOff>
    </xdr:from>
    <xdr:to>
      <xdr:col>116</xdr:col>
      <xdr:colOff>62864</xdr:colOff>
      <xdr:row>41</xdr:row>
      <xdr:rowOff>69342</xdr:rowOff>
    </xdr:to>
    <xdr:cxnSp macro="">
      <xdr:nvCxnSpPr>
        <xdr:cNvPr id="476" name="直線コネクタ 475"/>
        <xdr:cNvCxnSpPr/>
      </xdr:nvCxnSpPr>
      <xdr:spPr>
        <a:xfrm flipV="1">
          <a:off x="22160864" y="570890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77" name="【認定こども園・幼稚園・保育所】&#10;一人当たり面積最小値テキスト"/>
        <xdr:cNvSpPr txBox="1"/>
      </xdr:nvSpPr>
      <xdr:spPr>
        <a:xfrm>
          <a:off x="22199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78" name="直線コネクタ 477"/>
        <xdr:cNvCxnSpPr/>
      </xdr:nvCxnSpPr>
      <xdr:spPr>
        <a:xfrm>
          <a:off x="22072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169181</xdr:rowOff>
    </xdr:from>
    <xdr:ext cx="469744" cy="259045"/>
    <xdr:sp macro="" textlink="">
      <xdr:nvSpPr>
        <xdr:cNvPr id="479" name="【認定こども園・幼稚園・保育所】&#10;一人当たり面積最大値テキスト"/>
        <xdr:cNvSpPr txBox="1"/>
      </xdr:nvSpPr>
      <xdr:spPr>
        <a:xfrm>
          <a:off x="22199600" y="548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51054</xdr:rowOff>
    </xdr:from>
    <xdr:to>
      <xdr:col>116</xdr:col>
      <xdr:colOff>152400</xdr:colOff>
      <xdr:row>33</xdr:row>
      <xdr:rowOff>51054</xdr:rowOff>
    </xdr:to>
    <xdr:cxnSp macro="">
      <xdr:nvCxnSpPr>
        <xdr:cNvPr id="480" name="直線コネクタ 479"/>
        <xdr:cNvCxnSpPr/>
      </xdr:nvCxnSpPr>
      <xdr:spPr>
        <a:xfrm>
          <a:off x="22072600" y="570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74693</xdr:rowOff>
    </xdr:from>
    <xdr:ext cx="469744" cy="259045"/>
    <xdr:sp macro="" textlink="">
      <xdr:nvSpPr>
        <xdr:cNvPr id="481" name="【認定こども園・幼稚園・保育所】&#10;一人当たり面積平均値テキスト"/>
        <xdr:cNvSpPr txBox="1"/>
      </xdr:nvSpPr>
      <xdr:spPr>
        <a:xfrm>
          <a:off x="22199600" y="6761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482" name="フローチャート: 判断 481"/>
        <xdr:cNvSpPr/>
      </xdr:nvSpPr>
      <xdr:spPr>
        <a:xfrm>
          <a:off x="22110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83" name="フローチャート: 判断 482"/>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167132</xdr:rowOff>
    </xdr:from>
    <xdr:to>
      <xdr:col>107</xdr:col>
      <xdr:colOff>101600</xdr:colOff>
      <xdr:row>39</xdr:row>
      <xdr:rowOff>97282</xdr:rowOff>
    </xdr:to>
    <xdr:sp macro="" textlink="">
      <xdr:nvSpPr>
        <xdr:cNvPr id="484" name="フローチャート: 判断 483"/>
        <xdr:cNvSpPr/>
      </xdr:nvSpPr>
      <xdr:spPr>
        <a:xfrm>
          <a:off x="20383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90" name="楕円 489"/>
        <xdr:cNvSpPr/>
      </xdr:nvSpPr>
      <xdr:spPr>
        <a:xfrm>
          <a:off x="22110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55135</xdr:rowOff>
    </xdr:from>
    <xdr:ext cx="469744" cy="259045"/>
    <xdr:sp macro="" textlink="">
      <xdr:nvSpPr>
        <xdr:cNvPr id="491" name="【認定こども園・幼稚園・保育所】&#10;一人当たり面積該当値テキスト"/>
        <xdr:cNvSpPr txBox="1"/>
      </xdr:nvSpPr>
      <xdr:spPr>
        <a:xfrm>
          <a:off x="22199600" y="657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xdr:rowOff>
    </xdr:from>
    <xdr:to>
      <xdr:col>112</xdr:col>
      <xdr:colOff>38100</xdr:colOff>
      <xdr:row>39</xdr:row>
      <xdr:rowOff>115570</xdr:rowOff>
    </xdr:to>
    <xdr:sp macro="" textlink="">
      <xdr:nvSpPr>
        <xdr:cNvPr id="492" name="楕円 491"/>
        <xdr:cNvSpPr/>
      </xdr:nvSpPr>
      <xdr:spPr>
        <a:xfrm>
          <a:off x="2127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64770</xdr:rowOff>
    </xdr:from>
    <xdr:to>
      <xdr:col>116</xdr:col>
      <xdr:colOff>63500</xdr:colOff>
      <xdr:row>39</xdr:row>
      <xdr:rowOff>83058</xdr:rowOff>
    </xdr:to>
    <xdr:cxnSp macro="">
      <xdr:nvCxnSpPr>
        <xdr:cNvPr id="493" name="直線コネクタ 492"/>
        <xdr:cNvCxnSpPr/>
      </xdr:nvCxnSpPr>
      <xdr:spPr>
        <a:xfrm>
          <a:off x="21323300" y="67513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167132</xdr:rowOff>
    </xdr:from>
    <xdr:to>
      <xdr:col>107</xdr:col>
      <xdr:colOff>101600</xdr:colOff>
      <xdr:row>39</xdr:row>
      <xdr:rowOff>97282</xdr:rowOff>
    </xdr:to>
    <xdr:sp macro="" textlink="">
      <xdr:nvSpPr>
        <xdr:cNvPr id="494" name="楕円 493"/>
        <xdr:cNvSpPr/>
      </xdr:nvSpPr>
      <xdr:spPr>
        <a:xfrm>
          <a:off x="20383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46482</xdr:rowOff>
    </xdr:from>
    <xdr:to>
      <xdr:col>111</xdr:col>
      <xdr:colOff>177800</xdr:colOff>
      <xdr:row>39</xdr:row>
      <xdr:rowOff>64770</xdr:rowOff>
    </xdr:to>
    <xdr:cxnSp macro="">
      <xdr:nvCxnSpPr>
        <xdr:cNvPr id="495" name="直線コネクタ 494"/>
        <xdr:cNvCxnSpPr/>
      </xdr:nvCxnSpPr>
      <xdr:spPr>
        <a:xfrm>
          <a:off x="20434300" y="6733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161561</xdr:rowOff>
    </xdr:from>
    <xdr:ext cx="469744" cy="259045"/>
    <xdr:sp macro="" textlink="">
      <xdr:nvSpPr>
        <xdr:cNvPr id="496" name="n_1aveValue【認定こども園・幼稚園・保育所】&#10;一人当たり面積"/>
        <xdr:cNvSpPr txBox="1"/>
      </xdr:nvSpPr>
      <xdr:spPr>
        <a:xfrm>
          <a:off x="21075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88409</xdr:rowOff>
    </xdr:from>
    <xdr:ext cx="469744" cy="259045"/>
    <xdr:sp macro="" textlink="">
      <xdr:nvSpPr>
        <xdr:cNvPr id="497" name="n_2aveValue【認定こども園・幼稚園・保育所】&#10;一人当たり面積"/>
        <xdr:cNvSpPr txBox="1"/>
      </xdr:nvSpPr>
      <xdr:spPr>
        <a:xfrm>
          <a:off x="201994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132097</xdr:rowOff>
    </xdr:from>
    <xdr:ext cx="469744" cy="259045"/>
    <xdr:sp macro="" textlink="">
      <xdr:nvSpPr>
        <xdr:cNvPr id="498" name="n_1main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499" name="n_2mainValue【認定こども園・幼稚園・保育所】&#10;一人当たり面積"/>
        <xdr:cNvSpPr txBox="1"/>
      </xdr:nvSpPr>
      <xdr:spPr>
        <a:xfrm>
          <a:off x="20199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0" name="テキスト ボックス 5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1" name="直線コネクタ 51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2" name="テキスト ボックス 51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3" name="直線コネクタ 51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4" name="テキスト ボックス 51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5" name="直線コネクタ 51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6" name="テキスト ボックス 51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7" name="直線コネクタ 51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8" name="テキスト ボックス 51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0" name="テキスト ボックス 51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89154</xdr:rowOff>
    </xdr:from>
    <xdr:to>
      <xdr:col>85</xdr:col>
      <xdr:colOff>126364</xdr:colOff>
      <xdr:row>63</xdr:row>
      <xdr:rowOff>70866</xdr:rowOff>
    </xdr:to>
    <xdr:cxnSp macro="">
      <xdr:nvCxnSpPr>
        <xdr:cNvPr id="522" name="直線コネクタ 521"/>
        <xdr:cNvCxnSpPr/>
      </xdr:nvCxnSpPr>
      <xdr:spPr>
        <a:xfrm flipV="1">
          <a:off x="16318864" y="9861804"/>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74693</xdr:rowOff>
    </xdr:from>
    <xdr:ext cx="405111" cy="259045"/>
    <xdr:sp macro="" textlink="">
      <xdr:nvSpPr>
        <xdr:cNvPr id="523" name="【学校施設】&#10;有形固定資産減価償却率最小値テキスト"/>
        <xdr:cNvSpPr txBox="1"/>
      </xdr:nvSpPr>
      <xdr:spPr>
        <a:xfrm>
          <a:off x="16357600" y="1087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70866</xdr:rowOff>
    </xdr:from>
    <xdr:to>
      <xdr:col>86</xdr:col>
      <xdr:colOff>25400</xdr:colOff>
      <xdr:row>63</xdr:row>
      <xdr:rowOff>70866</xdr:rowOff>
    </xdr:to>
    <xdr:cxnSp macro="">
      <xdr:nvCxnSpPr>
        <xdr:cNvPr id="524" name="直線コネクタ 523"/>
        <xdr:cNvCxnSpPr/>
      </xdr:nvCxnSpPr>
      <xdr:spPr>
        <a:xfrm>
          <a:off x="16230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35831</xdr:rowOff>
    </xdr:from>
    <xdr:ext cx="405111" cy="259045"/>
    <xdr:sp macro="" textlink="">
      <xdr:nvSpPr>
        <xdr:cNvPr id="525" name="【学校施設】&#10;有形固定資産減価償却率最大値テキスト"/>
        <xdr:cNvSpPr txBox="1"/>
      </xdr:nvSpPr>
      <xdr:spPr>
        <a:xfrm>
          <a:off x="16357600" y="963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89154</xdr:rowOff>
    </xdr:from>
    <xdr:to>
      <xdr:col>86</xdr:col>
      <xdr:colOff>25400</xdr:colOff>
      <xdr:row>57</xdr:row>
      <xdr:rowOff>89154</xdr:rowOff>
    </xdr:to>
    <xdr:cxnSp macro="">
      <xdr:nvCxnSpPr>
        <xdr:cNvPr id="526" name="直線コネクタ 525"/>
        <xdr:cNvCxnSpPr/>
      </xdr:nvCxnSpPr>
      <xdr:spPr>
        <a:xfrm>
          <a:off x="16230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129811</xdr:rowOff>
    </xdr:from>
    <xdr:ext cx="405111" cy="259045"/>
    <xdr:sp macro="" textlink="">
      <xdr:nvSpPr>
        <xdr:cNvPr id="527" name="【学校施設】&#10;有形固定資産減価償却率平均値テキスト"/>
        <xdr:cNvSpPr txBox="1"/>
      </xdr:nvSpPr>
      <xdr:spPr>
        <a:xfrm>
          <a:off x="16357600" y="1007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28" name="フローチャート: 判断 52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29" name="フローチャート: 判断 528"/>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49784</xdr:rowOff>
    </xdr:from>
    <xdr:to>
      <xdr:col>76</xdr:col>
      <xdr:colOff>165100</xdr:colOff>
      <xdr:row>60</xdr:row>
      <xdr:rowOff>151384</xdr:rowOff>
    </xdr:to>
    <xdr:sp macro="" textlink="">
      <xdr:nvSpPr>
        <xdr:cNvPr id="530" name="フローチャート: 判断 529"/>
        <xdr:cNvSpPr/>
      </xdr:nvSpPr>
      <xdr:spPr>
        <a:xfrm>
          <a:off x="14541500" y="103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150368</xdr:rowOff>
    </xdr:from>
    <xdr:to>
      <xdr:col>85</xdr:col>
      <xdr:colOff>177800</xdr:colOff>
      <xdr:row>61</xdr:row>
      <xdr:rowOff>80518</xdr:rowOff>
    </xdr:to>
    <xdr:sp macro="" textlink="">
      <xdr:nvSpPr>
        <xdr:cNvPr id="536" name="楕円 535"/>
        <xdr:cNvSpPr/>
      </xdr:nvSpPr>
      <xdr:spPr>
        <a:xfrm>
          <a:off x="162687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128795</xdr:rowOff>
    </xdr:from>
    <xdr:ext cx="405111" cy="259045"/>
    <xdr:sp macro="" textlink="">
      <xdr:nvSpPr>
        <xdr:cNvPr id="537" name="【学校施設】&#10;有形固定資産減価償却率該当値テキスト"/>
        <xdr:cNvSpPr txBox="1"/>
      </xdr:nvSpPr>
      <xdr:spPr>
        <a:xfrm>
          <a:off x="16357600"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538" name="楕円 537"/>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29718</xdr:rowOff>
    </xdr:from>
    <xdr:to>
      <xdr:col>85</xdr:col>
      <xdr:colOff>127000</xdr:colOff>
      <xdr:row>61</xdr:row>
      <xdr:rowOff>80010</xdr:rowOff>
    </xdr:to>
    <xdr:cxnSp macro="">
      <xdr:nvCxnSpPr>
        <xdr:cNvPr id="539" name="直線コネクタ 538"/>
        <xdr:cNvCxnSpPr/>
      </xdr:nvCxnSpPr>
      <xdr:spPr>
        <a:xfrm flipV="1">
          <a:off x="15481300" y="104881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47498</xdr:rowOff>
    </xdr:from>
    <xdr:to>
      <xdr:col>76</xdr:col>
      <xdr:colOff>165100</xdr:colOff>
      <xdr:row>61</xdr:row>
      <xdr:rowOff>149098</xdr:rowOff>
    </xdr:to>
    <xdr:sp macro="" textlink="">
      <xdr:nvSpPr>
        <xdr:cNvPr id="540" name="楕円 539"/>
        <xdr:cNvSpPr/>
      </xdr:nvSpPr>
      <xdr:spPr>
        <a:xfrm>
          <a:off x="14541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98298</xdr:rowOff>
    </xdr:to>
    <xdr:cxnSp macro="">
      <xdr:nvCxnSpPr>
        <xdr:cNvPr id="541" name="直線コネクタ 540"/>
        <xdr:cNvCxnSpPr/>
      </xdr:nvCxnSpPr>
      <xdr:spPr>
        <a:xfrm flipV="1">
          <a:off x="14592300" y="10538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71899</xdr:rowOff>
    </xdr:from>
    <xdr:ext cx="405111" cy="259045"/>
    <xdr:sp macro="" textlink="">
      <xdr:nvSpPr>
        <xdr:cNvPr id="542" name="n_1aveValue【学校施設】&#10;有形固定資産減価償却率"/>
        <xdr:cNvSpPr txBox="1"/>
      </xdr:nvSpPr>
      <xdr:spPr>
        <a:xfrm>
          <a:off x="152660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167911</xdr:rowOff>
    </xdr:from>
    <xdr:ext cx="405111" cy="259045"/>
    <xdr:sp macro="" textlink="">
      <xdr:nvSpPr>
        <xdr:cNvPr id="543" name="n_2aveValue【学校施設】&#10;有形固定資産減価償却率"/>
        <xdr:cNvSpPr txBox="1"/>
      </xdr:nvSpPr>
      <xdr:spPr>
        <a:xfrm>
          <a:off x="14389744" y="10112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544" name="n_1main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140225</xdr:rowOff>
    </xdr:from>
    <xdr:ext cx="405111" cy="259045"/>
    <xdr:sp macro="" textlink="">
      <xdr:nvSpPr>
        <xdr:cNvPr id="545" name="n_2mainValue【学校施設】&#10;有形固定資産減価償却率"/>
        <xdr:cNvSpPr txBox="1"/>
      </xdr:nvSpPr>
      <xdr:spPr>
        <a:xfrm>
          <a:off x="143897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6" name="直線コネクタ 5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7" name="テキスト ボックス 5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8" name="直線コネクタ 5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9" name="テキスト ボックス 5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0" name="直線コネクタ 5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1" name="テキスト ボックス 5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2" name="直線コネクタ 5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3" name="テキスト ボックス 5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4" name="直線コネクタ 5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5" name="テキスト ボックス 56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62</xdr:row>
      <xdr:rowOff>169926</xdr:rowOff>
    </xdr:to>
    <xdr:cxnSp macro="">
      <xdr:nvCxnSpPr>
        <xdr:cNvPr id="569" name="直線コネクタ 568"/>
        <xdr:cNvCxnSpPr/>
      </xdr:nvCxnSpPr>
      <xdr:spPr>
        <a:xfrm flipV="1">
          <a:off x="22160864" y="9738360"/>
          <a:ext cx="0" cy="1061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2303</xdr:rowOff>
    </xdr:from>
    <xdr:ext cx="469744" cy="259045"/>
    <xdr:sp macro="" textlink="">
      <xdr:nvSpPr>
        <xdr:cNvPr id="570" name="【学校施設】&#10;一人当たり面積最小値テキスト"/>
        <xdr:cNvSpPr txBox="1"/>
      </xdr:nvSpPr>
      <xdr:spPr>
        <a:xfrm>
          <a:off x="22199600"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169926</xdr:rowOff>
    </xdr:from>
    <xdr:to>
      <xdr:col>116</xdr:col>
      <xdr:colOff>152400</xdr:colOff>
      <xdr:row>62</xdr:row>
      <xdr:rowOff>169926</xdr:rowOff>
    </xdr:to>
    <xdr:cxnSp macro="">
      <xdr:nvCxnSpPr>
        <xdr:cNvPr id="571" name="直線コネクタ 570"/>
        <xdr:cNvCxnSpPr/>
      </xdr:nvCxnSpPr>
      <xdr:spPr>
        <a:xfrm>
          <a:off x="22072600" y="107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572" name="【学校施設】&#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73" name="直線コネクタ 572"/>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93616</xdr:rowOff>
    </xdr:from>
    <xdr:ext cx="469744" cy="259045"/>
    <xdr:sp macro="" textlink="">
      <xdr:nvSpPr>
        <xdr:cNvPr id="574" name="【学校施設】&#10;一人当たり面積平均値テキスト"/>
        <xdr:cNvSpPr txBox="1"/>
      </xdr:nvSpPr>
      <xdr:spPr>
        <a:xfrm>
          <a:off x="22199600" y="1038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70739</xdr:rowOff>
    </xdr:from>
    <xdr:to>
      <xdr:col>116</xdr:col>
      <xdr:colOff>114300</xdr:colOff>
      <xdr:row>62</xdr:row>
      <xdr:rowOff>889</xdr:rowOff>
    </xdr:to>
    <xdr:sp macro="" textlink="">
      <xdr:nvSpPr>
        <xdr:cNvPr id="575" name="フローチャート: 判断 574"/>
        <xdr:cNvSpPr/>
      </xdr:nvSpPr>
      <xdr:spPr>
        <a:xfrm>
          <a:off x="22110700" y="1052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86741</xdr:rowOff>
    </xdr:from>
    <xdr:to>
      <xdr:col>112</xdr:col>
      <xdr:colOff>38100</xdr:colOff>
      <xdr:row>62</xdr:row>
      <xdr:rowOff>16891</xdr:rowOff>
    </xdr:to>
    <xdr:sp macro="" textlink="">
      <xdr:nvSpPr>
        <xdr:cNvPr id="576" name="フローチャート: 判断 575"/>
        <xdr:cNvSpPr/>
      </xdr:nvSpPr>
      <xdr:spPr>
        <a:xfrm>
          <a:off x="21272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577" name="フローチャート: 判断 576"/>
        <xdr:cNvSpPr/>
      </xdr:nvSpPr>
      <xdr:spPr>
        <a:xfrm>
          <a:off x="20383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583" name="楕円 582"/>
        <xdr:cNvSpPr/>
      </xdr:nvSpPr>
      <xdr:spPr>
        <a:xfrm>
          <a:off x="22110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68597</xdr:rowOff>
    </xdr:from>
    <xdr:ext cx="469744" cy="259045"/>
    <xdr:sp macro="" textlink="">
      <xdr:nvSpPr>
        <xdr:cNvPr id="584" name="【学校施設】&#10;一人当たり面積該当値テキスト"/>
        <xdr:cNvSpPr txBox="1"/>
      </xdr:nvSpPr>
      <xdr:spPr>
        <a:xfrm>
          <a:off x="22199600"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88646</xdr:rowOff>
    </xdr:from>
    <xdr:to>
      <xdr:col>112</xdr:col>
      <xdr:colOff>38100</xdr:colOff>
      <xdr:row>62</xdr:row>
      <xdr:rowOff>18796</xdr:rowOff>
    </xdr:to>
    <xdr:sp macro="" textlink="">
      <xdr:nvSpPr>
        <xdr:cNvPr id="585" name="楕円 584"/>
        <xdr:cNvSpPr/>
      </xdr:nvSpPr>
      <xdr:spPr>
        <a:xfrm>
          <a:off x="21272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139446</xdr:rowOff>
    </xdr:from>
    <xdr:to>
      <xdr:col>116</xdr:col>
      <xdr:colOff>63500</xdr:colOff>
      <xdr:row>61</xdr:row>
      <xdr:rowOff>140970</xdr:rowOff>
    </xdr:to>
    <xdr:cxnSp macro="">
      <xdr:nvCxnSpPr>
        <xdr:cNvPr id="586" name="直線コネクタ 585"/>
        <xdr:cNvCxnSpPr/>
      </xdr:nvCxnSpPr>
      <xdr:spPr>
        <a:xfrm>
          <a:off x="21323300" y="1059789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68453</xdr:rowOff>
    </xdr:from>
    <xdr:to>
      <xdr:col>107</xdr:col>
      <xdr:colOff>101600</xdr:colOff>
      <xdr:row>61</xdr:row>
      <xdr:rowOff>170053</xdr:rowOff>
    </xdr:to>
    <xdr:sp macro="" textlink="">
      <xdr:nvSpPr>
        <xdr:cNvPr id="587" name="楕円 586"/>
        <xdr:cNvSpPr/>
      </xdr:nvSpPr>
      <xdr:spPr>
        <a:xfrm>
          <a:off x="20383500" y="105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119253</xdr:rowOff>
    </xdr:from>
    <xdr:to>
      <xdr:col>111</xdr:col>
      <xdr:colOff>177800</xdr:colOff>
      <xdr:row>61</xdr:row>
      <xdr:rowOff>139446</xdr:rowOff>
    </xdr:to>
    <xdr:cxnSp macro="">
      <xdr:nvCxnSpPr>
        <xdr:cNvPr id="588" name="直線コネクタ 587"/>
        <xdr:cNvCxnSpPr/>
      </xdr:nvCxnSpPr>
      <xdr:spPr>
        <a:xfrm>
          <a:off x="20434300" y="10577703"/>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33418</xdr:rowOff>
    </xdr:from>
    <xdr:ext cx="469744" cy="259045"/>
    <xdr:sp macro="" textlink="">
      <xdr:nvSpPr>
        <xdr:cNvPr id="589" name="n_1aveValue【学校施設】&#10;一人当たり面積"/>
        <xdr:cNvSpPr txBox="1"/>
      </xdr:nvSpPr>
      <xdr:spPr>
        <a:xfrm>
          <a:off x="210757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12971</xdr:rowOff>
    </xdr:from>
    <xdr:ext cx="469744" cy="259045"/>
    <xdr:sp macro="" textlink="">
      <xdr:nvSpPr>
        <xdr:cNvPr id="590" name="n_2aveValue【学校施設】&#10;一人当たり面積"/>
        <xdr:cNvSpPr txBox="1"/>
      </xdr:nvSpPr>
      <xdr:spPr>
        <a:xfrm>
          <a:off x="201994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9923</xdr:rowOff>
    </xdr:from>
    <xdr:ext cx="469744" cy="259045"/>
    <xdr:sp macro="" textlink="">
      <xdr:nvSpPr>
        <xdr:cNvPr id="591" name="n_1mainValue【学校施設】&#10;一人当たり面積"/>
        <xdr:cNvSpPr txBox="1"/>
      </xdr:nvSpPr>
      <xdr:spPr>
        <a:xfrm>
          <a:off x="210757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15130</xdr:rowOff>
    </xdr:from>
    <xdr:ext cx="469744" cy="259045"/>
    <xdr:sp macro="" textlink="">
      <xdr:nvSpPr>
        <xdr:cNvPr id="592" name="n_2mainValue【学校施設】&#10;一人当たり面積"/>
        <xdr:cNvSpPr txBox="1"/>
      </xdr:nvSpPr>
      <xdr:spPr>
        <a:xfrm>
          <a:off x="20199427" y="103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では、高度経済成長期を中心に多種多様な公共施設の整備を進め、膨大な量の施設を保有しているため、市設建築物については「資産流動化プロジェクトチーム」による総合的な有効活用、インフラ施設については長寿命化を基本とした効率的な維持管理を実施している。こうした取組みもあり、有形固定資産減価償却率は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その中でも、公営住宅については、「大阪市営住宅ストック総合活用計画」（当初策定：平成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基づき、事業費・事業量の平準化を図りながら、公営住宅法上の耐用年限を超過しないよう計画的に建替事業を進めていることから、有形固定資産減価償却率が低くなっているものと考えられる。一方で、港湾施設については、老朽化が進み、供用年数が耐用年数を超える施設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割を占めていることから有形固定資産減価償却率が高くなっているが、これまでの取組みに加えて、「大阪港インフラ長寿命化計画」（平成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月策定）に基づき、効率的かつ効果的な維持管理を推進する。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今後も市設建築物およびインフラ施設については、平成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年度に策定した「大阪市公共施設マネジメント基本方針」に沿って、規模の最適化、予防保全による長寿命化、多様なコスト縮減手法の導入に取り組む。</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2,702,432
2,570,850
225.21
1,742,817,144
1,740,813,287
419,812
848,686,770
2,069,776,835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106680</xdr:rowOff>
    </xdr:from>
    <xdr:to>
      <xdr:col>24</xdr:col>
      <xdr:colOff>62865</xdr:colOff>
      <xdr:row>42</xdr:row>
      <xdr:rowOff>87630</xdr:rowOff>
    </xdr:to>
    <xdr:cxnSp macro="">
      <xdr:nvCxnSpPr>
        <xdr:cNvPr id="56" name="直線コネクタ 55"/>
        <xdr:cNvCxnSpPr/>
      </xdr:nvCxnSpPr>
      <xdr:spPr>
        <a:xfrm flipV="1">
          <a:off x="4634865" y="59359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7" name="【図書館】&#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58" name="直線コネクタ 57"/>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53357</xdr:rowOff>
    </xdr:from>
    <xdr:ext cx="405111" cy="259045"/>
    <xdr:sp macro="" textlink="">
      <xdr:nvSpPr>
        <xdr:cNvPr id="59" name="【図書館】&#10;有形固定資産減価償却率最大値テキスト"/>
        <xdr:cNvSpPr txBox="1"/>
      </xdr:nvSpPr>
      <xdr:spPr>
        <a:xfrm>
          <a:off x="467360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106680</xdr:rowOff>
    </xdr:from>
    <xdr:to>
      <xdr:col>24</xdr:col>
      <xdr:colOff>152400</xdr:colOff>
      <xdr:row>34</xdr:row>
      <xdr:rowOff>106680</xdr:rowOff>
    </xdr:to>
    <xdr:cxnSp macro="">
      <xdr:nvCxnSpPr>
        <xdr:cNvPr id="60" name="直線コネクタ 59"/>
        <xdr:cNvCxnSpPr/>
      </xdr:nvCxnSpPr>
      <xdr:spPr>
        <a:xfrm>
          <a:off x="4546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139717</xdr:rowOff>
    </xdr:from>
    <xdr:ext cx="405111" cy="259045"/>
    <xdr:sp macro="" textlink="">
      <xdr:nvSpPr>
        <xdr:cNvPr id="61" name="【図書館】&#10;有形固定資産減価償却率平均値テキスト"/>
        <xdr:cNvSpPr txBox="1"/>
      </xdr:nvSpPr>
      <xdr:spPr>
        <a:xfrm>
          <a:off x="4673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2" name="フローチャート: 判断 61"/>
        <xdr:cNvSpPr/>
      </xdr:nvSpPr>
      <xdr:spPr>
        <a:xfrm>
          <a:off x="4584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135890</xdr:rowOff>
    </xdr:from>
    <xdr:to>
      <xdr:col>20</xdr:col>
      <xdr:colOff>38100</xdr:colOff>
      <xdr:row>39</xdr:row>
      <xdr:rowOff>66040</xdr:rowOff>
    </xdr:to>
    <xdr:sp macro="" textlink="">
      <xdr:nvSpPr>
        <xdr:cNvPr id="63" name="フローチャート: 判断 62"/>
        <xdr:cNvSpPr/>
      </xdr:nvSpPr>
      <xdr:spPr>
        <a:xfrm>
          <a:off x="3746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4" name="フローチャート: 判断 63"/>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21590</xdr:rowOff>
    </xdr:from>
    <xdr:to>
      <xdr:col>24</xdr:col>
      <xdr:colOff>114300</xdr:colOff>
      <xdr:row>39</xdr:row>
      <xdr:rowOff>123190</xdr:rowOff>
    </xdr:to>
    <xdr:sp macro="" textlink="">
      <xdr:nvSpPr>
        <xdr:cNvPr id="70" name="楕円 69"/>
        <xdr:cNvSpPr/>
      </xdr:nvSpPr>
      <xdr:spPr>
        <a:xfrm>
          <a:off x="4584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17</xdr:rowOff>
    </xdr:from>
    <xdr:ext cx="405111" cy="259045"/>
    <xdr:sp macro="" textlink="">
      <xdr:nvSpPr>
        <xdr:cNvPr id="71" name="【図書館】&#10;有形固定資産減価償却率該当値テキスト"/>
        <xdr:cNvSpPr txBox="1"/>
      </xdr:nvSpPr>
      <xdr:spPr>
        <a:xfrm>
          <a:off x="4673600"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101600</xdr:rowOff>
    </xdr:from>
    <xdr:to>
      <xdr:col>20</xdr:col>
      <xdr:colOff>38100</xdr:colOff>
      <xdr:row>40</xdr:row>
      <xdr:rowOff>31750</xdr:rowOff>
    </xdr:to>
    <xdr:sp macro="" textlink="">
      <xdr:nvSpPr>
        <xdr:cNvPr id="72" name="楕円 71"/>
        <xdr:cNvSpPr/>
      </xdr:nvSpPr>
      <xdr:spPr>
        <a:xfrm>
          <a:off x="3746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72390</xdr:rowOff>
    </xdr:from>
    <xdr:to>
      <xdr:col>24</xdr:col>
      <xdr:colOff>63500</xdr:colOff>
      <xdr:row>39</xdr:row>
      <xdr:rowOff>152400</xdr:rowOff>
    </xdr:to>
    <xdr:cxnSp macro="">
      <xdr:nvCxnSpPr>
        <xdr:cNvPr id="73" name="直線コネクタ 72"/>
        <xdr:cNvCxnSpPr/>
      </xdr:nvCxnSpPr>
      <xdr:spPr>
        <a:xfrm flipV="1">
          <a:off x="3797300" y="675894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6350</xdr:rowOff>
    </xdr:from>
    <xdr:to>
      <xdr:col>15</xdr:col>
      <xdr:colOff>101600</xdr:colOff>
      <xdr:row>40</xdr:row>
      <xdr:rowOff>107950</xdr:rowOff>
    </xdr:to>
    <xdr:sp macro="" textlink="">
      <xdr:nvSpPr>
        <xdr:cNvPr id="74" name="楕円 73"/>
        <xdr:cNvSpPr/>
      </xdr:nvSpPr>
      <xdr:spPr>
        <a:xfrm>
          <a:off x="2857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152400</xdr:rowOff>
    </xdr:from>
    <xdr:to>
      <xdr:col>19</xdr:col>
      <xdr:colOff>177800</xdr:colOff>
      <xdr:row>40</xdr:row>
      <xdr:rowOff>57150</xdr:rowOff>
    </xdr:to>
    <xdr:cxnSp macro="">
      <xdr:nvCxnSpPr>
        <xdr:cNvPr id="75" name="直線コネクタ 74"/>
        <xdr:cNvCxnSpPr/>
      </xdr:nvCxnSpPr>
      <xdr:spPr>
        <a:xfrm flipV="1">
          <a:off x="2908300" y="6838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82567</xdr:rowOff>
    </xdr:from>
    <xdr:ext cx="405111" cy="259045"/>
    <xdr:sp macro="" textlink="">
      <xdr:nvSpPr>
        <xdr:cNvPr id="76" name="n_1aveValue【図書館】&#10;有形固定資産減価償却率"/>
        <xdr:cNvSpPr txBox="1"/>
      </xdr:nvSpPr>
      <xdr:spPr>
        <a:xfrm>
          <a:off x="3582044" y="642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7" name="n_2aveValue【図書館】&#10;有形固定資産減価償却率"/>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22877</xdr:rowOff>
    </xdr:from>
    <xdr:ext cx="405111" cy="259045"/>
    <xdr:sp macro="" textlink="">
      <xdr:nvSpPr>
        <xdr:cNvPr id="78" name="n_1mainValue【図書館】&#10;有形固定資産減価償却率"/>
        <xdr:cNvSpPr txBox="1"/>
      </xdr:nvSpPr>
      <xdr:spPr>
        <a:xfrm>
          <a:off x="35820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99077</xdr:rowOff>
    </xdr:from>
    <xdr:ext cx="405111" cy="259045"/>
    <xdr:sp macro="" textlink="">
      <xdr:nvSpPr>
        <xdr:cNvPr id="79" name="n_2mainValue【図書館】&#10;有形固定資産減価償却率"/>
        <xdr:cNvSpPr txBox="1"/>
      </xdr:nvSpPr>
      <xdr:spPr>
        <a:xfrm>
          <a:off x="27057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2" name="直線コネクタ 101"/>
        <xdr:cNvCxnSpPr/>
      </xdr:nvCxnSpPr>
      <xdr:spPr>
        <a:xfrm flipV="1">
          <a:off x="10476865" y="569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3"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4" name="直線コネクタ 103"/>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5" name="【図書館】&#10;一人当たり面積最大値テキスト"/>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6" name="直線コネクタ 105"/>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163847</xdr:rowOff>
    </xdr:from>
    <xdr:ext cx="469744" cy="259045"/>
    <xdr:sp macro="" textlink="">
      <xdr:nvSpPr>
        <xdr:cNvPr id="107" name="【図書館】&#10;一人当たり面積平均値テキスト"/>
        <xdr:cNvSpPr txBox="1"/>
      </xdr:nvSpPr>
      <xdr:spPr>
        <a:xfrm>
          <a:off x="10515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08" name="フローチャート: 判断 107"/>
        <xdr:cNvSpPr/>
      </xdr:nvSpPr>
      <xdr:spPr>
        <a:xfrm>
          <a:off x="10426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09" name="フローチャート: 判断 108"/>
        <xdr:cNvSpPr/>
      </xdr:nvSpPr>
      <xdr:spPr>
        <a:xfrm>
          <a:off x="9588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0" name="フローチャート: 判断 109"/>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6" name="楕円 115"/>
        <xdr:cNvSpPr/>
      </xdr:nvSpPr>
      <xdr:spPr>
        <a:xfrm>
          <a:off x="10426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71137</xdr:rowOff>
    </xdr:from>
    <xdr:ext cx="469744" cy="259045"/>
    <xdr:sp macro="" textlink="">
      <xdr:nvSpPr>
        <xdr:cNvPr id="117" name="【図書館】&#10;一人当たり面積該当値テキスト"/>
        <xdr:cNvSpPr txBox="1"/>
      </xdr:nvSpPr>
      <xdr:spPr>
        <a:xfrm>
          <a:off x="10515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48260</xdr:rowOff>
    </xdr:from>
    <xdr:to>
      <xdr:col>50</xdr:col>
      <xdr:colOff>165100</xdr:colOff>
      <xdr:row>38</xdr:row>
      <xdr:rowOff>149860</xdr:rowOff>
    </xdr:to>
    <xdr:sp macro="" textlink="">
      <xdr:nvSpPr>
        <xdr:cNvPr id="118" name="楕円 117"/>
        <xdr:cNvSpPr/>
      </xdr:nvSpPr>
      <xdr:spPr>
        <a:xfrm>
          <a:off x="958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99060</xdr:rowOff>
    </xdr:from>
    <xdr:to>
      <xdr:col>55</xdr:col>
      <xdr:colOff>0</xdr:colOff>
      <xdr:row>38</xdr:row>
      <xdr:rowOff>99060</xdr:rowOff>
    </xdr:to>
    <xdr:cxnSp macro="">
      <xdr:nvCxnSpPr>
        <xdr:cNvPr id="119" name="直線コネクタ 118"/>
        <xdr:cNvCxnSpPr/>
      </xdr:nvCxnSpPr>
      <xdr:spPr>
        <a:xfrm>
          <a:off x="9639300" y="6614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48260</xdr:rowOff>
    </xdr:from>
    <xdr:to>
      <xdr:col>46</xdr:col>
      <xdr:colOff>38100</xdr:colOff>
      <xdr:row>38</xdr:row>
      <xdr:rowOff>149860</xdr:rowOff>
    </xdr:to>
    <xdr:sp macro="" textlink="">
      <xdr:nvSpPr>
        <xdr:cNvPr id="120" name="楕円 119"/>
        <xdr:cNvSpPr/>
      </xdr:nvSpPr>
      <xdr:spPr>
        <a:xfrm>
          <a:off x="869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99060</xdr:rowOff>
    </xdr:from>
    <xdr:to>
      <xdr:col>50</xdr:col>
      <xdr:colOff>114300</xdr:colOff>
      <xdr:row>38</xdr:row>
      <xdr:rowOff>99060</xdr:rowOff>
    </xdr:to>
    <xdr:cxnSp macro="">
      <xdr:nvCxnSpPr>
        <xdr:cNvPr id="121" name="直線コネクタ 120"/>
        <xdr:cNvCxnSpPr/>
      </xdr:nvCxnSpPr>
      <xdr:spPr>
        <a:xfrm>
          <a:off x="8750300" y="661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106697</xdr:rowOff>
    </xdr:from>
    <xdr:ext cx="469744" cy="259045"/>
    <xdr:sp macro="" textlink="">
      <xdr:nvSpPr>
        <xdr:cNvPr id="122" name="n_1aveValue【図書館】&#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23" name="n_2ave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166387</xdr:rowOff>
    </xdr:from>
    <xdr:ext cx="469744" cy="259045"/>
    <xdr:sp macro="" textlink="">
      <xdr:nvSpPr>
        <xdr:cNvPr id="124" name="n_1main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166387</xdr:rowOff>
    </xdr:from>
    <xdr:ext cx="469744" cy="259045"/>
    <xdr:sp macro="" textlink="">
      <xdr:nvSpPr>
        <xdr:cNvPr id="125" name="n_2mainValue【図書館】&#10;一人当たり面積"/>
        <xdr:cNvSpPr txBox="1"/>
      </xdr:nvSpPr>
      <xdr:spPr>
        <a:xfrm>
          <a:off x="8515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167640</xdr:rowOff>
    </xdr:to>
    <xdr:cxnSp macro="">
      <xdr:nvCxnSpPr>
        <xdr:cNvPr id="150" name="直線コネクタ 149"/>
        <xdr:cNvCxnSpPr/>
      </xdr:nvCxnSpPr>
      <xdr:spPr>
        <a:xfrm flipV="1">
          <a:off x="4634865" y="971931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17</xdr:rowOff>
    </xdr:from>
    <xdr:ext cx="405111" cy="259045"/>
    <xdr:sp macro="" textlink="">
      <xdr:nvSpPr>
        <xdr:cNvPr id="151" name="【体育館・プール】&#10;有形固定資産減価償却率最小値テキスト"/>
        <xdr:cNvSpPr txBox="1"/>
      </xdr:nvSpPr>
      <xdr:spPr>
        <a:xfrm>
          <a:off x="4673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167640</xdr:rowOff>
    </xdr:from>
    <xdr:to>
      <xdr:col>24</xdr:col>
      <xdr:colOff>152400</xdr:colOff>
      <xdr:row>64</xdr:row>
      <xdr:rowOff>167640</xdr:rowOff>
    </xdr:to>
    <xdr:cxnSp macro="">
      <xdr:nvCxnSpPr>
        <xdr:cNvPr id="152" name="直線コネクタ 151"/>
        <xdr:cNvCxnSpPr/>
      </xdr:nvCxnSpPr>
      <xdr:spPr>
        <a:xfrm>
          <a:off x="4546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53" name="【体育館・プール】&#10;有形固定資産減価償却率最大値テキスト"/>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54" name="直線コネクタ 153"/>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40657</xdr:rowOff>
    </xdr:from>
    <xdr:ext cx="405111" cy="259045"/>
    <xdr:sp macro="" textlink="">
      <xdr:nvSpPr>
        <xdr:cNvPr id="155" name="【体育館・プール】&#10;有形固定資産減価償却率平均値テキスト"/>
        <xdr:cNvSpPr txBox="1"/>
      </xdr:nvSpPr>
      <xdr:spPr>
        <a:xfrm>
          <a:off x="4673600" y="1032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56" name="フローチャート: 判断 155"/>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36830</xdr:rowOff>
    </xdr:from>
    <xdr:to>
      <xdr:col>20</xdr:col>
      <xdr:colOff>38100</xdr:colOff>
      <xdr:row>61</xdr:row>
      <xdr:rowOff>138430</xdr:rowOff>
    </xdr:to>
    <xdr:sp macro="" textlink="">
      <xdr:nvSpPr>
        <xdr:cNvPr id="157" name="フローチャート: 判断 156"/>
        <xdr:cNvSpPr/>
      </xdr:nvSpPr>
      <xdr:spPr>
        <a:xfrm>
          <a:off x="3746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124460</xdr:rowOff>
    </xdr:from>
    <xdr:to>
      <xdr:col>15</xdr:col>
      <xdr:colOff>101600</xdr:colOff>
      <xdr:row>62</xdr:row>
      <xdr:rowOff>54610</xdr:rowOff>
    </xdr:to>
    <xdr:sp macro="" textlink="">
      <xdr:nvSpPr>
        <xdr:cNvPr id="158" name="フローチャート: 判断 157"/>
        <xdr:cNvSpPr/>
      </xdr:nvSpPr>
      <xdr:spPr>
        <a:xfrm>
          <a:off x="2857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64" name="楕円 163"/>
        <xdr:cNvSpPr/>
      </xdr:nvSpPr>
      <xdr:spPr>
        <a:xfrm>
          <a:off x="4584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87647</xdr:rowOff>
    </xdr:from>
    <xdr:ext cx="405111" cy="259045"/>
    <xdr:sp macro="" textlink="">
      <xdr:nvSpPr>
        <xdr:cNvPr id="165" name="【体育館・プール】&#10;有形固定資産減価償却率該当値テキスト"/>
        <xdr:cNvSpPr txBox="1"/>
      </xdr:nvSpPr>
      <xdr:spPr>
        <a:xfrm>
          <a:off x="4673600"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25400</xdr:rowOff>
    </xdr:from>
    <xdr:to>
      <xdr:col>20</xdr:col>
      <xdr:colOff>38100</xdr:colOff>
      <xdr:row>63</xdr:row>
      <xdr:rowOff>127000</xdr:rowOff>
    </xdr:to>
    <xdr:sp macro="" textlink="">
      <xdr:nvSpPr>
        <xdr:cNvPr id="166" name="楕円 165"/>
        <xdr:cNvSpPr/>
      </xdr:nvSpPr>
      <xdr:spPr>
        <a:xfrm>
          <a:off x="3746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160020</xdr:rowOff>
    </xdr:from>
    <xdr:to>
      <xdr:col>24</xdr:col>
      <xdr:colOff>63500</xdr:colOff>
      <xdr:row>63</xdr:row>
      <xdr:rowOff>76200</xdr:rowOff>
    </xdr:to>
    <xdr:cxnSp macro="">
      <xdr:nvCxnSpPr>
        <xdr:cNvPr id="167" name="直線コネクタ 166"/>
        <xdr:cNvCxnSpPr/>
      </xdr:nvCxnSpPr>
      <xdr:spPr>
        <a:xfrm flipV="1">
          <a:off x="3797300" y="107899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109220</xdr:rowOff>
    </xdr:from>
    <xdr:to>
      <xdr:col>15</xdr:col>
      <xdr:colOff>101600</xdr:colOff>
      <xdr:row>64</xdr:row>
      <xdr:rowOff>39370</xdr:rowOff>
    </xdr:to>
    <xdr:sp macro="" textlink="">
      <xdr:nvSpPr>
        <xdr:cNvPr id="168" name="楕円 167"/>
        <xdr:cNvSpPr/>
      </xdr:nvSpPr>
      <xdr:spPr>
        <a:xfrm>
          <a:off x="2857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76200</xdr:rowOff>
    </xdr:from>
    <xdr:to>
      <xdr:col>19</xdr:col>
      <xdr:colOff>177800</xdr:colOff>
      <xdr:row>63</xdr:row>
      <xdr:rowOff>160020</xdr:rowOff>
    </xdr:to>
    <xdr:cxnSp macro="">
      <xdr:nvCxnSpPr>
        <xdr:cNvPr id="169" name="直線コネクタ 168"/>
        <xdr:cNvCxnSpPr/>
      </xdr:nvCxnSpPr>
      <xdr:spPr>
        <a:xfrm flipV="1">
          <a:off x="2908300" y="108775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154957</xdr:rowOff>
    </xdr:from>
    <xdr:ext cx="405111" cy="259045"/>
    <xdr:sp macro="" textlink="">
      <xdr:nvSpPr>
        <xdr:cNvPr id="170" name="n_1aveValue【体育館・プール】&#10;有形固定資産減価償却率"/>
        <xdr:cNvSpPr txBox="1"/>
      </xdr:nvSpPr>
      <xdr:spPr>
        <a:xfrm>
          <a:off x="3582044"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71137</xdr:rowOff>
    </xdr:from>
    <xdr:ext cx="405111" cy="259045"/>
    <xdr:sp macro="" textlink="">
      <xdr:nvSpPr>
        <xdr:cNvPr id="171" name="n_2aveValue【体育館・プール】&#10;有形固定資産減価償却率"/>
        <xdr:cNvSpPr txBox="1"/>
      </xdr:nvSpPr>
      <xdr:spPr>
        <a:xfrm>
          <a:off x="27057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118127</xdr:rowOff>
    </xdr:from>
    <xdr:ext cx="405111" cy="259045"/>
    <xdr:sp macro="" textlink="">
      <xdr:nvSpPr>
        <xdr:cNvPr id="172" name="n_1mainValue【体育館・プール】&#10;有形固定資産減価償却率"/>
        <xdr:cNvSpPr txBox="1"/>
      </xdr:nvSpPr>
      <xdr:spPr>
        <a:xfrm>
          <a:off x="3582044"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30497</xdr:rowOff>
    </xdr:from>
    <xdr:ext cx="405111" cy="259045"/>
    <xdr:sp macro="" textlink="">
      <xdr:nvSpPr>
        <xdr:cNvPr id="173" name="n_2mainValue【体育館・プール】&#10;有形固定資産減価償却率"/>
        <xdr:cNvSpPr txBox="1"/>
      </xdr:nvSpPr>
      <xdr:spPr>
        <a:xfrm>
          <a:off x="27057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117022</xdr:rowOff>
    </xdr:from>
    <xdr:to>
      <xdr:col>54</xdr:col>
      <xdr:colOff>189865</xdr:colOff>
      <xdr:row>64</xdr:row>
      <xdr:rowOff>21772</xdr:rowOff>
    </xdr:to>
    <xdr:cxnSp macro="">
      <xdr:nvCxnSpPr>
        <xdr:cNvPr id="200" name="直線コネクタ 199"/>
        <xdr:cNvCxnSpPr/>
      </xdr:nvCxnSpPr>
      <xdr:spPr>
        <a:xfrm flipV="1">
          <a:off x="10476865" y="95467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25599</xdr:rowOff>
    </xdr:from>
    <xdr:ext cx="469744" cy="259045"/>
    <xdr:sp macro="" textlink="">
      <xdr:nvSpPr>
        <xdr:cNvPr id="201" name="【体育館・プール】&#10;一人当たり面積最小値テキスト"/>
        <xdr:cNvSpPr txBox="1"/>
      </xdr:nvSpPr>
      <xdr:spPr>
        <a:xfrm>
          <a:off x="10515600" y="10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21772</xdr:rowOff>
    </xdr:from>
    <xdr:to>
      <xdr:col>55</xdr:col>
      <xdr:colOff>88900</xdr:colOff>
      <xdr:row>64</xdr:row>
      <xdr:rowOff>21772</xdr:rowOff>
    </xdr:to>
    <xdr:cxnSp macro="">
      <xdr:nvCxnSpPr>
        <xdr:cNvPr id="202" name="直線コネクタ 201"/>
        <xdr:cNvCxnSpPr/>
      </xdr:nvCxnSpPr>
      <xdr:spPr>
        <a:xfrm>
          <a:off x="10388600" y="1099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63699</xdr:rowOff>
    </xdr:from>
    <xdr:ext cx="469744" cy="259045"/>
    <xdr:sp macro="" textlink="">
      <xdr:nvSpPr>
        <xdr:cNvPr id="203" name="【体育館・プール】&#10;一人当たり面積最大値テキスト"/>
        <xdr:cNvSpPr txBox="1"/>
      </xdr:nvSpPr>
      <xdr:spPr>
        <a:xfrm>
          <a:off x="105156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117022</xdr:rowOff>
    </xdr:from>
    <xdr:to>
      <xdr:col>55</xdr:col>
      <xdr:colOff>88900</xdr:colOff>
      <xdr:row>55</xdr:row>
      <xdr:rowOff>117022</xdr:rowOff>
    </xdr:to>
    <xdr:cxnSp macro="">
      <xdr:nvCxnSpPr>
        <xdr:cNvPr id="204" name="直線コネクタ 203"/>
        <xdr:cNvCxnSpPr/>
      </xdr:nvCxnSpPr>
      <xdr:spPr>
        <a:xfrm>
          <a:off x="10388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148062</xdr:rowOff>
    </xdr:from>
    <xdr:ext cx="469744" cy="259045"/>
    <xdr:sp macro="" textlink="">
      <xdr:nvSpPr>
        <xdr:cNvPr id="205" name="【体育館・プール】&#10;一人当たり面積平均値テキスト"/>
        <xdr:cNvSpPr txBox="1"/>
      </xdr:nvSpPr>
      <xdr:spPr>
        <a:xfrm>
          <a:off x="10515600" y="10606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206" name="フローチャート: 判断 205"/>
        <xdr:cNvSpPr/>
      </xdr:nvSpPr>
      <xdr:spPr>
        <a:xfrm>
          <a:off x="104267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07" name="フローチャート: 判断 206"/>
        <xdr:cNvSpPr/>
      </xdr:nvSpPr>
      <xdr:spPr>
        <a:xfrm>
          <a:off x="9588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08" name="フローチャート: 判断 207"/>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79828</xdr:rowOff>
    </xdr:from>
    <xdr:to>
      <xdr:col>55</xdr:col>
      <xdr:colOff>50800</xdr:colOff>
      <xdr:row>61</xdr:row>
      <xdr:rowOff>9978</xdr:rowOff>
    </xdr:to>
    <xdr:sp macro="" textlink="">
      <xdr:nvSpPr>
        <xdr:cNvPr id="214" name="楕円 213"/>
        <xdr:cNvSpPr/>
      </xdr:nvSpPr>
      <xdr:spPr>
        <a:xfrm>
          <a:off x="10426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102705</xdr:rowOff>
    </xdr:from>
    <xdr:ext cx="469744" cy="259045"/>
    <xdr:sp macro="" textlink="">
      <xdr:nvSpPr>
        <xdr:cNvPr id="215" name="【体育館・プール】&#10;一人当たり面積該当値テキスト"/>
        <xdr:cNvSpPr txBox="1"/>
      </xdr:nvSpPr>
      <xdr:spPr>
        <a:xfrm>
          <a:off x="10515600" y="1021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90715</xdr:rowOff>
    </xdr:from>
    <xdr:to>
      <xdr:col>50</xdr:col>
      <xdr:colOff>165100</xdr:colOff>
      <xdr:row>61</xdr:row>
      <xdr:rowOff>20865</xdr:rowOff>
    </xdr:to>
    <xdr:sp macro="" textlink="">
      <xdr:nvSpPr>
        <xdr:cNvPr id="216" name="楕円 215"/>
        <xdr:cNvSpPr/>
      </xdr:nvSpPr>
      <xdr:spPr>
        <a:xfrm>
          <a:off x="9588500" y="103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130628</xdr:rowOff>
    </xdr:from>
    <xdr:to>
      <xdr:col>55</xdr:col>
      <xdr:colOff>0</xdr:colOff>
      <xdr:row>60</xdr:row>
      <xdr:rowOff>141515</xdr:rowOff>
    </xdr:to>
    <xdr:cxnSp macro="">
      <xdr:nvCxnSpPr>
        <xdr:cNvPr id="217" name="直線コネクタ 216"/>
        <xdr:cNvCxnSpPr/>
      </xdr:nvCxnSpPr>
      <xdr:spPr>
        <a:xfrm flipV="1">
          <a:off x="9639300" y="104176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79828</xdr:rowOff>
    </xdr:from>
    <xdr:to>
      <xdr:col>46</xdr:col>
      <xdr:colOff>38100</xdr:colOff>
      <xdr:row>61</xdr:row>
      <xdr:rowOff>9978</xdr:rowOff>
    </xdr:to>
    <xdr:sp macro="" textlink="">
      <xdr:nvSpPr>
        <xdr:cNvPr id="218" name="楕円 217"/>
        <xdr:cNvSpPr/>
      </xdr:nvSpPr>
      <xdr:spPr>
        <a:xfrm>
          <a:off x="8699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130628</xdr:rowOff>
    </xdr:from>
    <xdr:to>
      <xdr:col>50</xdr:col>
      <xdr:colOff>114300</xdr:colOff>
      <xdr:row>60</xdr:row>
      <xdr:rowOff>141515</xdr:rowOff>
    </xdr:to>
    <xdr:cxnSp macro="">
      <xdr:nvCxnSpPr>
        <xdr:cNvPr id="219" name="直線コネクタ 218"/>
        <xdr:cNvCxnSpPr/>
      </xdr:nvCxnSpPr>
      <xdr:spPr>
        <a:xfrm>
          <a:off x="8750300" y="104176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69142</xdr:rowOff>
    </xdr:from>
    <xdr:ext cx="469744" cy="259045"/>
    <xdr:sp macro="" textlink="">
      <xdr:nvSpPr>
        <xdr:cNvPr id="220" name="n_1aveValue【体育館・プール】&#10;一人当たり面積"/>
        <xdr:cNvSpPr txBox="1"/>
      </xdr:nvSpPr>
      <xdr:spPr>
        <a:xfrm>
          <a:off x="9391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21" name="n_2aveValue【体育館・プール】&#10;一人当たり面積"/>
        <xdr:cNvSpPr txBox="1"/>
      </xdr:nvSpPr>
      <xdr:spPr>
        <a:xfrm>
          <a:off x="8515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37392</xdr:rowOff>
    </xdr:from>
    <xdr:ext cx="469744" cy="259045"/>
    <xdr:sp macro="" textlink="">
      <xdr:nvSpPr>
        <xdr:cNvPr id="222" name="n_1mainValue【体育館・プール】&#10;一人当たり面積"/>
        <xdr:cNvSpPr txBox="1"/>
      </xdr:nvSpPr>
      <xdr:spPr>
        <a:xfrm>
          <a:off x="939172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26505</xdr:rowOff>
    </xdr:from>
    <xdr:ext cx="469744" cy="259045"/>
    <xdr:sp macro="" textlink="">
      <xdr:nvSpPr>
        <xdr:cNvPr id="223" name="n_2mainValue【体育館・プール】&#10;一人当たり面積"/>
        <xdr:cNvSpPr txBox="1"/>
      </xdr:nvSpPr>
      <xdr:spPr>
        <a:xfrm>
          <a:off x="8515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67492</xdr:rowOff>
    </xdr:to>
    <xdr:cxnSp macro="">
      <xdr:nvCxnSpPr>
        <xdr:cNvPr id="250" name="直線コネクタ 249"/>
        <xdr:cNvCxnSpPr/>
      </xdr:nvCxnSpPr>
      <xdr:spPr>
        <a:xfrm flipV="1">
          <a:off x="4634865" y="13443857"/>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51"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52" name="直線コネクタ 251"/>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53" name="【福祉施設】&#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54" name="直線コネクタ 253"/>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55" name="【福祉施設】&#10;有形固定資産減価償却率平均値テキスト"/>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56" name="フローチャート: 判断 255"/>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1995</xdr:rowOff>
    </xdr:from>
    <xdr:to>
      <xdr:col>20</xdr:col>
      <xdr:colOff>38100</xdr:colOff>
      <xdr:row>83</xdr:row>
      <xdr:rowOff>103595</xdr:rowOff>
    </xdr:to>
    <xdr:sp macro="" textlink="">
      <xdr:nvSpPr>
        <xdr:cNvPr id="257" name="フローチャート: 判断 256"/>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130992</xdr:rowOff>
    </xdr:from>
    <xdr:to>
      <xdr:col>15</xdr:col>
      <xdr:colOff>101600</xdr:colOff>
      <xdr:row>83</xdr:row>
      <xdr:rowOff>61142</xdr:rowOff>
    </xdr:to>
    <xdr:sp macro="" textlink="">
      <xdr:nvSpPr>
        <xdr:cNvPr id="258" name="フローチャート: 判断 257"/>
        <xdr:cNvSpPr/>
      </xdr:nvSpPr>
      <xdr:spPr>
        <a:xfrm>
          <a:off x="2857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111398</xdr:rowOff>
    </xdr:from>
    <xdr:to>
      <xdr:col>24</xdr:col>
      <xdr:colOff>114300</xdr:colOff>
      <xdr:row>83</xdr:row>
      <xdr:rowOff>41548</xdr:rowOff>
    </xdr:to>
    <xdr:sp macro="" textlink="">
      <xdr:nvSpPr>
        <xdr:cNvPr id="264" name="楕円 263"/>
        <xdr:cNvSpPr/>
      </xdr:nvSpPr>
      <xdr:spPr>
        <a:xfrm>
          <a:off x="45847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134275</xdr:rowOff>
    </xdr:from>
    <xdr:ext cx="405111" cy="259045"/>
    <xdr:sp macro="" textlink="">
      <xdr:nvSpPr>
        <xdr:cNvPr id="265" name="【福祉施設】&#10;有形固定資産減価償却率該当値テキスト"/>
        <xdr:cNvSpPr txBox="1"/>
      </xdr:nvSpPr>
      <xdr:spPr>
        <a:xfrm>
          <a:off x="4673600" y="1402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160382</xdr:rowOff>
    </xdr:from>
    <xdr:to>
      <xdr:col>20</xdr:col>
      <xdr:colOff>38100</xdr:colOff>
      <xdr:row>83</xdr:row>
      <xdr:rowOff>90532</xdr:rowOff>
    </xdr:to>
    <xdr:sp macro="" textlink="">
      <xdr:nvSpPr>
        <xdr:cNvPr id="266" name="楕円 265"/>
        <xdr:cNvSpPr/>
      </xdr:nvSpPr>
      <xdr:spPr>
        <a:xfrm>
          <a:off x="3746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162198</xdr:rowOff>
    </xdr:from>
    <xdr:to>
      <xdr:col>24</xdr:col>
      <xdr:colOff>63500</xdr:colOff>
      <xdr:row>83</xdr:row>
      <xdr:rowOff>39732</xdr:rowOff>
    </xdr:to>
    <xdr:cxnSp macro="">
      <xdr:nvCxnSpPr>
        <xdr:cNvPr id="267" name="直線コネクタ 266"/>
        <xdr:cNvCxnSpPr/>
      </xdr:nvCxnSpPr>
      <xdr:spPr>
        <a:xfrm flipV="1">
          <a:off x="3797300" y="14221098"/>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54248</xdr:rowOff>
    </xdr:from>
    <xdr:to>
      <xdr:col>15</xdr:col>
      <xdr:colOff>101600</xdr:colOff>
      <xdr:row>83</xdr:row>
      <xdr:rowOff>155848</xdr:rowOff>
    </xdr:to>
    <xdr:sp macro="" textlink="">
      <xdr:nvSpPr>
        <xdr:cNvPr id="268" name="楕円 267"/>
        <xdr:cNvSpPr/>
      </xdr:nvSpPr>
      <xdr:spPr>
        <a:xfrm>
          <a:off x="2857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39732</xdr:rowOff>
    </xdr:from>
    <xdr:to>
      <xdr:col>19</xdr:col>
      <xdr:colOff>177800</xdr:colOff>
      <xdr:row>83</xdr:row>
      <xdr:rowOff>105048</xdr:rowOff>
    </xdr:to>
    <xdr:cxnSp macro="">
      <xdr:nvCxnSpPr>
        <xdr:cNvPr id="269" name="直線コネクタ 268"/>
        <xdr:cNvCxnSpPr/>
      </xdr:nvCxnSpPr>
      <xdr:spPr>
        <a:xfrm flipV="1">
          <a:off x="2908300" y="1427008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94722</xdr:rowOff>
    </xdr:from>
    <xdr:ext cx="405111" cy="259045"/>
    <xdr:sp macro="" textlink="">
      <xdr:nvSpPr>
        <xdr:cNvPr id="270" name="n_1aveValue【福祉施設】&#10;有形固定資産減価償却率"/>
        <xdr:cNvSpPr txBox="1"/>
      </xdr:nvSpPr>
      <xdr:spPr>
        <a:xfrm>
          <a:off x="3582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77669</xdr:rowOff>
    </xdr:from>
    <xdr:ext cx="405111" cy="259045"/>
    <xdr:sp macro="" textlink="">
      <xdr:nvSpPr>
        <xdr:cNvPr id="271" name="n_2aveValue【福祉施設】&#10;有形固定資産減価償却率"/>
        <xdr:cNvSpPr txBox="1"/>
      </xdr:nvSpPr>
      <xdr:spPr>
        <a:xfrm>
          <a:off x="27057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107059</xdr:rowOff>
    </xdr:from>
    <xdr:ext cx="405111" cy="259045"/>
    <xdr:sp macro="" textlink="">
      <xdr:nvSpPr>
        <xdr:cNvPr id="272" name="n_1mainValue【福祉施設】&#10;有形固定資産減価償却率"/>
        <xdr:cNvSpPr txBox="1"/>
      </xdr:nvSpPr>
      <xdr:spPr>
        <a:xfrm>
          <a:off x="3582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146975</xdr:rowOff>
    </xdr:from>
    <xdr:ext cx="405111" cy="259045"/>
    <xdr:sp macro="" textlink="">
      <xdr:nvSpPr>
        <xdr:cNvPr id="273" name="n_2mainValue【福祉施設】&#10;有形固定資産減価償却率"/>
        <xdr:cNvSpPr txBox="1"/>
      </xdr:nvSpPr>
      <xdr:spPr>
        <a:xfrm>
          <a:off x="27057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4" name="直線コネクタ 28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5" name="テキスト ボックス 28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6" name="直線コネクタ 28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7" name="テキスト ボックス 28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8" name="直線コネクタ 28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9" name="テキスト ボックス 28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0" name="直線コネクタ 28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1" name="テキスト ボックス 29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2" name="直線コネクタ 29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3" name="テキスト ボックス 29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4" name="直線コネクタ 29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5" name="テキスト ボックス 29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5443</xdr:rowOff>
    </xdr:from>
    <xdr:to>
      <xdr:col>54</xdr:col>
      <xdr:colOff>189865</xdr:colOff>
      <xdr:row>86</xdr:row>
      <xdr:rowOff>38100</xdr:rowOff>
    </xdr:to>
    <xdr:cxnSp macro="">
      <xdr:nvCxnSpPr>
        <xdr:cNvPr id="299" name="直線コネクタ 298"/>
        <xdr:cNvCxnSpPr/>
      </xdr:nvCxnSpPr>
      <xdr:spPr>
        <a:xfrm flipV="1">
          <a:off x="10476865"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0"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1" name="直線コネクタ 30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123570</xdr:rowOff>
    </xdr:from>
    <xdr:ext cx="469744" cy="259045"/>
    <xdr:sp macro="" textlink="">
      <xdr:nvSpPr>
        <xdr:cNvPr id="302" name="【福祉施設】&#10;一人当たり面積最大値テキスト"/>
        <xdr:cNvSpPr txBox="1"/>
      </xdr:nvSpPr>
      <xdr:spPr>
        <a:xfrm>
          <a:off x="10515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303" name="直線コネクタ 302"/>
        <xdr:cNvCxnSpPr/>
      </xdr:nvCxnSpPr>
      <xdr:spPr>
        <a:xfrm>
          <a:off x="10388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165298</xdr:rowOff>
    </xdr:from>
    <xdr:ext cx="469744" cy="259045"/>
    <xdr:sp macro="" textlink="">
      <xdr:nvSpPr>
        <xdr:cNvPr id="304" name="【福祉施設】&#10;一人当たり面積平均値テキスト"/>
        <xdr:cNvSpPr txBox="1"/>
      </xdr:nvSpPr>
      <xdr:spPr>
        <a:xfrm>
          <a:off x="10515600" y="14224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05" name="フローチャート: 判断 304"/>
        <xdr:cNvSpPr/>
      </xdr:nvSpPr>
      <xdr:spPr>
        <a:xfrm>
          <a:off x="10426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3629</xdr:rowOff>
    </xdr:from>
    <xdr:to>
      <xdr:col>50</xdr:col>
      <xdr:colOff>165100</xdr:colOff>
      <xdr:row>84</xdr:row>
      <xdr:rowOff>105229</xdr:rowOff>
    </xdr:to>
    <xdr:sp macro="" textlink="">
      <xdr:nvSpPr>
        <xdr:cNvPr id="306" name="フローチャート: 判断 305"/>
        <xdr:cNvSpPr/>
      </xdr:nvSpPr>
      <xdr:spPr>
        <a:xfrm>
          <a:off x="9588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307" name="フローチャート: 判断 306"/>
        <xdr:cNvSpPr/>
      </xdr:nvSpPr>
      <xdr:spPr>
        <a:xfrm>
          <a:off x="8699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13" name="楕円 312"/>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14" name="【福祉施設】&#10;一人当たり面積該当値テキスト"/>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79829</xdr:rowOff>
    </xdr:from>
    <xdr:to>
      <xdr:col>50</xdr:col>
      <xdr:colOff>165100</xdr:colOff>
      <xdr:row>85</xdr:row>
      <xdr:rowOff>9979</xdr:rowOff>
    </xdr:to>
    <xdr:sp macro="" textlink="">
      <xdr:nvSpPr>
        <xdr:cNvPr id="315" name="楕円 314"/>
        <xdr:cNvSpPr/>
      </xdr:nvSpPr>
      <xdr:spPr>
        <a:xfrm>
          <a:off x="9588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130629</xdr:rowOff>
    </xdr:from>
    <xdr:to>
      <xdr:col>55</xdr:col>
      <xdr:colOff>0</xdr:colOff>
      <xdr:row>84</xdr:row>
      <xdr:rowOff>152400</xdr:rowOff>
    </xdr:to>
    <xdr:cxnSp macro="">
      <xdr:nvCxnSpPr>
        <xdr:cNvPr id="316" name="直線コネクタ 315"/>
        <xdr:cNvCxnSpPr/>
      </xdr:nvCxnSpPr>
      <xdr:spPr>
        <a:xfrm>
          <a:off x="9639300" y="145324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68943</xdr:rowOff>
    </xdr:from>
    <xdr:to>
      <xdr:col>46</xdr:col>
      <xdr:colOff>38100</xdr:colOff>
      <xdr:row>84</xdr:row>
      <xdr:rowOff>170543</xdr:rowOff>
    </xdr:to>
    <xdr:sp macro="" textlink="">
      <xdr:nvSpPr>
        <xdr:cNvPr id="317" name="楕円 316"/>
        <xdr:cNvSpPr/>
      </xdr:nvSpPr>
      <xdr:spPr>
        <a:xfrm>
          <a:off x="8699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119743</xdr:rowOff>
    </xdr:from>
    <xdr:to>
      <xdr:col>50</xdr:col>
      <xdr:colOff>114300</xdr:colOff>
      <xdr:row>84</xdr:row>
      <xdr:rowOff>130629</xdr:rowOff>
    </xdr:to>
    <xdr:cxnSp macro="">
      <xdr:nvCxnSpPr>
        <xdr:cNvPr id="318" name="直線コネクタ 317"/>
        <xdr:cNvCxnSpPr/>
      </xdr:nvCxnSpPr>
      <xdr:spPr>
        <a:xfrm>
          <a:off x="8750300" y="145215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121756</xdr:rowOff>
    </xdr:from>
    <xdr:ext cx="469744" cy="259045"/>
    <xdr:sp macro="" textlink="">
      <xdr:nvSpPr>
        <xdr:cNvPr id="319" name="n_1aveValue【福祉施設】&#10;一人当たり面積"/>
        <xdr:cNvSpPr txBox="1"/>
      </xdr:nvSpPr>
      <xdr:spPr>
        <a:xfrm>
          <a:off x="93917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121756</xdr:rowOff>
    </xdr:from>
    <xdr:ext cx="469744" cy="259045"/>
    <xdr:sp macro="" textlink="">
      <xdr:nvSpPr>
        <xdr:cNvPr id="320" name="n_2aveValue【福祉施設】&#10;一人当たり面積"/>
        <xdr:cNvSpPr txBox="1"/>
      </xdr:nvSpPr>
      <xdr:spPr>
        <a:xfrm>
          <a:off x="8515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1106</xdr:rowOff>
    </xdr:from>
    <xdr:ext cx="469744" cy="259045"/>
    <xdr:sp macro="" textlink="">
      <xdr:nvSpPr>
        <xdr:cNvPr id="321" name="n_1mainValue【福祉施設】&#10;一人当たり面積"/>
        <xdr:cNvSpPr txBox="1"/>
      </xdr:nvSpPr>
      <xdr:spPr>
        <a:xfrm>
          <a:off x="93917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161670</xdr:rowOff>
    </xdr:from>
    <xdr:ext cx="469744" cy="259045"/>
    <xdr:sp macro="" textlink="">
      <xdr:nvSpPr>
        <xdr:cNvPr id="322" name="n_2mainValue【福祉施設】&#10;一人当たり面積"/>
        <xdr:cNvSpPr txBox="1"/>
      </xdr:nvSpPr>
      <xdr:spPr>
        <a:xfrm>
          <a:off x="8515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3" name="テキスト ボックス 33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4" name="直線コネクタ 33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5" name="テキスト ボックス 33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6" name="直線コネクタ 33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7" name="テキスト ボックス 33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8" name="直線コネクタ 33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9" name="テキスト ボックス 33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0" name="直線コネクタ 33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1" name="テキスト ボックス 34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2" name="直線コネクタ 34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3" name="テキスト ボックス 34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5" name="テキスト ボックス 34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9525</xdr:rowOff>
    </xdr:to>
    <xdr:cxnSp macro="">
      <xdr:nvCxnSpPr>
        <xdr:cNvPr id="347" name="直線コネクタ 346"/>
        <xdr:cNvCxnSpPr/>
      </xdr:nvCxnSpPr>
      <xdr:spPr>
        <a:xfrm flipV="1">
          <a:off x="4634865" y="171450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48"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49" name="直線コネクタ 348"/>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50"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1" name="直線コネクタ 350"/>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93997</xdr:rowOff>
    </xdr:from>
    <xdr:ext cx="405111" cy="259045"/>
    <xdr:sp macro="" textlink="">
      <xdr:nvSpPr>
        <xdr:cNvPr id="352" name="【市民会館】&#10;有形固定資産減価償却率平均値テキスト"/>
        <xdr:cNvSpPr txBox="1"/>
      </xdr:nvSpPr>
      <xdr:spPr>
        <a:xfrm>
          <a:off x="4673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53" name="フローチャート: 判断 352"/>
        <xdr:cNvSpPr/>
      </xdr:nvSpPr>
      <xdr:spPr>
        <a:xfrm>
          <a:off x="4584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53975</xdr:rowOff>
    </xdr:from>
    <xdr:to>
      <xdr:col>20</xdr:col>
      <xdr:colOff>38100</xdr:colOff>
      <xdr:row>105</xdr:row>
      <xdr:rowOff>155575</xdr:rowOff>
    </xdr:to>
    <xdr:sp macro="" textlink="">
      <xdr:nvSpPr>
        <xdr:cNvPr id="354" name="フローチャート: 判断 353"/>
        <xdr:cNvSpPr/>
      </xdr:nvSpPr>
      <xdr:spPr>
        <a:xfrm>
          <a:off x="3746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55" name="フローチャート: 判断 354"/>
        <xdr:cNvSpPr/>
      </xdr:nvSpPr>
      <xdr:spPr>
        <a:xfrm>
          <a:off x="2857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92075</xdr:rowOff>
    </xdr:from>
    <xdr:to>
      <xdr:col>24</xdr:col>
      <xdr:colOff>114300</xdr:colOff>
      <xdr:row>107</xdr:row>
      <xdr:rowOff>22225</xdr:rowOff>
    </xdr:to>
    <xdr:sp macro="" textlink="">
      <xdr:nvSpPr>
        <xdr:cNvPr id="361" name="楕円 360"/>
        <xdr:cNvSpPr/>
      </xdr:nvSpPr>
      <xdr:spPr>
        <a:xfrm>
          <a:off x="45847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70502</xdr:rowOff>
    </xdr:from>
    <xdr:ext cx="405111" cy="259045"/>
    <xdr:sp macro="" textlink="">
      <xdr:nvSpPr>
        <xdr:cNvPr id="362" name="【市民会館】&#10;有形固定資産減価償却率該当値テキスト"/>
        <xdr:cNvSpPr txBox="1"/>
      </xdr:nvSpPr>
      <xdr:spPr>
        <a:xfrm>
          <a:off x="4673600" y="182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133986</xdr:rowOff>
    </xdr:from>
    <xdr:to>
      <xdr:col>20</xdr:col>
      <xdr:colOff>38100</xdr:colOff>
      <xdr:row>107</xdr:row>
      <xdr:rowOff>64136</xdr:rowOff>
    </xdr:to>
    <xdr:sp macro="" textlink="">
      <xdr:nvSpPr>
        <xdr:cNvPr id="363" name="楕円 362"/>
        <xdr:cNvSpPr/>
      </xdr:nvSpPr>
      <xdr:spPr>
        <a:xfrm>
          <a:off x="3746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142875</xdr:rowOff>
    </xdr:from>
    <xdr:to>
      <xdr:col>24</xdr:col>
      <xdr:colOff>63500</xdr:colOff>
      <xdr:row>107</xdr:row>
      <xdr:rowOff>13336</xdr:rowOff>
    </xdr:to>
    <xdr:cxnSp macro="">
      <xdr:nvCxnSpPr>
        <xdr:cNvPr id="364" name="直線コネクタ 363"/>
        <xdr:cNvCxnSpPr/>
      </xdr:nvCxnSpPr>
      <xdr:spPr>
        <a:xfrm flipV="1">
          <a:off x="3797300" y="183165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52070</xdr:rowOff>
    </xdr:from>
    <xdr:to>
      <xdr:col>15</xdr:col>
      <xdr:colOff>101600</xdr:colOff>
      <xdr:row>106</xdr:row>
      <xdr:rowOff>153670</xdr:rowOff>
    </xdr:to>
    <xdr:sp macro="" textlink="">
      <xdr:nvSpPr>
        <xdr:cNvPr id="365" name="楕円 364"/>
        <xdr:cNvSpPr/>
      </xdr:nvSpPr>
      <xdr:spPr>
        <a:xfrm>
          <a:off x="2857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102870</xdr:rowOff>
    </xdr:from>
    <xdr:to>
      <xdr:col>19</xdr:col>
      <xdr:colOff>177800</xdr:colOff>
      <xdr:row>107</xdr:row>
      <xdr:rowOff>13336</xdr:rowOff>
    </xdr:to>
    <xdr:cxnSp macro="">
      <xdr:nvCxnSpPr>
        <xdr:cNvPr id="366" name="直線コネクタ 365"/>
        <xdr:cNvCxnSpPr/>
      </xdr:nvCxnSpPr>
      <xdr:spPr>
        <a:xfrm>
          <a:off x="2908300" y="18276570"/>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652</xdr:rowOff>
    </xdr:from>
    <xdr:ext cx="405111" cy="259045"/>
    <xdr:sp macro="" textlink="">
      <xdr:nvSpPr>
        <xdr:cNvPr id="367" name="n_1aveValue【市民会館】&#10;有形固定資産減価償却率"/>
        <xdr:cNvSpPr txBox="1"/>
      </xdr:nvSpPr>
      <xdr:spPr>
        <a:xfrm>
          <a:off x="3582044"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122572</xdr:rowOff>
    </xdr:from>
    <xdr:ext cx="405111" cy="259045"/>
    <xdr:sp macro="" textlink="">
      <xdr:nvSpPr>
        <xdr:cNvPr id="368" name="n_2aveValue【市民会館】&#10;有形固定資産減価償却率"/>
        <xdr:cNvSpPr txBox="1"/>
      </xdr:nvSpPr>
      <xdr:spPr>
        <a:xfrm>
          <a:off x="2705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55263</xdr:rowOff>
    </xdr:from>
    <xdr:ext cx="405111" cy="259045"/>
    <xdr:sp macro="" textlink="">
      <xdr:nvSpPr>
        <xdr:cNvPr id="369" name="n_1mainValue【市民会館】&#10;有形固定資産減価償却率"/>
        <xdr:cNvSpPr txBox="1"/>
      </xdr:nvSpPr>
      <xdr:spPr>
        <a:xfrm>
          <a:off x="3582044"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144797</xdr:rowOff>
    </xdr:from>
    <xdr:ext cx="405111" cy="259045"/>
    <xdr:sp macro="" textlink="">
      <xdr:nvSpPr>
        <xdr:cNvPr id="370" name="n_2mainValue【市民会館】&#10;有形固定資産減価償却率"/>
        <xdr:cNvSpPr txBox="1"/>
      </xdr:nvSpPr>
      <xdr:spPr>
        <a:xfrm>
          <a:off x="2705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1" name="直線コネクタ 38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82" name="テキスト ボックス 381"/>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4" name="テキスト ボックス 38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5" name="直線コネクタ 38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86" name="テキスト ボックス 385"/>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81914</xdr:rowOff>
    </xdr:from>
    <xdr:to>
      <xdr:col>54</xdr:col>
      <xdr:colOff>189865</xdr:colOff>
      <xdr:row>107</xdr:row>
      <xdr:rowOff>99061</xdr:rowOff>
    </xdr:to>
    <xdr:cxnSp macro="">
      <xdr:nvCxnSpPr>
        <xdr:cNvPr id="390" name="直線コネクタ 389"/>
        <xdr:cNvCxnSpPr/>
      </xdr:nvCxnSpPr>
      <xdr:spPr>
        <a:xfrm flipV="1">
          <a:off x="10476865" y="17226914"/>
          <a:ext cx="0" cy="121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391" name="【市民会館】&#10;一人当たり面積最小値テキスト"/>
        <xdr:cNvSpPr txBox="1"/>
      </xdr:nvSpPr>
      <xdr:spPr>
        <a:xfrm>
          <a:off x="105156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392" name="直線コネクタ 391"/>
        <xdr:cNvCxnSpPr/>
      </xdr:nvCxnSpPr>
      <xdr:spPr>
        <a:xfrm>
          <a:off x="10388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28591</xdr:rowOff>
    </xdr:from>
    <xdr:ext cx="469744" cy="259045"/>
    <xdr:sp macro="" textlink="">
      <xdr:nvSpPr>
        <xdr:cNvPr id="393" name="【市民会館】&#10;一人当たり面積最大値テキスト"/>
        <xdr:cNvSpPr txBox="1"/>
      </xdr:nvSpPr>
      <xdr:spPr>
        <a:xfrm>
          <a:off x="10515600" y="1700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81914</xdr:rowOff>
    </xdr:from>
    <xdr:to>
      <xdr:col>55</xdr:col>
      <xdr:colOff>88900</xdr:colOff>
      <xdr:row>100</xdr:row>
      <xdr:rowOff>81914</xdr:rowOff>
    </xdr:to>
    <xdr:cxnSp macro="">
      <xdr:nvCxnSpPr>
        <xdr:cNvPr id="394" name="直線コネクタ 393"/>
        <xdr:cNvCxnSpPr/>
      </xdr:nvCxnSpPr>
      <xdr:spPr>
        <a:xfrm>
          <a:off x="10388600" y="1722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53991</xdr:rowOff>
    </xdr:from>
    <xdr:ext cx="469744" cy="259045"/>
    <xdr:sp macro="" textlink="">
      <xdr:nvSpPr>
        <xdr:cNvPr id="395" name="【市民会館】&#10;一人当たり面積平均値テキスト"/>
        <xdr:cNvSpPr txBox="1"/>
      </xdr:nvSpPr>
      <xdr:spPr>
        <a:xfrm>
          <a:off x="10515600" y="1788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396" name="フローチャート: 判断 395"/>
        <xdr:cNvSpPr/>
      </xdr:nvSpPr>
      <xdr:spPr>
        <a:xfrm>
          <a:off x="104267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397" name="フローチャート: 判断 396"/>
        <xdr:cNvSpPr/>
      </xdr:nvSpPr>
      <xdr:spPr>
        <a:xfrm>
          <a:off x="9588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98" name="フローチャート: 判断 397"/>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04" name="楕円 403"/>
        <xdr:cNvSpPr/>
      </xdr:nvSpPr>
      <xdr:spPr>
        <a:xfrm>
          <a:off x="10426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83838</xdr:rowOff>
    </xdr:from>
    <xdr:ext cx="469744" cy="259045"/>
    <xdr:sp macro="" textlink="">
      <xdr:nvSpPr>
        <xdr:cNvPr id="405" name="【市民会館】&#10;一人当たり面積該当値テキスト"/>
        <xdr:cNvSpPr txBox="1"/>
      </xdr:nvSpPr>
      <xdr:spPr>
        <a:xfrm>
          <a:off x="10515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06" name="楕円 405"/>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156211</xdr:rowOff>
    </xdr:from>
    <xdr:to>
      <xdr:col>55</xdr:col>
      <xdr:colOff>0</xdr:colOff>
      <xdr:row>105</xdr:row>
      <xdr:rowOff>156211</xdr:rowOff>
    </xdr:to>
    <xdr:cxnSp macro="">
      <xdr:nvCxnSpPr>
        <xdr:cNvPr id="407" name="直線コネクタ 406"/>
        <xdr:cNvCxnSpPr/>
      </xdr:nvCxnSpPr>
      <xdr:spPr>
        <a:xfrm>
          <a:off x="9639300" y="18158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25400</xdr:rowOff>
    </xdr:from>
    <xdr:to>
      <xdr:col>46</xdr:col>
      <xdr:colOff>38100</xdr:colOff>
      <xdr:row>105</xdr:row>
      <xdr:rowOff>127000</xdr:rowOff>
    </xdr:to>
    <xdr:sp macro="" textlink="">
      <xdr:nvSpPr>
        <xdr:cNvPr id="408" name="楕円 407"/>
        <xdr:cNvSpPr/>
      </xdr:nvSpPr>
      <xdr:spPr>
        <a:xfrm>
          <a:off x="8699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76200</xdr:rowOff>
    </xdr:from>
    <xdr:to>
      <xdr:col>50</xdr:col>
      <xdr:colOff>114300</xdr:colOff>
      <xdr:row>105</xdr:row>
      <xdr:rowOff>156211</xdr:rowOff>
    </xdr:to>
    <xdr:cxnSp macro="">
      <xdr:nvCxnSpPr>
        <xdr:cNvPr id="409" name="直線コネクタ 408"/>
        <xdr:cNvCxnSpPr/>
      </xdr:nvCxnSpPr>
      <xdr:spPr>
        <a:xfrm>
          <a:off x="8750300" y="180784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114952</xdr:rowOff>
    </xdr:from>
    <xdr:ext cx="469744" cy="259045"/>
    <xdr:sp macro="" textlink="">
      <xdr:nvSpPr>
        <xdr:cNvPr id="410" name="n_1aveValue【市民会館】&#10;一人当たり面積"/>
        <xdr:cNvSpPr txBox="1"/>
      </xdr:nvSpPr>
      <xdr:spPr>
        <a:xfrm>
          <a:off x="93917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11"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26688</xdr:rowOff>
    </xdr:from>
    <xdr:ext cx="469744" cy="259045"/>
    <xdr:sp macro="" textlink="">
      <xdr:nvSpPr>
        <xdr:cNvPr id="412" name="n_1mainValue【市民会館】&#10;一人当たり面積"/>
        <xdr:cNvSpPr txBox="1"/>
      </xdr:nvSpPr>
      <xdr:spPr>
        <a:xfrm>
          <a:off x="9391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143527</xdr:rowOff>
    </xdr:from>
    <xdr:ext cx="469744" cy="259045"/>
    <xdr:sp macro="" textlink="">
      <xdr:nvSpPr>
        <xdr:cNvPr id="413" name="n_2mainValue【市民会館】&#10;一人当たり面積"/>
        <xdr:cNvSpPr txBox="1"/>
      </xdr:nvSpPr>
      <xdr:spPr>
        <a:xfrm>
          <a:off x="8515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4" name="テキスト ボックス 42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26" name="テキスト ボックス 42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36" name="テキスト ボックス 43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8" name="テキスト ボックス 43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84365</xdr:rowOff>
    </xdr:to>
    <xdr:cxnSp macro="">
      <xdr:nvCxnSpPr>
        <xdr:cNvPr id="440" name="直線コネクタ 439"/>
        <xdr:cNvCxnSpPr/>
      </xdr:nvCxnSpPr>
      <xdr:spPr>
        <a:xfrm flipV="1">
          <a:off x="16318864" y="5846717"/>
          <a:ext cx="0" cy="1267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88192</xdr:rowOff>
    </xdr:from>
    <xdr:ext cx="405111" cy="259045"/>
    <xdr:sp macro="" textlink="">
      <xdr:nvSpPr>
        <xdr:cNvPr id="441" name="【一般廃棄物処理施設】&#10;有形固定資産減価償却率最小値テキスト"/>
        <xdr:cNvSpPr txBox="1"/>
      </xdr:nvSpPr>
      <xdr:spPr>
        <a:xfrm>
          <a:off x="16357600" y="711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84365</xdr:rowOff>
    </xdr:from>
    <xdr:to>
      <xdr:col>86</xdr:col>
      <xdr:colOff>25400</xdr:colOff>
      <xdr:row>41</xdr:row>
      <xdr:rowOff>84365</xdr:rowOff>
    </xdr:to>
    <xdr:cxnSp macro="">
      <xdr:nvCxnSpPr>
        <xdr:cNvPr id="442" name="直線コネクタ 441"/>
        <xdr:cNvCxnSpPr/>
      </xdr:nvCxnSpPr>
      <xdr:spPr>
        <a:xfrm>
          <a:off x="16230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43"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44" name="直線コネクタ 443"/>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83837</xdr:rowOff>
    </xdr:from>
    <xdr:ext cx="405111" cy="259045"/>
    <xdr:sp macro="" textlink="">
      <xdr:nvSpPr>
        <xdr:cNvPr id="445" name="【一般廃棄物処理施設】&#10;有形固定資産減価償却率平均値テキスト"/>
        <xdr:cNvSpPr txBox="1"/>
      </xdr:nvSpPr>
      <xdr:spPr>
        <a:xfrm>
          <a:off x="16357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46" name="フローチャート: 判断 445"/>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9072</xdr:rowOff>
    </xdr:from>
    <xdr:to>
      <xdr:col>81</xdr:col>
      <xdr:colOff>101600</xdr:colOff>
      <xdr:row>36</xdr:row>
      <xdr:rowOff>110672</xdr:rowOff>
    </xdr:to>
    <xdr:sp macro="" textlink="">
      <xdr:nvSpPr>
        <xdr:cNvPr id="447" name="フローチャート: 判断 446"/>
        <xdr:cNvSpPr/>
      </xdr:nvSpPr>
      <xdr:spPr>
        <a:xfrm>
          <a:off x="15430500" y="618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31931</xdr:rowOff>
    </xdr:from>
    <xdr:to>
      <xdr:col>76</xdr:col>
      <xdr:colOff>165100</xdr:colOff>
      <xdr:row>36</xdr:row>
      <xdr:rowOff>133531</xdr:rowOff>
    </xdr:to>
    <xdr:sp macro="" textlink="">
      <xdr:nvSpPr>
        <xdr:cNvPr id="448" name="フローチャート: 判断 447"/>
        <xdr:cNvSpPr/>
      </xdr:nvSpPr>
      <xdr:spPr>
        <a:xfrm>
          <a:off x="14541500" y="620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138067</xdr:rowOff>
    </xdr:from>
    <xdr:to>
      <xdr:col>85</xdr:col>
      <xdr:colOff>177800</xdr:colOff>
      <xdr:row>34</xdr:row>
      <xdr:rowOff>68217</xdr:rowOff>
    </xdr:to>
    <xdr:sp macro="" textlink="">
      <xdr:nvSpPr>
        <xdr:cNvPr id="454" name="楕円 453"/>
        <xdr:cNvSpPr/>
      </xdr:nvSpPr>
      <xdr:spPr>
        <a:xfrm>
          <a:off x="162687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91094</xdr:rowOff>
    </xdr:from>
    <xdr:ext cx="405111" cy="259045"/>
    <xdr:sp macro="" textlink="">
      <xdr:nvSpPr>
        <xdr:cNvPr id="455" name="【一般廃棄物処理施設】&#10;有形固定資産減価償却率該当値テキスト"/>
        <xdr:cNvSpPr txBox="1"/>
      </xdr:nvSpPr>
      <xdr:spPr>
        <a:xfrm>
          <a:off x="16357600" y="5748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64589</xdr:rowOff>
    </xdr:from>
    <xdr:to>
      <xdr:col>81</xdr:col>
      <xdr:colOff>101600</xdr:colOff>
      <xdr:row>34</xdr:row>
      <xdr:rowOff>166189</xdr:rowOff>
    </xdr:to>
    <xdr:sp macro="" textlink="">
      <xdr:nvSpPr>
        <xdr:cNvPr id="456" name="楕円 455"/>
        <xdr:cNvSpPr/>
      </xdr:nvSpPr>
      <xdr:spPr>
        <a:xfrm>
          <a:off x="15430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17417</xdr:rowOff>
    </xdr:from>
    <xdr:to>
      <xdr:col>85</xdr:col>
      <xdr:colOff>127000</xdr:colOff>
      <xdr:row>34</xdr:row>
      <xdr:rowOff>115389</xdr:rowOff>
    </xdr:to>
    <xdr:cxnSp macro="">
      <xdr:nvCxnSpPr>
        <xdr:cNvPr id="457" name="直線コネクタ 456"/>
        <xdr:cNvCxnSpPr/>
      </xdr:nvCxnSpPr>
      <xdr:spPr>
        <a:xfrm flipV="1">
          <a:off x="15481300" y="584671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169092</xdr:rowOff>
    </xdr:from>
    <xdr:to>
      <xdr:col>76</xdr:col>
      <xdr:colOff>165100</xdr:colOff>
      <xdr:row>35</xdr:row>
      <xdr:rowOff>99242</xdr:rowOff>
    </xdr:to>
    <xdr:sp macro="" textlink="">
      <xdr:nvSpPr>
        <xdr:cNvPr id="458" name="楕円 457"/>
        <xdr:cNvSpPr/>
      </xdr:nvSpPr>
      <xdr:spPr>
        <a:xfrm>
          <a:off x="14541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115389</xdr:rowOff>
    </xdr:from>
    <xdr:to>
      <xdr:col>81</xdr:col>
      <xdr:colOff>50800</xdr:colOff>
      <xdr:row>35</xdr:row>
      <xdr:rowOff>48442</xdr:rowOff>
    </xdr:to>
    <xdr:cxnSp macro="">
      <xdr:nvCxnSpPr>
        <xdr:cNvPr id="459" name="直線コネクタ 458"/>
        <xdr:cNvCxnSpPr/>
      </xdr:nvCxnSpPr>
      <xdr:spPr>
        <a:xfrm flipV="1">
          <a:off x="14592300" y="5944689"/>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101799</xdr:rowOff>
    </xdr:from>
    <xdr:ext cx="405111" cy="259045"/>
    <xdr:sp macro="" textlink="">
      <xdr:nvSpPr>
        <xdr:cNvPr id="460" name="n_1aveValue【一般廃棄物処理施設】&#10;有形固定資産減価償却率"/>
        <xdr:cNvSpPr txBox="1"/>
      </xdr:nvSpPr>
      <xdr:spPr>
        <a:xfrm>
          <a:off x="15266044" y="627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124658</xdr:rowOff>
    </xdr:from>
    <xdr:ext cx="405111" cy="259045"/>
    <xdr:sp macro="" textlink="">
      <xdr:nvSpPr>
        <xdr:cNvPr id="461" name="n_2aveValue【一般廃棄物処理施設】&#10;有形固定資産減価償却率"/>
        <xdr:cNvSpPr txBox="1"/>
      </xdr:nvSpPr>
      <xdr:spPr>
        <a:xfrm>
          <a:off x="14389744" y="629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11266</xdr:rowOff>
    </xdr:from>
    <xdr:ext cx="405111" cy="259045"/>
    <xdr:sp macro="" textlink="">
      <xdr:nvSpPr>
        <xdr:cNvPr id="462" name="n_1mainValue【一般廃棄物処理施設】&#10;有形固定資産減価償却率"/>
        <xdr:cNvSpPr txBox="1"/>
      </xdr:nvSpPr>
      <xdr:spPr>
        <a:xfrm>
          <a:off x="152660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115769</xdr:rowOff>
    </xdr:from>
    <xdr:ext cx="405111" cy="259045"/>
    <xdr:sp macro="" textlink="">
      <xdr:nvSpPr>
        <xdr:cNvPr id="463" name="n_2mainValue【一般廃棄物処理施設】&#10;有形固定資産減価償却率"/>
        <xdr:cNvSpPr txBox="1"/>
      </xdr:nvSpPr>
      <xdr:spPr>
        <a:xfrm>
          <a:off x="143897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74" name="テキスト ボックス 473"/>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75" name="直線コネクタ 47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76" name="テキスト ボックス 475"/>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7" name="直線コネクタ 47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8" name="テキスト ボックス 47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9" name="直線コネクタ 47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80" name="テキスト ボックス 47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1" name="直線コネクタ 48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82" name="テキスト ボックス 48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3" name="直線コネクタ 48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4" name="テキスト ボックス 48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6" name="テキスト ボックス 48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90887</xdr:rowOff>
    </xdr:from>
    <xdr:to>
      <xdr:col>116</xdr:col>
      <xdr:colOff>62864</xdr:colOff>
      <xdr:row>42</xdr:row>
      <xdr:rowOff>28461</xdr:rowOff>
    </xdr:to>
    <xdr:cxnSp macro="">
      <xdr:nvCxnSpPr>
        <xdr:cNvPr id="488" name="直線コネクタ 487"/>
        <xdr:cNvCxnSpPr/>
      </xdr:nvCxnSpPr>
      <xdr:spPr>
        <a:xfrm flipV="1">
          <a:off x="22160864" y="5748737"/>
          <a:ext cx="0" cy="1480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32288</xdr:rowOff>
    </xdr:from>
    <xdr:ext cx="534377" cy="259045"/>
    <xdr:sp macro="" textlink="">
      <xdr:nvSpPr>
        <xdr:cNvPr id="489" name="【一般廃棄物処理施設】&#10;一人当たり有形固定資産（償却資産）額最小値テキスト"/>
        <xdr:cNvSpPr txBox="1"/>
      </xdr:nvSpPr>
      <xdr:spPr>
        <a:xfrm>
          <a:off x="22199600" y="723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28461</xdr:rowOff>
    </xdr:from>
    <xdr:to>
      <xdr:col>116</xdr:col>
      <xdr:colOff>152400</xdr:colOff>
      <xdr:row>42</xdr:row>
      <xdr:rowOff>28461</xdr:rowOff>
    </xdr:to>
    <xdr:cxnSp macro="">
      <xdr:nvCxnSpPr>
        <xdr:cNvPr id="490" name="直線コネクタ 489"/>
        <xdr:cNvCxnSpPr/>
      </xdr:nvCxnSpPr>
      <xdr:spPr>
        <a:xfrm>
          <a:off x="22072600" y="72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37564</xdr:rowOff>
    </xdr:from>
    <xdr:ext cx="534377" cy="259045"/>
    <xdr:sp macro="" textlink="">
      <xdr:nvSpPr>
        <xdr:cNvPr id="491" name="【一般廃棄物処理施設】&#10;一人当たり有形固定資産（償却資産）額最大値テキスト"/>
        <xdr:cNvSpPr txBox="1"/>
      </xdr:nvSpPr>
      <xdr:spPr>
        <a:xfrm>
          <a:off x="22199600" y="552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90887</xdr:rowOff>
    </xdr:from>
    <xdr:to>
      <xdr:col>116</xdr:col>
      <xdr:colOff>152400</xdr:colOff>
      <xdr:row>33</xdr:row>
      <xdr:rowOff>90887</xdr:rowOff>
    </xdr:to>
    <xdr:cxnSp macro="">
      <xdr:nvCxnSpPr>
        <xdr:cNvPr id="492" name="直線コネクタ 491"/>
        <xdr:cNvCxnSpPr/>
      </xdr:nvCxnSpPr>
      <xdr:spPr>
        <a:xfrm>
          <a:off x="22072600" y="5748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70750</xdr:rowOff>
    </xdr:from>
    <xdr:ext cx="534377" cy="259045"/>
    <xdr:sp macro="" textlink="">
      <xdr:nvSpPr>
        <xdr:cNvPr id="493" name="【一般廃棄物処理施設】&#10;一人当たり有形固定資産（償却資産）額平均値テキスト"/>
        <xdr:cNvSpPr txBox="1"/>
      </xdr:nvSpPr>
      <xdr:spPr>
        <a:xfrm>
          <a:off x="22199600" y="6414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92323</xdr:rowOff>
    </xdr:from>
    <xdr:to>
      <xdr:col>116</xdr:col>
      <xdr:colOff>114300</xdr:colOff>
      <xdr:row>38</xdr:row>
      <xdr:rowOff>22473</xdr:rowOff>
    </xdr:to>
    <xdr:sp macro="" textlink="">
      <xdr:nvSpPr>
        <xdr:cNvPr id="494" name="フローチャート: 判断 493"/>
        <xdr:cNvSpPr/>
      </xdr:nvSpPr>
      <xdr:spPr>
        <a:xfrm>
          <a:off x="22110700" y="643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87160</xdr:rowOff>
    </xdr:from>
    <xdr:to>
      <xdr:col>112</xdr:col>
      <xdr:colOff>38100</xdr:colOff>
      <xdr:row>38</xdr:row>
      <xdr:rowOff>17311</xdr:rowOff>
    </xdr:to>
    <xdr:sp macro="" textlink="">
      <xdr:nvSpPr>
        <xdr:cNvPr id="495" name="フローチャート: 判断 494"/>
        <xdr:cNvSpPr/>
      </xdr:nvSpPr>
      <xdr:spPr>
        <a:xfrm>
          <a:off x="21272500" y="6430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141910</xdr:rowOff>
    </xdr:from>
    <xdr:to>
      <xdr:col>107</xdr:col>
      <xdr:colOff>101600</xdr:colOff>
      <xdr:row>37</xdr:row>
      <xdr:rowOff>72060</xdr:rowOff>
    </xdr:to>
    <xdr:sp macro="" textlink="">
      <xdr:nvSpPr>
        <xdr:cNvPr id="496" name="フローチャート: 判断 495"/>
        <xdr:cNvSpPr/>
      </xdr:nvSpPr>
      <xdr:spPr>
        <a:xfrm>
          <a:off x="20383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135242</xdr:rowOff>
    </xdr:from>
    <xdr:to>
      <xdr:col>116</xdr:col>
      <xdr:colOff>114300</xdr:colOff>
      <xdr:row>37</xdr:row>
      <xdr:rowOff>65392</xdr:rowOff>
    </xdr:to>
    <xdr:sp macro="" textlink="">
      <xdr:nvSpPr>
        <xdr:cNvPr id="502" name="楕円 501"/>
        <xdr:cNvSpPr/>
      </xdr:nvSpPr>
      <xdr:spPr>
        <a:xfrm>
          <a:off x="22110700" y="63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158119</xdr:rowOff>
    </xdr:from>
    <xdr:ext cx="534377" cy="259045"/>
    <xdr:sp macro="" textlink="">
      <xdr:nvSpPr>
        <xdr:cNvPr id="503" name="【一般廃棄物処理施設】&#10;一人当たり有形固定資産（償却資産）額該当値テキスト"/>
        <xdr:cNvSpPr txBox="1"/>
      </xdr:nvSpPr>
      <xdr:spPr>
        <a:xfrm>
          <a:off x="22199600"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125013</xdr:rowOff>
    </xdr:from>
    <xdr:to>
      <xdr:col>112</xdr:col>
      <xdr:colOff>38100</xdr:colOff>
      <xdr:row>37</xdr:row>
      <xdr:rowOff>55163</xdr:rowOff>
    </xdr:to>
    <xdr:sp macro="" textlink="">
      <xdr:nvSpPr>
        <xdr:cNvPr id="504" name="楕円 503"/>
        <xdr:cNvSpPr/>
      </xdr:nvSpPr>
      <xdr:spPr>
        <a:xfrm>
          <a:off x="21272500" y="629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4363</xdr:rowOff>
    </xdr:from>
    <xdr:to>
      <xdr:col>116</xdr:col>
      <xdr:colOff>63500</xdr:colOff>
      <xdr:row>37</xdr:row>
      <xdr:rowOff>14592</xdr:rowOff>
    </xdr:to>
    <xdr:cxnSp macro="">
      <xdr:nvCxnSpPr>
        <xdr:cNvPr id="505" name="直線コネクタ 504"/>
        <xdr:cNvCxnSpPr/>
      </xdr:nvCxnSpPr>
      <xdr:spPr>
        <a:xfrm>
          <a:off x="21323300" y="6348013"/>
          <a:ext cx="8382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40754</xdr:rowOff>
    </xdr:from>
    <xdr:to>
      <xdr:col>107</xdr:col>
      <xdr:colOff>101600</xdr:colOff>
      <xdr:row>36</xdr:row>
      <xdr:rowOff>142354</xdr:rowOff>
    </xdr:to>
    <xdr:sp macro="" textlink="">
      <xdr:nvSpPr>
        <xdr:cNvPr id="506" name="楕円 505"/>
        <xdr:cNvSpPr/>
      </xdr:nvSpPr>
      <xdr:spPr>
        <a:xfrm>
          <a:off x="20383500" y="62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91554</xdr:rowOff>
    </xdr:from>
    <xdr:to>
      <xdr:col>111</xdr:col>
      <xdr:colOff>177800</xdr:colOff>
      <xdr:row>37</xdr:row>
      <xdr:rowOff>4363</xdr:rowOff>
    </xdr:to>
    <xdr:cxnSp macro="">
      <xdr:nvCxnSpPr>
        <xdr:cNvPr id="507" name="直線コネクタ 506"/>
        <xdr:cNvCxnSpPr/>
      </xdr:nvCxnSpPr>
      <xdr:spPr>
        <a:xfrm>
          <a:off x="20434300" y="6263754"/>
          <a:ext cx="889000" cy="8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8437</xdr:rowOff>
    </xdr:from>
    <xdr:ext cx="534377" cy="259045"/>
    <xdr:sp macro="" textlink="">
      <xdr:nvSpPr>
        <xdr:cNvPr id="508" name="n_1aveValue【一般廃棄物処理施設】&#10;一人当たり有形固定資産（償却資産）額"/>
        <xdr:cNvSpPr txBox="1"/>
      </xdr:nvSpPr>
      <xdr:spPr>
        <a:xfrm>
          <a:off x="21043411" y="652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63187</xdr:rowOff>
    </xdr:from>
    <xdr:ext cx="534377" cy="259045"/>
    <xdr:sp macro="" textlink="">
      <xdr:nvSpPr>
        <xdr:cNvPr id="509" name="n_2aveValue【一般廃棄物処理施設】&#10;一人当たり有形固定資産（償却資産）額"/>
        <xdr:cNvSpPr txBox="1"/>
      </xdr:nvSpPr>
      <xdr:spPr>
        <a:xfrm>
          <a:off x="20167111" y="64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71690</xdr:rowOff>
    </xdr:from>
    <xdr:ext cx="534377" cy="259045"/>
    <xdr:sp macro="" textlink="">
      <xdr:nvSpPr>
        <xdr:cNvPr id="510" name="n_1mainValue【一般廃棄物処理施設】&#10;一人当たり有形固定資産（償却資産）額"/>
        <xdr:cNvSpPr txBox="1"/>
      </xdr:nvSpPr>
      <xdr:spPr>
        <a:xfrm>
          <a:off x="21043411" y="607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158881</xdr:rowOff>
    </xdr:from>
    <xdr:ext cx="534377" cy="259045"/>
    <xdr:sp macro="" textlink="">
      <xdr:nvSpPr>
        <xdr:cNvPr id="511" name="n_2mainValue【一般廃棄物処理施設】&#10;一人当たり有形固定資産（償却資産）額"/>
        <xdr:cNvSpPr txBox="1"/>
      </xdr:nvSpPr>
      <xdr:spPr>
        <a:xfrm>
          <a:off x="20167111" y="59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2" name="テキスト ボックス 52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4" name="テキスト ボックス 5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83820</xdr:rowOff>
    </xdr:to>
    <xdr:cxnSp macro="">
      <xdr:nvCxnSpPr>
        <xdr:cNvPr id="536" name="直線コネクタ 535"/>
        <xdr:cNvCxnSpPr/>
      </xdr:nvCxnSpPr>
      <xdr:spPr>
        <a:xfrm flipV="1">
          <a:off x="16318864" y="95669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87647</xdr:rowOff>
    </xdr:from>
    <xdr:ext cx="405111" cy="259045"/>
    <xdr:sp macro="" textlink="">
      <xdr:nvSpPr>
        <xdr:cNvPr id="537" name="【保健センター・保健所】&#10;有形固定資産減価償却率最小値テキスト"/>
        <xdr:cNvSpPr txBox="1"/>
      </xdr:nvSpPr>
      <xdr:spPr>
        <a:xfrm>
          <a:off x="16357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83820</xdr:rowOff>
    </xdr:from>
    <xdr:to>
      <xdr:col>86</xdr:col>
      <xdr:colOff>25400</xdr:colOff>
      <xdr:row>63</xdr:row>
      <xdr:rowOff>83820</xdr:rowOff>
    </xdr:to>
    <xdr:cxnSp macro="">
      <xdr:nvCxnSpPr>
        <xdr:cNvPr id="538" name="直線コネクタ 537"/>
        <xdr:cNvCxnSpPr/>
      </xdr:nvCxnSpPr>
      <xdr:spPr>
        <a:xfrm>
          <a:off x="16230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39"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40" name="直線コネクタ 539"/>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541"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42" name="フローチャート: 判断 541"/>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170180</xdr:rowOff>
    </xdr:from>
    <xdr:to>
      <xdr:col>81</xdr:col>
      <xdr:colOff>101600</xdr:colOff>
      <xdr:row>61</xdr:row>
      <xdr:rowOff>100330</xdr:rowOff>
    </xdr:to>
    <xdr:sp macro="" textlink="">
      <xdr:nvSpPr>
        <xdr:cNvPr id="543" name="フローチャート: 判断 542"/>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44" name="フローチャート: 判断 543"/>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90170</xdr:rowOff>
    </xdr:from>
    <xdr:to>
      <xdr:col>85</xdr:col>
      <xdr:colOff>177800</xdr:colOff>
      <xdr:row>63</xdr:row>
      <xdr:rowOff>20320</xdr:rowOff>
    </xdr:to>
    <xdr:sp macro="" textlink="">
      <xdr:nvSpPr>
        <xdr:cNvPr id="550" name="楕円 549"/>
        <xdr:cNvSpPr/>
      </xdr:nvSpPr>
      <xdr:spPr>
        <a:xfrm>
          <a:off x="16268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5097</xdr:rowOff>
    </xdr:from>
    <xdr:ext cx="405111" cy="259045"/>
    <xdr:sp macro="" textlink="">
      <xdr:nvSpPr>
        <xdr:cNvPr id="551" name="【保健センター・保健所】&#10;有形固定資産減価償却率該当値テキスト"/>
        <xdr:cNvSpPr txBox="1"/>
      </xdr:nvSpPr>
      <xdr:spPr>
        <a:xfrm>
          <a:off x="16357600" y="1063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166370</xdr:rowOff>
    </xdr:from>
    <xdr:to>
      <xdr:col>81</xdr:col>
      <xdr:colOff>101600</xdr:colOff>
      <xdr:row>63</xdr:row>
      <xdr:rowOff>96520</xdr:rowOff>
    </xdr:to>
    <xdr:sp macro="" textlink="">
      <xdr:nvSpPr>
        <xdr:cNvPr id="552" name="楕円 551"/>
        <xdr:cNvSpPr/>
      </xdr:nvSpPr>
      <xdr:spPr>
        <a:xfrm>
          <a:off x="15430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140970</xdr:rowOff>
    </xdr:from>
    <xdr:to>
      <xdr:col>85</xdr:col>
      <xdr:colOff>127000</xdr:colOff>
      <xdr:row>63</xdr:row>
      <xdr:rowOff>45720</xdr:rowOff>
    </xdr:to>
    <xdr:cxnSp macro="">
      <xdr:nvCxnSpPr>
        <xdr:cNvPr id="553" name="直線コネクタ 552"/>
        <xdr:cNvCxnSpPr/>
      </xdr:nvCxnSpPr>
      <xdr:spPr>
        <a:xfrm flipV="1">
          <a:off x="15481300" y="107708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71120</xdr:rowOff>
    </xdr:from>
    <xdr:to>
      <xdr:col>76</xdr:col>
      <xdr:colOff>165100</xdr:colOff>
      <xdr:row>64</xdr:row>
      <xdr:rowOff>1270</xdr:rowOff>
    </xdr:to>
    <xdr:sp macro="" textlink="">
      <xdr:nvSpPr>
        <xdr:cNvPr id="554" name="楕円 553"/>
        <xdr:cNvSpPr/>
      </xdr:nvSpPr>
      <xdr:spPr>
        <a:xfrm>
          <a:off x="14541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45720</xdr:rowOff>
    </xdr:from>
    <xdr:to>
      <xdr:col>81</xdr:col>
      <xdr:colOff>50800</xdr:colOff>
      <xdr:row>63</xdr:row>
      <xdr:rowOff>121920</xdr:rowOff>
    </xdr:to>
    <xdr:cxnSp macro="">
      <xdr:nvCxnSpPr>
        <xdr:cNvPr id="555" name="直線コネクタ 554"/>
        <xdr:cNvCxnSpPr/>
      </xdr:nvCxnSpPr>
      <xdr:spPr>
        <a:xfrm flipV="1">
          <a:off x="14592300" y="108470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116857</xdr:rowOff>
    </xdr:from>
    <xdr:ext cx="405111" cy="259045"/>
    <xdr:sp macro="" textlink="">
      <xdr:nvSpPr>
        <xdr:cNvPr id="556" name="n_1aveValue【保健センター・保健所】&#10;有形固定資産減価償却率"/>
        <xdr:cNvSpPr txBox="1"/>
      </xdr:nvSpPr>
      <xdr:spPr>
        <a:xfrm>
          <a:off x="152660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57" name="n_2aveValue【保健センター・保健所】&#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87647</xdr:rowOff>
    </xdr:from>
    <xdr:ext cx="405111" cy="259045"/>
    <xdr:sp macro="" textlink="">
      <xdr:nvSpPr>
        <xdr:cNvPr id="558" name="n_1mainValue【保健センター・保健所】&#10;有形固定資産減価償却率"/>
        <xdr:cNvSpPr txBox="1"/>
      </xdr:nvSpPr>
      <xdr:spPr>
        <a:xfrm>
          <a:off x="152660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163847</xdr:rowOff>
    </xdr:from>
    <xdr:ext cx="405111" cy="259045"/>
    <xdr:sp macro="" textlink="">
      <xdr:nvSpPr>
        <xdr:cNvPr id="559" name="n_2mainValue【保健センター・保健所】&#10;有形固定資産減価償却率"/>
        <xdr:cNvSpPr txBox="1"/>
      </xdr:nvSpPr>
      <xdr:spPr>
        <a:xfrm>
          <a:off x="14389744"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583" name="直線コネクタ 582"/>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84"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85" name="直線コネクタ 584"/>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586" name="【保健センター・保健所】&#10;一人当たり面積最大値テキスト"/>
        <xdr:cNvSpPr txBox="1"/>
      </xdr:nvSpPr>
      <xdr:spPr>
        <a:xfrm>
          <a:off x="22199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87" name="直線コネクタ 586"/>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80027</xdr:rowOff>
    </xdr:from>
    <xdr:ext cx="469744" cy="259045"/>
    <xdr:sp macro="" textlink="">
      <xdr:nvSpPr>
        <xdr:cNvPr id="588" name="【保健センター・保健所】&#10;一人当たり面積平均値テキスト"/>
        <xdr:cNvSpPr txBox="1"/>
      </xdr:nvSpPr>
      <xdr:spPr>
        <a:xfrm>
          <a:off x="22199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89" name="フローチャート: 判断 588"/>
        <xdr:cNvSpPr/>
      </xdr:nvSpPr>
      <xdr:spPr>
        <a:xfrm>
          <a:off x="22110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90" name="フローチャート: 判断 589"/>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91" name="フローチャート: 判断 590"/>
        <xdr:cNvSpPr/>
      </xdr:nvSpPr>
      <xdr:spPr>
        <a:xfrm>
          <a:off x="20383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97" name="楕円 596"/>
        <xdr:cNvSpPr/>
      </xdr:nvSpPr>
      <xdr:spPr>
        <a:xfrm>
          <a:off x="22110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86377</xdr:rowOff>
    </xdr:from>
    <xdr:ext cx="469744" cy="259045"/>
    <xdr:sp macro="" textlink="">
      <xdr:nvSpPr>
        <xdr:cNvPr id="598" name="【保健センター・保健所】&#10;一人当たり面積該当値テキスト"/>
        <xdr:cNvSpPr txBox="1"/>
      </xdr:nvSpPr>
      <xdr:spPr>
        <a:xfrm>
          <a:off x="22199600"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63500</xdr:rowOff>
    </xdr:from>
    <xdr:to>
      <xdr:col>112</xdr:col>
      <xdr:colOff>38100</xdr:colOff>
      <xdr:row>60</xdr:row>
      <xdr:rowOff>165100</xdr:rowOff>
    </xdr:to>
    <xdr:sp macro="" textlink="">
      <xdr:nvSpPr>
        <xdr:cNvPr id="599" name="楕円 598"/>
        <xdr:cNvSpPr/>
      </xdr:nvSpPr>
      <xdr:spPr>
        <a:xfrm>
          <a:off x="2127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114300</xdr:rowOff>
    </xdr:from>
    <xdr:to>
      <xdr:col>116</xdr:col>
      <xdr:colOff>63500</xdr:colOff>
      <xdr:row>60</xdr:row>
      <xdr:rowOff>114300</xdr:rowOff>
    </xdr:to>
    <xdr:cxnSp macro="">
      <xdr:nvCxnSpPr>
        <xdr:cNvPr id="600" name="直線コネクタ 599"/>
        <xdr:cNvCxnSpPr/>
      </xdr:nvCxnSpPr>
      <xdr:spPr>
        <a:xfrm>
          <a:off x="21323300" y="1040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25400</xdr:rowOff>
    </xdr:from>
    <xdr:to>
      <xdr:col>107</xdr:col>
      <xdr:colOff>101600</xdr:colOff>
      <xdr:row>60</xdr:row>
      <xdr:rowOff>127000</xdr:rowOff>
    </xdr:to>
    <xdr:sp macro="" textlink="">
      <xdr:nvSpPr>
        <xdr:cNvPr id="601" name="楕円 600"/>
        <xdr:cNvSpPr/>
      </xdr:nvSpPr>
      <xdr:spPr>
        <a:xfrm>
          <a:off x="2038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76200</xdr:rowOff>
    </xdr:from>
    <xdr:to>
      <xdr:col>111</xdr:col>
      <xdr:colOff>177800</xdr:colOff>
      <xdr:row>60</xdr:row>
      <xdr:rowOff>114300</xdr:rowOff>
    </xdr:to>
    <xdr:cxnSp macro="">
      <xdr:nvCxnSpPr>
        <xdr:cNvPr id="602" name="直線コネクタ 601"/>
        <xdr:cNvCxnSpPr/>
      </xdr:nvCxnSpPr>
      <xdr:spPr>
        <a:xfrm>
          <a:off x="20434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03"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604" name="n_2aveValue【保健センター・保健所】&#10;一人当たり面積"/>
        <xdr:cNvSpPr txBox="1"/>
      </xdr:nvSpPr>
      <xdr:spPr>
        <a:xfrm>
          <a:off x="20199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10177</xdr:rowOff>
    </xdr:from>
    <xdr:ext cx="469744" cy="259045"/>
    <xdr:sp macro="" textlink="">
      <xdr:nvSpPr>
        <xdr:cNvPr id="605" name="n_1main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143527</xdr:rowOff>
    </xdr:from>
    <xdr:ext cx="469744" cy="259045"/>
    <xdr:sp macro="" textlink="">
      <xdr:nvSpPr>
        <xdr:cNvPr id="606" name="n_2mainValue【保健センター・保健所】&#10;一人当たり面積"/>
        <xdr:cNvSpPr txBox="1"/>
      </xdr:nvSpPr>
      <xdr:spPr>
        <a:xfrm>
          <a:off x="20199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7" name="テキスト ボックス 61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8" name="直線コネクタ 61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9" name="テキスト ボックス 61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0" name="直線コネクタ 61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1" name="テキスト ボックス 62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2" name="直線コネクタ 62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3" name="テキスト ボックス 62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4" name="直線コネクタ 62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5" name="テキスト ボックス 62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6" name="直線コネクタ 62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7" name="テキスト ボックス 62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9" name="テキスト ボックス 62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144780</xdr:rowOff>
    </xdr:from>
    <xdr:to>
      <xdr:col>85</xdr:col>
      <xdr:colOff>126364</xdr:colOff>
      <xdr:row>85</xdr:row>
      <xdr:rowOff>148589</xdr:rowOff>
    </xdr:to>
    <xdr:cxnSp macro="">
      <xdr:nvCxnSpPr>
        <xdr:cNvPr id="631" name="直線コネクタ 630"/>
        <xdr:cNvCxnSpPr/>
      </xdr:nvCxnSpPr>
      <xdr:spPr>
        <a:xfrm flipV="1">
          <a:off x="16318864" y="13346430"/>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152416</xdr:rowOff>
    </xdr:from>
    <xdr:ext cx="405111" cy="259045"/>
    <xdr:sp macro="" textlink="">
      <xdr:nvSpPr>
        <xdr:cNvPr id="632" name="【消防施設】&#10;有形固定資産減価償却率最小値テキスト"/>
        <xdr:cNvSpPr txBox="1"/>
      </xdr:nvSpPr>
      <xdr:spPr>
        <a:xfrm>
          <a:off x="16357600"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148589</xdr:rowOff>
    </xdr:from>
    <xdr:to>
      <xdr:col>86</xdr:col>
      <xdr:colOff>25400</xdr:colOff>
      <xdr:row>85</xdr:row>
      <xdr:rowOff>148589</xdr:rowOff>
    </xdr:to>
    <xdr:cxnSp macro="">
      <xdr:nvCxnSpPr>
        <xdr:cNvPr id="633" name="直線コネクタ 632"/>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91457</xdr:rowOff>
    </xdr:from>
    <xdr:ext cx="405111" cy="259045"/>
    <xdr:sp macro="" textlink="">
      <xdr:nvSpPr>
        <xdr:cNvPr id="634" name="【消防施設】&#10;有形固定資産減価償却率最大値テキスト"/>
        <xdr:cNvSpPr txBox="1"/>
      </xdr:nvSpPr>
      <xdr:spPr>
        <a:xfrm>
          <a:off x="16357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144780</xdr:rowOff>
    </xdr:from>
    <xdr:to>
      <xdr:col>86</xdr:col>
      <xdr:colOff>25400</xdr:colOff>
      <xdr:row>77</xdr:row>
      <xdr:rowOff>144780</xdr:rowOff>
    </xdr:to>
    <xdr:cxnSp macro="">
      <xdr:nvCxnSpPr>
        <xdr:cNvPr id="635" name="直線コネクタ 634"/>
        <xdr:cNvCxnSpPr/>
      </xdr:nvCxnSpPr>
      <xdr:spPr>
        <a:xfrm>
          <a:off x="16230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74947</xdr:rowOff>
    </xdr:from>
    <xdr:ext cx="405111" cy="259045"/>
    <xdr:sp macro="" textlink="">
      <xdr:nvSpPr>
        <xdr:cNvPr id="636" name="【消防施設】&#10;有形固定資産減価償却率平均値テキスト"/>
        <xdr:cNvSpPr txBox="1"/>
      </xdr:nvSpPr>
      <xdr:spPr>
        <a:xfrm>
          <a:off x="16357600" y="13790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37" name="フローチャート: 判断 636"/>
        <xdr:cNvSpPr/>
      </xdr:nvSpPr>
      <xdr:spPr>
        <a:xfrm>
          <a:off x="16268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38" name="フローチャート: 判断 637"/>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39" name="フローチャート: 判断 638"/>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113030</xdr:rowOff>
    </xdr:from>
    <xdr:to>
      <xdr:col>85</xdr:col>
      <xdr:colOff>177800</xdr:colOff>
      <xdr:row>85</xdr:row>
      <xdr:rowOff>43180</xdr:rowOff>
    </xdr:to>
    <xdr:sp macro="" textlink="">
      <xdr:nvSpPr>
        <xdr:cNvPr id="645" name="楕円 644"/>
        <xdr:cNvSpPr/>
      </xdr:nvSpPr>
      <xdr:spPr>
        <a:xfrm>
          <a:off x="16268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91457</xdr:rowOff>
    </xdr:from>
    <xdr:ext cx="405111" cy="259045"/>
    <xdr:sp macro="" textlink="">
      <xdr:nvSpPr>
        <xdr:cNvPr id="646" name="【消防施設】&#10;有形固定資産減価償却率該当値テキスト"/>
        <xdr:cNvSpPr txBox="1"/>
      </xdr:nvSpPr>
      <xdr:spPr>
        <a:xfrm>
          <a:off x="16357600"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48261</xdr:rowOff>
    </xdr:from>
    <xdr:to>
      <xdr:col>81</xdr:col>
      <xdr:colOff>101600</xdr:colOff>
      <xdr:row>85</xdr:row>
      <xdr:rowOff>149861</xdr:rowOff>
    </xdr:to>
    <xdr:sp macro="" textlink="">
      <xdr:nvSpPr>
        <xdr:cNvPr id="647" name="楕円 646"/>
        <xdr:cNvSpPr/>
      </xdr:nvSpPr>
      <xdr:spPr>
        <a:xfrm>
          <a:off x="15430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163830</xdr:rowOff>
    </xdr:from>
    <xdr:to>
      <xdr:col>85</xdr:col>
      <xdr:colOff>127000</xdr:colOff>
      <xdr:row>85</xdr:row>
      <xdr:rowOff>99061</xdr:rowOff>
    </xdr:to>
    <xdr:cxnSp macro="">
      <xdr:nvCxnSpPr>
        <xdr:cNvPr id="648" name="直線コネクタ 647"/>
        <xdr:cNvCxnSpPr/>
      </xdr:nvCxnSpPr>
      <xdr:spPr>
        <a:xfrm flipV="1">
          <a:off x="15481300" y="1456563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124461</xdr:rowOff>
    </xdr:from>
    <xdr:to>
      <xdr:col>76</xdr:col>
      <xdr:colOff>165100</xdr:colOff>
      <xdr:row>86</xdr:row>
      <xdr:rowOff>54611</xdr:rowOff>
    </xdr:to>
    <xdr:sp macro="" textlink="">
      <xdr:nvSpPr>
        <xdr:cNvPr id="649" name="楕円 648"/>
        <xdr:cNvSpPr/>
      </xdr:nvSpPr>
      <xdr:spPr>
        <a:xfrm>
          <a:off x="14541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99061</xdr:rowOff>
    </xdr:from>
    <xdr:to>
      <xdr:col>81</xdr:col>
      <xdr:colOff>50800</xdr:colOff>
      <xdr:row>86</xdr:row>
      <xdr:rowOff>3811</xdr:rowOff>
    </xdr:to>
    <xdr:cxnSp macro="">
      <xdr:nvCxnSpPr>
        <xdr:cNvPr id="650" name="直線コネクタ 649"/>
        <xdr:cNvCxnSpPr/>
      </xdr:nvCxnSpPr>
      <xdr:spPr>
        <a:xfrm flipV="1">
          <a:off x="14592300" y="146723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651" name="n_1aveValue【消防施設】&#10;有形固定資産減価償却率"/>
        <xdr:cNvSpPr txBox="1"/>
      </xdr:nvSpPr>
      <xdr:spPr>
        <a:xfrm>
          <a:off x="15266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652" name="n_2aveValue【消防施設】&#10;有形固定資産減価償却率"/>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140988</xdr:rowOff>
    </xdr:from>
    <xdr:ext cx="405111" cy="259045"/>
    <xdr:sp macro="" textlink="">
      <xdr:nvSpPr>
        <xdr:cNvPr id="653" name="n_1mainValue【消防施設】&#10;有形固定資産減価償却率"/>
        <xdr:cNvSpPr txBox="1"/>
      </xdr:nvSpPr>
      <xdr:spPr>
        <a:xfrm>
          <a:off x="152660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45738</xdr:rowOff>
    </xdr:from>
    <xdr:ext cx="405111" cy="259045"/>
    <xdr:sp macro="" textlink="">
      <xdr:nvSpPr>
        <xdr:cNvPr id="654" name="n_2mainValue【消防施設】&#10;有形固定資産減価償却率"/>
        <xdr:cNvSpPr txBox="1"/>
      </xdr:nvSpPr>
      <xdr:spPr>
        <a:xfrm>
          <a:off x="143897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65" name="テキスト ボックス 66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66" name="直線コネクタ 66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7" name="テキスト ボックス 66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8" name="直線コネクタ 66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9" name="テキスト ボックス 66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0" name="直線コネクタ 66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1" name="テキスト ボックス 67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2" name="直線コネクタ 67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3" name="テキスト ボックス 67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4" name="直線コネクタ 67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5" name="テキスト ボックス 67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6" name="直線コネクタ 6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7" name="テキスト ボックス 6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158750</xdr:rowOff>
    </xdr:from>
    <xdr:to>
      <xdr:col>116</xdr:col>
      <xdr:colOff>62864</xdr:colOff>
      <xdr:row>87</xdr:row>
      <xdr:rowOff>6350</xdr:rowOff>
    </xdr:to>
    <xdr:cxnSp macro="">
      <xdr:nvCxnSpPr>
        <xdr:cNvPr id="679" name="直線コネクタ 678"/>
        <xdr:cNvCxnSpPr/>
      </xdr:nvCxnSpPr>
      <xdr:spPr>
        <a:xfrm flipV="1">
          <a:off x="22160864" y="13360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10177</xdr:rowOff>
    </xdr:from>
    <xdr:ext cx="469744" cy="259045"/>
    <xdr:sp macro="" textlink="">
      <xdr:nvSpPr>
        <xdr:cNvPr id="680" name="【消防施設】&#10;一人当たり面積最小値テキスト"/>
        <xdr:cNvSpPr txBox="1"/>
      </xdr:nvSpPr>
      <xdr:spPr>
        <a:xfrm>
          <a:off x="22199600" y="1492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6350</xdr:rowOff>
    </xdr:from>
    <xdr:to>
      <xdr:col>116</xdr:col>
      <xdr:colOff>152400</xdr:colOff>
      <xdr:row>87</xdr:row>
      <xdr:rowOff>6350</xdr:rowOff>
    </xdr:to>
    <xdr:cxnSp macro="">
      <xdr:nvCxnSpPr>
        <xdr:cNvPr id="681" name="直線コネクタ 680"/>
        <xdr:cNvCxnSpPr/>
      </xdr:nvCxnSpPr>
      <xdr:spPr>
        <a:xfrm>
          <a:off x="22072600" y="149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105427</xdr:rowOff>
    </xdr:from>
    <xdr:ext cx="469744" cy="259045"/>
    <xdr:sp macro="" textlink="">
      <xdr:nvSpPr>
        <xdr:cNvPr id="682" name="【消防施設】&#10;一人当たり面積最大値テキスト"/>
        <xdr:cNvSpPr txBox="1"/>
      </xdr:nvSpPr>
      <xdr:spPr>
        <a:xfrm>
          <a:off x="22199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158750</xdr:rowOff>
    </xdr:from>
    <xdr:to>
      <xdr:col>116</xdr:col>
      <xdr:colOff>152400</xdr:colOff>
      <xdr:row>77</xdr:row>
      <xdr:rowOff>158750</xdr:rowOff>
    </xdr:to>
    <xdr:cxnSp macro="">
      <xdr:nvCxnSpPr>
        <xdr:cNvPr id="683" name="直線コネクタ 682"/>
        <xdr:cNvCxnSpPr/>
      </xdr:nvCxnSpPr>
      <xdr:spPr>
        <a:xfrm>
          <a:off x="22072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48277</xdr:rowOff>
    </xdr:from>
    <xdr:ext cx="469744" cy="259045"/>
    <xdr:sp macro="" textlink="">
      <xdr:nvSpPr>
        <xdr:cNvPr id="684" name="【消防施設】&#10;一人当たり面積平均値テキスト"/>
        <xdr:cNvSpPr txBox="1"/>
      </xdr:nvSpPr>
      <xdr:spPr>
        <a:xfrm>
          <a:off x="22199600" y="1462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85" name="フローチャート: 判断 684"/>
        <xdr:cNvSpPr/>
      </xdr:nvSpPr>
      <xdr:spPr>
        <a:xfrm>
          <a:off x="221107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86" name="フローチャート: 判断 685"/>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87" name="フローチャート: 判断 686"/>
        <xdr:cNvSpPr/>
      </xdr:nvSpPr>
      <xdr:spPr>
        <a:xfrm>
          <a:off x="20383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8" name="テキスト ボックス 6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9" name="テキスト ボックス 6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0" name="テキスト ボックス 6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1" name="テキスト ボックス 6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2" name="テキスト ボックス 6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165100</xdr:rowOff>
    </xdr:from>
    <xdr:to>
      <xdr:col>116</xdr:col>
      <xdr:colOff>114300</xdr:colOff>
      <xdr:row>85</xdr:row>
      <xdr:rowOff>95250</xdr:rowOff>
    </xdr:to>
    <xdr:sp macro="" textlink="">
      <xdr:nvSpPr>
        <xdr:cNvPr id="693" name="楕円 692"/>
        <xdr:cNvSpPr/>
      </xdr:nvSpPr>
      <xdr:spPr>
        <a:xfrm>
          <a:off x="221107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16527</xdr:rowOff>
    </xdr:from>
    <xdr:ext cx="469744" cy="259045"/>
    <xdr:sp macro="" textlink="">
      <xdr:nvSpPr>
        <xdr:cNvPr id="694" name="【消防施設】&#10;一人当たり面積該当値テキスト"/>
        <xdr:cNvSpPr txBox="1"/>
      </xdr:nvSpPr>
      <xdr:spPr>
        <a:xfrm>
          <a:off x="22199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165100</xdr:rowOff>
    </xdr:from>
    <xdr:to>
      <xdr:col>112</xdr:col>
      <xdr:colOff>38100</xdr:colOff>
      <xdr:row>85</xdr:row>
      <xdr:rowOff>95250</xdr:rowOff>
    </xdr:to>
    <xdr:sp macro="" textlink="">
      <xdr:nvSpPr>
        <xdr:cNvPr id="695" name="楕円 694"/>
        <xdr:cNvSpPr/>
      </xdr:nvSpPr>
      <xdr:spPr>
        <a:xfrm>
          <a:off x="21272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44450</xdr:rowOff>
    </xdr:from>
    <xdr:to>
      <xdr:col>116</xdr:col>
      <xdr:colOff>63500</xdr:colOff>
      <xdr:row>85</xdr:row>
      <xdr:rowOff>44450</xdr:rowOff>
    </xdr:to>
    <xdr:cxnSp macro="">
      <xdr:nvCxnSpPr>
        <xdr:cNvPr id="696" name="直線コネクタ 695"/>
        <xdr:cNvCxnSpPr/>
      </xdr:nvCxnSpPr>
      <xdr:spPr>
        <a:xfrm>
          <a:off x="21323300" y="1461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165100</xdr:rowOff>
    </xdr:from>
    <xdr:to>
      <xdr:col>107</xdr:col>
      <xdr:colOff>101600</xdr:colOff>
      <xdr:row>85</xdr:row>
      <xdr:rowOff>95250</xdr:rowOff>
    </xdr:to>
    <xdr:sp macro="" textlink="">
      <xdr:nvSpPr>
        <xdr:cNvPr id="697" name="楕円 696"/>
        <xdr:cNvSpPr/>
      </xdr:nvSpPr>
      <xdr:spPr>
        <a:xfrm>
          <a:off x="20383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44450</xdr:rowOff>
    </xdr:from>
    <xdr:to>
      <xdr:col>111</xdr:col>
      <xdr:colOff>177800</xdr:colOff>
      <xdr:row>85</xdr:row>
      <xdr:rowOff>44450</xdr:rowOff>
    </xdr:to>
    <xdr:cxnSp macro="">
      <xdr:nvCxnSpPr>
        <xdr:cNvPr id="698" name="直線コネクタ 697"/>
        <xdr:cNvCxnSpPr/>
      </xdr:nvCxnSpPr>
      <xdr:spPr>
        <a:xfrm>
          <a:off x="20434300" y="1461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699" name="n_1aveValue【消防施設】&#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149877</xdr:rowOff>
    </xdr:from>
    <xdr:ext cx="469744" cy="259045"/>
    <xdr:sp macro="" textlink="">
      <xdr:nvSpPr>
        <xdr:cNvPr id="700" name="n_2aveValue【消防施設】&#10;一人当たり面積"/>
        <xdr:cNvSpPr txBox="1"/>
      </xdr:nvSpPr>
      <xdr:spPr>
        <a:xfrm>
          <a:off x="20199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111777</xdr:rowOff>
    </xdr:from>
    <xdr:ext cx="469744" cy="259045"/>
    <xdr:sp macro="" textlink="">
      <xdr:nvSpPr>
        <xdr:cNvPr id="701" name="n_1mainValue【消防施設】&#10;一人当たり面積"/>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111777</xdr:rowOff>
    </xdr:from>
    <xdr:ext cx="469744" cy="259045"/>
    <xdr:sp macro="" textlink="">
      <xdr:nvSpPr>
        <xdr:cNvPr id="702" name="n_2mainValue【消防施設】&#10;一人当たり面積"/>
        <xdr:cNvSpPr txBox="1"/>
      </xdr:nvSpPr>
      <xdr:spPr>
        <a:xfrm>
          <a:off x="20199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3" name="テキスト ボックス 71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4" name="直線コネクタ 71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5" name="テキスト ボックス 71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6" name="直線コネクタ 71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7" name="テキスト ボックス 71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8" name="直線コネクタ 71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9" name="テキスト ボックス 71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0" name="直線コネクタ 71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1" name="テキスト ボックス 72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3" name="テキスト ボックス 72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108</xdr:row>
      <xdr:rowOff>35052</xdr:rowOff>
    </xdr:to>
    <xdr:cxnSp macro="">
      <xdr:nvCxnSpPr>
        <xdr:cNvPr id="725" name="直線コネクタ 724"/>
        <xdr:cNvCxnSpPr/>
      </xdr:nvCxnSpPr>
      <xdr:spPr>
        <a:xfrm flipV="1">
          <a:off x="16318864" y="17266920"/>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38879</xdr:rowOff>
    </xdr:from>
    <xdr:ext cx="405111" cy="259045"/>
    <xdr:sp macro="" textlink="">
      <xdr:nvSpPr>
        <xdr:cNvPr id="726" name="【庁舎】&#10;有形固定資産減価償却率最小値テキスト"/>
        <xdr:cNvSpPr txBox="1"/>
      </xdr:nvSpPr>
      <xdr:spPr>
        <a:xfrm>
          <a:off x="16357600" y="1855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35052</xdr:rowOff>
    </xdr:from>
    <xdr:to>
      <xdr:col>86</xdr:col>
      <xdr:colOff>25400</xdr:colOff>
      <xdr:row>108</xdr:row>
      <xdr:rowOff>35052</xdr:rowOff>
    </xdr:to>
    <xdr:cxnSp macro="">
      <xdr:nvCxnSpPr>
        <xdr:cNvPr id="727" name="直線コネクタ 726"/>
        <xdr:cNvCxnSpPr/>
      </xdr:nvCxnSpPr>
      <xdr:spPr>
        <a:xfrm>
          <a:off x="16230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728" name="【庁舎】&#10;有形固定資産減価償却率最大値テキスト"/>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729" name="直線コネクタ 728"/>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34562</xdr:rowOff>
    </xdr:from>
    <xdr:ext cx="405111" cy="259045"/>
    <xdr:sp macro="" textlink="">
      <xdr:nvSpPr>
        <xdr:cNvPr id="730" name="【庁舎】&#10;有形固定資産減価償却率平均値テキスト"/>
        <xdr:cNvSpPr txBox="1"/>
      </xdr:nvSpPr>
      <xdr:spPr>
        <a:xfrm>
          <a:off x="16357600" y="17693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731" name="フローチャート: 判断 730"/>
        <xdr:cNvSpPr/>
      </xdr:nvSpPr>
      <xdr:spPr>
        <a:xfrm>
          <a:off x="16268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107696</xdr:rowOff>
    </xdr:from>
    <xdr:to>
      <xdr:col>81</xdr:col>
      <xdr:colOff>101600</xdr:colOff>
      <xdr:row>105</xdr:row>
      <xdr:rowOff>37846</xdr:rowOff>
    </xdr:to>
    <xdr:sp macro="" textlink="">
      <xdr:nvSpPr>
        <xdr:cNvPr id="732" name="フローチャート: 判断 731"/>
        <xdr:cNvSpPr/>
      </xdr:nvSpPr>
      <xdr:spPr>
        <a:xfrm>
          <a:off x="15430500" y="179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89408</xdr:rowOff>
    </xdr:from>
    <xdr:to>
      <xdr:col>76</xdr:col>
      <xdr:colOff>165100</xdr:colOff>
      <xdr:row>103</xdr:row>
      <xdr:rowOff>19558</xdr:rowOff>
    </xdr:to>
    <xdr:sp macro="" textlink="">
      <xdr:nvSpPr>
        <xdr:cNvPr id="733" name="フローチャート: 判断 732"/>
        <xdr:cNvSpPr/>
      </xdr:nvSpPr>
      <xdr:spPr>
        <a:xfrm>
          <a:off x="14541500" y="1757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32258</xdr:rowOff>
    </xdr:from>
    <xdr:to>
      <xdr:col>85</xdr:col>
      <xdr:colOff>177800</xdr:colOff>
      <xdr:row>105</xdr:row>
      <xdr:rowOff>133858</xdr:rowOff>
    </xdr:to>
    <xdr:sp macro="" textlink="">
      <xdr:nvSpPr>
        <xdr:cNvPr id="739" name="楕円 738"/>
        <xdr:cNvSpPr/>
      </xdr:nvSpPr>
      <xdr:spPr>
        <a:xfrm>
          <a:off x="162687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10685</xdr:rowOff>
    </xdr:from>
    <xdr:ext cx="405111" cy="259045"/>
    <xdr:sp macro="" textlink="">
      <xdr:nvSpPr>
        <xdr:cNvPr id="740" name="【庁舎】&#10;有形固定資産減価償却率該当値テキスト"/>
        <xdr:cNvSpPr txBox="1"/>
      </xdr:nvSpPr>
      <xdr:spPr>
        <a:xfrm>
          <a:off x="16357600" y="1801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741" name="楕円 740"/>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83058</xdr:rowOff>
    </xdr:from>
    <xdr:to>
      <xdr:col>85</xdr:col>
      <xdr:colOff>127000</xdr:colOff>
      <xdr:row>106</xdr:row>
      <xdr:rowOff>7620</xdr:rowOff>
    </xdr:to>
    <xdr:cxnSp macro="">
      <xdr:nvCxnSpPr>
        <xdr:cNvPr id="742" name="直線コネクタ 741"/>
        <xdr:cNvCxnSpPr/>
      </xdr:nvCxnSpPr>
      <xdr:spPr>
        <a:xfrm flipV="1">
          <a:off x="15481300" y="1808530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43" name="楕円 742"/>
        <xdr:cNvSpPr/>
      </xdr:nvSpPr>
      <xdr:spPr>
        <a:xfrm>
          <a:off x="14541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xdr:rowOff>
    </xdr:from>
    <xdr:to>
      <xdr:col>81</xdr:col>
      <xdr:colOff>50800</xdr:colOff>
      <xdr:row>106</xdr:row>
      <xdr:rowOff>99061</xdr:rowOff>
    </xdr:to>
    <xdr:cxnSp macro="">
      <xdr:nvCxnSpPr>
        <xdr:cNvPr id="744" name="直線コネクタ 743"/>
        <xdr:cNvCxnSpPr/>
      </xdr:nvCxnSpPr>
      <xdr:spPr>
        <a:xfrm flipV="1">
          <a:off x="14592300" y="181813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54373</xdr:rowOff>
    </xdr:from>
    <xdr:ext cx="405111" cy="259045"/>
    <xdr:sp macro="" textlink="">
      <xdr:nvSpPr>
        <xdr:cNvPr id="745" name="n_1aveValue【庁舎】&#10;有形固定資産減価償却率"/>
        <xdr:cNvSpPr txBox="1"/>
      </xdr:nvSpPr>
      <xdr:spPr>
        <a:xfrm>
          <a:off x="15266044" y="1771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36085</xdr:rowOff>
    </xdr:from>
    <xdr:ext cx="405111" cy="259045"/>
    <xdr:sp macro="" textlink="">
      <xdr:nvSpPr>
        <xdr:cNvPr id="746" name="n_2aveValue【庁舎】&#10;有形固定資産減価償却率"/>
        <xdr:cNvSpPr txBox="1"/>
      </xdr:nvSpPr>
      <xdr:spPr>
        <a:xfrm>
          <a:off x="14389744"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747" name="n_1mainValue【庁舎】&#10;有形固定資産減価償却率"/>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748" name="n_2mainValue【庁舎】&#10;有形固定資産減価償却率"/>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9" name="直線コネクタ 75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0" name="テキスト ボックス 75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1" name="直線コネクタ 76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2" name="テキスト ボックス 76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3" name="直線コネクタ 76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4" name="テキスト ボックス 76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5" name="直線コネクタ 76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6" name="テキスト ボックス 76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106</xdr:row>
      <xdr:rowOff>144780</xdr:rowOff>
    </xdr:to>
    <xdr:cxnSp macro="">
      <xdr:nvCxnSpPr>
        <xdr:cNvPr id="770" name="直線コネクタ 769"/>
        <xdr:cNvCxnSpPr/>
      </xdr:nvCxnSpPr>
      <xdr:spPr>
        <a:xfrm flipV="1">
          <a:off x="22160864" y="173034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148607</xdr:rowOff>
    </xdr:from>
    <xdr:ext cx="469744" cy="259045"/>
    <xdr:sp macro="" textlink="">
      <xdr:nvSpPr>
        <xdr:cNvPr id="771" name="【庁舎】&#10;一人当たり面積最小値テキスト"/>
        <xdr:cNvSpPr txBox="1"/>
      </xdr:nvSpPr>
      <xdr:spPr>
        <a:xfrm>
          <a:off x="22199600"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72" name="直線コネクタ 771"/>
        <xdr:cNvCxnSpPr/>
      </xdr:nvCxnSpPr>
      <xdr:spPr>
        <a:xfrm>
          <a:off x="22072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3" name="【庁舎】&#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74" name="直線コネクタ 773"/>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75"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76" name="フローチャート: 判断 775"/>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157987</xdr:rowOff>
    </xdr:from>
    <xdr:to>
      <xdr:col>112</xdr:col>
      <xdr:colOff>38100</xdr:colOff>
      <xdr:row>105</xdr:row>
      <xdr:rowOff>88137</xdr:rowOff>
    </xdr:to>
    <xdr:sp macro="" textlink="">
      <xdr:nvSpPr>
        <xdr:cNvPr id="777" name="フローチャート: 判断 776"/>
        <xdr:cNvSpPr/>
      </xdr:nvSpPr>
      <xdr:spPr>
        <a:xfrm>
          <a:off x="212725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130556</xdr:rowOff>
    </xdr:from>
    <xdr:to>
      <xdr:col>107</xdr:col>
      <xdr:colOff>101600</xdr:colOff>
      <xdr:row>105</xdr:row>
      <xdr:rowOff>60706</xdr:rowOff>
    </xdr:to>
    <xdr:sp macro="" textlink="">
      <xdr:nvSpPr>
        <xdr:cNvPr id="778" name="フローチャート: 判断 777"/>
        <xdr:cNvSpPr/>
      </xdr:nvSpPr>
      <xdr:spPr>
        <a:xfrm>
          <a:off x="203835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107696</xdr:rowOff>
    </xdr:from>
    <xdr:to>
      <xdr:col>116</xdr:col>
      <xdr:colOff>114300</xdr:colOff>
      <xdr:row>105</xdr:row>
      <xdr:rowOff>37846</xdr:rowOff>
    </xdr:to>
    <xdr:sp macro="" textlink="">
      <xdr:nvSpPr>
        <xdr:cNvPr id="784" name="楕円 783"/>
        <xdr:cNvSpPr/>
      </xdr:nvSpPr>
      <xdr:spPr>
        <a:xfrm>
          <a:off x="221107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130573</xdr:rowOff>
    </xdr:from>
    <xdr:ext cx="469744" cy="259045"/>
    <xdr:sp macro="" textlink="">
      <xdr:nvSpPr>
        <xdr:cNvPr id="785" name="【庁舎】&#10;一人当たり面積該当値テキスト"/>
        <xdr:cNvSpPr txBox="1"/>
      </xdr:nvSpPr>
      <xdr:spPr>
        <a:xfrm>
          <a:off x="22199600" y="1778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107696</xdr:rowOff>
    </xdr:from>
    <xdr:to>
      <xdr:col>112</xdr:col>
      <xdr:colOff>38100</xdr:colOff>
      <xdr:row>105</xdr:row>
      <xdr:rowOff>37846</xdr:rowOff>
    </xdr:to>
    <xdr:sp macro="" textlink="">
      <xdr:nvSpPr>
        <xdr:cNvPr id="786" name="楕円 785"/>
        <xdr:cNvSpPr/>
      </xdr:nvSpPr>
      <xdr:spPr>
        <a:xfrm>
          <a:off x="21272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158496</xdr:rowOff>
    </xdr:from>
    <xdr:to>
      <xdr:col>116</xdr:col>
      <xdr:colOff>63500</xdr:colOff>
      <xdr:row>104</xdr:row>
      <xdr:rowOff>158496</xdr:rowOff>
    </xdr:to>
    <xdr:cxnSp macro="">
      <xdr:nvCxnSpPr>
        <xdr:cNvPr id="787" name="直線コネクタ 786"/>
        <xdr:cNvCxnSpPr/>
      </xdr:nvCxnSpPr>
      <xdr:spPr>
        <a:xfrm>
          <a:off x="21323300" y="17989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88" name="楕円 787"/>
        <xdr:cNvSpPr/>
      </xdr:nvSpPr>
      <xdr:spPr>
        <a:xfrm>
          <a:off x="20383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158496</xdr:rowOff>
    </xdr:from>
    <xdr:to>
      <xdr:col>111</xdr:col>
      <xdr:colOff>177800</xdr:colOff>
      <xdr:row>104</xdr:row>
      <xdr:rowOff>163068</xdr:rowOff>
    </xdr:to>
    <xdr:cxnSp macro="">
      <xdr:nvCxnSpPr>
        <xdr:cNvPr id="789" name="直線コネクタ 788"/>
        <xdr:cNvCxnSpPr/>
      </xdr:nvCxnSpPr>
      <xdr:spPr>
        <a:xfrm flipV="1">
          <a:off x="20434300" y="17989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79264</xdr:rowOff>
    </xdr:from>
    <xdr:ext cx="469744" cy="259045"/>
    <xdr:sp macro="" textlink="">
      <xdr:nvSpPr>
        <xdr:cNvPr id="790" name="n_1aveValue【庁舎】&#10;一人当たり面積"/>
        <xdr:cNvSpPr txBox="1"/>
      </xdr:nvSpPr>
      <xdr:spPr>
        <a:xfrm>
          <a:off x="21075727" y="18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51833</xdr:rowOff>
    </xdr:from>
    <xdr:ext cx="469744" cy="259045"/>
    <xdr:sp macro="" textlink="">
      <xdr:nvSpPr>
        <xdr:cNvPr id="791" name="n_2aveValue【庁舎】&#10;一人当たり面積"/>
        <xdr:cNvSpPr txBox="1"/>
      </xdr:nvSpPr>
      <xdr:spPr>
        <a:xfrm>
          <a:off x="20199427" y="1805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54373</xdr:rowOff>
    </xdr:from>
    <xdr:ext cx="469744" cy="259045"/>
    <xdr:sp macro="" textlink="">
      <xdr:nvSpPr>
        <xdr:cNvPr id="792" name="n_1mainValue【庁舎】&#10;一人当たり面積"/>
        <xdr:cNvSpPr txBox="1"/>
      </xdr:nvSpPr>
      <xdr:spPr>
        <a:xfrm>
          <a:off x="210757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93" name="n_2main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本市では、高度経済成長期を中心に多種多様な公共施設の整備を進め、膨大な量の施設を保有しているため、市設建築物については「資産流動化プロジェクトチーム」による総合的な有効活用、インフラ施設については長寿命化を基本とした効率的な維持管理を実施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。こうした取組み</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もあり、有形固定資産減価償却率は類似団体平均を下回っている。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なお、一般廃棄物処理施設については、</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老朽化が進み、供用年数が耐用年数を超える施設が約</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割を占めており、有形固定資産減価償却率が高くなっているものと考えられるが、「ご</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み焼却工場の整備・配置計画」（平成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月策定）</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に基づき老朽化したごみ焼却工場を順次更新していく。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今後も市設建築物およびインフラ施設については、平成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年度に策定した「大阪市公共施設マネジメント基本方針」に沿って、規模の最適化、予防保全による長寿命化、多様なコスト縮減手法の導入に取り組む。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2,702,432
2,570,850
225.21
1,742,817,144
1,740,813,287
419,812
848,686,770
2,069,776,835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本市の財政力指数は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と、他の政令市と比べ高い水準で推移しているが、地方交付税の交付団体であり、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年度は臨時財政対策債（</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億円の補てん措置が講じられている。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また、直近の状況については、個人市民税（所得割）の増等があるものの、社会保障関係費や臨時財政対策債償還費の増等により、前年度と同じ指数となっている。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）地方全体の財源不足に対処するため、特例的に発行する地方債であり、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償還に要する費用は後年度の地方交付税算定における基準財政需要額に</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全額算入される。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83820</xdr:rowOff>
    </xdr:from>
    <xdr:to>
      <xdr:col>23</xdr:col>
      <xdr:colOff>133350</xdr:colOff>
      <xdr:row>38</xdr:row>
      <xdr:rowOff>83820</xdr:rowOff>
    </xdr:to>
    <xdr:cxnSp macro="">
      <xdr:nvCxnSpPr>
        <xdr:cNvPr id="67" name="直線コネクタ 66"/>
        <xdr:cNvCxnSpPr/>
      </xdr:nvCxnSpPr>
      <xdr:spPr>
        <a:xfrm>
          <a:off x="4114800" y="659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123207</xdr:rowOff>
    </xdr:from>
    <xdr:ext cx="762000" cy="259045"/>
    <xdr:sp macro="" textlink="">
      <xdr:nvSpPr>
        <xdr:cNvPr id="68"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83820</xdr:rowOff>
    </xdr:from>
    <xdr:to>
      <xdr:col>19</xdr:col>
      <xdr:colOff>133350</xdr:colOff>
      <xdr:row>38</xdr:row>
      <xdr:rowOff>132080</xdr:rowOff>
    </xdr:to>
    <xdr:cxnSp macro="">
      <xdr:nvCxnSpPr>
        <xdr:cNvPr id="70" name="直線コネクタ 69"/>
        <xdr:cNvCxnSpPr/>
      </xdr:nvCxnSpPr>
      <xdr:spPr>
        <a:xfrm flipV="1">
          <a:off x="3225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132080</xdr:rowOff>
    </xdr:from>
    <xdr:to>
      <xdr:col>15</xdr:col>
      <xdr:colOff>82550</xdr:colOff>
      <xdr:row>39</xdr:row>
      <xdr:rowOff>8890</xdr:rowOff>
    </xdr:to>
    <xdr:cxnSp macro="">
      <xdr:nvCxnSpPr>
        <xdr:cNvPr id="73" name="直線コネクタ 72"/>
        <xdr:cNvCxnSpPr/>
      </xdr:nvCxnSpPr>
      <xdr:spPr>
        <a:xfrm flipV="1">
          <a:off x="2336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8890</xdr:rowOff>
    </xdr:from>
    <xdr:to>
      <xdr:col>11</xdr:col>
      <xdr:colOff>31750</xdr:colOff>
      <xdr:row>39</xdr:row>
      <xdr:rowOff>57150</xdr:rowOff>
    </xdr:to>
    <xdr:cxnSp macro="">
      <xdr:nvCxnSpPr>
        <xdr:cNvPr id="76" name="直線コネクタ 75"/>
        <xdr:cNvCxnSpPr/>
      </xdr:nvCxnSpPr>
      <xdr:spPr>
        <a:xfrm flipV="1">
          <a:off x="1447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33020</xdr:rowOff>
    </xdr:from>
    <xdr:to>
      <xdr:col>23</xdr:col>
      <xdr:colOff>184150</xdr:colOff>
      <xdr:row>38</xdr:row>
      <xdr:rowOff>134620</xdr:rowOff>
    </xdr:to>
    <xdr:sp macro="" textlink="">
      <xdr:nvSpPr>
        <xdr:cNvPr id="86" name="楕円 85"/>
        <xdr:cNvSpPr/>
      </xdr:nvSpPr>
      <xdr:spPr>
        <a:xfrm>
          <a:off x="4902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49547</xdr:rowOff>
    </xdr:from>
    <xdr:ext cx="762000" cy="259045"/>
    <xdr:sp macro="" textlink="">
      <xdr:nvSpPr>
        <xdr:cNvPr id="87" name="財政力該当値テキスト"/>
        <xdr:cNvSpPr txBox="1"/>
      </xdr:nvSpPr>
      <xdr:spPr>
        <a:xfrm>
          <a:off x="5041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33020</xdr:rowOff>
    </xdr:from>
    <xdr:to>
      <xdr:col>19</xdr:col>
      <xdr:colOff>184150</xdr:colOff>
      <xdr:row>38</xdr:row>
      <xdr:rowOff>134620</xdr:rowOff>
    </xdr:to>
    <xdr:sp macro="" textlink="">
      <xdr:nvSpPr>
        <xdr:cNvPr id="88" name="楕円 87"/>
        <xdr:cNvSpPr/>
      </xdr:nvSpPr>
      <xdr:spPr>
        <a:xfrm>
          <a:off x="4064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144797</xdr:rowOff>
    </xdr:from>
    <xdr:ext cx="736600" cy="259045"/>
    <xdr:sp macro="" textlink="">
      <xdr:nvSpPr>
        <xdr:cNvPr id="89" name="テキスト ボックス 88"/>
        <xdr:cNvSpPr txBox="1"/>
      </xdr:nvSpPr>
      <xdr:spPr>
        <a:xfrm>
          <a:off x="3733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81280</xdr:rowOff>
    </xdr:from>
    <xdr:to>
      <xdr:col>15</xdr:col>
      <xdr:colOff>133350</xdr:colOff>
      <xdr:row>39</xdr:row>
      <xdr:rowOff>11430</xdr:rowOff>
    </xdr:to>
    <xdr:sp macro="" textlink="">
      <xdr:nvSpPr>
        <xdr:cNvPr id="90" name="楕円 89"/>
        <xdr:cNvSpPr/>
      </xdr:nvSpPr>
      <xdr:spPr>
        <a:xfrm>
          <a:off x="3175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21607</xdr:rowOff>
    </xdr:from>
    <xdr:ext cx="762000" cy="259045"/>
    <xdr:sp macro="" textlink="">
      <xdr:nvSpPr>
        <xdr:cNvPr id="91" name="テキスト ボックス 90"/>
        <xdr:cNvSpPr txBox="1"/>
      </xdr:nvSpPr>
      <xdr:spPr>
        <a:xfrm>
          <a:off x="2844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129540</xdr:rowOff>
    </xdr:from>
    <xdr:to>
      <xdr:col>11</xdr:col>
      <xdr:colOff>82550</xdr:colOff>
      <xdr:row>39</xdr:row>
      <xdr:rowOff>59690</xdr:rowOff>
    </xdr:to>
    <xdr:sp macro="" textlink="">
      <xdr:nvSpPr>
        <xdr:cNvPr id="92" name="楕円 91"/>
        <xdr:cNvSpPr/>
      </xdr:nvSpPr>
      <xdr:spPr>
        <a:xfrm>
          <a:off x="2286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69867</xdr:rowOff>
    </xdr:from>
    <xdr:ext cx="762000" cy="259045"/>
    <xdr:sp macro="" textlink="">
      <xdr:nvSpPr>
        <xdr:cNvPr id="93" name="テキスト ボックス 92"/>
        <xdr:cNvSpPr txBox="1"/>
      </xdr:nvSpPr>
      <xdr:spPr>
        <a:xfrm>
          <a:off x="1955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4" name="楕円 93"/>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5" name="テキスト ボックス 94"/>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indent="133350" algn="just">
            <a:spcAft>
              <a:spcPts val="0"/>
            </a:spcAft>
          </a:pP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本市では、生活保護費等の扶助費や公債費の負担が大きく、他都市に比べて経常収支比率は常に高い水準で推移している。特に生活保護費については、平成</a:t>
          </a:r>
          <a:r>
            <a:rPr lang="en-US"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29</a:t>
          </a: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年度決算では</a:t>
          </a:r>
          <a:r>
            <a:rPr lang="en-US"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6</a:t>
          </a: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年連続の減となったものの、高齢化の進展などにより他都市に比べ保護率が高く、経常収支比率を押し上げる大きな要因となっている。 </a:t>
          </a:r>
        </a:p>
        <a:p>
          <a:pPr indent="133350" algn="just">
            <a:spcAft>
              <a:spcPts val="0"/>
            </a:spcAft>
          </a:pP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平成</a:t>
          </a:r>
          <a:r>
            <a:rPr lang="en-US"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28</a:t>
          </a: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年度は、地方交付税や臨時財政対策債などの減に加え、障がい者自立支援給付費の増などによる扶助費の増加等により悪化したものである。</a:t>
          </a:r>
        </a:p>
        <a:p>
          <a:pPr indent="133350" algn="just">
            <a:spcAft>
              <a:spcPts val="0"/>
            </a:spcAft>
          </a:pP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平成</a:t>
          </a:r>
          <a:r>
            <a:rPr lang="en-US"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29</a:t>
          </a: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については、扶助費の増や、府費負担教職員制度の見直し等に伴い人件費が増となった一方、府民税所得割臨時交付金、地方交付税・臨時財政対策債など、制度見直しに伴う財源が適切に確保されたことや、法人市民税の増などにより、地方税が増となった結果、前年度に比べて△</a:t>
          </a:r>
          <a:r>
            <a:rPr lang="en-US"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1.8</a:t>
          </a: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ポイント好転し、</a:t>
          </a:r>
          <a:r>
            <a:rPr lang="en-US"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98.3</a:t>
          </a: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130528</xdr:rowOff>
    </xdr:from>
    <xdr:to>
      <xdr:col>23</xdr:col>
      <xdr:colOff>133350</xdr:colOff>
      <xdr:row>66</xdr:row>
      <xdr:rowOff>28928</xdr:rowOff>
    </xdr:to>
    <xdr:cxnSp macro="">
      <xdr:nvCxnSpPr>
        <xdr:cNvPr id="130" name="直線コネクタ 129"/>
        <xdr:cNvCxnSpPr/>
      </xdr:nvCxnSpPr>
      <xdr:spPr>
        <a:xfrm flipV="1">
          <a:off x="4114800" y="1110332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36689</xdr:rowOff>
    </xdr:from>
    <xdr:to>
      <xdr:col>19</xdr:col>
      <xdr:colOff>133350</xdr:colOff>
      <xdr:row>66</xdr:row>
      <xdr:rowOff>28928</xdr:rowOff>
    </xdr:to>
    <xdr:cxnSp macro="">
      <xdr:nvCxnSpPr>
        <xdr:cNvPr id="133" name="直線コネクタ 132"/>
        <xdr:cNvCxnSpPr/>
      </xdr:nvCxnSpPr>
      <xdr:spPr>
        <a:xfrm>
          <a:off x="3225800" y="11009489"/>
          <a:ext cx="889000" cy="3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97666</xdr:rowOff>
    </xdr:from>
    <xdr:ext cx="736600" cy="259045"/>
    <xdr:sp macro="" textlink="">
      <xdr:nvSpPr>
        <xdr:cNvPr id="135" name="テキスト ボックス 134"/>
        <xdr:cNvSpPr txBox="1"/>
      </xdr:nvSpPr>
      <xdr:spPr>
        <a:xfrm>
          <a:off x="3733800" y="1072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36689</xdr:rowOff>
    </xdr:from>
    <xdr:to>
      <xdr:col>15</xdr:col>
      <xdr:colOff>82550</xdr:colOff>
      <xdr:row>65</xdr:row>
      <xdr:rowOff>26105</xdr:rowOff>
    </xdr:to>
    <xdr:cxnSp macro="">
      <xdr:nvCxnSpPr>
        <xdr:cNvPr id="136" name="直線コネクタ 135"/>
        <xdr:cNvCxnSpPr/>
      </xdr:nvCxnSpPr>
      <xdr:spPr>
        <a:xfrm flipV="1">
          <a:off x="2336800" y="1100948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38" name="テキスト ボックス 137"/>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130528</xdr:rowOff>
    </xdr:from>
    <xdr:to>
      <xdr:col>11</xdr:col>
      <xdr:colOff>31750</xdr:colOff>
      <xdr:row>65</xdr:row>
      <xdr:rowOff>26105</xdr:rowOff>
    </xdr:to>
    <xdr:cxnSp macro="">
      <xdr:nvCxnSpPr>
        <xdr:cNvPr id="139" name="直線コネクタ 138"/>
        <xdr:cNvCxnSpPr/>
      </xdr:nvCxnSpPr>
      <xdr:spPr>
        <a:xfrm>
          <a:off x="1447800" y="111033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41" name="テキスト ボックス 140"/>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79728</xdr:rowOff>
    </xdr:from>
    <xdr:to>
      <xdr:col>23</xdr:col>
      <xdr:colOff>184150</xdr:colOff>
      <xdr:row>65</xdr:row>
      <xdr:rowOff>9878</xdr:rowOff>
    </xdr:to>
    <xdr:sp macro="" textlink="">
      <xdr:nvSpPr>
        <xdr:cNvPr id="149" name="楕円 148"/>
        <xdr:cNvSpPr/>
      </xdr:nvSpPr>
      <xdr:spPr>
        <a:xfrm>
          <a:off x="4902200" y="110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51805</xdr:rowOff>
    </xdr:from>
    <xdr:ext cx="762000" cy="259045"/>
    <xdr:sp macro="" textlink="">
      <xdr:nvSpPr>
        <xdr:cNvPr id="150" name="財政構造の弾力性該当値テキスト"/>
        <xdr:cNvSpPr txBox="1"/>
      </xdr:nvSpPr>
      <xdr:spPr>
        <a:xfrm>
          <a:off x="5041900" y="110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149578</xdr:rowOff>
    </xdr:from>
    <xdr:to>
      <xdr:col>19</xdr:col>
      <xdr:colOff>184150</xdr:colOff>
      <xdr:row>66</xdr:row>
      <xdr:rowOff>79728</xdr:rowOff>
    </xdr:to>
    <xdr:sp macro="" textlink="">
      <xdr:nvSpPr>
        <xdr:cNvPr id="151" name="楕円 150"/>
        <xdr:cNvSpPr/>
      </xdr:nvSpPr>
      <xdr:spPr>
        <a:xfrm>
          <a:off x="4064000" y="112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64505</xdr:rowOff>
    </xdr:from>
    <xdr:ext cx="736600" cy="259045"/>
    <xdr:sp macro="" textlink="">
      <xdr:nvSpPr>
        <xdr:cNvPr id="152" name="テキスト ボックス 151"/>
        <xdr:cNvSpPr txBox="1"/>
      </xdr:nvSpPr>
      <xdr:spPr>
        <a:xfrm>
          <a:off x="3733800" y="1138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157339</xdr:rowOff>
    </xdr:from>
    <xdr:to>
      <xdr:col>15</xdr:col>
      <xdr:colOff>133350</xdr:colOff>
      <xdr:row>64</xdr:row>
      <xdr:rowOff>87489</xdr:rowOff>
    </xdr:to>
    <xdr:sp macro="" textlink="">
      <xdr:nvSpPr>
        <xdr:cNvPr id="153" name="楕円 152"/>
        <xdr:cNvSpPr/>
      </xdr:nvSpPr>
      <xdr:spPr>
        <a:xfrm>
          <a:off x="3175000" y="109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72266</xdr:rowOff>
    </xdr:from>
    <xdr:ext cx="762000" cy="259045"/>
    <xdr:sp macro="" textlink="">
      <xdr:nvSpPr>
        <xdr:cNvPr id="154" name="テキスト ボックス 153"/>
        <xdr:cNvSpPr txBox="1"/>
      </xdr:nvSpPr>
      <xdr:spPr>
        <a:xfrm>
          <a:off x="2844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146755</xdr:rowOff>
    </xdr:from>
    <xdr:to>
      <xdr:col>11</xdr:col>
      <xdr:colOff>82550</xdr:colOff>
      <xdr:row>65</xdr:row>
      <xdr:rowOff>76905</xdr:rowOff>
    </xdr:to>
    <xdr:sp macro="" textlink="">
      <xdr:nvSpPr>
        <xdr:cNvPr id="155" name="楕円 154"/>
        <xdr:cNvSpPr/>
      </xdr:nvSpPr>
      <xdr:spPr>
        <a:xfrm>
          <a:off x="2286000" y="111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61682</xdr:rowOff>
    </xdr:from>
    <xdr:ext cx="762000" cy="259045"/>
    <xdr:sp macro="" textlink="">
      <xdr:nvSpPr>
        <xdr:cNvPr id="156" name="テキスト ボックス 155"/>
        <xdr:cNvSpPr txBox="1"/>
      </xdr:nvSpPr>
      <xdr:spPr>
        <a:xfrm>
          <a:off x="1955800" y="1120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79728</xdr:rowOff>
    </xdr:from>
    <xdr:to>
      <xdr:col>7</xdr:col>
      <xdr:colOff>31750</xdr:colOff>
      <xdr:row>65</xdr:row>
      <xdr:rowOff>9878</xdr:rowOff>
    </xdr:to>
    <xdr:sp macro="" textlink="">
      <xdr:nvSpPr>
        <xdr:cNvPr id="157" name="楕円 156"/>
        <xdr:cNvSpPr/>
      </xdr:nvSpPr>
      <xdr:spPr>
        <a:xfrm>
          <a:off x="1397000" y="110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166105</xdr:rowOff>
    </xdr:from>
    <xdr:ext cx="762000" cy="259045"/>
    <xdr:sp macro="" textlink="">
      <xdr:nvSpPr>
        <xdr:cNvPr id="158" name="テキスト ボックス 157"/>
        <xdr:cNvSpPr txBox="1"/>
      </xdr:nvSpPr>
      <xdr:spPr>
        <a:xfrm>
          <a:off x="1066800" y="111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府費負担教職員制度の見直しに伴う人件費の増等により、人口１人当たり人件費・物件費は平成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年度と比較し増加している。 </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類似団体との比較においては、平成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月に策定した「市政改革プラン」や、平成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月に策定した「市政改革プラン</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」に基づき、施策・事業の見直しに取り組んできており、一定の成果をあげたことにから、類似団体並となっている。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139991</xdr:rowOff>
    </xdr:from>
    <xdr:to>
      <xdr:col>23</xdr:col>
      <xdr:colOff>133350</xdr:colOff>
      <xdr:row>89</xdr:row>
      <xdr:rowOff>29990</xdr:rowOff>
    </xdr:to>
    <xdr:cxnSp macro="">
      <xdr:nvCxnSpPr>
        <xdr:cNvPr id="192" name="直線コネクタ 191"/>
        <xdr:cNvCxnSpPr/>
      </xdr:nvCxnSpPr>
      <xdr:spPr>
        <a:xfrm flipV="1">
          <a:off x="4953000" y="14198891"/>
          <a:ext cx="0" cy="10901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2067</xdr:rowOff>
    </xdr:from>
    <xdr:ext cx="762000" cy="259045"/>
    <xdr:sp macro="" textlink="">
      <xdr:nvSpPr>
        <xdr:cNvPr id="193" name="人件費・物件費等の状況最小値テキスト"/>
        <xdr:cNvSpPr txBox="1"/>
      </xdr:nvSpPr>
      <xdr:spPr>
        <a:xfrm>
          <a:off x="5041900" y="15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29990</xdr:rowOff>
    </xdr:from>
    <xdr:to>
      <xdr:col>24</xdr:col>
      <xdr:colOff>12700</xdr:colOff>
      <xdr:row>89</xdr:row>
      <xdr:rowOff>29990</xdr:rowOff>
    </xdr:to>
    <xdr:cxnSp macro="">
      <xdr:nvCxnSpPr>
        <xdr:cNvPr id="194" name="直線コネクタ 193"/>
        <xdr:cNvCxnSpPr/>
      </xdr:nvCxnSpPr>
      <xdr:spPr>
        <a:xfrm>
          <a:off x="4864100" y="1528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54918</xdr:rowOff>
    </xdr:from>
    <xdr:ext cx="762000" cy="259045"/>
    <xdr:sp macro="" textlink="">
      <xdr:nvSpPr>
        <xdr:cNvPr id="195" name="人件費・物件費等の状況最大値テキスト"/>
        <xdr:cNvSpPr txBox="1"/>
      </xdr:nvSpPr>
      <xdr:spPr>
        <a:xfrm>
          <a:off x="5041900" y="1394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139991</xdr:rowOff>
    </xdr:from>
    <xdr:to>
      <xdr:col>24</xdr:col>
      <xdr:colOff>12700</xdr:colOff>
      <xdr:row>82</xdr:row>
      <xdr:rowOff>139991</xdr:rowOff>
    </xdr:to>
    <xdr:cxnSp macro="">
      <xdr:nvCxnSpPr>
        <xdr:cNvPr id="196" name="直線コネクタ 195"/>
        <xdr:cNvCxnSpPr/>
      </xdr:nvCxnSpPr>
      <xdr:spPr>
        <a:xfrm>
          <a:off x="4864100" y="14198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51350</xdr:rowOff>
    </xdr:from>
    <xdr:to>
      <xdr:col>23</xdr:col>
      <xdr:colOff>133350</xdr:colOff>
      <xdr:row>84</xdr:row>
      <xdr:rowOff>65056</xdr:rowOff>
    </xdr:to>
    <xdr:cxnSp macro="">
      <xdr:nvCxnSpPr>
        <xdr:cNvPr id="197" name="直線コネクタ 196"/>
        <xdr:cNvCxnSpPr/>
      </xdr:nvCxnSpPr>
      <xdr:spPr>
        <a:xfrm>
          <a:off x="4114800" y="13938800"/>
          <a:ext cx="838200" cy="52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28114</xdr:rowOff>
    </xdr:from>
    <xdr:ext cx="762000" cy="259045"/>
    <xdr:sp macro="" textlink="">
      <xdr:nvSpPr>
        <xdr:cNvPr id="198" name="人件費・物件費等の状況平均値テキスト"/>
        <xdr:cNvSpPr txBox="1"/>
      </xdr:nvSpPr>
      <xdr:spPr>
        <a:xfrm>
          <a:off x="5041900" y="14258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11587</xdr:rowOff>
    </xdr:from>
    <xdr:to>
      <xdr:col>23</xdr:col>
      <xdr:colOff>184150</xdr:colOff>
      <xdr:row>84</xdr:row>
      <xdr:rowOff>113187</xdr:rowOff>
    </xdr:to>
    <xdr:sp macro="" textlink="">
      <xdr:nvSpPr>
        <xdr:cNvPr id="199" name="フローチャート: 判断 198"/>
        <xdr:cNvSpPr/>
      </xdr:nvSpPr>
      <xdr:spPr>
        <a:xfrm>
          <a:off x="4902200" y="144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51350</xdr:rowOff>
    </xdr:from>
    <xdr:to>
      <xdr:col>19</xdr:col>
      <xdr:colOff>133350</xdr:colOff>
      <xdr:row>81</xdr:row>
      <xdr:rowOff>81649</xdr:rowOff>
    </xdr:to>
    <xdr:cxnSp macro="">
      <xdr:nvCxnSpPr>
        <xdr:cNvPr id="200" name="直線コネクタ 199"/>
        <xdr:cNvCxnSpPr/>
      </xdr:nvCxnSpPr>
      <xdr:spPr>
        <a:xfrm flipV="1">
          <a:off x="3225800" y="13938800"/>
          <a:ext cx="889000" cy="3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124058</xdr:rowOff>
    </xdr:from>
    <xdr:to>
      <xdr:col>19</xdr:col>
      <xdr:colOff>184150</xdr:colOff>
      <xdr:row>81</xdr:row>
      <xdr:rowOff>54208</xdr:rowOff>
    </xdr:to>
    <xdr:sp macro="" textlink="">
      <xdr:nvSpPr>
        <xdr:cNvPr id="201" name="フローチャート: 判断 200"/>
        <xdr:cNvSpPr/>
      </xdr:nvSpPr>
      <xdr:spPr>
        <a:xfrm>
          <a:off x="4064000" y="1384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64385</xdr:rowOff>
    </xdr:from>
    <xdr:ext cx="736600" cy="259045"/>
    <xdr:sp macro="" textlink="">
      <xdr:nvSpPr>
        <xdr:cNvPr id="202" name="テキスト ボックス 201"/>
        <xdr:cNvSpPr txBox="1"/>
      </xdr:nvSpPr>
      <xdr:spPr>
        <a:xfrm>
          <a:off x="3733800" y="1360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81649</xdr:rowOff>
    </xdr:from>
    <xdr:to>
      <xdr:col>15</xdr:col>
      <xdr:colOff>82550</xdr:colOff>
      <xdr:row>81</xdr:row>
      <xdr:rowOff>135564</xdr:rowOff>
    </xdr:to>
    <xdr:cxnSp macro="">
      <xdr:nvCxnSpPr>
        <xdr:cNvPr id="203" name="直線コネクタ 202"/>
        <xdr:cNvCxnSpPr/>
      </xdr:nvCxnSpPr>
      <xdr:spPr>
        <a:xfrm flipV="1">
          <a:off x="2336800" y="13969099"/>
          <a:ext cx="889000" cy="5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101481</xdr:rowOff>
    </xdr:from>
    <xdr:to>
      <xdr:col>15</xdr:col>
      <xdr:colOff>133350</xdr:colOff>
      <xdr:row>81</xdr:row>
      <xdr:rowOff>31631</xdr:rowOff>
    </xdr:to>
    <xdr:sp macro="" textlink="">
      <xdr:nvSpPr>
        <xdr:cNvPr id="204" name="フローチャート: 判断 203"/>
        <xdr:cNvSpPr/>
      </xdr:nvSpPr>
      <xdr:spPr>
        <a:xfrm>
          <a:off x="3175000" y="1381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41808</xdr:rowOff>
    </xdr:from>
    <xdr:ext cx="762000" cy="259045"/>
    <xdr:sp macro="" textlink="">
      <xdr:nvSpPr>
        <xdr:cNvPr id="205" name="テキスト ボックス 204"/>
        <xdr:cNvSpPr txBox="1"/>
      </xdr:nvSpPr>
      <xdr:spPr>
        <a:xfrm>
          <a:off x="2844800" y="1358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73203</xdr:rowOff>
    </xdr:from>
    <xdr:to>
      <xdr:col>11</xdr:col>
      <xdr:colOff>31750</xdr:colOff>
      <xdr:row>81</xdr:row>
      <xdr:rowOff>135564</xdr:rowOff>
    </xdr:to>
    <xdr:cxnSp macro="">
      <xdr:nvCxnSpPr>
        <xdr:cNvPr id="206" name="直線コネクタ 205"/>
        <xdr:cNvCxnSpPr/>
      </xdr:nvCxnSpPr>
      <xdr:spPr>
        <a:xfrm>
          <a:off x="1447800" y="13960653"/>
          <a:ext cx="889000" cy="6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94980</xdr:rowOff>
    </xdr:from>
    <xdr:to>
      <xdr:col>11</xdr:col>
      <xdr:colOff>82550</xdr:colOff>
      <xdr:row>81</xdr:row>
      <xdr:rowOff>25130</xdr:rowOff>
    </xdr:to>
    <xdr:sp macro="" textlink="">
      <xdr:nvSpPr>
        <xdr:cNvPr id="207" name="フローチャート: 判断 206"/>
        <xdr:cNvSpPr/>
      </xdr:nvSpPr>
      <xdr:spPr>
        <a:xfrm>
          <a:off x="2286000" y="1381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35307</xdr:rowOff>
    </xdr:from>
    <xdr:ext cx="762000" cy="259045"/>
    <xdr:sp macro="" textlink="">
      <xdr:nvSpPr>
        <xdr:cNvPr id="208" name="テキスト ボックス 207"/>
        <xdr:cNvSpPr txBox="1"/>
      </xdr:nvSpPr>
      <xdr:spPr>
        <a:xfrm>
          <a:off x="1955800" y="1357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38441</xdr:rowOff>
    </xdr:from>
    <xdr:to>
      <xdr:col>7</xdr:col>
      <xdr:colOff>31750</xdr:colOff>
      <xdr:row>80</xdr:row>
      <xdr:rowOff>140041</xdr:rowOff>
    </xdr:to>
    <xdr:sp macro="" textlink="">
      <xdr:nvSpPr>
        <xdr:cNvPr id="209" name="フローチャート: 判断 208"/>
        <xdr:cNvSpPr/>
      </xdr:nvSpPr>
      <xdr:spPr>
        <a:xfrm>
          <a:off x="1397000" y="1375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150218</xdr:rowOff>
    </xdr:from>
    <xdr:ext cx="762000" cy="259045"/>
    <xdr:sp macro="" textlink="">
      <xdr:nvSpPr>
        <xdr:cNvPr id="210" name="テキスト ボックス 209"/>
        <xdr:cNvSpPr txBox="1"/>
      </xdr:nvSpPr>
      <xdr:spPr>
        <a:xfrm>
          <a:off x="1066800" y="1352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14256</xdr:rowOff>
    </xdr:from>
    <xdr:to>
      <xdr:col>23</xdr:col>
      <xdr:colOff>184150</xdr:colOff>
      <xdr:row>84</xdr:row>
      <xdr:rowOff>115856</xdr:rowOff>
    </xdr:to>
    <xdr:sp macro="" textlink="">
      <xdr:nvSpPr>
        <xdr:cNvPr id="216" name="楕円 215"/>
        <xdr:cNvSpPr/>
      </xdr:nvSpPr>
      <xdr:spPr>
        <a:xfrm>
          <a:off x="4902200" y="1441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157783</xdr:rowOff>
    </xdr:from>
    <xdr:ext cx="762000" cy="259045"/>
    <xdr:sp macro="" textlink="">
      <xdr:nvSpPr>
        <xdr:cNvPr id="217" name="人件費・物件費等の状況該当値テキスト"/>
        <xdr:cNvSpPr txBox="1"/>
      </xdr:nvSpPr>
      <xdr:spPr>
        <a:xfrm>
          <a:off x="5041900" y="1438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550</xdr:rowOff>
    </xdr:from>
    <xdr:to>
      <xdr:col>19</xdr:col>
      <xdr:colOff>184150</xdr:colOff>
      <xdr:row>81</xdr:row>
      <xdr:rowOff>102150</xdr:rowOff>
    </xdr:to>
    <xdr:sp macro="" textlink="">
      <xdr:nvSpPr>
        <xdr:cNvPr id="218" name="楕円 217"/>
        <xdr:cNvSpPr/>
      </xdr:nvSpPr>
      <xdr:spPr>
        <a:xfrm>
          <a:off x="4064000" y="138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86927</xdr:rowOff>
    </xdr:from>
    <xdr:ext cx="736600" cy="259045"/>
    <xdr:sp macro="" textlink="">
      <xdr:nvSpPr>
        <xdr:cNvPr id="219" name="テキスト ボックス 218"/>
        <xdr:cNvSpPr txBox="1"/>
      </xdr:nvSpPr>
      <xdr:spPr>
        <a:xfrm>
          <a:off x="3733800" y="139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30849</xdr:rowOff>
    </xdr:from>
    <xdr:to>
      <xdr:col>15</xdr:col>
      <xdr:colOff>133350</xdr:colOff>
      <xdr:row>81</xdr:row>
      <xdr:rowOff>132449</xdr:rowOff>
    </xdr:to>
    <xdr:sp macro="" textlink="">
      <xdr:nvSpPr>
        <xdr:cNvPr id="220" name="楕円 219"/>
        <xdr:cNvSpPr/>
      </xdr:nvSpPr>
      <xdr:spPr>
        <a:xfrm>
          <a:off x="3175000" y="139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117226</xdr:rowOff>
    </xdr:from>
    <xdr:ext cx="762000" cy="259045"/>
    <xdr:sp macro="" textlink="">
      <xdr:nvSpPr>
        <xdr:cNvPr id="221" name="テキスト ボックス 220"/>
        <xdr:cNvSpPr txBox="1"/>
      </xdr:nvSpPr>
      <xdr:spPr>
        <a:xfrm>
          <a:off x="2844800" y="1400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84764</xdr:rowOff>
    </xdr:from>
    <xdr:to>
      <xdr:col>11</xdr:col>
      <xdr:colOff>82550</xdr:colOff>
      <xdr:row>82</xdr:row>
      <xdr:rowOff>14914</xdr:rowOff>
    </xdr:to>
    <xdr:sp macro="" textlink="">
      <xdr:nvSpPr>
        <xdr:cNvPr id="222" name="楕円 221"/>
        <xdr:cNvSpPr/>
      </xdr:nvSpPr>
      <xdr:spPr>
        <a:xfrm>
          <a:off x="2286000" y="1397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171141</xdr:rowOff>
    </xdr:from>
    <xdr:ext cx="762000" cy="259045"/>
    <xdr:sp macro="" textlink="">
      <xdr:nvSpPr>
        <xdr:cNvPr id="223" name="テキスト ボックス 222"/>
        <xdr:cNvSpPr txBox="1"/>
      </xdr:nvSpPr>
      <xdr:spPr>
        <a:xfrm>
          <a:off x="1955800" y="1405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22403</xdr:rowOff>
    </xdr:from>
    <xdr:to>
      <xdr:col>7</xdr:col>
      <xdr:colOff>31750</xdr:colOff>
      <xdr:row>81</xdr:row>
      <xdr:rowOff>124003</xdr:rowOff>
    </xdr:to>
    <xdr:sp macro="" textlink="">
      <xdr:nvSpPr>
        <xdr:cNvPr id="224" name="楕円 223"/>
        <xdr:cNvSpPr/>
      </xdr:nvSpPr>
      <xdr:spPr>
        <a:xfrm>
          <a:off x="1397000" y="1390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108780</xdr:rowOff>
    </xdr:from>
    <xdr:ext cx="762000" cy="259045"/>
    <xdr:sp macro="" textlink="">
      <xdr:nvSpPr>
        <xdr:cNvPr id="225" name="テキスト ボックス 224"/>
        <xdr:cNvSpPr txBox="1"/>
      </xdr:nvSpPr>
      <xdr:spPr>
        <a:xfrm>
          <a:off x="1066800" y="1399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年度の本市人事委員会勧告のマイナス改定（行政職の改定率▲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2.54%</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）の実施及び給与制度の総合的見直しによる改定（行政職の改定率▲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）の実施により指数が下降した。</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年度については、国の人事院勧告に基づく改定率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+0.15</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％に対して、本市人事委員会勧告に基づき改定を見送ったことなどにより、引き続き、類似団体中最低水準となっている。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166914</xdr:rowOff>
    </xdr:from>
    <xdr:to>
      <xdr:col>81</xdr:col>
      <xdr:colOff>44450</xdr:colOff>
      <xdr:row>89</xdr:row>
      <xdr:rowOff>46868</xdr:rowOff>
    </xdr:to>
    <xdr:cxnSp macro="">
      <xdr:nvCxnSpPr>
        <xdr:cNvPr id="256" name="直線コネクタ 255"/>
        <xdr:cNvCxnSpPr/>
      </xdr:nvCxnSpPr>
      <xdr:spPr>
        <a:xfrm flipV="1">
          <a:off x="17018000" y="14225814"/>
          <a:ext cx="0" cy="1080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18945</xdr:rowOff>
    </xdr:from>
    <xdr:ext cx="762000" cy="259045"/>
    <xdr:sp macro="" textlink="">
      <xdr:nvSpPr>
        <xdr:cNvPr id="257" name="給与水準   （国との比較）最小値テキスト"/>
        <xdr:cNvSpPr txBox="1"/>
      </xdr:nvSpPr>
      <xdr:spPr>
        <a:xfrm>
          <a:off x="17106900" y="1527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46868</xdr:rowOff>
    </xdr:from>
    <xdr:to>
      <xdr:col>81</xdr:col>
      <xdr:colOff>133350</xdr:colOff>
      <xdr:row>89</xdr:row>
      <xdr:rowOff>46868</xdr:rowOff>
    </xdr:to>
    <xdr:cxnSp macro="">
      <xdr:nvCxnSpPr>
        <xdr:cNvPr id="258" name="直線コネクタ 257"/>
        <xdr:cNvCxnSpPr/>
      </xdr:nvCxnSpPr>
      <xdr:spPr>
        <a:xfrm>
          <a:off x="16929100" y="1530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81841</xdr:rowOff>
    </xdr:from>
    <xdr:ext cx="762000" cy="259045"/>
    <xdr:sp macro="" textlink="">
      <xdr:nvSpPr>
        <xdr:cNvPr id="259" name="給与水準   （国との比較）最大値テキスト"/>
        <xdr:cNvSpPr txBox="1"/>
      </xdr:nvSpPr>
      <xdr:spPr>
        <a:xfrm>
          <a:off x="17106900" y="1396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166914</xdr:rowOff>
    </xdr:from>
    <xdr:to>
      <xdr:col>81</xdr:col>
      <xdr:colOff>133350</xdr:colOff>
      <xdr:row>82</xdr:row>
      <xdr:rowOff>166914</xdr:rowOff>
    </xdr:to>
    <xdr:cxnSp macro="">
      <xdr:nvCxnSpPr>
        <xdr:cNvPr id="260" name="直線コネクタ 259"/>
        <xdr:cNvCxnSpPr/>
      </xdr:nvCxnSpPr>
      <xdr:spPr>
        <a:xfrm>
          <a:off x="16929100" y="142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82</xdr:row>
      <xdr:rowOff>166914</xdr:rowOff>
    </xdr:to>
    <xdr:cxnSp macro="">
      <xdr:nvCxnSpPr>
        <xdr:cNvPr id="261" name="直線コネクタ 260"/>
        <xdr:cNvCxnSpPr/>
      </xdr:nvCxnSpPr>
      <xdr:spPr>
        <a:xfrm>
          <a:off x="16179800" y="14225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62" name="給与水準   （国との比較）平均値テキスト"/>
        <xdr:cNvSpPr txBox="1"/>
      </xdr:nvSpPr>
      <xdr:spPr>
        <a:xfrm>
          <a:off x="17106900" y="148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3" name="フローチャート: 判断 262"/>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82</xdr:row>
      <xdr:rowOff>166914</xdr:rowOff>
    </xdr:to>
    <xdr:cxnSp macro="">
      <xdr:nvCxnSpPr>
        <xdr:cNvPr id="264" name="直線コネクタ 263"/>
        <xdr:cNvCxnSpPr/>
      </xdr:nvCxnSpPr>
      <xdr:spPr>
        <a:xfrm>
          <a:off x="15290800" y="14225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5" name="フローチャート: 判断 264"/>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6" name="テキスト ボックス 265"/>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84</xdr:row>
      <xdr:rowOff>168729</xdr:rowOff>
    </xdr:to>
    <xdr:cxnSp macro="">
      <xdr:nvCxnSpPr>
        <xdr:cNvPr id="267" name="直線コネクタ 266"/>
        <xdr:cNvCxnSpPr/>
      </xdr:nvCxnSpPr>
      <xdr:spPr>
        <a:xfrm flipV="1">
          <a:off x="14401800" y="14225814"/>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108252</xdr:rowOff>
    </xdr:from>
    <xdr:to>
      <xdr:col>73</xdr:col>
      <xdr:colOff>44450</xdr:colOff>
      <xdr:row>87</xdr:row>
      <xdr:rowOff>38402</xdr:rowOff>
    </xdr:to>
    <xdr:sp macro="" textlink="">
      <xdr:nvSpPr>
        <xdr:cNvPr id="268" name="フローチャート: 判断 267"/>
        <xdr:cNvSpPr/>
      </xdr:nvSpPr>
      <xdr:spPr>
        <a:xfrm>
          <a:off x="15240000" y="1485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23179</xdr:rowOff>
    </xdr:from>
    <xdr:ext cx="762000" cy="259045"/>
    <xdr:sp macro="" textlink="">
      <xdr:nvSpPr>
        <xdr:cNvPr id="269" name="テキスト ボックス 268"/>
        <xdr:cNvSpPr txBox="1"/>
      </xdr:nvSpPr>
      <xdr:spPr>
        <a:xfrm>
          <a:off x="14909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28121</xdr:rowOff>
    </xdr:from>
    <xdr:to>
      <xdr:col>68</xdr:col>
      <xdr:colOff>152400</xdr:colOff>
      <xdr:row>84</xdr:row>
      <xdr:rowOff>168729</xdr:rowOff>
    </xdr:to>
    <xdr:cxnSp macro="">
      <xdr:nvCxnSpPr>
        <xdr:cNvPr id="270" name="直線コネクタ 269"/>
        <xdr:cNvCxnSpPr/>
      </xdr:nvCxnSpPr>
      <xdr:spPr>
        <a:xfrm>
          <a:off x="13512800" y="13915571"/>
          <a:ext cx="889000" cy="65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63198</xdr:rowOff>
    </xdr:from>
    <xdr:to>
      <xdr:col>68</xdr:col>
      <xdr:colOff>203200</xdr:colOff>
      <xdr:row>87</xdr:row>
      <xdr:rowOff>164798</xdr:rowOff>
    </xdr:to>
    <xdr:sp macro="" textlink="">
      <xdr:nvSpPr>
        <xdr:cNvPr id="271" name="フローチャート: 判断 270"/>
        <xdr:cNvSpPr/>
      </xdr:nvSpPr>
      <xdr:spPr>
        <a:xfrm>
          <a:off x="14351000" y="1497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149575</xdr:rowOff>
    </xdr:from>
    <xdr:ext cx="762000" cy="259045"/>
    <xdr:sp macro="" textlink="">
      <xdr:nvSpPr>
        <xdr:cNvPr id="272" name="テキスト ボックス 271"/>
        <xdr:cNvSpPr txBox="1"/>
      </xdr:nvSpPr>
      <xdr:spPr>
        <a:xfrm>
          <a:off x="14020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73" name="フローチャート: 判断 272"/>
        <xdr:cNvSpPr/>
      </xdr:nvSpPr>
      <xdr:spPr>
        <a:xfrm>
          <a:off x="13462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74" name="テキスト ボックス 273"/>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80" name="楕円 279"/>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37391</xdr:rowOff>
    </xdr:from>
    <xdr:ext cx="762000" cy="259045"/>
    <xdr:sp macro="" textlink="">
      <xdr:nvSpPr>
        <xdr:cNvPr id="281" name="給与水準   （国との比較）該当値テキスト"/>
        <xdr:cNvSpPr txBox="1"/>
      </xdr:nvSpPr>
      <xdr:spPr>
        <a:xfrm>
          <a:off x="17106900" y="1409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2" name="楕円 281"/>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3" name="テキスト ボックス 282"/>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84" name="楕円 283"/>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85" name="テキスト ボックス 284"/>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6" name="楕円 285"/>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7" name="テキスト ボックス 286"/>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148771</xdr:rowOff>
    </xdr:from>
    <xdr:to>
      <xdr:col>64</xdr:col>
      <xdr:colOff>152400</xdr:colOff>
      <xdr:row>81</xdr:row>
      <xdr:rowOff>78921</xdr:rowOff>
    </xdr:to>
    <xdr:sp macro="" textlink="">
      <xdr:nvSpPr>
        <xdr:cNvPr id="288" name="楕円 287"/>
        <xdr:cNvSpPr/>
      </xdr:nvSpPr>
      <xdr:spPr>
        <a:xfrm>
          <a:off x="13462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89098</xdr:rowOff>
    </xdr:from>
    <xdr:ext cx="762000" cy="259045"/>
    <xdr:sp macro="" textlink="">
      <xdr:nvSpPr>
        <xdr:cNvPr id="289" name="テキスト ボックス 288"/>
        <xdr:cNvSpPr txBox="1"/>
      </xdr:nvSpPr>
      <xdr:spPr>
        <a:xfrm>
          <a:off x="13131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日の職員数は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31,975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人（前年比▲</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人）となっており、人口千人あたりの職員数は昨年度とほぼ横ばいの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なお、本市では平成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年度から効果的・効率的な行財政運営をめざして市政改革を進めてきており、平成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月に策定した「市政改革プラン」や、平成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月に策定した「市政改革プラン</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」に基づき人員見直しの取組を進めている。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同プランにおいては、平成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日に約</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20,920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人の市長部局の職員数を平成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日までに、経営システムの見直し等や、万博、Ｇ</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等の期間を限定した臨時的増員を除き、約</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人削減することとしており、引き続きこれに沿った取組を進めていく。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7" name="直線コネクタ 316"/>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8" name="定員管理の状況最小値テキスト"/>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9" name="直線コネクタ 318"/>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20" name="定員管理の状況最大値テキスト"/>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21" name="直線コネクタ 320"/>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96901</xdr:rowOff>
    </xdr:from>
    <xdr:to>
      <xdr:col>81</xdr:col>
      <xdr:colOff>44450</xdr:colOff>
      <xdr:row>67</xdr:row>
      <xdr:rowOff>108966</xdr:rowOff>
    </xdr:to>
    <xdr:cxnSp macro="">
      <xdr:nvCxnSpPr>
        <xdr:cNvPr id="322" name="直線コネクタ 321"/>
        <xdr:cNvCxnSpPr/>
      </xdr:nvCxnSpPr>
      <xdr:spPr>
        <a:xfrm flipV="1">
          <a:off x="16179800" y="1158405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33926</xdr:rowOff>
    </xdr:from>
    <xdr:ext cx="762000" cy="259045"/>
    <xdr:sp macro="" textlink="">
      <xdr:nvSpPr>
        <xdr:cNvPr id="323" name="定員管理の状況平均値テキスト"/>
        <xdr:cNvSpPr txBox="1"/>
      </xdr:nvSpPr>
      <xdr:spPr>
        <a:xfrm>
          <a:off x="17106900" y="1100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4" name="フローチャート: 判断 323"/>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162814</xdr:rowOff>
    </xdr:from>
    <xdr:to>
      <xdr:col>77</xdr:col>
      <xdr:colOff>44450</xdr:colOff>
      <xdr:row>67</xdr:row>
      <xdr:rowOff>108966</xdr:rowOff>
    </xdr:to>
    <xdr:cxnSp macro="">
      <xdr:nvCxnSpPr>
        <xdr:cNvPr id="325" name="直線コネクタ 324"/>
        <xdr:cNvCxnSpPr/>
      </xdr:nvCxnSpPr>
      <xdr:spPr>
        <a:xfrm>
          <a:off x="15290800" y="10621264"/>
          <a:ext cx="889000" cy="97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6" name="フローチャート: 判断 325"/>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134002</xdr:rowOff>
    </xdr:from>
    <xdr:ext cx="736600" cy="259045"/>
    <xdr:sp macro="" textlink="">
      <xdr:nvSpPr>
        <xdr:cNvPr id="327" name="テキスト ボックス 326"/>
        <xdr:cNvSpPr txBox="1"/>
      </xdr:nvSpPr>
      <xdr:spPr>
        <a:xfrm>
          <a:off x="15798800" y="1093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162814</xdr:rowOff>
    </xdr:from>
    <xdr:to>
      <xdr:col>72</xdr:col>
      <xdr:colOff>203200</xdr:colOff>
      <xdr:row>62</xdr:row>
      <xdr:rowOff>34798</xdr:rowOff>
    </xdr:to>
    <xdr:cxnSp macro="">
      <xdr:nvCxnSpPr>
        <xdr:cNvPr id="328" name="直線コネクタ 327"/>
        <xdr:cNvCxnSpPr/>
      </xdr:nvCxnSpPr>
      <xdr:spPr>
        <a:xfrm flipV="1">
          <a:off x="14401800" y="106212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9" name="フローチャート: 判断 328"/>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146829</xdr:rowOff>
    </xdr:from>
    <xdr:ext cx="762000" cy="259045"/>
    <xdr:sp macro="" textlink="">
      <xdr:nvSpPr>
        <xdr:cNvPr id="330" name="テキスト ボックス 329"/>
        <xdr:cNvSpPr txBox="1"/>
      </xdr:nvSpPr>
      <xdr:spPr>
        <a:xfrm>
          <a:off x="14909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34798</xdr:rowOff>
    </xdr:from>
    <xdr:to>
      <xdr:col>68</xdr:col>
      <xdr:colOff>152400</xdr:colOff>
      <xdr:row>62</xdr:row>
      <xdr:rowOff>99949</xdr:rowOff>
    </xdr:to>
    <xdr:cxnSp macro="">
      <xdr:nvCxnSpPr>
        <xdr:cNvPr id="331" name="直線コネクタ 330"/>
        <xdr:cNvCxnSpPr/>
      </xdr:nvCxnSpPr>
      <xdr:spPr>
        <a:xfrm flipV="1">
          <a:off x="13512800" y="10664698"/>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32" name="フローチャート: 判断 331"/>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149242</xdr:rowOff>
    </xdr:from>
    <xdr:ext cx="762000" cy="259045"/>
    <xdr:sp macro="" textlink="">
      <xdr:nvSpPr>
        <xdr:cNvPr id="333" name="テキスト ボックス 332"/>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4" name="フローチャート: 判断 333"/>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158894</xdr:rowOff>
    </xdr:from>
    <xdr:ext cx="762000" cy="259045"/>
    <xdr:sp macro="" textlink="">
      <xdr:nvSpPr>
        <xdr:cNvPr id="335" name="テキスト ボックス 334"/>
        <xdr:cNvSpPr txBox="1"/>
      </xdr:nvSpPr>
      <xdr:spPr>
        <a:xfrm>
          <a:off x="13131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46101</xdr:rowOff>
    </xdr:from>
    <xdr:to>
      <xdr:col>81</xdr:col>
      <xdr:colOff>95250</xdr:colOff>
      <xdr:row>67</xdr:row>
      <xdr:rowOff>147701</xdr:rowOff>
    </xdr:to>
    <xdr:sp macro="" textlink="">
      <xdr:nvSpPr>
        <xdr:cNvPr id="341" name="楕円 340"/>
        <xdr:cNvSpPr/>
      </xdr:nvSpPr>
      <xdr:spPr>
        <a:xfrm>
          <a:off x="16967200" y="1153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113428</xdr:rowOff>
    </xdr:from>
    <xdr:ext cx="762000" cy="259045"/>
    <xdr:sp macro="" textlink="">
      <xdr:nvSpPr>
        <xdr:cNvPr id="342" name="定員管理の状況該当値テキスト"/>
        <xdr:cNvSpPr txBox="1"/>
      </xdr:nvSpPr>
      <xdr:spPr>
        <a:xfrm>
          <a:off x="17106900" y="1142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58166</xdr:rowOff>
    </xdr:from>
    <xdr:to>
      <xdr:col>77</xdr:col>
      <xdr:colOff>95250</xdr:colOff>
      <xdr:row>67</xdr:row>
      <xdr:rowOff>159766</xdr:rowOff>
    </xdr:to>
    <xdr:sp macro="" textlink="">
      <xdr:nvSpPr>
        <xdr:cNvPr id="343" name="楕円 342"/>
        <xdr:cNvSpPr/>
      </xdr:nvSpPr>
      <xdr:spPr>
        <a:xfrm>
          <a:off x="16129000" y="115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144543</xdr:rowOff>
    </xdr:from>
    <xdr:ext cx="736600" cy="259045"/>
    <xdr:sp macro="" textlink="">
      <xdr:nvSpPr>
        <xdr:cNvPr id="344" name="テキスト ボックス 343"/>
        <xdr:cNvSpPr txBox="1"/>
      </xdr:nvSpPr>
      <xdr:spPr>
        <a:xfrm>
          <a:off x="15798800" y="11631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112014</xdr:rowOff>
    </xdr:from>
    <xdr:to>
      <xdr:col>73</xdr:col>
      <xdr:colOff>44450</xdr:colOff>
      <xdr:row>62</xdr:row>
      <xdr:rowOff>42164</xdr:rowOff>
    </xdr:to>
    <xdr:sp macro="" textlink="">
      <xdr:nvSpPr>
        <xdr:cNvPr id="345" name="楕円 344"/>
        <xdr:cNvSpPr/>
      </xdr:nvSpPr>
      <xdr:spPr>
        <a:xfrm>
          <a:off x="15240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26941</xdr:rowOff>
    </xdr:from>
    <xdr:ext cx="762000" cy="259045"/>
    <xdr:sp macro="" textlink="">
      <xdr:nvSpPr>
        <xdr:cNvPr id="346" name="テキスト ボックス 345"/>
        <xdr:cNvSpPr txBox="1"/>
      </xdr:nvSpPr>
      <xdr:spPr>
        <a:xfrm>
          <a:off x="14909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155448</xdr:rowOff>
    </xdr:from>
    <xdr:to>
      <xdr:col>68</xdr:col>
      <xdr:colOff>203200</xdr:colOff>
      <xdr:row>62</xdr:row>
      <xdr:rowOff>85598</xdr:rowOff>
    </xdr:to>
    <xdr:sp macro="" textlink="">
      <xdr:nvSpPr>
        <xdr:cNvPr id="347" name="楕円 346"/>
        <xdr:cNvSpPr/>
      </xdr:nvSpPr>
      <xdr:spPr>
        <a:xfrm>
          <a:off x="14351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70375</xdr:rowOff>
    </xdr:from>
    <xdr:ext cx="762000" cy="259045"/>
    <xdr:sp macro="" textlink="">
      <xdr:nvSpPr>
        <xdr:cNvPr id="348" name="テキスト ボックス 347"/>
        <xdr:cNvSpPr txBox="1"/>
      </xdr:nvSpPr>
      <xdr:spPr>
        <a:xfrm>
          <a:off x="14020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49149</xdr:rowOff>
    </xdr:from>
    <xdr:to>
      <xdr:col>64</xdr:col>
      <xdr:colOff>152400</xdr:colOff>
      <xdr:row>62</xdr:row>
      <xdr:rowOff>150749</xdr:rowOff>
    </xdr:to>
    <xdr:sp macro="" textlink="">
      <xdr:nvSpPr>
        <xdr:cNvPr id="349" name="楕円 348"/>
        <xdr:cNvSpPr/>
      </xdr:nvSpPr>
      <xdr:spPr>
        <a:xfrm>
          <a:off x="13462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135526</xdr:rowOff>
    </xdr:from>
    <xdr:ext cx="762000" cy="259045"/>
    <xdr:sp macro="" textlink="">
      <xdr:nvSpPr>
        <xdr:cNvPr id="350" name="テキスト ボックス 349"/>
        <xdr:cNvSpPr txBox="1"/>
      </xdr:nvSpPr>
      <xdr:spPr>
        <a:xfrm>
          <a:off x="13131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年度については、弁天町駅前開発土地信託事業（オーク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和解金の支払いなどにより一時的に悪化したものの、この間の市政改革の取組で、地方債発行を抑制してきたことにより地方債残高が減少したことや、金利の低下に伴う利子の減などが主な要因で、毎年度着実に改善しており、引き続き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今後も引き続き市債残高の縮減に努めるなど公債費の抑制を図る。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82" name="直線コネクタ 381"/>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3"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4" name="直線コネクタ 383"/>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5"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6" name="直線コネクタ 385"/>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89807</xdr:rowOff>
    </xdr:from>
    <xdr:to>
      <xdr:col>81</xdr:col>
      <xdr:colOff>44450</xdr:colOff>
      <xdr:row>38</xdr:row>
      <xdr:rowOff>171148</xdr:rowOff>
    </xdr:to>
    <xdr:cxnSp macro="">
      <xdr:nvCxnSpPr>
        <xdr:cNvPr id="387" name="直線コネクタ 386"/>
        <xdr:cNvCxnSpPr/>
      </xdr:nvCxnSpPr>
      <xdr:spPr>
        <a:xfrm flipV="1">
          <a:off x="16179800" y="6433457"/>
          <a:ext cx="8382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47370</xdr:rowOff>
    </xdr:from>
    <xdr:ext cx="762000" cy="259045"/>
    <xdr:sp macro="" textlink="">
      <xdr:nvSpPr>
        <xdr:cNvPr id="388"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9" name="フローチャート: 判断 388"/>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171148</xdr:rowOff>
    </xdr:from>
    <xdr:to>
      <xdr:col>77</xdr:col>
      <xdr:colOff>44450</xdr:colOff>
      <xdr:row>39</xdr:row>
      <xdr:rowOff>149074</xdr:rowOff>
    </xdr:to>
    <xdr:cxnSp macro="">
      <xdr:nvCxnSpPr>
        <xdr:cNvPr id="390" name="直線コネクタ 389"/>
        <xdr:cNvCxnSpPr/>
      </xdr:nvCxnSpPr>
      <xdr:spPr>
        <a:xfrm flipV="1">
          <a:off x="15290800" y="6686248"/>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91" name="フローチャート: 判断 390"/>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2" name="テキスト ボックス 391"/>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149074</xdr:rowOff>
    </xdr:from>
    <xdr:to>
      <xdr:col>72</xdr:col>
      <xdr:colOff>203200</xdr:colOff>
      <xdr:row>39</xdr:row>
      <xdr:rowOff>160565</xdr:rowOff>
    </xdr:to>
    <xdr:cxnSp macro="">
      <xdr:nvCxnSpPr>
        <xdr:cNvPr id="393" name="直線コネクタ 392"/>
        <xdr:cNvCxnSpPr/>
      </xdr:nvCxnSpPr>
      <xdr:spPr>
        <a:xfrm flipV="1">
          <a:off x="14401800" y="68356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4" name="フローチャート: 判断 393"/>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395" name="テキスト ボックス 394"/>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126093</xdr:rowOff>
    </xdr:from>
    <xdr:to>
      <xdr:col>68</xdr:col>
      <xdr:colOff>152400</xdr:colOff>
      <xdr:row>39</xdr:row>
      <xdr:rowOff>160565</xdr:rowOff>
    </xdr:to>
    <xdr:cxnSp macro="">
      <xdr:nvCxnSpPr>
        <xdr:cNvPr id="396" name="直線コネクタ 395"/>
        <xdr:cNvCxnSpPr/>
      </xdr:nvCxnSpPr>
      <xdr:spPr>
        <a:xfrm>
          <a:off x="13512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7" name="フローチャート: 判断 396"/>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8" name="テキスト ボックス 397"/>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9" name="フローチャート: 判断 398"/>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0" name="テキスト ボックス 399"/>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39007</xdr:rowOff>
    </xdr:from>
    <xdr:to>
      <xdr:col>81</xdr:col>
      <xdr:colOff>95250</xdr:colOff>
      <xdr:row>37</xdr:row>
      <xdr:rowOff>140607</xdr:rowOff>
    </xdr:to>
    <xdr:sp macro="" textlink="">
      <xdr:nvSpPr>
        <xdr:cNvPr id="406" name="楕円 405"/>
        <xdr:cNvSpPr/>
      </xdr:nvSpPr>
      <xdr:spPr>
        <a:xfrm>
          <a:off x="169672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55534</xdr:rowOff>
    </xdr:from>
    <xdr:ext cx="762000" cy="259045"/>
    <xdr:sp macro="" textlink="">
      <xdr:nvSpPr>
        <xdr:cNvPr id="407" name="公債費負担の状況該当値テキスト"/>
        <xdr:cNvSpPr txBox="1"/>
      </xdr:nvSpPr>
      <xdr:spPr>
        <a:xfrm>
          <a:off x="17106900" y="622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120348</xdr:rowOff>
    </xdr:from>
    <xdr:to>
      <xdr:col>77</xdr:col>
      <xdr:colOff>95250</xdr:colOff>
      <xdr:row>39</xdr:row>
      <xdr:rowOff>50498</xdr:rowOff>
    </xdr:to>
    <xdr:sp macro="" textlink="">
      <xdr:nvSpPr>
        <xdr:cNvPr id="408" name="楕円 407"/>
        <xdr:cNvSpPr/>
      </xdr:nvSpPr>
      <xdr:spPr>
        <a:xfrm>
          <a:off x="16129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60675</xdr:rowOff>
    </xdr:from>
    <xdr:ext cx="736600" cy="259045"/>
    <xdr:sp macro="" textlink="">
      <xdr:nvSpPr>
        <xdr:cNvPr id="409" name="テキスト ボックス 408"/>
        <xdr:cNvSpPr txBox="1"/>
      </xdr:nvSpPr>
      <xdr:spPr>
        <a:xfrm>
          <a:off x="15798800" y="640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98274</xdr:rowOff>
    </xdr:from>
    <xdr:to>
      <xdr:col>73</xdr:col>
      <xdr:colOff>44450</xdr:colOff>
      <xdr:row>40</xdr:row>
      <xdr:rowOff>28424</xdr:rowOff>
    </xdr:to>
    <xdr:sp macro="" textlink="">
      <xdr:nvSpPr>
        <xdr:cNvPr id="410" name="楕円 409"/>
        <xdr:cNvSpPr/>
      </xdr:nvSpPr>
      <xdr:spPr>
        <a:xfrm>
          <a:off x="15240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411" name="テキスト ボックス 410"/>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109765</xdr:rowOff>
    </xdr:from>
    <xdr:to>
      <xdr:col>68</xdr:col>
      <xdr:colOff>203200</xdr:colOff>
      <xdr:row>40</xdr:row>
      <xdr:rowOff>39915</xdr:rowOff>
    </xdr:to>
    <xdr:sp macro="" textlink="">
      <xdr:nvSpPr>
        <xdr:cNvPr id="412" name="楕円 411"/>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413" name="テキスト ボックス 412"/>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75293</xdr:rowOff>
    </xdr:from>
    <xdr:to>
      <xdr:col>64</xdr:col>
      <xdr:colOff>152400</xdr:colOff>
      <xdr:row>40</xdr:row>
      <xdr:rowOff>5443</xdr:rowOff>
    </xdr:to>
    <xdr:sp macro="" textlink="">
      <xdr:nvSpPr>
        <xdr:cNvPr id="414" name="楕円 413"/>
        <xdr:cNvSpPr/>
      </xdr:nvSpPr>
      <xdr:spPr>
        <a:xfrm>
          <a:off x="13462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15620</xdr:rowOff>
    </xdr:from>
    <xdr:ext cx="762000" cy="259045"/>
    <xdr:sp macro="" textlink="">
      <xdr:nvSpPr>
        <xdr:cNvPr id="415" name="テキスト ボックス 414"/>
        <xdr:cNvSpPr txBox="1"/>
      </xdr:nvSpPr>
      <xdr:spPr>
        <a:xfrm>
          <a:off x="13131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この間の市政改革の取組で、地方債の発行を抑制してきたことにより地方債残高が減少したことが主な要因で、将来負担比率は毎年度着実に改善している。なお、昨年度に引き続き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今後も引き続き市債残高の縮減に努めるなど公債費の抑制を図る。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4" name="直線コネクタ 443"/>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5" name="将来負担の状況最小値テキスト"/>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6" name="直線コネクタ 445"/>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151892</xdr:rowOff>
    </xdr:from>
    <xdr:to>
      <xdr:col>81</xdr:col>
      <xdr:colOff>44450</xdr:colOff>
      <xdr:row>18</xdr:row>
      <xdr:rowOff>50292</xdr:rowOff>
    </xdr:to>
    <xdr:cxnSp macro="">
      <xdr:nvCxnSpPr>
        <xdr:cNvPr id="449" name="直線コネクタ 448"/>
        <xdr:cNvCxnSpPr/>
      </xdr:nvCxnSpPr>
      <xdr:spPr>
        <a:xfrm flipV="1">
          <a:off x="16179800" y="289509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58437</xdr:rowOff>
    </xdr:from>
    <xdr:ext cx="762000" cy="259045"/>
    <xdr:sp macro="" textlink="">
      <xdr:nvSpPr>
        <xdr:cNvPr id="450" name="将来負担の状況平均値テキスト"/>
        <xdr:cNvSpPr txBox="1"/>
      </xdr:nvSpPr>
      <xdr:spPr>
        <a:xfrm>
          <a:off x="17106900" y="314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51" name="フローチャート: 判断 450"/>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50292</xdr:rowOff>
    </xdr:from>
    <xdr:to>
      <xdr:col>77</xdr:col>
      <xdr:colOff>44450</xdr:colOff>
      <xdr:row>19</xdr:row>
      <xdr:rowOff>54991</xdr:rowOff>
    </xdr:to>
    <xdr:cxnSp macro="">
      <xdr:nvCxnSpPr>
        <xdr:cNvPr id="452" name="直線コネクタ 451"/>
        <xdr:cNvCxnSpPr/>
      </xdr:nvCxnSpPr>
      <xdr:spPr>
        <a:xfrm flipV="1">
          <a:off x="15290800" y="3136392"/>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53" name="フローチャート: 判断 452"/>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79307</xdr:rowOff>
    </xdr:from>
    <xdr:ext cx="736600" cy="259045"/>
    <xdr:sp macro="" textlink="">
      <xdr:nvSpPr>
        <xdr:cNvPr id="454" name="テキスト ボックス 453"/>
        <xdr:cNvSpPr txBox="1"/>
      </xdr:nvSpPr>
      <xdr:spPr>
        <a:xfrm>
          <a:off x="15798800" y="333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54991</xdr:rowOff>
    </xdr:from>
    <xdr:to>
      <xdr:col>72</xdr:col>
      <xdr:colOff>203200</xdr:colOff>
      <xdr:row>20</xdr:row>
      <xdr:rowOff>82211</xdr:rowOff>
    </xdr:to>
    <xdr:cxnSp macro="">
      <xdr:nvCxnSpPr>
        <xdr:cNvPr id="455" name="直線コネクタ 454"/>
        <xdr:cNvCxnSpPr/>
      </xdr:nvCxnSpPr>
      <xdr:spPr>
        <a:xfrm flipV="1">
          <a:off x="14401800" y="3312541"/>
          <a:ext cx="889000" cy="19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61299</xdr:rowOff>
    </xdr:from>
    <xdr:to>
      <xdr:col>73</xdr:col>
      <xdr:colOff>44450</xdr:colOff>
      <xdr:row>19</xdr:row>
      <xdr:rowOff>162899</xdr:rowOff>
    </xdr:to>
    <xdr:sp macro="" textlink="">
      <xdr:nvSpPr>
        <xdr:cNvPr id="456" name="フローチャート: 判断 455"/>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147676</xdr:rowOff>
    </xdr:from>
    <xdr:ext cx="762000" cy="259045"/>
    <xdr:sp macro="" textlink="">
      <xdr:nvSpPr>
        <xdr:cNvPr id="457" name="テキスト ボックス 456"/>
        <xdr:cNvSpPr txBox="1"/>
      </xdr:nvSpPr>
      <xdr:spPr>
        <a:xfrm>
          <a:off x="14909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82211</xdr:rowOff>
    </xdr:from>
    <xdr:to>
      <xdr:col>68</xdr:col>
      <xdr:colOff>152400</xdr:colOff>
      <xdr:row>20</xdr:row>
      <xdr:rowOff>168275</xdr:rowOff>
    </xdr:to>
    <xdr:cxnSp macro="">
      <xdr:nvCxnSpPr>
        <xdr:cNvPr id="458" name="直線コネクタ 457"/>
        <xdr:cNvCxnSpPr/>
      </xdr:nvCxnSpPr>
      <xdr:spPr>
        <a:xfrm flipV="1">
          <a:off x="13512800" y="3511211"/>
          <a:ext cx="8890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127254</xdr:rowOff>
    </xdr:from>
    <xdr:to>
      <xdr:col>68</xdr:col>
      <xdr:colOff>203200</xdr:colOff>
      <xdr:row>20</xdr:row>
      <xdr:rowOff>57404</xdr:rowOff>
    </xdr:to>
    <xdr:sp macro="" textlink="">
      <xdr:nvSpPr>
        <xdr:cNvPr id="459" name="フローチャート: 判断 458"/>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67581</xdr:rowOff>
    </xdr:from>
    <xdr:ext cx="762000" cy="259045"/>
    <xdr:sp macro="" textlink="">
      <xdr:nvSpPr>
        <xdr:cNvPr id="460" name="テキスト ボックス 459"/>
        <xdr:cNvSpPr txBox="1"/>
      </xdr:nvSpPr>
      <xdr:spPr>
        <a:xfrm>
          <a:off x="14020800" y="31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61" name="フローチャート: 判断 460"/>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120667</xdr:rowOff>
    </xdr:from>
    <xdr:ext cx="762000" cy="259045"/>
    <xdr:sp macro="" textlink="">
      <xdr:nvSpPr>
        <xdr:cNvPr id="462" name="テキスト ボックス 461"/>
        <xdr:cNvSpPr txBox="1"/>
      </xdr:nvSpPr>
      <xdr:spPr>
        <a:xfrm>
          <a:off x="13131800" y="320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101092</xdr:rowOff>
    </xdr:from>
    <xdr:to>
      <xdr:col>81</xdr:col>
      <xdr:colOff>95250</xdr:colOff>
      <xdr:row>17</xdr:row>
      <xdr:rowOff>31242</xdr:rowOff>
    </xdr:to>
    <xdr:sp macro="" textlink="">
      <xdr:nvSpPr>
        <xdr:cNvPr id="468" name="楕円 467"/>
        <xdr:cNvSpPr/>
      </xdr:nvSpPr>
      <xdr:spPr>
        <a:xfrm>
          <a:off x="169672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117619</xdr:rowOff>
    </xdr:from>
    <xdr:ext cx="762000" cy="259045"/>
    <xdr:sp macro="" textlink="">
      <xdr:nvSpPr>
        <xdr:cNvPr id="469" name="将来負担の状況該当値テキスト"/>
        <xdr:cNvSpPr txBox="1"/>
      </xdr:nvSpPr>
      <xdr:spPr>
        <a:xfrm>
          <a:off x="17106900" y="268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170942</xdr:rowOff>
    </xdr:from>
    <xdr:to>
      <xdr:col>77</xdr:col>
      <xdr:colOff>95250</xdr:colOff>
      <xdr:row>18</xdr:row>
      <xdr:rowOff>101092</xdr:rowOff>
    </xdr:to>
    <xdr:sp macro="" textlink="">
      <xdr:nvSpPr>
        <xdr:cNvPr id="470" name="楕円 469"/>
        <xdr:cNvSpPr/>
      </xdr:nvSpPr>
      <xdr:spPr>
        <a:xfrm>
          <a:off x="16129000" y="30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111269</xdr:rowOff>
    </xdr:from>
    <xdr:ext cx="736600" cy="259045"/>
    <xdr:sp macro="" textlink="">
      <xdr:nvSpPr>
        <xdr:cNvPr id="471" name="テキスト ボックス 470"/>
        <xdr:cNvSpPr txBox="1"/>
      </xdr:nvSpPr>
      <xdr:spPr>
        <a:xfrm>
          <a:off x="15798800" y="285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4191</xdr:rowOff>
    </xdr:from>
    <xdr:to>
      <xdr:col>73</xdr:col>
      <xdr:colOff>44450</xdr:colOff>
      <xdr:row>19</xdr:row>
      <xdr:rowOff>105791</xdr:rowOff>
    </xdr:to>
    <xdr:sp macro="" textlink="">
      <xdr:nvSpPr>
        <xdr:cNvPr id="472" name="楕円 471"/>
        <xdr:cNvSpPr/>
      </xdr:nvSpPr>
      <xdr:spPr>
        <a:xfrm>
          <a:off x="15240000" y="32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115968</xdr:rowOff>
    </xdr:from>
    <xdr:ext cx="762000" cy="259045"/>
    <xdr:sp macro="" textlink="">
      <xdr:nvSpPr>
        <xdr:cNvPr id="473" name="テキスト ボックス 472"/>
        <xdr:cNvSpPr txBox="1"/>
      </xdr:nvSpPr>
      <xdr:spPr>
        <a:xfrm>
          <a:off x="14909800" y="30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31411</xdr:rowOff>
    </xdr:from>
    <xdr:to>
      <xdr:col>68</xdr:col>
      <xdr:colOff>203200</xdr:colOff>
      <xdr:row>20</xdr:row>
      <xdr:rowOff>133011</xdr:rowOff>
    </xdr:to>
    <xdr:sp macro="" textlink="">
      <xdr:nvSpPr>
        <xdr:cNvPr id="474" name="楕円 473"/>
        <xdr:cNvSpPr/>
      </xdr:nvSpPr>
      <xdr:spPr>
        <a:xfrm>
          <a:off x="14351000" y="346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117788</xdr:rowOff>
    </xdr:from>
    <xdr:ext cx="762000" cy="259045"/>
    <xdr:sp macro="" textlink="">
      <xdr:nvSpPr>
        <xdr:cNvPr id="475" name="テキスト ボックス 474"/>
        <xdr:cNvSpPr txBox="1"/>
      </xdr:nvSpPr>
      <xdr:spPr>
        <a:xfrm>
          <a:off x="14020800" y="354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117475</xdr:rowOff>
    </xdr:from>
    <xdr:to>
      <xdr:col>64</xdr:col>
      <xdr:colOff>152400</xdr:colOff>
      <xdr:row>21</xdr:row>
      <xdr:rowOff>47625</xdr:rowOff>
    </xdr:to>
    <xdr:sp macro="" textlink="">
      <xdr:nvSpPr>
        <xdr:cNvPr id="476" name="楕円 475"/>
        <xdr:cNvSpPr/>
      </xdr:nvSpPr>
      <xdr:spPr>
        <a:xfrm>
          <a:off x="13462000" y="35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32402</xdr:rowOff>
    </xdr:from>
    <xdr:ext cx="762000" cy="259045"/>
    <xdr:sp macro="" textlink="">
      <xdr:nvSpPr>
        <xdr:cNvPr id="477" name="テキスト ボックス 476"/>
        <xdr:cNvSpPr txBox="1"/>
      </xdr:nvSpPr>
      <xdr:spPr>
        <a:xfrm>
          <a:off x="13131800" y="363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2,702,432
2,570,850
225.21
1,742,817,144
1,740,813,287
419,812
848,686,770
2,069,776,835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府費負担教職員制度の見直しに伴う人件費の増等により、平成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なお、「定員管理の状況」と「給与水準（国との比較）」にもあるように、この間職員数の削減に取り組んできたことや、人事委員会勧告による給与改定や給与制度の総合的な見直しに取り組んできたことなどにより、人件費にかかる経常収支比率は類似団体内平均を大きく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151493</xdr:rowOff>
    </xdr:from>
    <xdr:to>
      <xdr:col>24</xdr:col>
      <xdr:colOff>25400</xdr:colOff>
      <xdr:row>42</xdr:row>
      <xdr:rowOff>18143</xdr:rowOff>
    </xdr:to>
    <xdr:cxnSp macro="">
      <xdr:nvCxnSpPr>
        <xdr:cNvPr id="63" name="直線コネクタ 62"/>
        <xdr:cNvCxnSpPr/>
      </xdr:nvCxnSpPr>
      <xdr:spPr>
        <a:xfrm flipV="1">
          <a:off x="4826000" y="6152243"/>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66420</xdr:rowOff>
    </xdr:from>
    <xdr:ext cx="762000" cy="259045"/>
    <xdr:sp macro="" textlink="">
      <xdr:nvSpPr>
        <xdr:cNvPr id="66" name="人件費最大値テキスト"/>
        <xdr:cNvSpPr txBox="1"/>
      </xdr:nvSpPr>
      <xdr:spPr>
        <a:xfrm>
          <a:off x="4914900" y="589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151493</xdr:rowOff>
    </xdr:from>
    <xdr:to>
      <xdr:col>24</xdr:col>
      <xdr:colOff>114300</xdr:colOff>
      <xdr:row>35</xdr:row>
      <xdr:rowOff>151493</xdr:rowOff>
    </xdr:to>
    <xdr:cxnSp macro="">
      <xdr:nvCxnSpPr>
        <xdr:cNvPr id="67" name="直線コネクタ 66"/>
        <xdr:cNvCxnSpPr/>
      </xdr:nvCxnSpPr>
      <xdr:spPr>
        <a:xfrm>
          <a:off x="4737100" y="615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15422</xdr:rowOff>
    </xdr:from>
    <xdr:to>
      <xdr:col>24</xdr:col>
      <xdr:colOff>25400</xdr:colOff>
      <xdr:row>37</xdr:row>
      <xdr:rowOff>37193</xdr:rowOff>
    </xdr:to>
    <xdr:cxnSp macro="">
      <xdr:nvCxnSpPr>
        <xdr:cNvPr id="68" name="直線コネクタ 67"/>
        <xdr:cNvCxnSpPr/>
      </xdr:nvCxnSpPr>
      <xdr:spPr>
        <a:xfrm>
          <a:off x="3987800" y="5673272"/>
          <a:ext cx="838200" cy="7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157134</xdr:rowOff>
    </xdr:from>
    <xdr:ext cx="762000" cy="259045"/>
    <xdr:sp macro="" textlink="">
      <xdr:nvSpPr>
        <xdr:cNvPr id="69" name="人件費平均値テキスト"/>
        <xdr:cNvSpPr txBox="1"/>
      </xdr:nvSpPr>
      <xdr:spPr>
        <a:xfrm>
          <a:off x="4914900" y="667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13607</xdr:rowOff>
    </xdr:from>
    <xdr:to>
      <xdr:col>24</xdr:col>
      <xdr:colOff>76200</xdr:colOff>
      <xdr:row>39</xdr:row>
      <xdr:rowOff>115207</xdr:rowOff>
    </xdr:to>
    <xdr:sp macro="" textlink="">
      <xdr:nvSpPr>
        <xdr:cNvPr id="70" name="フローチャート: 判断 69"/>
        <xdr:cNvSpPr/>
      </xdr:nvSpPr>
      <xdr:spPr>
        <a:xfrm>
          <a:off x="47752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165100</xdr:rowOff>
    </xdr:from>
    <xdr:to>
      <xdr:col>19</xdr:col>
      <xdr:colOff>187325</xdr:colOff>
      <xdr:row>33</xdr:row>
      <xdr:rowOff>15422</xdr:rowOff>
    </xdr:to>
    <xdr:cxnSp macro="">
      <xdr:nvCxnSpPr>
        <xdr:cNvPr id="71" name="直線コネクタ 70"/>
        <xdr:cNvCxnSpPr/>
      </xdr:nvCxnSpPr>
      <xdr:spPr>
        <a:xfrm>
          <a:off x="3098800" y="565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0</xdr:rowOff>
    </xdr:from>
    <xdr:to>
      <xdr:col>20</xdr:col>
      <xdr:colOff>38100</xdr:colOff>
      <xdr:row>34</xdr:row>
      <xdr:rowOff>101600</xdr:rowOff>
    </xdr:to>
    <xdr:sp macro="" textlink="">
      <xdr:nvSpPr>
        <xdr:cNvPr id="72" name="フローチャート: 判断 71"/>
        <xdr:cNvSpPr/>
      </xdr:nvSpPr>
      <xdr:spPr>
        <a:xfrm>
          <a:off x="3937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3" name="テキスト ボックス 72"/>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165100</xdr:rowOff>
    </xdr:from>
    <xdr:to>
      <xdr:col>15</xdr:col>
      <xdr:colOff>98425</xdr:colOff>
      <xdr:row>34</xdr:row>
      <xdr:rowOff>29028</xdr:rowOff>
    </xdr:to>
    <xdr:cxnSp macro="">
      <xdr:nvCxnSpPr>
        <xdr:cNvPr id="74" name="直線コネクタ 73"/>
        <xdr:cNvCxnSpPr/>
      </xdr:nvCxnSpPr>
      <xdr:spPr>
        <a:xfrm flipV="1">
          <a:off x="2209800" y="56515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127907</xdr:rowOff>
    </xdr:from>
    <xdr:to>
      <xdr:col>15</xdr:col>
      <xdr:colOff>149225</xdr:colOff>
      <xdr:row>34</xdr:row>
      <xdr:rowOff>58057</xdr:rowOff>
    </xdr:to>
    <xdr:sp macro="" textlink="">
      <xdr:nvSpPr>
        <xdr:cNvPr id="75" name="フローチャート: 判断 74"/>
        <xdr:cNvSpPr/>
      </xdr:nvSpPr>
      <xdr:spPr>
        <a:xfrm>
          <a:off x="3048000" y="578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42834</xdr:rowOff>
    </xdr:from>
    <xdr:ext cx="762000" cy="259045"/>
    <xdr:sp macro="" textlink="">
      <xdr:nvSpPr>
        <xdr:cNvPr id="76" name="テキスト ボックス 75"/>
        <xdr:cNvSpPr txBox="1"/>
      </xdr:nvSpPr>
      <xdr:spPr>
        <a:xfrm>
          <a:off x="2717800" y="58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29028</xdr:rowOff>
    </xdr:from>
    <xdr:to>
      <xdr:col>11</xdr:col>
      <xdr:colOff>9525</xdr:colOff>
      <xdr:row>34</xdr:row>
      <xdr:rowOff>50800</xdr:rowOff>
    </xdr:to>
    <xdr:cxnSp macro="">
      <xdr:nvCxnSpPr>
        <xdr:cNvPr id="77" name="直線コネクタ 76"/>
        <xdr:cNvCxnSpPr/>
      </xdr:nvCxnSpPr>
      <xdr:spPr>
        <a:xfrm flipV="1">
          <a:off x="1320800" y="5858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0</xdr:rowOff>
    </xdr:from>
    <xdr:to>
      <xdr:col>11</xdr:col>
      <xdr:colOff>60325</xdr:colOff>
      <xdr:row>34</xdr:row>
      <xdr:rowOff>101600</xdr:rowOff>
    </xdr:to>
    <xdr:sp macro="" textlink="">
      <xdr:nvSpPr>
        <xdr:cNvPr id="78" name="フローチャート: 判断 77"/>
        <xdr:cNvSpPr/>
      </xdr:nvSpPr>
      <xdr:spPr>
        <a:xfrm>
          <a:off x="2159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9" name="テキスト ボックス 78"/>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160564</xdr:rowOff>
    </xdr:from>
    <xdr:to>
      <xdr:col>6</xdr:col>
      <xdr:colOff>171450</xdr:colOff>
      <xdr:row>34</xdr:row>
      <xdr:rowOff>90714</xdr:rowOff>
    </xdr:to>
    <xdr:sp macro="" textlink="">
      <xdr:nvSpPr>
        <xdr:cNvPr id="80" name="フローチャート: 判断 79"/>
        <xdr:cNvSpPr/>
      </xdr:nvSpPr>
      <xdr:spPr>
        <a:xfrm>
          <a:off x="1270000" y="581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100891</xdr:rowOff>
    </xdr:from>
    <xdr:ext cx="762000" cy="259045"/>
    <xdr:sp macro="" textlink="">
      <xdr:nvSpPr>
        <xdr:cNvPr id="81" name="テキスト ボックス 80"/>
        <xdr:cNvSpPr txBox="1"/>
      </xdr:nvSpPr>
      <xdr:spPr>
        <a:xfrm>
          <a:off x="939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157843</xdr:rowOff>
    </xdr:from>
    <xdr:to>
      <xdr:col>24</xdr:col>
      <xdr:colOff>76200</xdr:colOff>
      <xdr:row>37</xdr:row>
      <xdr:rowOff>87993</xdr:rowOff>
    </xdr:to>
    <xdr:sp macro="" textlink="">
      <xdr:nvSpPr>
        <xdr:cNvPr id="87" name="楕円 86"/>
        <xdr:cNvSpPr/>
      </xdr:nvSpPr>
      <xdr:spPr>
        <a:xfrm>
          <a:off x="4775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2920</xdr:rowOff>
    </xdr:from>
    <xdr:ext cx="762000" cy="259045"/>
    <xdr:sp macro="" textlink="">
      <xdr:nvSpPr>
        <xdr:cNvPr id="88" name="人件費該当値テキスト"/>
        <xdr:cNvSpPr txBox="1"/>
      </xdr:nvSpPr>
      <xdr:spPr>
        <a:xfrm>
          <a:off x="49149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136072</xdr:rowOff>
    </xdr:from>
    <xdr:to>
      <xdr:col>20</xdr:col>
      <xdr:colOff>38100</xdr:colOff>
      <xdr:row>33</xdr:row>
      <xdr:rowOff>66222</xdr:rowOff>
    </xdr:to>
    <xdr:sp macro="" textlink="">
      <xdr:nvSpPr>
        <xdr:cNvPr id="89" name="楕円 88"/>
        <xdr:cNvSpPr/>
      </xdr:nvSpPr>
      <xdr:spPr>
        <a:xfrm>
          <a:off x="3937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76399</xdr:rowOff>
    </xdr:from>
    <xdr:ext cx="736600" cy="259045"/>
    <xdr:sp macro="" textlink="">
      <xdr:nvSpPr>
        <xdr:cNvPr id="90" name="テキスト ボックス 89"/>
        <xdr:cNvSpPr txBox="1"/>
      </xdr:nvSpPr>
      <xdr:spPr>
        <a:xfrm>
          <a:off x="3606800" y="539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114300</xdr:rowOff>
    </xdr:from>
    <xdr:to>
      <xdr:col>15</xdr:col>
      <xdr:colOff>149225</xdr:colOff>
      <xdr:row>33</xdr:row>
      <xdr:rowOff>44450</xdr:rowOff>
    </xdr:to>
    <xdr:sp macro="" textlink="">
      <xdr:nvSpPr>
        <xdr:cNvPr id="91" name="楕円 90"/>
        <xdr:cNvSpPr/>
      </xdr:nvSpPr>
      <xdr:spPr>
        <a:xfrm>
          <a:off x="3048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54627</xdr:rowOff>
    </xdr:from>
    <xdr:ext cx="762000" cy="259045"/>
    <xdr:sp macro="" textlink="">
      <xdr:nvSpPr>
        <xdr:cNvPr id="92" name="テキスト ボックス 91"/>
        <xdr:cNvSpPr txBox="1"/>
      </xdr:nvSpPr>
      <xdr:spPr>
        <a:xfrm>
          <a:off x="2717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149678</xdr:rowOff>
    </xdr:from>
    <xdr:to>
      <xdr:col>11</xdr:col>
      <xdr:colOff>60325</xdr:colOff>
      <xdr:row>34</xdr:row>
      <xdr:rowOff>79828</xdr:rowOff>
    </xdr:to>
    <xdr:sp macro="" textlink="">
      <xdr:nvSpPr>
        <xdr:cNvPr id="93" name="楕円 92"/>
        <xdr:cNvSpPr/>
      </xdr:nvSpPr>
      <xdr:spPr>
        <a:xfrm>
          <a:off x="2159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90005</xdr:rowOff>
    </xdr:from>
    <xdr:ext cx="762000" cy="259045"/>
    <xdr:sp macro="" textlink="">
      <xdr:nvSpPr>
        <xdr:cNvPr id="94" name="テキスト ボックス 93"/>
        <xdr:cNvSpPr txBox="1"/>
      </xdr:nvSpPr>
      <xdr:spPr>
        <a:xfrm>
          <a:off x="1828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5" name="楕円 94"/>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96" name="テキスト ボックス 95"/>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府費負担教職員制度の見直しに伴う税源移譲により、比率の算定における経常的一般財源（分母）が増となったことなどから、昨年度から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ポイント好転している。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なお、本市では、平成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月に策定した「市政改革プラン」や、平成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月に策定した「市政改革プラン</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」に基づき引き続き施策・事業の見直しに取り組んでいることもあり、一定の成果をあげたことから、類似団体中</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番目に低い水準となっている。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4" name="直線コネクタ 123"/>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7"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8" name="直線コネクタ 127"/>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139700</xdr:rowOff>
    </xdr:to>
    <xdr:cxnSp macro="">
      <xdr:nvCxnSpPr>
        <xdr:cNvPr id="129" name="直線コネクタ 128"/>
        <xdr:cNvCxnSpPr/>
      </xdr:nvCxnSpPr>
      <xdr:spPr>
        <a:xfrm flipV="1">
          <a:off x="15671800" y="2451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14</xdr:row>
      <xdr:rowOff>139700</xdr:rowOff>
    </xdr:to>
    <xdr:cxnSp macro="">
      <xdr:nvCxnSpPr>
        <xdr:cNvPr id="132" name="直線コネクタ 131"/>
        <xdr:cNvCxnSpPr/>
      </xdr:nvCxnSpPr>
      <xdr:spPr>
        <a:xfrm>
          <a:off x="14782800" y="2489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33" name="フローチャート: 判断 132"/>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34" name="テキスト ボックス 133"/>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14</xdr:row>
      <xdr:rowOff>152400</xdr:rowOff>
    </xdr:to>
    <xdr:cxnSp macro="">
      <xdr:nvCxnSpPr>
        <xdr:cNvPr id="135" name="直線コネクタ 134"/>
        <xdr:cNvCxnSpPr/>
      </xdr:nvCxnSpPr>
      <xdr:spPr>
        <a:xfrm flipV="1">
          <a:off x="13893800" y="2489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37" name="テキスト ボックス 136"/>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38100</xdr:rowOff>
    </xdr:from>
    <xdr:to>
      <xdr:col>69</xdr:col>
      <xdr:colOff>92075</xdr:colOff>
      <xdr:row>14</xdr:row>
      <xdr:rowOff>152400</xdr:rowOff>
    </xdr:to>
    <xdr:cxnSp macro="">
      <xdr:nvCxnSpPr>
        <xdr:cNvPr id="138" name="直線コネクタ 137"/>
        <xdr:cNvCxnSpPr/>
      </xdr:nvCxnSpPr>
      <xdr:spPr>
        <a:xfrm>
          <a:off x="13004800" y="2438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0" name="テキスト ボックス 139"/>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2" name="テキスト ボックス 141"/>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8" name="楕円 147"/>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9"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88900</xdr:rowOff>
    </xdr:from>
    <xdr:to>
      <xdr:col>78</xdr:col>
      <xdr:colOff>120650</xdr:colOff>
      <xdr:row>15</xdr:row>
      <xdr:rowOff>19050</xdr:rowOff>
    </xdr:to>
    <xdr:sp macro="" textlink="">
      <xdr:nvSpPr>
        <xdr:cNvPr id="150" name="楕円 149"/>
        <xdr:cNvSpPr/>
      </xdr:nvSpPr>
      <xdr:spPr>
        <a:xfrm>
          <a:off x="15621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29227</xdr:rowOff>
    </xdr:from>
    <xdr:ext cx="736600" cy="259045"/>
    <xdr:sp macro="" textlink="">
      <xdr:nvSpPr>
        <xdr:cNvPr id="151" name="テキスト ボックス 150"/>
        <xdr:cNvSpPr txBox="1"/>
      </xdr:nvSpPr>
      <xdr:spPr>
        <a:xfrm>
          <a:off x="15290800" y="225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38100</xdr:rowOff>
    </xdr:from>
    <xdr:to>
      <xdr:col>74</xdr:col>
      <xdr:colOff>31750</xdr:colOff>
      <xdr:row>14</xdr:row>
      <xdr:rowOff>139700</xdr:rowOff>
    </xdr:to>
    <xdr:sp macro="" textlink="">
      <xdr:nvSpPr>
        <xdr:cNvPr id="152" name="楕円 151"/>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149877</xdr:rowOff>
    </xdr:from>
    <xdr:ext cx="762000" cy="259045"/>
    <xdr:sp macro="" textlink="">
      <xdr:nvSpPr>
        <xdr:cNvPr id="153" name="テキスト ボックス 152"/>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101600</xdr:rowOff>
    </xdr:from>
    <xdr:to>
      <xdr:col>69</xdr:col>
      <xdr:colOff>142875</xdr:colOff>
      <xdr:row>15</xdr:row>
      <xdr:rowOff>31750</xdr:rowOff>
    </xdr:to>
    <xdr:sp macro="" textlink="">
      <xdr:nvSpPr>
        <xdr:cNvPr id="154" name="楕円 153"/>
        <xdr:cNvSpPr/>
      </xdr:nvSpPr>
      <xdr:spPr>
        <a:xfrm>
          <a:off x="13843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41927</xdr:rowOff>
    </xdr:from>
    <xdr:ext cx="762000" cy="259045"/>
    <xdr:sp macro="" textlink="">
      <xdr:nvSpPr>
        <xdr:cNvPr id="155" name="テキスト ボックス 154"/>
        <xdr:cNvSpPr txBox="1"/>
      </xdr:nvSpPr>
      <xdr:spPr>
        <a:xfrm>
          <a:off x="13512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158750</xdr:rowOff>
    </xdr:from>
    <xdr:to>
      <xdr:col>65</xdr:col>
      <xdr:colOff>53975</xdr:colOff>
      <xdr:row>14</xdr:row>
      <xdr:rowOff>88900</xdr:rowOff>
    </xdr:to>
    <xdr:sp macro="" textlink="">
      <xdr:nvSpPr>
        <xdr:cNvPr id="156" name="楕円 155"/>
        <xdr:cNvSpPr/>
      </xdr:nvSpPr>
      <xdr:spPr>
        <a:xfrm>
          <a:off x="12954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99077</xdr:rowOff>
    </xdr:from>
    <xdr:ext cx="762000" cy="259045"/>
    <xdr:sp macro="" textlink="">
      <xdr:nvSpPr>
        <xdr:cNvPr id="157" name="テキスト ボックス 156"/>
        <xdr:cNvSpPr txBox="1"/>
      </xdr:nvSpPr>
      <xdr:spPr>
        <a:xfrm>
          <a:off x="12623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府費負担教職員制度の見直しに伴う税源移譲により、比率の算定における経常的一般財源（分母）が増となったことなどから、昨年度から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ポイント好転している。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なお、平成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年度決算では生活保護費は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連続の減となったものの、依然として類似団体と比較し多額であることに加え、障がい者自立支援給付費や教育・保育給付費が増となっていることなどにより扶助費は増加しており、扶助費にかかる経常収支比率は高水準で推移している。 引き続き、生活保護の適正実施に取り組んでおり、被保護者への適正受診支援や就労自立支援の強化等を行うこととしている。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60</xdr:row>
      <xdr:rowOff>110672</xdr:rowOff>
    </xdr:to>
    <xdr:cxnSp macro="">
      <xdr:nvCxnSpPr>
        <xdr:cNvPr id="187" name="直線コネクタ 186"/>
        <xdr:cNvCxnSpPr/>
      </xdr:nvCxnSpPr>
      <xdr:spPr>
        <a:xfrm flipV="1">
          <a:off x="4826000" y="90750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82749</xdr:rowOff>
    </xdr:from>
    <xdr:ext cx="762000" cy="259045"/>
    <xdr:sp macro="" textlink="">
      <xdr:nvSpPr>
        <xdr:cNvPr id="188" name="扶助費最小値テキスト"/>
        <xdr:cNvSpPr txBox="1"/>
      </xdr:nvSpPr>
      <xdr:spPr>
        <a:xfrm>
          <a:off x="4914900" y="1036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110672</xdr:rowOff>
    </xdr:from>
    <xdr:to>
      <xdr:col>24</xdr:col>
      <xdr:colOff>114300</xdr:colOff>
      <xdr:row>60</xdr:row>
      <xdr:rowOff>110672</xdr:rowOff>
    </xdr:to>
    <xdr:cxnSp macro="">
      <xdr:nvCxnSpPr>
        <xdr:cNvPr id="189" name="直線コネクタ 188"/>
        <xdr:cNvCxnSpPr/>
      </xdr:nvCxnSpPr>
      <xdr:spPr>
        <a:xfrm>
          <a:off x="4737100" y="1039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78015</xdr:rowOff>
    </xdr:from>
    <xdr:to>
      <xdr:col>24</xdr:col>
      <xdr:colOff>25400</xdr:colOff>
      <xdr:row>62</xdr:row>
      <xdr:rowOff>29028</xdr:rowOff>
    </xdr:to>
    <xdr:cxnSp macro="">
      <xdr:nvCxnSpPr>
        <xdr:cNvPr id="192" name="直線コネクタ 191"/>
        <xdr:cNvCxnSpPr/>
      </xdr:nvCxnSpPr>
      <xdr:spPr>
        <a:xfrm flipV="1">
          <a:off x="3987800" y="10365015"/>
          <a:ext cx="8382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100892</xdr:rowOff>
    </xdr:from>
    <xdr:ext cx="762000" cy="259045"/>
    <xdr:sp macro="" textlink="">
      <xdr:nvSpPr>
        <xdr:cNvPr id="193" name="扶助費平均値テキスト"/>
        <xdr:cNvSpPr txBox="1"/>
      </xdr:nvSpPr>
      <xdr:spPr>
        <a:xfrm>
          <a:off x="4914900" y="970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194" name="フローチャート: 判断 193"/>
        <xdr:cNvSpPr/>
      </xdr:nvSpPr>
      <xdr:spPr>
        <a:xfrm>
          <a:off x="4775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4535</xdr:rowOff>
    </xdr:from>
    <xdr:to>
      <xdr:col>19</xdr:col>
      <xdr:colOff>187325</xdr:colOff>
      <xdr:row>62</xdr:row>
      <xdr:rowOff>29028</xdr:rowOff>
    </xdr:to>
    <xdr:cxnSp macro="">
      <xdr:nvCxnSpPr>
        <xdr:cNvPr id="195" name="直線コネクタ 194"/>
        <xdr:cNvCxnSpPr/>
      </xdr:nvCxnSpPr>
      <xdr:spPr>
        <a:xfrm>
          <a:off x="3098800" y="104629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6" name="フローチャート: 判断 195"/>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7" name="テキスト ボックス 196"/>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4535</xdr:rowOff>
    </xdr:from>
    <xdr:to>
      <xdr:col>15</xdr:col>
      <xdr:colOff>98425</xdr:colOff>
      <xdr:row>61</xdr:row>
      <xdr:rowOff>86178</xdr:rowOff>
    </xdr:to>
    <xdr:cxnSp macro="">
      <xdr:nvCxnSpPr>
        <xdr:cNvPr id="198" name="直線コネクタ 197"/>
        <xdr:cNvCxnSpPr/>
      </xdr:nvCxnSpPr>
      <xdr:spPr>
        <a:xfrm flipV="1">
          <a:off x="2209800" y="104629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59872</xdr:rowOff>
    </xdr:from>
    <xdr:to>
      <xdr:col>15</xdr:col>
      <xdr:colOff>149225</xdr:colOff>
      <xdr:row>58</xdr:row>
      <xdr:rowOff>161472</xdr:rowOff>
    </xdr:to>
    <xdr:sp macro="" textlink="">
      <xdr:nvSpPr>
        <xdr:cNvPr id="199" name="フローチャート: 判断 198"/>
        <xdr:cNvSpPr/>
      </xdr:nvSpPr>
      <xdr:spPr>
        <a:xfrm>
          <a:off x="3048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199</xdr:rowOff>
    </xdr:from>
    <xdr:ext cx="762000" cy="259045"/>
    <xdr:sp macro="" textlink="">
      <xdr:nvSpPr>
        <xdr:cNvPr id="200" name="テキスト ボックス 199"/>
        <xdr:cNvSpPr txBox="1"/>
      </xdr:nvSpPr>
      <xdr:spPr>
        <a:xfrm>
          <a:off x="2717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94343</xdr:rowOff>
    </xdr:from>
    <xdr:to>
      <xdr:col>11</xdr:col>
      <xdr:colOff>9525</xdr:colOff>
      <xdr:row>61</xdr:row>
      <xdr:rowOff>86178</xdr:rowOff>
    </xdr:to>
    <xdr:cxnSp macro="">
      <xdr:nvCxnSpPr>
        <xdr:cNvPr id="201" name="直線コネクタ 200"/>
        <xdr:cNvCxnSpPr/>
      </xdr:nvCxnSpPr>
      <xdr:spPr>
        <a:xfrm>
          <a:off x="1320800" y="103813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125185</xdr:rowOff>
    </xdr:from>
    <xdr:to>
      <xdr:col>11</xdr:col>
      <xdr:colOff>60325</xdr:colOff>
      <xdr:row>59</xdr:row>
      <xdr:rowOff>55335</xdr:rowOff>
    </xdr:to>
    <xdr:sp macro="" textlink="">
      <xdr:nvSpPr>
        <xdr:cNvPr id="202" name="フローチャート: 判断 201"/>
        <xdr:cNvSpPr/>
      </xdr:nvSpPr>
      <xdr:spPr>
        <a:xfrm>
          <a:off x="2159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65512</xdr:rowOff>
    </xdr:from>
    <xdr:ext cx="762000" cy="259045"/>
    <xdr:sp macro="" textlink="">
      <xdr:nvSpPr>
        <xdr:cNvPr id="203" name="テキスト ボックス 202"/>
        <xdr:cNvSpPr txBox="1"/>
      </xdr:nvSpPr>
      <xdr:spPr>
        <a:xfrm>
          <a:off x="1828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04" name="フローチャート: 判断 203"/>
        <xdr:cNvSpPr/>
      </xdr:nvSpPr>
      <xdr:spPr>
        <a:xfrm>
          <a:off x="1270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138992</xdr:rowOff>
    </xdr:from>
    <xdr:ext cx="762000" cy="259045"/>
    <xdr:sp macro="" textlink="">
      <xdr:nvSpPr>
        <xdr:cNvPr id="205" name="テキスト ボックス 204"/>
        <xdr:cNvSpPr txBox="1"/>
      </xdr:nvSpPr>
      <xdr:spPr>
        <a:xfrm>
          <a:off x="939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27215</xdr:rowOff>
    </xdr:from>
    <xdr:to>
      <xdr:col>24</xdr:col>
      <xdr:colOff>76200</xdr:colOff>
      <xdr:row>60</xdr:row>
      <xdr:rowOff>128815</xdr:rowOff>
    </xdr:to>
    <xdr:sp macro="" textlink="">
      <xdr:nvSpPr>
        <xdr:cNvPr id="211" name="楕円 210"/>
        <xdr:cNvSpPr/>
      </xdr:nvSpPr>
      <xdr:spPr>
        <a:xfrm>
          <a:off x="47752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107242</xdr:rowOff>
    </xdr:from>
    <xdr:ext cx="762000" cy="259045"/>
    <xdr:sp macro="" textlink="">
      <xdr:nvSpPr>
        <xdr:cNvPr id="212" name="扶助費該当値テキスト"/>
        <xdr:cNvSpPr txBox="1"/>
      </xdr:nvSpPr>
      <xdr:spPr>
        <a:xfrm>
          <a:off x="4914900" y="1022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149678</xdr:rowOff>
    </xdr:from>
    <xdr:to>
      <xdr:col>20</xdr:col>
      <xdr:colOff>38100</xdr:colOff>
      <xdr:row>62</xdr:row>
      <xdr:rowOff>79828</xdr:rowOff>
    </xdr:to>
    <xdr:sp macro="" textlink="">
      <xdr:nvSpPr>
        <xdr:cNvPr id="213" name="楕円 212"/>
        <xdr:cNvSpPr/>
      </xdr:nvSpPr>
      <xdr:spPr>
        <a:xfrm>
          <a:off x="3937000" y="10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64605</xdr:rowOff>
    </xdr:from>
    <xdr:ext cx="736600" cy="259045"/>
    <xdr:sp macro="" textlink="">
      <xdr:nvSpPr>
        <xdr:cNvPr id="214" name="テキスト ボックス 213"/>
        <xdr:cNvSpPr txBox="1"/>
      </xdr:nvSpPr>
      <xdr:spPr>
        <a:xfrm>
          <a:off x="3606800" y="1069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125185</xdr:rowOff>
    </xdr:from>
    <xdr:to>
      <xdr:col>15</xdr:col>
      <xdr:colOff>149225</xdr:colOff>
      <xdr:row>61</xdr:row>
      <xdr:rowOff>55335</xdr:rowOff>
    </xdr:to>
    <xdr:sp macro="" textlink="">
      <xdr:nvSpPr>
        <xdr:cNvPr id="215" name="楕円 214"/>
        <xdr:cNvSpPr/>
      </xdr:nvSpPr>
      <xdr:spPr>
        <a:xfrm>
          <a:off x="3048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40112</xdr:rowOff>
    </xdr:from>
    <xdr:ext cx="762000" cy="259045"/>
    <xdr:sp macro="" textlink="">
      <xdr:nvSpPr>
        <xdr:cNvPr id="216" name="テキスト ボックス 215"/>
        <xdr:cNvSpPr txBox="1"/>
      </xdr:nvSpPr>
      <xdr:spPr>
        <a:xfrm>
          <a:off x="2717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35378</xdr:rowOff>
    </xdr:from>
    <xdr:to>
      <xdr:col>11</xdr:col>
      <xdr:colOff>60325</xdr:colOff>
      <xdr:row>61</xdr:row>
      <xdr:rowOff>136978</xdr:rowOff>
    </xdr:to>
    <xdr:sp macro="" textlink="">
      <xdr:nvSpPr>
        <xdr:cNvPr id="217" name="楕円 216"/>
        <xdr:cNvSpPr/>
      </xdr:nvSpPr>
      <xdr:spPr>
        <a:xfrm>
          <a:off x="2159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121755</xdr:rowOff>
    </xdr:from>
    <xdr:ext cx="762000" cy="259045"/>
    <xdr:sp macro="" textlink="">
      <xdr:nvSpPr>
        <xdr:cNvPr id="218" name="テキスト ボックス 217"/>
        <xdr:cNvSpPr txBox="1"/>
      </xdr:nvSpPr>
      <xdr:spPr>
        <a:xfrm>
          <a:off x="1828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43543</xdr:rowOff>
    </xdr:from>
    <xdr:to>
      <xdr:col>6</xdr:col>
      <xdr:colOff>171450</xdr:colOff>
      <xdr:row>60</xdr:row>
      <xdr:rowOff>145143</xdr:rowOff>
    </xdr:to>
    <xdr:sp macro="" textlink="">
      <xdr:nvSpPr>
        <xdr:cNvPr id="219" name="楕円 218"/>
        <xdr:cNvSpPr/>
      </xdr:nvSpPr>
      <xdr:spPr>
        <a:xfrm>
          <a:off x="127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129920</xdr:rowOff>
    </xdr:from>
    <xdr:ext cx="762000" cy="259045"/>
    <xdr:sp macro="" textlink="">
      <xdr:nvSpPr>
        <xdr:cNvPr id="220" name="テキスト ボックス 219"/>
        <xdr:cNvSpPr txBox="1"/>
      </xdr:nvSpPr>
      <xdr:spPr>
        <a:xfrm>
          <a:off x="939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府費負担教職員制度の見直しに伴う税源移譲により、比率の算定における経常的一般財源（分母）が増となったことなどから、昨年度から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ポイント好転している。</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なお、高齢化の進展に伴い、介護保険事業会計および後期高齢者医療事業会計への繰出金が増加傾向にあるものの、この間効果的・効率的な行財政運営をめざして、市政改革を進めてきた結果、類似団体と比較し低い傾向が続いている。</a:t>
          </a:r>
        </a:p>
        <a:p>
          <a:endParaRPr lang="ja-JP" altLang="ja-JP" sz="1100">
            <a:solidFill>
              <a:schemeClr val="dk1"/>
            </a:solidFill>
            <a:effectLst/>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8" name="直線コネクタ 247"/>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9"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0" name="直線コネクタ 249"/>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51"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52" name="直線コネクタ 251"/>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56</xdr:row>
      <xdr:rowOff>12700</xdr:rowOff>
    </xdr:to>
    <xdr:cxnSp macro="">
      <xdr:nvCxnSpPr>
        <xdr:cNvPr id="253" name="直線コネクタ 252"/>
        <xdr:cNvCxnSpPr/>
      </xdr:nvCxnSpPr>
      <xdr:spPr>
        <a:xfrm flipV="1">
          <a:off x="15671800" y="9461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67327</xdr:rowOff>
    </xdr:from>
    <xdr:ext cx="762000" cy="259045"/>
    <xdr:sp macro="" textlink="">
      <xdr:nvSpPr>
        <xdr:cNvPr id="254" name="その他平均値テキスト"/>
        <xdr:cNvSpPr txBox="1"/>
      </xdr:nvSpPr>
      <xdr:spPr>
        <a:xfrm>
          <a:off x="16598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5" name="フローチャート: 判断 254"/>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56</xdr:row>
      <xdr:rowOff>12700</xdr:rowOff>
    </xdr:to>
    <xdr:cxnSp macro="">
      <xdr:nvCxnSpPr>
        <xdr:cNvPr id="256" name="直線コネクタ 255"/>
        <xdr:cNvCxnSpPr/>
      </xdr:nvCxnSpPr>
      <xdr:spPr>
        <a:xfrm>
          <a:off x="14782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7" name="フローチャート: 判断 256"/>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8" name="テキスト ボックス 257"/>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55</xdr:row>
      <xdr:rowOff>69850</xdr:rowOff>
    </xdr:to>
    <xdr:cxnSp macro="">
      <xdr:nvCxnSpPr>
        <xdr:cNvPr id="259" name="直線コネクタ 258"/>
        <xdr:cNvCxnSpPr/>
      </xdr:nvCxnSpPr>
      <xdr:spPr>
        <a:xfrm>
          <a:off x="13893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60" name="フローチャート: 判断 259"/>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10177</xdr:rowOff>
    </xdr:from>
    <xdr:ext cx="762000" cy="259045"/>
    <xdr:sp macro="" textlink="">
      <xdr:nvSpPr>
        <xdr:cNvPr id="261" name="テキスト ボックス 260"/>
        <xdr:cNvSpPr txBox="1"/>
      </xdr:nvSpPr>
      <xdr:spPr>
        <a:xfrm>
          <a:off x="14401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146050</xdr:rowOff>
    </xdr:from>
    <xdr:to>
      <xdr:col>69</xdr:col>
      <xdr:colOff>92075</xdr:colOff>
      <xdr:row>54</xdr:row>
      <xdr:rowOff>127000</xdr:rowOff>
    </xdr:to>
    <xdr:cxnSp macro="">
      <xdr:nvCxnSpPr>
        <xdr:cNvPr id="262" name="直線コネクタ 261"/>
        <xdr:cNvCxnSpPr/>
      </xdr:nvCxnSpPr>
      <xdr:spPr>
        <a:xfrm>
          <a:off x="13004800" y="9232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3" name="フローチャート: 判断 262"/>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4" name="テキスト ボックス 263"/>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2" name="楕円 271"/>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3"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4" name="楕円 273"/>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5" name="テキスト ボックス 274"/>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76" name="楕円 275"/>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7" name="テキスト ボックス 276"/>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8" name="楕円 277"/>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9" name="テキスト ボックス 278"/>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95250</xdr:rowOff>
    </xdr:from>
    <xdr:to>
      <xdr:col>65</xdr:col>
      <xdr:colOff>53975</xdr:colOff>
      <xdr:row>54</xdr:row>
      <xdr:rowOff>25400</xdr:rowOff>
    </xdr:to>
    <xdr:sp macro="" textlink="">
      <xdr:nvSpPr>
        <xdr:cNvPr id="280" name="楕円 279"/>
        <xdr:cNvSpPr/>
      </xdr:nvSpPr>
      <xdr:spPr>
        <a:xfrm>
          <a:off x="12954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35577</xdr:rowOff>
    </xdr:from>
    <xdr:ext cx="762000" cy="259045"/>
    <xdr:sp macro="" textlink="">
      <xdr:nvSpPr>
        <xdr:cNvPr id="281" name="テキスト ボックス 280"/>
        <xdr:cNvSpPr txBox="1"/>
      </xdr:nvSpPr>
      <xdr:spPr>
        <a:xfrm>
          <a:off x="12623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府費負担教職員制度の見直しに伴う税源移譲により、比率の算定における経常的一般財源（分母）が増となったことなどから、昨年度から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ポイント好転している。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なお、平成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年度に策定した「補助金等のあり方に関するガイドライン」に基づき、 引き続き不断の見直しによる補助金の適正化を進めるなど更なる削減に努めている。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9" name="直線コネクタ 308"/>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10"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11" name="直線コネクタ 310"/>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2"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3" name="直線コネクタ 312"/>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146050</xdr:rowOff>
    </xdr:from>
    <xdr:to>
      <xdr:col>82</xdr:col>
      <xdr:colOff>107950</xdr:colOff>
      <xdr:row>39</xdr:row>
      <xdr:rowOff>12700</xdr:rowOff>
    </xdr:to>
    <xdr:cxnSp macro="">
      <xdr:nvCxnSpPr>
        <xdr:cNvPr id="314" name="直線コネクタ 313"/>
        <xdr:cNvCxnSpPr/>
      </xdr:nvCxnSpPr>
      <xdr:spPr>
        <a:xfrm flipV="1">
          <a:off x="15671800" y="64897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86377</xdr:rowOff>
    </xdr:from>
    <xdr:ext cx="762000" cy="259045"/>
    <xdr:sp macro="" textlink="">
      <xdr:nvSpPr>
        <xdr:cNvPr id="315"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6" name="フローチャート: 判断 315"/>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107950</xdr:rowOff>
    </xdr:from>
    <xdr:to>
      <xdr:col>78</xdr:col>
      <xdr:colOff>69850</xdr:colOff>
      <xdr:row>39</xdr:row>
      <xdr:rowOff>12700</xdr:rowOff>
    </xdr:to>
    <xdr:cxnSp macro="">
      <xdr:nvCxnSpPr>
        <xdr:cNvPr id="317" name="直線コネクタ 316"/>
        <xdr:cNvCxnSpPr/>
      </xdr:nvCxnSpPr>
      <xdr:spPr>
        <a:xfrm>
          <a:off x="14782800" y="6623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8" name="フローチャート: 判断 317"/>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86377</xdr:rowOff>
    </xdr:from>
    <xdr:ext cx="736600" cy="259045"/>
    <xdr:sp macro="" textlink="">
      <xdr:nvSpPr>
        <xdr:cNvPr id="319" name="テキスト ボックス 318"/>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50800</xdr:rowOff>
    </xdr:from>
    <xdr:to>
      <xdr:col>73</xdr:col>
      <xdr:colOff>180975</xdr:colOff>
      <xdr:row>38</xdr:row>
      <xdr:rowOff>107950</xdr:rowOff>
    </xdr:to>
    <xdr:cxnSp macro="">
      <xdr:nvCxnSpPr>
        <xdr:cNvPr id="320" name="直線コネクタ 319"/>
        <xdr:cNvCxnSpPr/>
      </xdr:nvCxnSpPr>
      <xdr:spPr>
        <a:xfrm>
          <a:off x="13893800" y="6565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21" name="フローチャート: 判断 320"/>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22" name="テキスト ボックス 321"/>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50800</xdr:rowOff>
    </xdr:from>
    <xdr:to>
      <xdr:col>69</xdr:col>
      <xdr:colOff>92075</xdr:colOff>
      <xdr:row>38</xdr:row>
      <xdr:rowOff>146050</xdr:rowOff>
    </xdr:to>
    <xdr:cxnSp macro="">
      <xdr:nvCxnSpPr>
        <xdr:cNvPr id="323" name="直線コネクタ 322"/>
        <xdr:cNvCxnSpPr/>
      </xdr:nvCxnSpPr>
      <xdr:spPr>
        <a:xfrm flipV="1">
          <a:off x="13004800" y="6565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24" name="フローチャート: 判断 323"/>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124477</xdr:rowOff>
    </xdr:from>
    <xdr:ext cx="762000" cy="259045"/>
    <xdr:sp macro="" textlink="">
      <xdr:nvSpPr>
        <xdr:cNvPr id="325" name="テキスト ボックス 324"/>
        <xdr:cNvSpPr txBox="1"/>
      </xdr:nvSpPr>
      <xdr:spPr>
        <a:xfrm>
          <a:off x="13512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6" name="フローチャート: 判断 325"/>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7" name="テキスト ボックス 326"/>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33" name="楕円 332"/>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111777</xdr:rowOff>
    </xdr:from>
    <xdr:ext cx="762000" cy="259045"/>
    <xdr:sp macro="" textlink="">
      <xdr:nvSpPr>
        <xdr:cNvPr id="334" name="補助費等該当値テキスト"/>
        <xdr:cNvSpPr txBox="1"/>
      </xdr:nvSpPr>
      <xdr:spPr>
        <a:xfrm>
          <a:off x="16598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133350</xdr:rowOff>
    </xdr:from>
    <xdr:to>
      <xdr:col>78</xdr:col>
      <xdr:colOff>120650</xdr:colOff>
      <xdr:row>39</xdr:row>
      <xdr:rowOff>63500</xdr:rowOff>
    </xdr:to>
    <xdr:sp macro="" textlink="">
      <xdr:nvSpPr>
        <xdr:cNvPr id="335" name="楕円 334"/>
        <xdr:cNvSpPr/>
      </xdr:nvSpPr>
      <xdr:spPr>
        <a:xfrm>
          <a:off x="15621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73677</xdr:rowOff>
    </xdr:from>
    <xdr:ext cx="736600" cy="259045"/>
    <xdr:sp macro="" textlink="">
      <xdr:nvSpPr>
        <xdr:cNvPr id="336" name="テキスト ボックス 335"/>
        <xdr:cNvSpPr txBox="1"/>
      </xdr:nvSpPr>
      <xdr:spPr>
        <a:xfrm>
          <a:off x="15290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57150</xdr:rowOff>
    </xdr:from>
    <xdr:to>
      <xdr:col>74</xdr:col>
      <xdr:colOff>31750</xdr:colOff>
      <xdr:row>38</xdr:row>
      <xdr:rowOff>158750</xdr:rowOff>
    </xdr:to>
    <xdr:sp macro="" textlink="">
      <xdr:nvSpPr>
        <xdr:cNvPr id="337" name="楕円 336"/>
        <xdr:cNvSpPr/>
      </xdr:nvSpPr>
      <xdr:spPr>
        <a:xfrm>
          <a:off x="1473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168927</xdr:rowOff>
    </xdr:from>
    <xdr:ext cx="762000" cy="259045"/>
    <xdr:sp macro="" textlink="">
      <xdr:nvSpPr>
        <xdr:cNvPr id="338" name="テキスト ボックス 337"/>
        <xdr:cNvSpPr txBox="1"/>
      </xdr:nvSpPr>
      <xdr:spPr>
        <a:xfrm>
          <a:off x="1440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0</xdr:rowOff>
    </xdr:from>
    <xdr:to>
      <xdr:col>69</xdr:col>
      <xdr:colOff>142875</xdr:colOff>
      <xdr:row>38</xdr:row>
      <xdr:rowOff>101600</xdr:rowOff>
    </xdr:to>
    <xdr:sp macro="" textlink="">
      <xdr:nvSpPr>
        <xdr:cNvPr id="339" name="楕円 338"/>
        <xdr:cNvSpPr/>
      </xdr:nvSpPr>
      <xdr:spPr>
        <a:xfrm>
          <a:off x="13843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111777</xdr:rowOff>
    </xdr:from>
    <xdr:ext cx="762000" cy="259045"/>
    <xdr:sp macro="" textlink="">
      <xdr:nvSpPr>
        <xdr:cNvPr id="340" name="テキスト ボックス 339"/>
        <xdr:cNvSpPr txBox="1"/>
      </xdr:nvSpPr>
      <xdr:spPr>
        <a:xfrm>
          <a:off x="13512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95250</xdr:rowOff>
    </xdr:from>
    <xdr:to>
      <xdr:col>65</xdr:col>
      <xdr:colOff>53975</xdr:colOff>
      <xdr:row>39</xdr:row>
      <xdr:rowOff>25400</xdr:rowOff>
    </xdr:to>
    <xdr:sp macro="" textlink="">
      <xdr:nvSpPr>
        <xdr:cNvPr id="341" name="楕円 340"/>
        <xdr:cNvSpPr/>
      </xdr:nvSpPr>
      <xdr:spPr>
        <a:xfrm>
          <a:off x="12954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35577</xdr:rowOff>
    </xdr:from>
    <xdr:ext cx="762000" cy="259045"/>
    <xdr:sp macro="" textlink="">
      <xdr:nvSpPr>
        <xdr:cNvPr id="342" name="テキスト ボックス 341"/>
        <xdr:cNvSpPr txBox="1"/>
      </xdr:nvSpPr>
      <xdr:spPr>
        <a:xfrm>
          <a:off x="12623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府費負担教職員制度の見直しに伴う税源移譲により、比率の算定における経常的一般財源（分母）が増となったことなどから、昨年度から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ポイント好転している。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なお、本市では、都市基盤と生活環境の整備のために、早くから積極的に市債を活用してきたことなどから、公債費にかかる経常収支比率は高水準で推移しているが、近年においては、臨時財政対策債の多額の発行があるものの、その他の新規発行額を極力抑制してきたこと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年度決算において、臨時財政対策債を除いた市債残高は、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年連続して減少している。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79</xdr:row>
      <xdr:rowOff>19558</xdr:rowOff>
    </xdr:to>
    <xdr:cxnSp macro="">
      <xdr:nvCxnSpPr>
        <xdr:cNvPr id="368" name="直線コネクタ 367"/>
        <xdr:cNvCxnSpPr/>
      </xdr:nvCxnSpPr>
      <xdr:spPr>
        <a:xfrm flipV="1">
          <a:off x="4826000" y="1253998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163085</xdr:rowOff>
    </xdr:from>
    <xdr:ext cx="762000" cy="259045"/>
    <xdr:sp macro="" textlink="">
      <xdr:nvSpPr>
        <xdr:cNvPr id="369" name="公債費最小値テキスト"/>
        <xdr:cNvSpPr txBox="1"/>
      </xdr:nvSpPr>
      <xdr:spPr>
        <a:xfrm>
          <a:off x="4914900" y="1353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19558</xdr:rowOff>
    </xdr:from>
    <xdr:to>
      <xdr:col>24</xdr:col>
      <xdr:colOff>114300</xdr:colOff>
      <xdr:row>79</xdr:row>
      <xdr:rowOff>19558</xdr:rowOff>
    </xdr:to>
    <xdr:cxnSp macro="">
      <xdr:nvCxnSpPr>
        <xdr:cNvPr id="370" name="直線コネクタ 369"/>
        <xdr:cNvCxnSpPr/>
      </xdr:nvCxnSpPr>
      <xdr:spPr>
        <a:xfrm>
          <a:off x="4737100" y="135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19558</xdr:rowOff>
    </xdr:from>
    <xdr:to>
      <xdr:col>24</xdr:col>
      <xdr:colOff>25400</xdr:colOff>
      <xdr:row>81</xdr:row>
      <xdr:rowOff>33274</xdr:rowOff>
    </xdr:to>
    <xdr:cxnSp macro="">
      <xdr:nvCxnSpPr>
        <xdr:cNvPr id="373" name="直線コネクタ 372"/>
        <xdr:cNvCxnSpPr/>
      </xdr:nvCxnSpPr>
      <xdr:spPr>
        <a:xfrm flipV="1">
          <a:off x="3987800" y="13564108"/>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67581</xdr:rowOff>
    </xdr:from>
    <xdr:ext cx="762000" cy="259045"/>
    <xdr:sp macro="" textlink="">
      <xdr:nvSpPr>
        <xdr:cNvPr id="374" name="公債費平均値テキスト"/>
        <xdr:cNvSpPr txBox="1"/>
      </xdr:nvSpPr>
      <xdr:spPr>
        <a:xfrm>
          <a:off x="4914900" y="12754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51054</xdr:rowOff>
    </xdr:from>
    <xdr:to>
      <xdr:col>24</xdr:col>
      <xdr:colOff>76200</xdr:colOff>
      <xdr:row>75</xdr:row>
      <xdr:rowOff>152654</xdr:rowOff>
    </xdr:to>
    <xdr:sp macro="" textlink="">
      <xdr:nvSpPr>
        <xdr:cNvPr id="375" name="フローチャート: 判断 374"/>
        <xdr:cNvSpPr/>
      </xdr:nvSpPr>
      <xdr:spPr>
        <a:xfrm>
          <a:off x="47752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33274</xdr:rowOff>
    </xdr:from>
    <xdr:to>
      <xdr:col>19</xdr:col>
      <xdr:colOff>187325</xdr:colOff>
      <xdr:row>81</xdr:row>
      <xdr:rowOff>60706</xdr:rowOff>
    </xdr:to>
    <xdr:cxnSp macro="">
      <xdr:nvCxnSpPr>
        <xdr:cNvPr id="376" name="直線コネクタ 375"/>
        <xdr:cNvCxnSpPr/>
      </xdr:nvCxnSpPr>
      <xdr:spPr>
        <a:xfrm flipV="1">
          <a:off x="3098800" y="13920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7" name="フローチャート: 判断 376"/>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8" name="テキスト ボックス 377"/>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159004</xdr:rowOff>
    </xdr:from>
    <xdr:to>
      <xdr:col>15</xdr:col>
      <xdr:colOff>98425</xdr:colOff>
      <xdr:row>81</xdr:row>
      <xdr:rowOff>60706</xdr:rowOff>
    </xdr:to>
    <xdr:cxnSp macro="">
      <xdr:nvCxnSpPr>
        <xdr:cNvPr id="379" name="直線コネクタ 378"/>
        <xdr:cNvCxnSpPr/>
      </xdr:nvCxnSpPr>
      <xdr:spPr>
        <a:xfrm>
          <a:off x="2209800" y="138750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144780</xdr:rowOff>
    </xdr:from>
    <xdr:to>
      <xdr:col>15</xdr:col>
      <xdr:colOff>149225</xdr:colOff>
      <xdr:row>77</xdr:row>
      <xdr:rowOff>74930</xdr:rowOff>
    </xdr:to>
    <xdr:sp macro="" textlink="">
      <xdr:nvSpPr>
        <xdr:cNvPr id="380" name="フローチャート: 判断 37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81" name="テキスト ボックス 38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159004</xdr:rowOff>
    </xdr:from>
    <xdr:to>
      <xdr:col>11</xdr:col>
      <xdr:colOff>9525</xdr:colOff>
      <xdr:row>81</xdr:row>
      <xdr:rowOff>124713</xdr:rowOff>
    </xdr:to>
    <xdr:cxnSp macro="">
      <xdr:nvCxnSpPr>
        <xdr:cNvPr id="382" name="直線コネクタ 381"/>
        <xdr:cNvCxnSpPr/>
      </xdr:nvCxnSpPr>
      <xdr:spPr>
        <a:xfrm flipV="1">
          <a:off x="1320800" y="13875004"/>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763</xdr:rowOff>
    </xdr:from>
    <xdr:to>
      <xdr:col>11</xdr:col>
      <xdr:colOff>60325</xdr:colOff>
      <xdr:row>77</xdr:row>
      <xdr:rowOff>102363</xdr:rowOff>
    </xdr:to>
    <xdr:sp macro="" textlink="">
      <xdr:nvSpPr>
        <xdr:cNvPr id="383" name="フローチャート: 判断 382"/>
        <xdr:cNvSpPr/>
      </xdr:nvSpPr>
      <xdr:spPr>
        <a:xfrm>
          <a:off x="2159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84" name="テキスト ボックス 383"/>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5" name="フローチャート: 判断 384"/>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86" name="テキスト ボックス 385"/>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140208</xdr:rowOff>
    </xdr:from>
    <xdr:to>
      <xdr:col>24</xdr:col>
      <xdr:colOff>76200</xdr:colOff>
      <xdr:row>79</xdr:row>
      <xdr:rowOff>70358</xdr:rowOff>
    </xdr:to>
    <xdr:sp macro="" textlink="">
      <xdr:nvSpPr>
        <xdr:cNvPr id="392" name="楕円 391"/>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48785</xdr:rowOff>
    </xdr:from>
    <xdr:ext cx="762000" cy="259045"/>
    <xdr:sp macro="" textlink="">
      <xdr:nvSpPr>
        <xdr:cNvPr id="393" name="公債費該当値テキスト"/>
        <xdr:cNvSpPr txBox="1"/>
      </xdr:nvSpPr>
      <xdr:spPr>
        <a:xfrm>
          <a:off x="4914900" y="134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153924</xdr:rowOff>
    </xdr:from>
    <xdr:to>
      <xdr:col>20</xdr:col>
      <xdr:colOff>38100</xdr:colOff>
      <xdr:row>81</xdr:row>
      <xdr:rowOff>84074</xdr:rowOff>
    </xdr:to>
    <xdr:sp macro="" textlink="">
      <xdr:nvSpPr>
        <xdr:cNvPr id="394" name="楕円 393"/>
        <xdr:cNvSpPr/>
      </xdr:nvSpPr>
      <xdr:spPr>
        <a:xfrm>
          <a:off x="39370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68851</xdr:rowOff>
    </xdr:from>
    <xdr:ext cx="736600" cy="259045"/>
    <xdr:sp macro="" textlink="">
      <xdr:nvSpPr>
        <xdr:cNvPr id="395" name="テキスト ボックス 394"/>
        <xdr:cNvSpPr txBox="1"/>
      </xdr:nvSpPr>
      <xdr:spPr>
        <a:xfrm>
          <a:off x="3606800" y="1395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9906</xdr:rowOff>
    </xdr:from>
    <xdr:to>
      <xdr:col>15</xdr:col>
      <xdr:colOff>149225</xdr:colOff>
      <xdr:row>81</xdr:row>
      <xdr:rowOff>111506</xdr:rowOff>
    </xdr:to>
    <xdr:sp macro="" textlink="">
      <xdr:nvSpPr>
        <xdr:cNvPr id="396" name="楕円 395"/>
        <xdr:cNvSpPr/>
      </xdr:nvSpPr>
      <xdr:spPr>
        <a:xfrm>
          <a:off x="3048000" y="138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96283</xdr:rowOff>
    </xdr:from>
    <xdr:ext cx="762000" cy="259045"/>
    <xdr:sp macro="" textlink="">
      <xdr:nvSpPr>
        <xdr:cNvPr id="397" name="テキスト ボックス 396"/>
        <xdr:cNvSpPr txBox="1"/>
      </xdr:nvSpPr>
      <xdr:spPr>
        <a:xfrm>
          <a:off x="2717800" y="1398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108204</xdr:rowOff>
    </xdr:from>
    <xdr:to>
      <xdr:col>11</xdr:col>
      <xdr:colOff>60325</xdr:colOff>
      <xdr:row>81</xdr:row>
      <xdr:rowOff>38354</xdr:rowOff>
    </xdr:to>
    <xdr:sp macro="" textlink="">
      <xdr:nvSpPr>
        <xdr:cNvPr id="398" name="楕円 397"/>
        <xdr:cNvSpPr/>
      </xdr:nvSpPr>
      <xdr:spPr>
        <a:xfrm>
          <a:off x="2159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23131</xdr:rowOff>
    </xdr:from>
    <xdr:ext cx="762000" cy="259045"/>
    <xdr:sp macro="" textlink="">
      <xdr:nvSpPr>
        <xdr:cNvPr id="399" name="テキスト ボックス 398"/>
        <xdr:cNvSpPr txBox="1"/>
      </xdr:nvSpPr>
      <xdr:spPr>
        <a:xfrm>
          <a:off x="1828800" y="139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73913</xdr:rowOff>
    </xdr:from>
    <xdr:to>
      <xdr:col>6</xdr:col>
      <xdr:colOff>171450</xdr:colOff>
      <xdr:row>82</xdr:row>
      <xdr:rowOff>4063</xdr:rowOff>
    </xdr:to>
    <xdr:sp macro="" textlink="">
      <xdr:nvSpPr>
        <xdr:cNvPr id="400" name="楕円 399"/>
        <xdr:cNvSpPr/>
      </xdr:nvSpPr>
      <xdr:spPr>
        <a:xfrm>
          <a:off x="1270000" y="139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160290</xdr:rowOff>
    </xdr:from>
    <xdr:ext cx="762000" cy="259045"/>
    <xdr:sp macro="" textlink="">
      <xdr:nvSpPr>
        <xdr:cNvPr id="401" name="テキスト ボックス 400"/>
        <xdr:cNvSpPr txBox="1"/>
      </xdr:nvSpPr>
      <xdr:spPr>
        <a:xfrm>
          <a:off x="939800" y="1404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　府費負担教職員制度の見直しに伴う人件費の増等により、平成</a:t>
          </a:r>
          <a:r>
            <a:rPr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a:t>
          </a:r>
        </a:p>
        <a:p>
          <a:r>
            <a:rPr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　なお、扶助費にかかる経常収支比率が高水準で推移しているものの、人件費や物件費にかかる経常収支比率は類似団体平均との比較で低い水準にあることから、平成</a:t>
          </a:r>
          <a:r>
            <a:rPr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年度決算においても引き続き、類似団体内平均より低い傾向となっている。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100330</xdr:rowOff>
    </xdr:from>
    <xdr:to>
      <xdr:col>82</xdr:col>
      <xdr:colOff>107950</xdr:colOff>
      <xdr:row>81</xdr:row>
      <xdr:rowOff>62230</xdr:rowOff>
    </xdr:to>
    <xdr:cxnSp macro="">
      <xdr:nvCxnSpPr>
        <xdr:cNvPr id="429" name="直線コネクタ 428"/>
        <xdr:cNvCxnSpPr/>
      </xdr:nvCxnSpPr>
      <xdr:spPr>
        <a:xfrm flipV="1">
          <a:off x="16510000" y="1295908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0"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1" name="直線コネクタ 430"/>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15257</xdr:rowOff>
    </xdr:from>
    <xdr:ext cx="762000" cy="259045"/>
    <xdr:sp macro="" textlink="">
      <xdr:nvSpPr>
        <xdr:cNvPr id="432" name="公債費以外最大値テキスト"/>
        <xdr:cNvSpPr txBox="1"/>
      </xdr:nvSpPr>
      <xdr:spPr>
        <a:xfrm>
          <a:off x="16598900" y="1270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100330</xdr:rowOff>
    </xdr:from>
    <xdr:to>
      <xdr:col>82</xdr:col>
      <xdr:colOff>196850</xdr:colOff>
      <xdr:row>75</xdr:row>
      <xdr:rowOff>100330</xdr:rowOff>
    </xdr:to>
    <xdr:cxnSp macro="">
      <xdr:nvCxnSpPr>
        <xdr:cNvPr id="433" name="直線コネクタ 432"/>
        <xdr:cNvCxnSpPr/>
      </xdr:nvCxnSpPr>
      <xdr:spPr>
        <a:xfrm>
          <a:off x="16421100" y="1295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76</xdr:row>
      <xdr:rowOff>58420</xdr:rowOff>
    </xdr:to>
    <xdr:cxnSp macro="">
      <xdr:nvCxnSpPr>
        <xdr:cNvPr id="434" name="直線コネクタ 433"/>
        <xdr:cNvCxnSpPr/>
      </xdr:nvCxnSpPr>
      <xdr:spPr>
        <a:xfrm>
          <a:off x="15671800" y="129286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33038</xdr:rowOff>
    </xdr:from>
    <xdr:ext cx="762000" cy="259045"/>
    <xdr:sp macro="" textlink="">
      <xdr:nvSpPr>
        <xdr:cNvPr id="435" name="公債費以外平均値テキスト"/>
        <xdr:cNvSpPr txBox="1"/>
      </xdr:nvSpPr>
      <xdr:spPr>
        <a:xfrm>
          <a:off x="16598900" y="13406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60961</xdr:rowOff>
    </xdr:from>
    <xdr:to>
      <xdr:col>82</xdr:col>
      <xdr:colOff>158750</xdr:colOff>
      <xdr:row>78</xdr:row>
      <xdr:rowOff>162561</xdr:rowOff>
    </xdr:to>
    <xdr:sp macro="" textlink="">
      <xdr:nvSpPr>
        <xdr:cNvPr id="436" name="フローチャート: 判断 435"/>
        <xdr:cNvSpPr/>
      </xdr:nvSpPr>
      <xdr:spPr>
        <a:xfrm>
          <a:off x="164592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27940</xdr:rowOff>
    </xdr:from>
    <xdr:to>
      <xdr:col>78</xdr:col>
      <xdr:colOff>69850</xdr:colOff>
      <xdr:row>75</xdr:row>
      <xdr:rowOff>69850</xdr:rowOff>
    </xdr:to>
    <xdr:cxnSp macro="">
      <xdr:nvCxnSpPr>
        <xdr:cNvPr id="437" name="直線コネクタ 436"/>
        <xdr:cNvCxnSpPr/>
      </xdr:nvCxnSpPr>
      <xdr:spPr>
        <a:xfrm>
          <a:off x="14782800" y="127152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57150</xdr:rowOff>
    </xdr:from>
    <xdr:to>
      <xdr:col>78</xdr:col>
      <xdr:colOff>120650</xdr:colOff>
      <xdr:row>77</xdr:row>
      <xdr:rowOff>158750</xdr:rowOff>
    </xdr:to>
    <xdr:sp macro="" textlink="">
      <xdr:nvSpPr>
        <xdr:cNvPr id="438" name="フローチャート: 判断 437"/>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39" name="テキスト ボックス 438"/>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27940</xdr:rowOff>
    </xdr:from>
    <xdr:to>
      <xdr:col>73</xdr:col>
      <xdr:colOff>180975</xdr:colOff>
      <xdr:row>75</xdr:row>
      <xdr:rowOff>8890</xdr:rowOff>
    </xdr:to>
    <xdr:cxnSp macro="">
      <xdr:nvCxnSpPr>
        <xdr:cNvPr id="440" name="直線コネクタ 439"/>
        <xdr:cNvCxnSpPr/>
      </xdr:nvCxnSpPr>
      <xdr:spPr>
        <a:xfrm flipV="1">
          <a:off x="13893800" y="127152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68580</xdr:rowOff>
    </xdr:from>
    <xdr:to>
      <xdr:col>74</xdr:col>
      <xdr:colOff>31750</xdr:colOff>
      <xdr:row>76</xdr:row>
      <xdr:rowOff>170180</xdr:rowOff>
    </xdr:to>
    <xdr:sp macro="" textlink="">
      <xdr:nvSpPr>
        <xdr:cNvPr id="441" name="フローチャート: 判断 440"/>
        <xdr:cNvSpPr/>
      </xdr:nvSpPr>
      <xdr:spPr>
        <a:xfrm>
          <a:off x="14732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154957</xdr:rowOff>
    </xdr:from>
    <xdr:ext cx="762000" cy="259045"/>
    <xdr:sp macro="" textlink="">
      <xdr:nvSpPr>
        <xdr:cNvPr id="442" name="テキスト ボックス 441"/>
        <xdr:cNvSpPr txBox="1"/>
      </xdr:nvSpPr>
      <xdr:spPr>
        <a:xfrm>
          <a:off x="14401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27940</xdr:rowOff>
    </xdr:from>
    <xdr:to>
      <xdr:col>69</xdr:col>
      <xdr:colOff>92075</xdr:colOff>
      <xdr:row>75</xdr:row>
      <xdr:rowOff>8890</xdr:rowOff>
    </xdr:to>
    <xdr:cxnSp macro="">
      <xdr:nvCxnSpPr>
        <xdr:cNvPr id="443" name="直線コネクタ 442"/>
        <xdr:cNvCxnSpPr/>
      </xdr:nvCxnSpPr>
      <xdr:spPr>
        <a:xfrm>
          <a:off x="13004800" y="127152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137161</xdr:rowOff>
    </xdr:from>
    <xdr:to>
      <xdr:col>69</xdr:col>
      <xdr:colOff>142875</xdr:colOff>
      <xdr:row>77</xdr:row>
      <xdr:rowOff>67311</xdr:rowOff>
    </xdr:to>
    <xdr:sp macro="" textlink="">
      <xdr:nvSpPr>
        <xdr:cNvPr id="444" name="フローチャート: 判断 443"/>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52088</xdr:rowOff>
    </xdr:from>
    <xdr:ext cx="762000" cy="259045"/>
    <xdr:sp macro="" textlink="">
      <xdr:nvSpPr>
        <xdr:cNvPr id="445" name="テキスト ボックス 444"/>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6" name="フローチャート: 判断 445"/>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7" name="テキスト ボックス 446"/>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53" name="楕円 452"/>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54"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55" name="楕円 454"/>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56" name="テキスト ボックス 455"/>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148590</xdr:rowOff>
    </xdr:from>
    <xdr:to>
      <xdr:col>74</xdr:col>
      <xdr:colOff>31750</xdr:colOff>
      <xdr:row>74</xdr:row>
      <xdr:rowOff>78740</xdr:rowOff>
    </xdr:to>
    <xdr:sp macro="" textlink="">
      <xdr:nvSpPr>
        <xdr:cNvPr id="457" name="楕円 456"/>
        <xdr:cNvSpPr/>
      </xdr:nvSpPr>
      <xdr:spPr>
        <a:xfrm>
          <a:off x="14732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88917</xdr:rowOff>
    </xdr:from>
    <xdr:ext cx="762000" cy="259045"/>
    <xdr:sp macro="" textlink="">
      <xdr:nvSpPr>
        <xdr:cNvPr id="458" name="テキスト ボックス 457"/>
        <xdr:cNvSpPr txBox="1"/>
      </xdr:nvSpPr>
      <xdr:spPr>
        <a:xfrm>
          <a:off x="14401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129540</xdr:rowOff>
    </xdr:from>
    <xdr:to>
      <xdr:col>69</xdr:col>
      <xdr:colOff>142875</xdr:colOff>
      <xdr:row>75</xdr:row>
      <xdr:rowOff>59690</xdr:rowOff>
    </xdr:to>
    <xdr:sp macro="" textlink="">
      <xdr:nvSpPr>
        <xdr:cNvPr id="459" name="楕円 458"/>
        <xdr:cNvSpPr/>
      </xdr:nvSpPr>
      <xdr:spPr>
        <a:xfrm>
          <a:off x="13843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69867</xdr:rowOff>
    </xdr:from>
    <xdr:ext cx="762000" cy="259045"/>
    <xdr:sp macro="" textlink="">
      <xdr:nvSpPr>
        <xdr:cNvPr id="460" name="テキスト ボックス 459"/>
        <xdr:cNvSpPr txBox="1"/>
      </xdr:nvSpPr>
      <xdr:spPr>
        <a:xfrm>
          <a:off x="13512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148590</xdr:rowOff>
    </xdr:from>
    <xdr:to>
      <xdr:col>65</xdr:col>
      <xdr:colOff>53975</xdr:colOff>
      <xdr:row>74</xdr:row>
      <xdr:rowOff>78740</xdr:rowOff>
    </xdr:to>
    <xdr:sp macro="" textlink="">
      <xdr:nvSpPr>
        <xdr:cNvPr id="461" name="楕円 460"/>
        <xdr:cNvSpPr/>
      </xdr:nvSpPr>
      <xdr:spPr>
        <a:xfrm>
          <a:off x="12954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88917</xdr:rowOff>
    </xdr:from>
    <xdr:ext cx="762000" cy="259045"/>
    <xdr:sp macro="" textlink="">
      <xdr:nvSpPr>
        <xdr:cNvPr id="462" name="テキスト ボックス 461"/>
        <xdr:cNvSpPr txBox="1"/>
      </xdr:nvSpPr>
      <xdr:spPr>
        <a:xfrm>
          <a:off x="12623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117361</xdr:rowOff>
    </xdr:from>
    <xdr:to>
      <xdr:col>29</xdr:col>
      <xdr:colOff>127000</xdr:colOff>
      <xdr:row>18</xdr:row>
      <xdr:rowOff>54884</xdr:rowOff>
    </xdr:to>
    <xdr:cxnSp macro="">
      <xdr:nvCxnSpPr>
        <xdr:cNvPr id="48" name="直線コネクタ 47"/>
        <xdr:cNvCxnSpPr/>
      </xdr:nvCxnSpPr>
      <xdr:spPr bwMode="auto">
        <a:xfrm flipV="1">
          <a:off x="5003800" y="2393836"/>
          <a:ext cx="647700" cy="794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15846</xdr:rowOff>
    </xdr:from>
    <xdr:ext cx="762000" cy="259045"/>
    <xdr:sp macro="" textlink="">
      <xdr:nvSpPr>
        <xdr:cNvPr id="49" name="人口1人当たり決算額の推移平均値テキスト130"/>
        <xdr:cNvSpPr txBox="1"/>
      </xdr:nvSpPr>
      <xdr:spPr>
        <a:xfrm>
          <a:off x="5740400" y="2463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9942</xdr:rowOff>
    </xdr:from>
    <xdr:to>
      <xdr:col>26</xdr:col>
      <xdr:colOff>50800</xdr:colOff>
      <xdr:row>18</xdr:row>
      <xdr:rowOff>54884</xdr:rowOff>
    </xdr:to>
    <xdr:cxnSp macro="">
      <xdr:nvCxnSpPr>
        <xdr:cNvPr id="51" name="直線コネクタ 50"/>
        <xdr:cNvCxnSpPr/>
      </xdr:nvCxnSpPr>
      <xdr:spPr bwMode="auto">
        <a:xfrm>
          <a:off x="4305300" y="3143667"/>
          <a:ext cx="698500" cy="44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129140</xdr:rowOff>
    </xdr:from>
    <xdr:ext cx="736600" cy="259045"/>
    <xdr:sp macro="" textlink="">
      <xdr:nvSpPr>
        <xdr:cNvPr id="53" name="テキスト ボックス 52"/>
        <xdr:cNvSpPr txBox="1"/>
      </xdr:nvSpPr>
      <xdr:spPr>
        <a:xfrm>
          <a:off x="4622800" y="343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151811</xdr:rowOff>
    </xdr:from>
    <xdr:to>
      <xdr:col>22</xdr:col>
      <xdr:colOff>114300</xdr:colOff>
      <xdr:row>18</xdr:row>
      <xdr:rowOff>9942</xdr:rowOff>
    </xdr:to>
    <xdr:cxnSp macro="">
      <xdr:nvCxnSpPr>
        <xdr:cNvPr id="54" name="直線コネクタ 53"/>
        <xdr:cNvCxnSpPr/>
      </xdr:nvCxnSpPr>
      <xdr:spPr bwMode="auto">
        <a:xfrm>
          <a:off x="3606800" y="3114086"/>
          <a:ext cx="698500" cy="29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121254</xdr:rowOff>
    </xdr:from>
    <xdr:ext cx="762000" cy="259045"/>
    <xdr:sp macro="" textlink="">
      <xdr:nvSpPr>
        <xdr:cNvPr id="56" name="テキスト ボックス 55"/>
        <xdr:cNvSpPr txBox="1"/>
      </xdr:nvSpPr>
      <xdr:spPr>
        <a:xfrm>
          <a:off x="3924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111211</xdr:rowOff>
    </xdr:from>
    <xdr:to>
      <xdr:col>18</xdr:col>
      <xdr:colOff>177800</xdr:colOff>
      <xdr:row>17</xdr:row>
      <xdr:rowOff>151811</xdr:rowOff>
    </xdr:to>
    <xdr:cxnSp macro="">
      <xdr:nvCxnSpPr>
        <xdr:cNvPr id="57" name="直線コネクタ 56"/>
        <xdr:cNvCxnSpPr/>
      </xdr:nvCxnSpPr>
      <xdr:spPr bwMode="auto">
        <a:xfrm>
          <a:off x="2908300" y="3073486"/>
          <a:ext cx="698500" cy="40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128981</xdr:rowOff>
    </xdr:from>
    <xdr:ext cx="762000" cy="259045"/>
    <xdr:sp macro="" textlink="">
      <xdr:nvSpPr>
        <xdr:cNvPr id="59" name="テキスト ボックス 58"/>
        <xdr:cNvSpPr txBox="1"/>
      </xdr:nvSpPr>
      <xdr:spPr>
        <a:xfrm>
          <a:off x="32258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155384</xdr:rowOff>
    </xdr:from>
    <xdr:ext cx="762000" cy="259045"/>
    <xdr:sp macro="" textlink="">
      <xdr:nvSpPr>
        <xdr:cNvPr id="61" name="テキスト ボックス 60"/>
        <xdr:cNvSpPr txBox="1"/>
      </xdr:nvSpPr>
      <xdr:spPr>
        <a:xfrm>
          <a:off x="2527300" y="346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66561</xdr:rowOff>
    </xdr:from>
    <xdr:to>
      <xdr:col>29</xdr:col>
      <xdr:colOff>177800</xdr:colOff>
      <xdr:row>13</xdr:row>
      <xdr:rowOff>168161</xdr:rowOff>
    </xdr:to>
    <xdr:sp macro="" textlink="">
      <xdr:nvSpPr>
        <xdr:cNvPr id="67" name="楕円 66"/>
        <xdr:cNvSpPr/>
      </xdr:nvSpPr>
      <xdr:spPr bwMode="auto">
        <a:xfrm>
          <a:off x="5600700" y="2343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83088</xdr:rowOff>
    </xdr:from>
    <xdr:ext cx="762000" cy="259045"/>
    <xdr:sp macro="" textlink="">
      <xdr:nvSpPr>
        <xdr:cNvPr id="68" name="人口1人当たり決算額の推移該当値テキスト130"/>
        <xdr:cNvSpPr txBox="1"/>
      </xdr:nvSpPr>
      <xdr:spPr>
        <a:xfrm>
          <a:off x="5740400" y="218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4084</xdr:rowOff>
    </xdr:from>
    <xdr:to>
      <xdr:col>26</xdr:col>
      <xdr:colOff>101600</xdr:colOff>
      <xdr:row>18</xdr:row>
      <xdr:rowOff>105684</xdr:rowOff>
    </xdr:to>
    <xdr:sp macro="" textlink="">
      <xdr:nvSpPr>
        <xdr:cNvPr id="69" name="楕円 68"/>
        <xdr:cNvSpPr/>
      </xdr:nvSpPr>
      <xdr:spPr bwMode="auto">
        <a:xfrm>
          <a:off x="4953000" y="313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115861</xdr:rowOff>
    </xdr:from>
    <xdr:ext cx="736600" cy="259045"/>
    <xdr:sp macro="" textlink="">
      <xdr:nvSpPr>
        <xdr:cNvPr id="70" name="テキスト ボックス 69"/>
        <xdr:cNvSpPr txBox="1"/>
      </xdr:nvSpPr>
      <xdr:spPr>
        <a:xfrm>
          <a:off x="4622800" y="2906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130592</xdr:rowOff>
    </xdr:from>
    <xdr:to>
      <xdr:col>22</xdr:col>
      <xdr:colOff>165100</xdr:colOff>
      <xdr:row>18</xdr:row>
      <xdr:rowOff>60742</xdr:rowOff>
    </xdr:to>
    <xdr:sp macro="" textlink="">
      <xdr:nvSpPr>
        <xdr:cNvPr id="71" name="楕円 70"/>
        <xdr:cNvSpPr/>
      </xdr:nvSpPr>
      <xdr:spPr bwMode="auto">
        <a:xfrm>
          <a:off x="4254500" y="3092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70919</xdr:rowOff>
    </xdr:from>
    <xdr:ext cx="762000" cy="259045"/>
    <xdr:sp macro="" textlink="">
      <xdr:nvSpPr>
        <xdr:cNvPr id="72" name="テキスト ボックス 71"/>
        <xdr:cNvSpPr txBox="1"/>
      </xdr:nvSpPr>
      <xdr:spPr>
        <a:xfrm>
          <a:off x="3924300" y="286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101011</xdr:rowOff>
    </xdr:from>
    <xdr:to>
      <xdr:col>19</xdr:col>
      <xdr:colOff>38100</xdr:colOff>
      <xdr:row>18</xdr:row>
      <xdr:rowOff>31161</xdr:rowOff>
    </xdr:to>
    <xdr:sp macro="" textlink="">
      <xdr:nvSpPr>
        <xdr:cNvPr id="73" name="楕円 72"/>
        <xdr:cNvSpPr/>
      </xdr:nvSpPr>
      <xdr:spPr bwMode="auto">
        <a:xfrm>
          <a:off x="3556000" y="3063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41338</xdr:rowOff>
    </xdr:from>
    <xdr:ext cx="762000" cy="259045"/>
    <xdr:sp macro="" textlink="">
      <xdr:nvSpPr>
        <xdr:cNvPr id="74" name="テキスト ボックス 73"/>
        <xdr:cNvSpPr txBox="1"/>
      </xdr:nvSpPr>
      <xdr:spPr>
        <a:xfrm>
          <a:off x="3225800" y="283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60411</xdr:rowOff>
    </xdr:from>
    <xdr:to>
      <xdr:col>15</xdr:col>
      <xdr:colOff>101600</xdr:colOff>
      <xdr:row>17</xdr:row>
      <xdr:rowOff>162011</xdr:rowOff>
    </xdr:to>
    <xdr:sp macro="" textlink="">
      <xdr:nvSpPr>
        <xdr:cNvPr id="75" name="楕円 74"/>
        <xdr:cNvSpPr/>
      </xdr:nvSpPr>
      <xdr:spPr bwMode="auto">
        <a:xfrm>
          <a:off x="2857500" y="3022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738</xdr:rowOff>
    </xdr:from>
    <xdr:ext cx="762000" cy="259045"/>
    <xdr:sp macro="" textlink="">
      <xdr:nvSpPr>
        <xdr:cNvPr id="76" name="テキスト ボックス 75"/>
        <xdr:cNvSpPr txBox="1"/>
      </xdr:nvSpPr>
      <xdr:spPr>
        <a:xfrm>
          <a:off x="2527300" y="27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3" name="直線コネクタ 102"/>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4" name="人口1人当たり決算額の推移最小値テキスト445"/>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5" name="直線コネクタ 104"/>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6" name="人口1人当たり決算額の推移最大値テキスト445"/>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7" name="直線コネクタ 106"/>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297764</xdr:rowOff>
    </xdr:from>
    <xdr:to>
      <xdr:col>29</xdr:col>
      <xdr:colOff>127000</xdr:colOff>
      <xdr:row>36</xdr:row>
      <xdr:rowOff>116073</xdr:rowOff>
    </xdr:to>
    <xdr:cxnSp macro="">
      <xdr:nvCxnSpPr>
        <xdr:cNvPr id="108" name="直線コネクタ 107"/>
        <xdr:cNvCxnSpPr/>
      </xdr:nvCxnSpPr>
      <xdr:spPr bwMode="auto">
        <a:xfrm>
          <a:off x="5003800" y="6908114"/>
          <a:ext cx="647700" cy="161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236059</xdr:rowOff>
    </xdr:from>
    <xdr:ext cx="762000" cy="259045"/>
    <xdr:sp macro="" textlink="">
      <xdr:nvSpPr>
        <xdr:cNvPr id="109" name="人口1人当たり決算額の推移平均値テキスト445"/>
        <xdr:cNvSpPr txBox="1"/>
      </xdr:nvSpPr>
      <xdr:spPr>
        <a:xfrm>
          <a:off x="5740400" y="6503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0" name="フローチャート: 判断 109"/>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262834</xdr:rowOff>
    </xdr:from>
    <xdr:to>
      <xdr:col>26</xdr:col>
      <xdr:colOff>50800</xdr:colOff>
      <xdr:row>35</xdr:row>
      <xdr:rowOff>297764</xdr:rowOff>
    </xdr:to>
    <xdr:cxnSp macro="">
      <xdr:nvCxnSpPr>
        <xdr:cNvPr id="111" name="直線コネクタ 110"/>
        <xdr:cNvCxnSpPr/>
      </xdr:nvCxnSpPr>
      <xdr:spPr bwMode="auto">
        <a:xfrm>
          <a:off x="4305300" y="6530284"/>
          <a:ext cx="698500" cy="377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2" name="フローチャート: 判断 111"/>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61196</xdr:rowOff>
    </xdr:from>
    <xdr:ext cx="736600" cy="259045"/>
    <xdr:sp macro="" textlink="">
      <xdr:nvSpPr>
        <xdr:cNvPr id="113" name="テキスト ボックス 112"/>
        <xdr:cNvSpPr txBox="1"/>
      </xdr:nvSpPr>
      <xdr:spPr>
        <a:xfrm>
          <a:off x="4622800" y="632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107386</xdr:rowOff>
    </xdr:from>
    <xdr:to>
      <xdr:col>22</xdr:col>
      <xdr:colOff>114300</xdr:colOff>
      <xdr:row>34</xdr:row>
      <xdr:rowOff>262834</xdr:rowOff>
    </xdr:to>
    <xdr:cxnSp macro="">
      <xdr:nvCxnSpPr>
        <xdr:cNvPr id="114" name="直線コネクタ 113"/>
        <xdr:cNvCxnSpPr/>
      </xdr:nvCxnSpPr>
      <xdr:spPr bwMode="auto">
        <a:xfrm>
          <a:off x="3606800" y="6374836"/>
          <a:ext cx="698500" cy="155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5" name="フローチャート: 判断 114"/>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301246</xdr:rowOff>
    </xdr:from>
    <xdr:ext cx="762000" cy="259045"/>
    <xdr:sp macro="" textlink="">
      <xdr:nvSpPr>
        <xdr:cNvPr id="116" name="テキスト ボックス 115"/>
        <xdr:cNvSpPr txBox="1"/>
      </xdr:nvSpPr>
      <xdr:spPr>
        <a:xfrm>
          <a:off x="39243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107386</xdr:rowOff>
    </xdr:from>
    <xdr:to>
      <xdr:col>18</xdr:col>
      <xdr:colOff>177800</xdr:colOff>
      <xdr:row>34</xdr:row>
      <xdr:rowOff>205592</xdr:rowOff>
    </xdr:to>
    <xdr:cxnSp macro="">
      <xdr:nvCxnSpPr>
        <xdr:cNvPr id="117" name="直線コネクタ 116"/>
        <xdr:cNvCxnSpPr/>
      </xdr:nvCxnSpPr>
      <xdr:spPr bwMode="auto">
        <a:xfrm flipV="1">
          <a:off x="2908300" y="6374836"/>
          <a:ext cx="698500" cy="98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18" name="フローチャート: 判断 117"/>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222607</xdr:rowOff>
    </xdr:from>
    <xdr:ext cx="762000" cy="259045"/>
    <xdr:sp macro="" textlink="">
      <xdr:nvSpPr>
        <xdr:cNvPr id="119" name="テキスト ボックス 118"/>
        <xdr:cNvSpPr txBox="1"/>
      </xdr:nvSpPr>
      <xdr:spPr>
        <a:xfrm>
          <a:off x="3225800" y="649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0" name="フローチャート: 判断 119"/>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241581</xdr:rowOff>
    </xdr:from>
    <xdr:ext cx="762000" cy="259045"/>
    <xdr:sp macro="" textlink="">
      <xdr:nvSpPr>
        <xdr:cNvPr id="121" name="テキスト ボックス 120"/>
        <xdr:cNvSpPr txBox="1"/>
      </xdr:nvSpPr>
      <xdr:spPr>
        <a:xfrm>
          <a:off x="2527300" y="650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65273</xdr:rowOff>
    </xdr:from>
    <xdr:to>
      <xdr:col>29</xdr:col>
      <xdr:colOff>177800</xdr:colOff>
      <xdr:row>36</xdr:row>
      <xdr:rowOff>166873</xdr:rowOff>
    </xdr:to>
    <xdr:sp macro="" textlink="">
      <xdr:nvSpPr>
        <xdr:cNvPr id="127" name="楕円 126"/>
        <xdr:cNvSpPr/>
      </xdr:nvSpPr>
      <xdr:spPr bwMode="auto">
        <a:xfrm>
          <a:off x="5600700" y="701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37350</xdr:rowOff>
    </xdr:from>
    <xdr:ext cx="762000" cy="259045"/>
    <xdr:sp macro="" textlink="">
      <xdr:nvSpPr>
        <xdr:cNvPr id="128" name="人口1人当たり決算額の推移該当値テキスト445"/>
        <xdr:cNvSpPr txBox="1"/>
      </xdr:nvSpPr>
      <xdr:spPr>
        <a:xfrm>
          <a:off x="5740400" y="699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246964</xdr:rowOff>
    </xdr:from>
    <xdr:to>
      <xdr:col>26</xdr:col>
      <xdr:colOff>101600</xdr:colOff>
      <xdr:row>36</xdr:row>
      <xdr:rowOff>5664</xdr:rowOff>
    </xdr:to>
    <xdr:sp macro="" textlink="">
      <xdr:nvSpPr>
        <xdr:cNvPr id="129" name="楕円 128"/>
        <xdr:cNvSpPr/>
      </xdr:nvSpPr>
      <xdr:spPr bwMode="auto">
        <a:xfrm>
          <a:off x="4953000" y="685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333341</xdr:rowOff>
    </xdr:from>
    <xdr:ext cx="736600" cy="259045"/>
    <xdr:sp macro="" textlink="">
      <xdr:nvSpPr>
        <xdr:cNvPr id="130" name="テキスト ボックス 129"/>
        <xdr:cNvSpPr txBox="1"/>
      </xdr:nvSpPr>
      <xdr:spPr>
        <a:xfrm>
          <a:off x="4622800" y="6943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212034</xdr:rowOff>
    </xdr:from>
    <xdr:to>
      <xdr:col>22</xdr:col>
      <xdr:colOff>165100</xdr:colOff>
      <xdr:row>34</xdr:row>
      <xdr:rowOff>313634</xdr:rowOff>
    </xdr:to>
    <xdr:sp macro="" textlink="">
      <xdr:nvSpPr>
        <xdr:cNvPr id="131" name="楕円 130"/>
        <xdr:cNvSpPr/>
      </xdr:nvSpPr>
      <xdr:spPr bwMode="auto">
        <a:xfrm>
          <a:off x="4254500" y="6479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323811</xdr:rowOff>
    </xdr:from>
    <xdr:ext cx="762000" cy="259045"/>
    <xdr:sp macro="" textlink="">
      <xdr:nvSpPr>
        <xdr:cNvPr id="132" name="テキスト ボックス 131"/>
        <xdr:cNvSpPr txBox="1"/>
      </xdr:nvSpPr>
      <xdr:spPr>
        <a:xfrm>
          <a:off x="3924300" y="624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56586</xdr:rowOff>
    </xdr:from>
    <xdr:to>
      <xdr:col>19</xdr:col>
      <xdr:colOff>38100</xdr:colOff>
      <xdr:row>34</xdr:row>
      <xdr:rowOff>158186</xdr:rowOff>
    </xdr:to>
    <xdr:sp macro="" textlink="">
      <xdr:nvSpPr>
        <xdr:cNvPr id="133" name="楕円 132"/>
        <xdr:cNvSpPr/>
      </xdr:nvSpPr>
      <xdr:spPr bwMode="auto">
        <a:xfrm>
          <a:off x="3556000" y="6324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168363</xdr:rowOff>
    </xdr:from>
    <xdr:ext cx="762000" cy="259045"/>
    <xdr:sp macro="" textlink="">
      <xdr:nvSpPr>
        <xdr:cNvPr id="134" name="テキスト ボックス 133"/>
        <xdr:cNvSpPr txBox="1"/>
      </xdr:nvSpPr>
      <xdr:spPr>
        <a:xfrm>
          <a:off x="3225800" y="60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154792</xdr:rowOff>
    </xdr:from>
    <xdr:to>
      <xdr:col>15</xdr:col>
      <xdr:colOff>101600</xdr:colOff>
      <xdr:row>34</xdr:row>
      <xdr:rowOff>256392</xdr:rowOff>
    </xdr:to>
    <xdr:sp macro="" textlink="">
      <xdr:nvSpPr>
        <xdr:cNvPr id="135" name="楕円 134"/>
        <xdr:cNvSpPr/>
      </xdr:nvSpPr>
      <xdr:spPr bwMode="auto">
        <a:xfrm>
          <a:off x="2857500" y="6422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266569</xdr:rowOff>
    </xdr:from>
    <xdr:ext cx="762000" cy="259045"/>
    <xdr:sp macro="" textlink="">
      <xdr:nvSpPr>
        <xdr:cNvPr id="136" name="テキスト ボックス 135"/>
        <xdr:cNvSpPr txBox="1"/>
      </xdr:nvSpPr>
      <xdr:spPr>
        <a:xfrm>
          <a:off x="2527300" y="619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2,702,432
2,570,850
225.21
1,742,817,144
1,740,813,287
419,812
848,686,770
2,069,776,835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166355</xdr:rowOff>
    </xdr:from>
    <xdr:to>
      <xdr:col>24</xdr:col>
      <xdr:colOff>63500</xdr:colOff>
      <xdr:row>37</xdr:row>
      <xdr:rowOff>13581</xdr:rowOff>
    </xdr:to>
    <xdr:cxnSp macro="">
      <xdr:nvCxnSpPr>
        <xdr:cNvPr id="59" name="直線コネクタ 58"/>
        <xdr:cNvCxnSpPr/>
      </xdr:nvCxnSpPr>
      <xdr:spPr>
        <a:xfrm flipV="1">
          <a:off x="3797300" y="5481305"/>
          <a:ext cx="838200" cy="87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107583</xdr:rowOff>
    </xdr:from>
    <xdr:ext cx="599010" cy="259045"/>
    <xdr:sp macro="" textlink="">
      <xdr:nvSpPr>
        <xdr:cNvPr id="60" name="人件費平均値テキスト"/>
        <xdr:cNvSpPr txBox="1"/>
      </xdr:nvSpPr>
      <xdr:spPr>
        <a:xfrm>
          <a:off x="4686300" y="5593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118143</xdr:rowOff>
    </xdr:from>
    <xdr:to>
      <xdr:col>19</xdr:col>
      <xdr:colOff>177800</xdr:colOff>
      <xdr:row>37</xdr:row>
      <xdr:rowOff>13581</xdr:rowOff>
    </xdr:to>
    <xdr:cxnSp macro="">
      <xdr:nvCxnSpPr>
        <xdr:cNvPr id="62" name="直線コネクタ 61"/>
        <xdr:cNvCxnSpPr/>
      </xdr:nvCxnSpPr>
      <xdr:spPr>
        <a:xfrm>
          <a:off x="2908300" y="6290343"/>
          <a:ext cx="889000" cy="6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125575</xdr:rowOff>
    </xdr:from>
    <xdr:ext cx="534377" cy="259045"/>
    <xdr:sp macro="" textlink="">
      <xdr:nvSpPr>
        <xdr:cNvPr id="64" name="テキスト ボックス 63"/>
        <xdr:cNvSpPr txBox="1"/>
      </xdr:nvSpPr>
      <xdr:spPr>
        <a:xfrm>
          <a:off x="3530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77841</xdr:rowOff>
    </xdr:from>
    <xdr:to>
      <xdr:col>15</xdr:col>
      <xdr:colOff>50800</xdr:colOff>
      <xdr:row>36</xdr:row>
      <xdr:rowOff>118143</xdr:rowOff>
    </xdr:to>
    <xdr:cxnSp macro="">
      <xdr:nvCxnSpPr>
        <xdr:cNvPr id="65" name="直線コネクタ 64"/>
        <xdr:cNvCxnSpPr/>
      </xdr:nvCxnSpPr>
      <xdr:spPr>
        <a:xfrm>
          <a:off x="2019300" y="6250041"/>
          <a:ext cx="8890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107287</xdr:rowOff>
    </xdr:from>
    <xdr:ext cx="534377" cy="259045"/>
    <xdr:sp macro="" textlink="">
      <xdr:nvSpPr>
        <xdr:cNvPr id="67" name="テキスト ボックス 66"/>
        <xdr:cNvSpPr txBox="1"/>
      </xdr:nvSpPr>
      <xdr:spPr>
        <a:xfrm>
          <a:off x="2641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62730</xdr:rowOff>
    </xdr:from>
    <xdr:to>
      <xdr:col>10</xdr:col>
      <xdr:colOff>114300</xdr:colOff>
      <xdr:row>36</xdr:row>
      <xdr:rowOff>77841</xdr:rowOff>
    </xdr:to>
    <xdr:cxnSp macro="">
      <xdr:nvCxnSpPr>
        <xdr:cNvPr id="68" name="直線コネクタ 67"/>
        <xdr:cNvCxnSpPr/>
      </xdr:nvCxnSpPr>
      <xdr:spPr>
        <a:xfrm>
          <a:off x="1130300" y="6234930"/>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110601</xdr:rowOff>
    </xdr:from>
    <xdr:ext cx="534377" cy="259045"/>
    <xdr:sp macro="" textlink="">
      <xdr:nvSpPr>
        <xdr:cNvPr id="70" name="テキスト ボックス 69"/>
        <xdr:cNvSpPr txBox="1"/>
      </xdr:nvSpPr>
      <xdr:spPr>
        <a:xfrm>
          <a:off x="1752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126854</xdr:rowOff>
    </xdr:from>
    <xdr:ext cx="534377" cy="259045"/>
    <xdr:sp macro="" textlink="">
      <xdr:nvSpPr>
        <xdr:cNvPr id="72" name="テキスト ボックス 71"/>
        <xdr:cNvSpPr txBox="1"/>
      </xdr:nvSpPr>
      <xdr:spPr>
        <a:xfrm>
          <a:off x="863111" y="66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115555</xdr:rowOff>
    </xdr:from>
    <xdr:to>
      <xdr:col>24</xdr:col>
      <xdr:colOff>114300</xdr:colOff>
      <xdr:row>32</xdr:row>
      <xdr:rowOff>45705</xdr:rowOff>
    </xdr:to>
    <xdr:sp macro="" textlink="">
      <xdr:nvSpPr>
        <xdr:cNvPr id="78" name="楕円 77"/>
        <xdr:cNvSpPr/>
      </xdr:nvSpPr>
      <xdr:spPr>
        <a:xfrm>
          <a:off x="4584700" y="54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138432</xdr:rowOff>
    </xdr:from>
    <xdr:ext cx="599010" cy="259045"/>
    <xdr:sp macro="" textlink="">
      <xdr:nvSpPr>
        <xdr:cNvPr id="79" name="人件費該当値テキスト"/>
        <xdr:cNvSpPr txBox="1"/>
      </xdr:nvSpPr>
      <xdr:spPr>
        <a:xfrm>
          <a:off x="4686300" y="528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134231</xdr:rowOff>
    </xdr:from>
    <xdr:to>
      <xdr:col>20</xdr:col>
      <xdr:colOff>38100</xdr:colOff>
      <xdr:row>37</xdr:row>
      <xdr:rowOff>64381</xdr:rowOff>
    </xdr:to>
    <xdr:sp macro="" textlink="">
      <xdr:nvSpPr>
        <xdr:cNvPr id="80" name="楕円 79"/>
        <xdr:cNvSpPr/>
      </xdr:nvSpPr>
      <xdr:spPr>
        <a:xfrm>
          <a:off x="3746500" y="630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80908</xdr:rowOff>
    </xdr:from>
    <xdr:ext cx="534377" cy="259045"/>
    <xdr:sp macro="" textlink="">
      <xdr:nvSpPr>
        <xdr:cNvPr id="81" name="テキスト ボックス 80"/>
        <xdr:cNvSpPr txBox="1"/>
      </xdr:nvSpPr>
      <xdr:spPr>
        <a:xfrm>
          <a:off x="3530111" y="608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67343</xdr:rowOff>
    </xdr:from>
    <xdr:to>
      <xdr:col>15</xdr:col>
      <xdr:colOff>101600</xdr:colOff>
      <xdr:row>36</xdr:row>
      <xdr:rowOff>168943</xdr:rowOff>
    </xdr:to>
    <xdr:sp macro="" textlink="">
      <xdr:nvSpPr>
        <xdr:cNvPr id="82" name="楕円 81"/>
        <xdr:cNvSpPr/>
      </xdr:nvSpPr>
      <xdr:spPr>
        <a:xfrm>
          <a:off x="2857500" y="623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14020</xdr:rowOff>
    </xdr:from>
    <xdr:ext cx="534377" cy="259045"/>
    <xdr:sp macro="" textlink="">
      <xdr:nvSpPr>
        <xdr:cNvPr id="83" name="テキスト ボックス 82"/>
        <xdr:cNvSpPr txBox="1"/>
      </xdr:nvSpPr>
      <xdr:spPr>
        <a:xfrm>
          <a:off x="2641111" y="60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27041</xdr:rowOff>
    </xdr:from>
    <xdr:to>
      <xdr:col>10</xdr:col>
      <xdr:colOff>165100</xdr:colOff>
      <xdr:row>36</xdr:row>
      <xdr:rowOff>128641</xdr:rowOff>
    </xdr:to>
    <xdr:sp macro="" textlink="">
      <xdr:nvSpPr>
        <xdr:cNvPr id="84" name="楕円 83"/>
        <xdr:cNvSpPr/>
      </xdr:nvSpPr>
      <xdr:spPr>
        <a:xfrm>
          <a:off x="1968500" y="61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145168</xdr:rowOff>
    </xdr:from>
    <xdr:ext cx="534377" cy="259045"/>
    <xdr:sp macro="" textlink="">
      <xdr:nvSpPr>
        <xdr:cNvPr id="85" name="テキスト ボックス 84"/>
        <xdr:cNvSpPr txBox="1"/>
      </xdr:nvSpPr>
      <xdr:spPr>
        <a:xfrm>
          <a:off x="1752111" y="597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11930</xdr:rowOff>
    </xdr:from>
    <xdr:to>
      <xdr:col>6</xdr:col>
      <xdr:colOff>38100</xdr:colOff>
      <xdr:row>36</xdr:row>
      <xdr:rowOff>113530</xdr:rowOff>
    </xdr:to>
    <xdr:sp macro="" textlink="">
      <xdr:nvSpPr>
        <xdr:cNvPr id="86" name="楕円 85"/>
        <xdr:cNvSpPr/>
      </xdr:nvSpPr>
      <xdr:spPr>
        <a:xfrm>
          <a:off x="1079500" y="61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130057</xdr:rowOff>
    </xdr:from>
    <xdr:ext cx="534377" cy="259045"/>
    <xdr:sp macro="" textlink="">
      <xdr:nvSpPr>
        <xdr:cNvPr id="87" name="テキスト ボックス 86"/>
        <xdr:cNvSpPr txBox="1"/>
      </xdr:nvSpPr>
      <xdr:spPr>
        <a:xfrm>
          <a:off x="863111" y="59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100747</xdr:rowOff>
    </xdr:from>
    <xdr:to>
      <xdr:col>24</xdr:col>
      <xdr:colOff>63500</xdr:colOff>
      <xdr:row>58</xdr:row>
      <xdr:rowOff>108633</xdr:rowOff>
    </xdr:to>
    <xdr:cxnSp macro="">
      <xdr:nvCxnSpPr>
        <xdr:cNvPr id="115" name="直線コネクタ 114"/>
        <xdr:cNvCxnSpPr/>
      </xdr:nvCxnSpPr>
      <xdr:spPr>
        <a:xfrm>
          <a:off x="3797300" y="10044847"/>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106382</xdr:rowOff>
    </xdr:from>
    <xdr:ext cx="534377" cy="259045"/>
    <xdr:sp macro="" textlink="">
      <xdr:nvSpPr>
        <xdr:cNvPr id="116" name="物件費平均値テキスト"/>
        <xdr:cNvSpPr txBox="1"/>
      </xdr:nvSpPr>
      <xdr:spPr>
        <a:xfrm>
          <a:off x="4686300" y="9707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93477</xdr:rowOff>
    </xdr:from>
    <xdr:to>
      <xdr:col>19</xdr:col>
      <xdr:colOff>177800</xdr:colOff>
      <xdr:row>58</xdr:row>
      <xdr:rowOff>100747</xdr:rowOff>
    </xdr:to>
    <xdr:cxnSp macro="">
      <xdr:nvCxnSpPr>
        <xdr:cNvPr id="118" name="直線コネクタ 117"/>
        <xdr:cNvCxnSpPr/>
      </xdr:nvCxnSpPr>
      <xdr:spPr>
        <a:xfrm>
          <a:off x="2908300" y="10037577"/>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36560</xdr:rowOff>
    </xdr:from>
    <xdr:ext cx="534377" cy="259045"/>
    <xdr:sp macro="" textlink="">
      <xdr:nvSpPr>
        <xdr:cNvPr id="120" name="テキスト ボックス 119"/>
        <xdr:cNvSpPr txBox="1"/>
      </xdr:nvSpPr>
      <xdr:spPr>
        <a:xfrm>
          <a:off x="3530111" y="96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78549</xdr:rowOff>
    </xdr:from>
    <xdr:to>
      <xdr:col>15</xdr:col>
      <xdr:colOff>50800</xdr:colOff>
      <xdr:row>58</xdr:row>
      <xdr:rowOff>93477</xdr:rowOff>
    </xdr:to>
    <xdr:cxnSp macro="">
      <xdr:nvCxnSpPr>
        <xdr:cNvPr id="121" name="直線コネクタ 120"/>
        <xdr:cNvCxnSpPr/>
      </xdr:nvCxnSpPr>
      <xdr:spPr>
        <a:xfrm>
          <a:off x="2019300" y="10022649"/>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74279</xdr:rowOff>
    </xdr:from>
    <xdr:ext cx="534377" cy="259045"/>
    <xdr:sp macro="" textlink="">
      <xdr:nvSpPr>
        <xdr:cNvPr id="123" name="テキスト ボックス 122"/>
        <xdr:cNvSpPr txBox="1"/>
      </xdr:nvSpPr>
      <xdr:spPr>
        <a:xfrm>
          <a:off x="2641111" y="96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78549</xdr:rowOff>
    </xdr:from>
    <xdr:to>
      <xdr:col>10</xdr:col>
      <xdr:colOff>114300</xdr:colOff>
      <xdr:row>58</xdr:row>
      <xdr:rowOff>165577</xdr:rowOff>
    </xdr:to>
    <xdr:cxnSp macro="">
      <xdr:nvCxnSpPr>
        <xdr:cNvPr id="124" name="直線コネクタ 123"/>
        <xdr:cNvCxnSpPr/>
      </xdr:nvCxnSpPr>
      <xdr:spPr>
        <a:xfrm flipV="1">
          <a:off x="1130300" y="10022649"/>
          <a:ext cx="889000" cy="8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85915</xdr:rowOff>
    </xdr:from>
    <xdr:ext cx="534377" cy="259045"/>
    <xdr:sp macro="" textlink="">
      <xdr:nvSpPr>
        <xdr:cNvPr id="126" name="テキスト ボックス 125"/>
        <xdr:cNvSpPr txBox="1"/>
      </xdr:nvSpPr>
      <xdr:spPr>
        <a:xfrm>
          <a:off x="1752111" y="96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136938</xdr:rowOff>
    </xdr:from>
    <xdr:ext cx="534377" cy="259045"/>
    <xdr:sp macro="" textlink="">
      <xdr:nvSpPr>
        <xdr:cNvPr id="128" name="テキスト ボックス 127"/>
        <xdr:cNvSpPr txBox="1"/>
      </xdr:nvSpPr>
      <xdr:spPr>
        <a:xfrm>
          <a:off x="863111" y="97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57833</xdr:rowOff>
    </xdr:from>
    <xdr:to>
      <xdr:col>24</xdr:col>
      <xdr:colOff>114300</xdr:colOff>
      <xdr:row>58</xdr:row>
      <xdr:rowOff>159433</xdr:rowOff>
    </xdr:to>
    <xdr:sp macro="" textlink="">
      <xdr:nvSpPr>
        <xdr:cNvPr id="134" name="楕円 133"/>
        <xdr:cNvSpPr/>
      </xdr:nvSpPr>
      <xdr:spPr>
        <a:xfrm>
          <a:off x="4584700" y="1000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144210</xdr:rowOff>
    </xdr:from>
    <xdr:ext cx="534377" cy="259045"/>
    <xdr:sp macro="" textlink="">
      <xdr:nvSpPr>
        <xdr:cNvPr id="135" name="物件費該当値テキスト"/>
        <xdr:cNvSpPr txBox="1"/>
      </xdr:nvSpPr>
      <xdr:spPr>
        <a:xfrm>
          <a:off x="4686300" y="991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49947</xdr:rowOff>
    </xdr:from>
    <xdr:to>
      <xdr:col>20</xdr:col>
      <xdr:colOff>38100</xdr:colOff>
      <xdr:row>58</xdr:row>
      <xdr:rowOff>151547</xdr:rowOff>
    </xdr:to>
    <xdr:sp macro="" textlink="">
      <xdr:nvSpPr>
        <xdr:cNvPr id="136" name="楕円 135"/>
        <xdr:cNvSpPr/>
      </xdr:nvSpPr>
      <xdr:spPr>
        <a:xfrm>
          <a:off x="3746500" y="999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142674</xdr:rowOff>
    </xdr:from>
    <xdr:ext cx="534377" cy="259045"/>
    <xdr:sp macro="" textlink="">
      <xdr:nvSpPr>
        <xdr:cNvPr id="137" name="テキスト ボックス 136"/>
        <xdr:cNvSpPr txBox="1"/>
      </xdr:nvSpPr>
      <xdr:spPr>
        <a:xfrm>
          <a:off x="3530111" y="1008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42677</xdr:rowOff>
    </xdr:from>
    <xdr:to>
      <xdr:col>15</xdr:col>
      <xdr:colOff>101600</xdr:colOff>
      <xdr:row>58</xdr:row>
      <xdr:rowOff>144277</xdr:rowOff>
    </xdr:to>
    <xdr:sp macro="" textlink="">
      <xdr:nvSpPr>
        <xdr:cNvPr id="138" name="楕円 137"/>
        <xdr:cNvSpPr/>
      </xdr:nvSpPr>
      <xdr:spPr>
        <a:xfrm>
          <a:off x="2857500" y="998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135404</xdr:rowOff>
    </xdr:from>
    <xdr:ext cx="534377" cy="259045"/>
    <xdr:sp macro="" textlink="">
      <xdr:nvSpPr>
        <xdr:cNvPr id="139" name="テキスト ボックス 138"/>
        <xdr:cNvSpPr txBox="1"/>
      </xdr:nvSpPr>
      <xdr:spPr>
        <a:xfrm>
          <a:off x="2641111" y="1007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27749</xdr:rowOff>
    </xdr:from>
    <xdr:to>
      <xdr:col>10</xdr:col>
      <xdr:colOff>165100</xdr:colOff>
      <xdr:row>58</xdr:row>
      <xdr:rowOff>129349</xdr:rowOff>
    </xdr:to>
    <xdr:sp macro="" textlink="">
      <xdr:nvSpPr>
        <xdr:cNvPr id="140" name="楕円 139"/>
        <xdr:cNvSpPr/>
      </xdr:nvSpPr>
      <xdr:spPr>
        <a:xfrm>
          <a:off x="1968500" y="99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120476</xdr:rowOff>
    </xdr:from>
    <xdr:ext cx="534377" cy="259045"/>
    <xdr:sp macro="" textlink="">
      <xdr:nvSpPr>
        <xdr:cNvPr id="141" name="テキスト ボックス 140"/>
        <xdr:cNvSpPr txBox="1"/>
      </xdr:nvSpPr>
      <xdr:spPr>
        <a:xfrm>
          <a:off x="1752111" y="1006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114777</xdr:rowOff>
    </xdr:from>
    <xdr:to>
      <xdr:col>6</xdr:col>
      <xdr:colOff>38100</xdr:colOff>
      <xdr:row>59</xdr:row>
      <xdr:rowOff>44927</xdr:rowOff>
    </xdr:to>
    <xdr:sp macro="" textlink="">
      <xdr:nvSpPr>
        <xdr:cNvPr id="142" name="楕円 141"/>
        <xdr:cNvSpPr/>
      </xdr:nvSpPr>
      <xdr:spPr>
        <a:xfrm>
          <a:off x="1079500" y="1005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36054</xdr:rowOff>
    </xdr:from>
    <xdr:ext cx="534377" cy="259045"/>
    <xdr:sp macro="" textlink="">
      <xdr:nvSpPr>
        <xdr:cNvPr id="143" name="テキスト ボックス 142"/>
        <xdr:cNvSpPr txBox="1"/>
      </xdr:nvSpPr>
      <xdr:spPr>
        <a:xfrm>
          <a:off x="863111" y="1015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76549</xdr:rowOff>
    </xdr:from>
    <xdr:to>
      <xdr:col>24</xdr:col>
      <xdr:colOff>63500</xdr:colOff>
      <xdr:row>76</xdr:row>
      <xdr:rowOff>110744</xdr:rowOff>
    </xdr:to>
    <xdr:cxnSp macro="">
      <xdr:nvCxnSpPr>
        <xdr:cNvPr id="176" name="直線コネクタ 175"/>
        <xdr:cNvCxnSpPr/>
      </xdr:nvCxnSpPr>
      <xdr:spPr>
        <a:xfrm flipV="1">
          <a:off x="3797300" y="13106749"/>
          <a:ext cx="8382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158164</xdr:rowOff>
    </xdr:from>
    <xdr:ext cx="469744" cy="259045"/>
    <xdr:sp macro="" textlink="">
      <xdr:nvSpPr>
        <xdr:cNvPr id="177" name="維持補修費平均値テキスト"/>
        <xdr:cNvSpPr txBox="1"/>
      </xdr:nvSpPr>
      <xdr:spPr>
        <a:xfrm>
          <a:off x="4686300" y="128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110744</xdr:rowOff>
    </xdr:from>
    <xdr:to>
      <xdr:col>19</xdr:col>
      <xdr:colOff>177800</xdr:colOff>
      <xdr:row>76</xdr:row>
      <xdr:rowOff>115697</xdr:rowOff>
    </xdr:to>
    <xdr:cxnSp macro="">
      <xdr:nvCxnSpPr>
        <xdr:cNvPr id="179" name="直線コネクタ 178"/>
        <xdr:cNvCxnSpPr/>
      </xdr:nvCxnSpPr>
      <xdr:spPr>
        <a:xfrm flipV="1">
          <a:off x="2908300" y="1314094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108062</xdr:rowOff>
    </xdr:from>
    <xdr:ext cx="469744" cy="259045"/>
    <xdr:sp macro="" textlink="">
      <xdr:nvSpPr>
        <xdr:cNvPr id="181" name="テキスト ボックス 180"/>
        <xdr:cNvSpPr txBox="1"/>
      </xdr:nvSpPr>
      <xdr:spPr>
        <a:xfrm>
          <a:off x="3562428" y="127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40926</xdr:rowOff>
    </xdr:from>
    <xdr:to>
      <xdr:col>15</xdr:col>
      <xdr:colOff>50800</xdr:colOff>
      <xdr:row>76</xdr:row>
      <xdr:rowOff>115697</xdr:rowOff>
    </xdr:to>
    <xdr:cxnSp macro="">
      <xdr:nvCxnSpPr>
        <xdr:cNvPr id="182" name="直線コネクタ 181"/>
        <xdr:cNvCxnSpPr/>
      </xdr:nvCxnSpPr>
      <xdr:spPr>
        <a:xfrm>
          <a:off x="2019300" y="13071126"/>
          <a:ext cx="889000" cy="7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121873</xdr:rowOff>
    </xdr:from>
    <xdr:ext cx="469744" cy="259045"/>
    <xdr:sp macro="" textlink="">
      <xdr:nvSpPr>
        <xdr:cNvPr id="184" name="テキスト ボックス 183"/>
        <xdr:cNvSpPr txBox="1"/>
      </xdr:nvSpPr>
      <xdr:spPr>
        <a:xfrm>
          <a:off x="2673428"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40926</xdr:rowOff>
    </xdr:from>
    <xdr:to>
      <xdr:col>10</xdr:col>
      <xdr:colOff>114300</xdr:colOff>
      <xdr:row>76</xdr:row>
      <xdr:rowOff>80263</xdr:rowOff>
    </xdr:to>
    <xdr:cxnSp macro="">
      <xdr:nvCxnSpPr>
        <xdr:cNvPr id="185" name="直線コネクタ 184"/>
        <xdr:cNvCxnSpPr/>
      </xdr:nvCxnSpPr>
      <xdr:spPr>
        <a:xfrm flipV="1">
          <a:off x="1130300" y="13071126"/>
          <a:ext cx="889000" cy="3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95870</xdr:rowOff>
    </xdr:from>
    <xdr:ext cx="469744" cy="259045"/>
    <xdr:sp macro="" textlink="">
      <xdr:nvSpPr>
        <xdr:cNvPr id="187" name="テキスト ボックス 186"/>
        <xdr:cNvSpPr txBox="1"/>
      </xdr:nvSpPr>
      <xdr:spPr>
        <a:xfrm>
          <a:off x="1784428"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113396</xdr:rowOff>
    </xdr:from>
    <xdr:ext cx="469744" cy="259045"/>
    <xdr:sp macro="" textlink="">
      <xdr:nvSpPr>
        <xdr:cNvPr id="189" name="テキスト ボックス 188"/>
        <xdr:cNvSpPr txBox="1"/>
      </xdr:nvSpPr>
      <xdr:spPr>
        <a:xfrm>
          <a:off x="895428"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25749</xdr:rowOff>
    </xdr:from>
    <xdr:to>
      <xdr:col>24</xdr:col>
      <xdr:colOff>114300</xdr:colOff>
      <xdr:row>76</xdr:row>
      <xdr:rowOff>127349</xdr:rowOff>
    </xdr:to>
    <xdr:sp macro="" textlink="">
      <xdr:nvSpPr>
        <xdr:cNvPr id="195" name="楕円 194"/>
        <xdr:cNvSpPr/>
      </xdr:nvSpPr>
      <xdr:spPr>
        <a:xfrm>
          <a:off x="4584700" y="130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4176</xdr:rowOff>
    </xdr:from>
    <xdr:ext cx="469744" cy="259045"/>
    <xdr:sp macro="" textlink="">
      <xdr:nvSpPr>
        <xdr:cNvPr id="196" name="維持補修費該当値テキスト"/>
        <xdr:cNvSpPr txBox="1"/>
      </xdr:nvSpPr>
      <xdr:spPr>
        <a:xfrm>
          <a:off x="4686300" y="130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59944</xdr:rowOff>
    </xdr:from>
    <xdr:to>
      <xdr:col>20</xdr:col>
      <xdr:colOff>38100</xdr:colOff>
      <xdr:row>76</xdr:row>
      <xdr:rowOff>161544</xdr:rowOff>
    </xdr:to>
    <xdr:sp macro="" textlink="">
      <xdr:nvSpPr>
        <xdr:cNvPr id="197" name="楕円 196"/>
        <xdr:cNvSpPr/>
      </xdr:nvSpPr>
      <xdr:spPr>
        <a:xfrm>
          <a:off x="3746500" y="130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152671</xdr:rowOff>
    </xdr:from>
    <xdr:ext cx="469744" cy="259045"/>
    <xdr:sp macro="" textlink="">
      <xdr:nvSpPr>
        <xdr:cNvPr id="198" name="テキスト ボックス 197"/>
        <xdr:cNvSpPr txBox="1"/>
      </xdr:nvSpPr>
      <xdr:spPr>
        <a:xfrm>
          <a:off x="3562428" y="131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64897</xdr:rowOff>
    </xdr:from>
    <xdr:to>
      <xdr:col>15</xdr:col>
      <xdr:colOff>101600</xdr:colOff>
      <xdr:row>76</xdr:row>
      <xdr:rowOff>166497</xdr:rowOff>
    </xdr:to>
    <xdr:sp macro="" textlink="">
      <xdr:nvSpPr>
        <xdr:cNvPr id="199" name="楕円 198"/>
        <xdr:cNvSpPr/>
      </xdr:nvSpPr>
      <xdr:spPr>
        <a:xfrm>
          <a:off x="2857500" y="130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157624</xdr:rowOff>
    </xdr:from>
    <xdr:ext cx="469744" cy="259045"/>
    <xdr:sp macro="" textlink="">
      <xdr:nvSpPr>
        <xdr:cNvPr id="200" name="テキスト ボックス 199"/>
        <xdr:cNvSpPr txBox="1"/>
      </xdr:nvSpPr>
      <xdr:spPr>
        <a:xfrm>
          <a:off x="2673428" y="1318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161576</xdr:rowOff>
    </xdr:from>
    <xdr:to>
      <xdr:col>10</xdr:col>
      <xdr:colOff>165100</xdr:colOff>
      <xdr:row>76</xdr:row>
      <xdr:rowOff>91726</xdr:rowOff>
    </xdr:to>
    <xdr:sp macro="" textlink="">
      <xdr:nvSpPr>
        <xdr:cNvPr id="201" name="楕円 200"/>
        <xdr:cNvSpPr/>
      </xdr:nvSpPr>
      <xdr:spPr>
        <a:xfrm>
          <a:off x="1968500" y="1302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82853</xdr:rowOff>
    </xdr:from>
    <xdr:ext cx="469744" cy="259045"/>
    <xdr:sp macro="" textlink="">
      <xdr:nvSpPr>
        <xdr:cNvPr id="202" name="テキスト ボックス 201"/>
        <xdr:cNvSpPr txBox="1"/>
      </xdr:nvSpPr>
      <xdr:spPr>
        <a:xfrm>
          <a:off x="1784428" y="1311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29463</xdr:rowOff>
    </xdr:from>
    <xdr:to>
      <xdr:col>6</xdr:col>
      <xdr:colOff>38100</xdr:colOff>
      <xdr:row>76</xdr:row>
      <xdr:rowOff>131063</xdr:rowOff>
    </xdr:to>
    <xdr:sp macro="" textlink="">
      <xdr:nvSpPr>
        <xdr:cNvPr id="203" name="楕円 202"/>
        <xdr:cNvSpPr/>
      </xdr:nvSpPr>
      <xdr:spPr>
        <a:xfrm>
          <a:off x="1079500" y="130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122190</xdr:rowOff>
    </xdr:from>
    <xdr:ext cx="469744" cy="259045"/>
    <xdr:sp macro="" textlink="">
      <xdr:nvSpPr>
        <xdr:cNvPr id="204" name="テキスト ボックス 203"/>
        <xdr:cNvSpPr txBox="1"/>
      </xdr:nvSpPr>
      <xdr:spPr>
        <a:xfrm>
          <a:off x="895428" y="1315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133871</xdr:rowOff>
    </xdr:from>
    <xdr:to>
      <xdr:col>24</xdr:col>
      <xdr:colOff>62865</xdr:colOff>
      <xdr:row>99</xdr:row>
      <xdr:rowOff>126949</xdr:rowOff>
    </xdr:to>
    <xdr:cxnSp macro="">
      <xdr:nvCxnSpPr>
        <xdr:cNvPr id="229" name="直線コネクタ 228"/>
        <xdr:cNvCxnSpPr/>
      </xdr:nvCxnSpPr>
      <xdr:spPr>
        <a:xfrm flipV="1">
          <a:off x="4633595" y="15564371"/>
          <a:ext cx="1270" cy="153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130776</xdr:rowOff>
    </xdr:from>
    <xdr:ext cx="534377" cy="259045"/>
    <xdr:sp macro="" textlink="">
      <xdr:nvSpPr>
        <xdr:cNvPr id="230" name="扶助費最小値テキスト"/>
        <xdr:cNvSpPr txBox="1"/>
      </xdr:nvSpPr>
      <xdr:spPr>
        <a:xfrm>
          <a:off x="4686300" y="17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126949</xdr:rowOff>
    </xdr:from>
    <xdr:to>
      <xdr:col>24</xdr:col>
      <xdr:colOff>152400</xdr:colOff>
      <xdr:row>99</xdr:row>
      <xdr:rowOff>126949</xdr:rowOff>
    </xdr:to>
    <xdr:cxnSp macro="">
      <xdr:nvCxnSpPr>
        <xdr:cNvPr id="231" name="直線コネクタ 230"/>
        <xdr:cNvCxnSpPr/>
      </xdr:nvCxnSpPr>
      <xdr:spPr>
        <a:xfrm>
          <a:off x="4546600" y="1710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80548</xdr:rowOff>
    </xdr:from>
    <xdr:ext cx="599010" cy="259045"/>
    <xdr:sp macro="" textlink="">
      <xdr:nvSpPr>
        <xdr:cNvPr id="232" name="扶助費最大値テキスト"/>
        <xdr:cNvSpPr txBox="1"/>
      </xdr:nvSpPr>
      <xdr:spPr>
        <a:xfrm>
          <a:off x="4686300" y="153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133871</xdr:rowOff>
    </xdr:from>
    <xdr:to>
      <xdr:col>24</xdr:col>
      <xdr:colOff>152400</xdr:colOff>
      <xdr:row>90</xdr:row>
      <xdr:rowOff>133871</xdr:rowOff>
    </xdr:to>
    <xdr:cxnSp macro="">
      <xdr:nvCxnSpPr>
        <xdr:cNvPr id="233" name="直線コネクタ 232"/>
        <xdr:cNvCxnSpPr/>
      </xdr:nvCxnSpPr>
      <xdr:spPr>
        <a:xfrm>
          <a:off x="4546600" y="1556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133871</xdr:rowOff>
    </xdr:from>
    <xdr:to>
      <xdr:col>24</xdr:col>
      <xdr:colOff>63500</xdr:colOff>
      <xdr:row>91</xdr:row>
      <xdr:rowOff>3011</xdr:rowOff>
    </xdr:to>
    <xdr:cxnSp macro="">
      <xdr:nvCxnSpPr>
        <xdr:cNvPr id="234" name="直線コネクタ 233"/>
        <xdr:cNvCxnSpPr/>
      </xdr:nvCxnSpPr>
      <xdr:spPr>
        <a:xfrm flipV="1">
          <a:off x="3797300" y="15564371"/>
          <a:ext cx="838200" cy="4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133405</xdr:rowOff>
    </xdr:from>
    <xdr:ext cx="599010" cy="259045"/>
    <xdr:sp macro="" textlink="">
      <xdr:nvSpPr>
        <xdr:cNvPr id="235" name="扶助費平均値テキスト"/>
        <xdr:cNvSpPr txBox="1"/>
      </xdr:nvSpPr>
      <xdr:spPr>
        <a:xfrm>
          <a:off x="4686300" y="16421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154978</xdr:rowOff>
    </xdr:from>
    <xdr:to>
      <xdr:col>24</xdr:col>
      <xdr:colOff>114300</xdr:colOff>
      <xdr:row>96</xdr:row>
      <xdr:rowOff>85128</xdr:rowOff>
    </xdr:to>
    <xdr:sp macro="" textlink="">
      <xdr:nvSpPr>
        <xdr:cNvPr id="236" name="フローチャート: 判断 235"/>
        <xdr:cNvSpPr/>
      </xdr:nvSpPr>
      <xdr:spPr>
        <a:xfrm>
          <a:off x="45847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3011</xdr:rowOff>
    </xdr:from>
    <xdr:to>
      <xdr:col>19</xdr:col>
      <xdr:colOff>177800</xdr:colOff>
      <xdr:row>91</xdr:row>
      <xdr:rowOff>57519</xdr:rowOff>
    </xdr:to>
    <xdr:cxnSp macro="">
      <xdr:nvCxnSpPr>
        <xdr:cNvPr id="237" name="直線コネクタ 236"/>
        <xdr:cNvCxnSpPr/>
      </xdr:nvCxnSpPr>
      <xdr:spPr>
        <a:xfrm flipV="1">
          <a:off x="2908300" y="15604961"/>
          <a:ext cx="889000" cy="5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xdr:rowOff>
    </xdr:from>
    <xdr:to>
      <xdr:col>20</xdr:col>
      <xdr:colOff>38100</xdr:colOff>
      <xdr:row>96</xdr:row>
      <xdr:rowOff>117411</xdr:rowOff>
    </xdr:to>
    <xdr:sp macro="" textlink="">
      <xdr:nvSpPr>
        <xdr:cNvPr id="238" name="フローチャート: 判断 237"/>
        <xdr:cNvSpPr/>
      </xdr:nvSpPr>
      <xdr:spPr>
        <a:xfrm>
          <a:off x="3746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108538</xdr:rowOff>
    </xdr:from>
    <xdr:ext cx="599010" cy="259045"/>
    <xdr:sp macro="" textlink="">
      <xdr:nvSpPr>
        <xdr:cNvPr id="239" name="テキスト ボックス 238"/>
        <xdr:cNvSpPr txBox="1"/>
      </xdr:nvSpPr>
      <xdr:spPr>
        <a:xfrm>
          <a:off x="3497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57519</xdr:rowOff>
    </xdr:from>
    <xdr:to>
      <xdr:col>15</xdr:col>
      <xdr:colOff>50800</xdr:colOff>
      <xdr:row>91</xdr:row>
      <xdr:rowOff>99809</xdr:rowOff>
    </xdr:to>
    <xdr:cxnSp macro="">
      <xdr:nvCxnSpPr>
        <xdr:cNvPr id="240" name="直線コネクタ 239"/>
        <xdr:cNvCxnSpPr/>
      </xdr:nvCxnSpPr>
      <xdr:spPr>
        <a:xfrm flipV="1">
          <a:off x="2019300" y="15659469"/>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82677</xdr:rowOff>
    </xdr:from>
    <xdr:to>
      <xdr:col>15</xdr:col>
      <xdr:colOff>101600</xdr:colOff>
      <xdr:row>97</xdr:row>
      <xdr:rowOff>12827</xdr:rowOff>
    </xdr:to>
    <xdr:sp macro="" textlink="">
      <xdr:nvSpPr>
        <xdr:cNvPr id="241" name="フローチャート: 判断 240"/>
        <xdr:cNvSpPr/>
      </xdr:nvSpPr>
      <xdr:spPr>
        <a:xfrm>
          <a:off x="2857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3954</xdr:rowOff>
    </xdr:from>
    <xdr:ext cx="599010" cy="259045"/>
    <xdr:sp macro="" textlink="">
      <xdr:nvSpPr>
        <xdr:cNvPr id="242" name="テキスト ボックス 241"/>
        <xdr:cNvSpPr txBox="1"/>
      </xdr:nvSpPr>
      <xdr:spPr>
        <a:xfrm>
          <a:off x="2608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99809</xdr:rowOff>
    </xdr:from>
    <xdr:to>
      <xdr:col>10</xdr:col>
      <xdr:colOff>114300</xdr:colOff>
      <xdr:row>92</xdr:row>
      <xdr:rowOff>2336</xdr:rowOff>
    </xdr:to>
    <xdr:cxnSp macro="">
      <xdr:nvCxnSpPr>
        <xdr:cNvPr id="243" name="直線コネクタ 242"/>
        <xdr:cNvCxnSpPr/>
      </xdr:nvCxnSpPr>
      <xdr:spPr>
        <a:xfrm flipV="1">
          <a:off x="1130300" y="15701759"/>
          <a:ext cx="889000" cy="7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130670</xdr:rowOff>
    </xdr:from>
    <xdr:to>
      <xdr:col>10</xdr:col>
      <xdr:colOff>165100</xdr:colOff>
      <xdr:row>97</xdr:row>
      <xdr:rowOff>60820</xdr:rowOff>
    </xdr:to>
    <xdr:sp macro="" textlink="">
      <xdr:nvSpPr>
        <xdr:cNvPr id="244" name="フローチャート: 判断 243"/>
        <xdr:cNvSpPr/>
      </xdr:nvSpPr>
      <xdr:spPr>
        <a:xfrm>
          <a:off x="1968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51947</xdr:rowOff>
    </xdr:from>
    <xdr:ext cx="599010" cy="259045"/>
    <xdr:sp macro="" textlink="">
      <xdr:nvSpPr>
        <xdr:cNvPr id="245" name="テキスト ボックス 244"/>
        <xdr:cNvSpPr txBox="1"/>
      </xdr:nvSpPr>
      <xdr:spPr>
        <a:xfrm>
          <a:off x="1719795" y="1668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35420</xdr:rowOff>
    </xdr:from>
    <xdr:to>
      <xdr:col>6</xdr:col>
      <xdr:colOff>38100</xdr:colOff>
      <xdr:row>97</xdr:row>
      <xdr:rowOff>137020</xdr:rowOff>
    </xdr:to>
    <xdr:sp macro="" textlink="">
      <xdr:nvSpPr>
        <xdr:cNvPr id="246" name="フローチャート: 判断 245"/>
        <xdr:cNvSpPr/>
      </xdr:nvSpPr>
      <xdr:spPr>
        <a:xfrm>
          <a:off x="1079500" y="16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128147</xdr:rowOff>
    </xdr:from>
    <xdr:ext cx="599010" cy="259045"/>
    <xdr:sp macro="" textlink="">
      <xdr:nvSpPr>
        <xdr:cNvPr id="247" name="テキスト ボックス 246"/>
        <xdr:cNvSpPr txBox="1"/>
      </xdr:nvSpPr>
      <xdr:spPr>
        <a:xfrm>
          <a:off x="830795" y="16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83071</xdr:rowOff>
    </xdr:from>
    <xdr:to>
      <xdr:col>24</xdr:col>
      <xdr:colOff>114300</xdr:colOff>
      <xdr:row>91</xdr:row>
      <xdr:rowOff>13221</xdr:rowOff>
    </xdr:to>
    <xdr:sp macro="" textlink="">
      <xdr:nvSpPr>
        <xdr:cNvPr id="253" name="楕円 252"/>
        <xdr:cNvSpPr/>
      </xdr:nvSpPr>
      <xdr:spPr>
        <a:xfrm>
          <a:off x="4584700" y="1551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36098</xdr:rowOff>
    </xdr:from>
    <xdr:ext cx="599010" cy="259045"/>
    <xdr:sp macro="" textlink="">
      <xdr:nvSpPr>
        <xdr:cNvPr id="254" name="扶助費該当値テキスト"/>
        <xdr:cNvSpPr txBox="1"/>
      </xdr:nvSpPr>
      <xdr:spPr>
        <a:xfrm>
          <a:off x="4686300" y="1546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123661</xdr:rowOff>
    </xdr:from>
    <xdr:to>
      <xdr:col>20</xdr:col>
      <xdr:colOff>38100</xdr:colOff>
      <xdr:row>91</xdr:row>
      <xdr:rowOff>53811</xdr:rowOff>
    </xdr:to>
    <xdr:sp macro="" textlink="">
      <xdr:nvSpPr>
        <xdr:cNvPr id="255" name="楕円 254"/>
        <xdr:cNvSpPr/>
      </xdr:nvSpPr>
      <xdr:spPr>
        <a:xfrm>
          <a:off x="3746500" y="1555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70338</xdr:rowOff>
    </xdr:from>
    <xdr:ext cx="599010" cy="259045"/>
    <xdr:sp macro="" textlink="">
      <xdr:nvSpPr>
        <xdr:cNvPr id="256" name="テキスト ボックス 255"/>
        <xdr:cNvSpPr txBox="1"/>
      </xdr:nvSpPr>
      <xdr:spPr>
        <a:xfrm>
          <a:off x="3497795" y="1532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6719</xdr:rowOff>
    </xdr:from>
    <xdr:to>
      <xdr:col>15</xdr:col>
      <xdr:colOff>101600</xdr:colOff>
      <xdr:row>91</xdr:row>
      <xdr:rowOff>108319</xdr:rowOff>
    </xdr:to>
    <xdr:sp macro="" textlink="">
      <xdr:nvSpPr>
        <xdr:cNvPr id="257" name="楕円 256"/>
        <xdr:cNvSpPr/>
      </xdr:nvSpPr>
      <xdr:spPr>
        <a:xfrm>
          <a:off x="2857500" y="1560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124846</xdr:rowOff>
    </xdr:from>
    <xdr:ext cx="599010" cy="259045"/>
    <xdr:sp macro="" textlink="">
      <xdr:nvSpPr>
        <xdr:cNvPr id="258" name="テキスト ボックス 257"/>
        <xdr:cNvSpPr txBox="1"/>
      </xdr:nvSpPr>
      <xdr:spPr>
        <a:xfrm>
          <a:off x="2608795" y="1538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49009</xdr:rowOff>
    </xdr:from>
    <xdr:to>
      <xdr:col>10</xdr:col>
      <xdr:colOff>165100</xdr:colOff>
      <xdr:row>91</xdr:row>
      <xdr:rowOff>150609</xdr:rowOff>
    </xdr:to>
    <xdr:sp macro="" textlink="">
      <xdr:nvSpPr>
        <xdr:cNvPr id="259" name="楕円 258"/>
        <xdr:cNvSpPr/>
      </xdr:nvSpPr>
      <xdr:spPr>
        <a:xfrm>
          <a:off x="1968500" y="156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167136</xdr:rowOff>
    </xdr:from>
    <xdr:ext cx="599010" cy="259045"/>
    <xdr:sp macro="" textlink="">
      <xdr:nvSpPr>
        <xdr:cNvPr id="260" name="テキスト ボックス 259"/>
        <xdr:cNvSpPr txBox="1"/>
      </xdr:nvSpPr>
      <xdr:spPr>
        <a:xfrm>
          <a:off x="1719795" y="1542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122986</xdr:rowOff>
    </xdr:from>
    <xdr:to>
      <xdr:col>6</xdr:col>
      <xdr:colOff>38100</xdr:colOff>
      <xdr:row>92</xdr:row>
      <xdr:rowOff>53136</xdr:rowOff>
    </xdr:to>
    <xdr:sp macro="" textlink="">
      <xdr:nvSpPr>
        <xdr:cNvPr id="261" name="楕円 260"/>
        <xdr:cNvSpPr/>
      </xdr:nvSpPr>
      <xdr:spPr>
        <a:xfrm>
          <a:off x="1079500" y="157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69663</xdr:rowOff>
    </xdr:from>
    <xdr:ext cx="599010" cy="259045"/>
    <xdr:sp macro="" textlink="">
      <xdr:nvSpPr>
        <xdr:cNvPr id="262" name="テキスト ボックス 261"/>
        <xdr:cNvSpPr txBox="1"/>
      </xdr:nvSpPr>
      <xdr:spPr>
        <a:xfrm>
          <a:off x="830795" y="1550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7210</xdr:rowOff>
    </xdr:from>
    <xdr:to>
      <xdr:col>54</xdr:col>
      <xdr:colOff>189865</xdr:colOff>
      <xdr:row>38</xdr:row>
      <xdr:rowOff>49566</xdr:rowOff>
    </xdr:to>
    <xdr:cxnSp macro="">
      <xdr:nvCxnSpPr>
        <xdr:cNvPr id="289" name="直線コネクタ 288"/>
        <xdr:cNvCxnSpPr/>
      </xdr:nvCxnSpPr>
      <xdr:spPr>
        <a:xfrm flipV="1">
          <a:off x="10475595" y="5665060"/>
          <a:ext cx="1270" cy="89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53393</xdr:rowOff>
    </xdr:from>
    <xdr:ext cx="534377" cy="259045"/>
    <xdr:sp macro="" textlink="">
      <xdr:nvSpPr>
        <xdr:cNvPr id="290" name="補助費等最小値テキスト"/>
        <xdr:cNvSpPr txBox="1"/>
      </xdr:nvSpPr>
      <xdr:spPr>
        <a:xfrm>
          <a:off x="10528300" y="656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49566</xdr:rowOff>
    </xdr:from>
    <xdr:to>
      <xdr:col>55</xdr:col>
      <xdr:colOff>88900</xdr:colOff>
      <xdr:row>38</xdr:row>
      <xdr:rowOff>49566</xdr:rowOff>
    </xdr:to>
    <xdr:cxnSp macro="">
      <xdr:nvCxnSpPr>
        <xdr:cNvPr id="291" name="直線コネクタ 290"/>
        <xdr:cNvCxnSpPr/>
      </xdr:nvCxnSpPr>
      <xdr:spPr>
        <a:xfrm>
          <a:off x="10388600" y="656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125337</xdr:rowOff>
    </xdr:from>
    <xdr:ext cx="534377" cy="259045"/>
    <xdr:sp macro="" textlink="">
      <xdr:nvSpPr>
        <xdr:cNvPr id="292" name="補助費等最大値テキスト"/>
        <xdr:cNvSpPr txBox="1"/>
      </xdr:nvSpPr>
      <xdr:spPr>
        <a:xfrm>
          <a:off x="10528300" y="5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7210</xdr:rowOff>
    </xdr:from>
    <xdr:to>
      <xdr:col>55</xdr:col>
      <xdr:colOff>88900</xdr:colOff>
      <xdr:row>33</xdr:row>
      <xdr:rowOff>7210</xdr:rowOff>
    </xdr:to>
    <xdr:cxnSp macro="">
      <xdr:nvCxnSpPr>
        <xdr:cNvPr id="293" name="直線コネクタ 292"/>
        <xdr:cNvCxnSpPr/>
      </xdr:nvCxnSpPr>
      <xdr:spPr>
        <a:xfrm>
          <a:off x="10388600" y="566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43917</xdr:rowOff>
    </xdr:from>
    <xdr:to>
      <xdr:col>55</xdr:col>
      <xdr:colOff>0</xdr:colOff>
      <xdr:row>33</xdr:row>
      <xdr:rowOff>58612</xdr:rowOff>
    </xdr:to>
    <xdr:cxnSp macro="">
      <xdr:nvCxnSpPr>
        <xdr:cNvPr id="294" name="直線コネクタ 293"/>
        <xdr:cNvCxnSpPr/>
      </xdr:nvCxnSpPr>
      <xdr:spPr>
        <a:xfrm>
          <a:off x="9639300" y="5701767"/>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68274</xdr:rowOff>
    </xdr:from>
    <xdr:ext cx="534377" cy="259045"/>
    <xdr:sp macro="" textlink="">
      <xdr:nvSpPr>
        <xdr:cNvPr id="295" name="補助費等平均値テキスト"/>
        <xdr:cNvSpPr txBox="1"/>
      </xdr:nvSpPr>
      <xdr:spPr>
        <a:xfrm>
          <a:off x="10528300" y="5897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89847</xdr:rowOff>
    </xdr:from>
    <xdr:to>
      <xdr:col>55</xdr:col>
      <xdr:colOff>50800</xdr:colOff>
      <xdr:row>35</xdr:row>
      <xdr:rowOff>19997</xdr:rowOff>
    </xdr:to>
    <xdr:sp macro="" textlink="">
      <xdr:nvSpPr>
        <xdr:cNvPr id="296" name="フローチャート: 判断 295"/>
        <xdr:cNvSpPr/>
      </xdr:nvSpPr>
      <xdr:spPr>
        <a:xfrm>
          <a:off x="10426700" y="591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100152</xdr:rowOff>
    </xdr:from>
    <xdr:to>
      <xdr:col>50</xdr:col>
      <xdr:colOff>114300</xdr:colOff>
      <xdr:row>33</xdr:row>
      <xdr:rowOff>43917</xdr:rowOff>
    </xdr:to>
    <xdr:cxnSp macro="">
      <xdr:nvCxnSpPr>
        <xdr:cNvPr id="297" name="直線コネクタ 296"/>
        <xdr:cNvCxnSpPr/>
      </xdr:nvCxnSpPr>
      <xdr:spPr>
        <a:xfrm>
          <a:off x="8750300" y="5586552"/>
          <a:ext cx="889000" cy="1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79658</xdr:rowOff>
    </xdr:from>
    <xdr:to>
      <xdr:col>50</xdr:col>
      <xdr:colOff>165100</xdr:colOff>
      <xdr:row>35</xdr:row>
      <xdr:rowOff>9808</xdr:rowOff>
    </xdr:to>
    <xdr:sp macro="" textlink="">
      <xdr:nvSpPr>
        <xdr:cNvPr id="298" name="フローチャート: 判断 297"/>
        <xdr:cNvSpPr/>
      </xdr:nvSpPr>
      <xdr:spPr>
        <a:xfrm>
          <a:off x="9588500" y="590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935</xdr:rowOff>
    </xdr:from>
    <xdr:ext cx="534377" cy="259045"/>
    <xdr:sp macro="" textlink="">
      <xdr:nvSpPr>
        <xdr:cNvPr id="299" name="テキスト ボックス 298"/>
        <xdr:cNvSpPr txBox="1"/>
      </xdr:nvSpPr>
      <xdr:spPr>
        <a:xfrm>
          <a:off x="9372111" y="600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100152</xdr:rowOff>
    </xdr:from>
    <xdr:to>
      <xdr:col>45</xdr:col>
      <xdr:colOff>177800</xdr:colOff>
      <xdr:row>33</xdr:row>
      <xdr:rowOff>31115</xdr:rowOff>
    </xdr:to>
    <xdr:cxnSp macro="">
      <xdr:nvCxnSpPr>
        <xdr:cNvPr id="300" name="直線コネクタ 299"/>
        <xdr:cNvCxnSpPr/>
      </xdr:nvCxnSpPr>
      <xdr:spPr>
        <a:xfrm flipV="1">
          <a:off x="7861300" y="5586552"/>
          <a:ext cx="8890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60031</xdr:rowOff>
    </xdr:from>
    <xdr:to>
      <xdr:col>46</xdr:col>
      <xdr:colOff>38100</xdr:colOff>
      <xdr:row>34</xdr:row>
      <xdr:rowOff>161631</xdr:rowOff>
    </xdr:to>
    <xdr:sp macro="" textlink="">
      <xdr:nvSpPr>
        <xdr:cNvPr id="301" name="フローチャート: 判断 300"/>
        <xdr:cNvSpPr/>
      </xdr:nvSpPr>
      <xdr:spPr>
        <a:xfrm>
          <a:off x="8699500" y="58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152758</xdr:rowOff>
    </xdr:from>
    <xdr:ext cx="534377" cy="259045"/>
    <xdr:sp macro="" textlink="">
      <xdr:nvSpPr>
        <xdr:cNvPr id="302" name="テキスト ボックス 301"/>
        <xdr:cNvSpPr txBox="1"/>
      </xdr:nvSpPr>
      <xdr:spPr>
        <a:xfrm>
          <a:off x="8483111" y="59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144729</xdr:rowOff>
    </xdr:from>
    <xdr:to>
      <xdr:col>41</xdr:col>
      <xdr:colOff>50800</xdr:colOff>
      <xdr:row>33</xdr:row>
      <xdr:rowOff>31115</xdr:rowOff>
    </xdr:to>
    <xdr:cxnSp macro="">
      <xdr:nvCxnSpPr>
        <xdr:cNvPr id="303" name="直線コネクタ 302"/>
        <xdr:cNvCxnSpPr/>
      </xdr:nvCxnSpPr>
      <xdr:spPr>
        <a:xfrm>
          <a:off x="6972300" y="5288229"/>
          <a:ext cx="889000" cy="40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83315</xdr:rowOff>
    </xdr:from>
    <xdr:to>
      <xdr:col>41</xdr:col>
      <xdr:colOff>101600</xdr:colOff>
      <xdr:row>35</xdr:row>
      <xdr:rowOff>13465</xdr:rowOff>
    </xdr:to>
    <xdr:sp macro="" textlink="">
      <xdr:nvSpPr>
        <xdr:cNvPr id="304" name="フローチャート: 判断 303"/>
        <xdr:cNvSpPr/>
      </xdr:nvSpPr>
      <xdr:spPr>
        <a:xfrm>
          <a:off x="7810500" y="59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4592</xdr:rowOff>
    </xdr:from>
    <xdr:ext cx="534377" cy="259045"/>
    <xdr:sp macro="" textlink="">
      <xdr:nvSpPr>
        <xdr:cNvPr id="305" name="テキスト ボックス 304"/>
        <xdr:cNvSpPr txBox="1"/>
      </xdr:nvSpPr>
      <xdr:spPr>
        <a:xfrm>
          <a:off x="7594111" y="60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54675</xdr:rowOff>
    </xdr:from>
    <xdr:to>
      <xdr:col>36</xdr:col>
      <xdr:colOff>165100</xdr:colOff>
      <xdr:row>33</xdr:row>
      <xdr:rowOff>156275</xdr:rowOff>
    </xdr:to>
    <xdr:sp macro="" textlink="">
      <xdr:nvSpPr>
        <xdr:cNvPr id="306" name="フローチャート: 判断 305"/>
        <xdr:cNvSpPr/>
      </xdr:nvSpPr>
      <xdr:spPr>
        <a:xfrm>
          <a:off x="6921500" y="571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147402</xdr:rowOff>
    </xdr:from>
    <xdr:ext cx="534377" cy="259045"/>
    <xdr:sp macro="" textlink="">
      <xdr:nvSpPr>
        <xdr:cNvPr id="307" name="テキスト ボックス 306"/>
        <xdr:cNvSpPr txBox="1"/>
      </xdr:nvSpPr>
      <xdr:spPr>
        <a:xfrm>
          <a:off x="6705111" y="580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7812</xdr:rowOff>
    </xdr:from>
    <xdr:to>
      <xdr:col>55</xdr:col>
      <xdr:colOff>50800</xdr:colOff>
      <xdr:row>33</xdr:row>
      <xdr:rowOff>109412</xdr:rowOff>
    </xdr:to>
    <xdr:sp macro="" textlink="">
      <xdr:nvSpPr>
        <xdr:cNvPr id="313" name="楕円 312"/>
        <xdr:cNvSpPr/>
      </xdr:nvSpPr>
      <xdr:spPr>
        <a:xfrm>
          <a:off x="10426700" y="566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94189</xdr:rowOff>
    </xdr:from>
    <xdr:ext cx="534377" cy="259045"/>
    <xdr:sp macro="" textlink="">
      <xdr:nvSpPr>
        <xdr:cNvPr id="314" name="補助費等該当値テキスト"/>
        <xdr:cNvSpPr txBox="1"/>
      </xdr:nvSpPr>
      <xdr:spPr>
        <a:xfrm>
          <a:off x="10528300" y="558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164567</xdr:rowOff>
    </xdr:from>
    <xdr:to>
      <xdr:col>50</xdr:col>
      <xdr:colOff>165100</xdr:colOff>
      <xdr:row>33</xdr:row>
      <xdr:rowOff>94717</xdr:rowOff>
    </xdr:to>
    <xdr:sp macro="" textlink="">
      <xdr:nvSpPr>
        <xdr:cNvPr id="315" name="楕円 314"/>
        <xdr:cNvSpPr/>
      </xdr:nvSpPr>
      <xdr:spPr>
        <a:xfrm>
          <a:off x="9588500" y="565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111244</xdr:rowOff>
    </xdr:from>
    <xdr:ext cx="534377" cy="259045"/>
    <xdr:sp macro="" textlink="">
      <xdr:nvSpPr>
        <xdr:cNvPr id="316" name="テキスト ボックス 315"/>
        <xdr:cNvSpPr txBox="1"/>
      </xdr:nvSpPr>
      <xdr:spPr>
        <a:xfrm>
          <a:off x="9372111" y="54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49352</xdr:rowOff>
    </xdr:from>
    <xdr:to>
      <xdr:col>46</xdr:col>
      <xdr:colOff>38100</xdr:colOff>
      <xdr:row>32</xdr:row>
      <xdr:rowOff>150952</xdr:rowOff>
    </xdr:to>
    <xdr:sp macro="" textlink="">
      <xdr:nvSpPr>
        <xdr:cNvPr id="317" name="楕円 316"/>
        <xdr:cNvSpPr/>
      </xdr:nvSpPr>
      <xdr:spPr>
        <a:xfrm>
          <a:off x="8699500" y="55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167479</xdr:rowOff>
    </xdr:from>
    <xdr:ext cx="534377" cy="259045"/>
    <xdr:sp macro="" textlink="">
      <xdr:nvSpPr>
        <xdr:cNvPr id="318" name="テキスト ボックス 317"/>
        <xdr:cNvSpPr txBox="1"/>
      </xdr:nvSpPr>
      <xdr:spPr>
        <a:xfrm>
          <a:off x="8483111" y="53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151765</xdr:rowOff>
    </xdr:from>
    <xdr:to>
      <xdr:col>41</xdr:col>
      <xdr:colOff>101600</xdr:colOff>
      <xdr:row>33</xdr:row>
      <xdr:rowOff>81915</xdr:rowOff>
    </xdr:to>
    <xdr:sp macro="" textlink="">
      <xdr:nvSpPr>
        <xdr:cNvPr id="319" name="楕円 318"/>
        <xdr:cNvSpPr/>
      </xdr:nvSpPr>
      <xdr:spPr>
        <a:xfrm>
          <a:off x="78105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98442</xdr:rowOff>
    </xdr:from>
    <xdr:ext cx="534377" cy="259045"/>
    <xdr:sp macro="" textlink="">
      <xdr:nvSpPr>
        <xdr:cNvPr id="320" name="テキスト ボックス 319"/>
        <xdr:cNvSpPr txBox="1"/>
      </xdr:nvSpPr>
      <xdr:spPr>
        <a:xfrm>
          <a:off x="7594111" y="541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93929</xdr:rowOff>
    </xdr:from>
    <xdr:to>
      <xdr:col>36</xdr:col>
      <xdr:colOff>165100</xdr:colOff>
      <xdr:row>31</xdr:row>
      <xdr:rowOff>24079</xdr:rowOff>
    </xdr:to>
    <xdr:sp macro="" textlink="">
      <xdr:nvSpPr>
        <xdr:cNvPr id="321" name="楕円 320"/>
        <xdr:cNvSpPr/>
      </xdr:nvSpPr>
      <xdr:spPr>
        <a:xfrm>
          <a:off x="6921500" y="52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40606</xdr:rowOff>
    </xdr:from>
    <xdr:ext cx="534377" cy="259045"/>
    <xdr:sp macro="" textlink="">
      <xdr:nvSpPr>
        <xdr:cNvPr id="322" name="テキスト ボックス 321"/>
        <xdr:cNvSpPr txBox="1"/>
      </xdr:nvSpPr>
      <xdr:spPr>
        <a:xfrm>
          <a:off x="6705111" y="501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3" name="テキスト ボックス 33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9" name="直線コネクタ 348"/>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50" name="普通建設事業費最小値テキスト"/>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51" name="直線コネクタ 350"/>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2" name="普通建設事業費最大値テキスト"/>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3" name="直線コネクタ 352"/>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38985</xdr:rowOff>
    </xdr:from>
    <xdr:to>
      <xdr:col>55</xdr:col>
      <xdr:colOff>0</xdr:colOff>
      <xdr:row>56</xdr:row>
      <xdr:rowOff>51624</xdr:rowOff>
    </xdr:to>
    <xdr:cxnSp macro="">
      <xdr:nvCxnSpPr>
        <xdr:cNvPr id="354" name="直線コネクタ 353"/>
        <xdr:cNvCxnSpPr/>
      </xdr:nvCxnSpPr>
      <xdr:spPr>
        <a:xfrm flipV="1">
          <a:off x="9639300" y="9468735"/>
          <a:ext cx="838200" cy="18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25333</xdr:rowOff>
    </xdr:from>
    <xdr:ext cx="534377" cy="259045"/>
    <xdr:sp macro="" textlink="">
      <xdr:nvSpPr>
        <xdr:cNvPr id="355" name="普通建設事業費平均値テキスト"/>
        <xdr:cNvSpPr txBox="1"/>
      </xdr:nvSpPr>
      <xdr:spPr>
        <a:xfrm>
          <a:off x="10528300" y="8940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6" name="フローチャート: 判断 355"/>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37810</xdr:rowOff>
    </xdr:from>
    <xdr:to>
      <xdr:col>50</xdr:col>
      <xdr:colOff>114300</xdr:colOff>
      <xdr:row>56</xdr:row>
      <xdr:rowOff>51624</xdr:rowOff>
    </xdr:to>
    <xdr:cxnSp macro="">
      <xdr:nvCxnSpPr>
        <xdr:cNvPr id="357" name="直線コネクタ 356"/>
        <xdr:cNvCxnSpPr/>
      </xdr:nvCxnSpPr>
      <xdr:spPr>
        <a:xfrm>
          <a:off x="8750300" y="9639010"/>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8" name="フローチャート: 判断 357"/>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160197</xdr:rowOff>
    </xdr:from>
    <xdr:ext cx="534377" cy="259045"/>
    <xdr:sp macro="" textlink="">
      <xdr:nvSpPr>
        <xdr:cNvPr id="359" name="テキスト ボックス 358"/>
        <xdr:cNvSpPr txBox="1"/>
      </xdr:nvSpPr>
      <xdr:spPr>
        <a:xfrm>
          <a:off x="9372111" y="89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20828</xdr:rowOff>
    </xdr:from>
    <xdr:to>
      <xdr:col>45</xdr:col>
      <xdr:colOff>177800</xdr:colOff>
      <xdr:row>56</xdr:row>
      <xdr:rowOff>37810</xdr:rowOff>
    </xdr:to>
    <xdr:cxnSp macro="">
      <xdr:nvCxnSpPr>
        <xdr:cNvPr id="360" name="直線コネクタ 359"/>
        <xdr:cNvCxnSpPr/>
      </xdr:nvCxnSpPr>
      <xdr:spPr>
        <a:xfrm>
          <a:off x="7861300" y="9622028"/>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61" name="フローチャート: 判断 360"/>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153208</xdr:rowOff>
    </xdr:from>
    <xdr:ext cx="534377" cy="259045"/>
    <xdr:sp macro="" textlink="">
      <xdr:nvSpPr>
        <xdr:cNvPr id="362" name="テキスト ボックス 361"/>
        <xdr:cNvSpPr txBox="1"/>
      </xdr:nvSpPr>
      <xdr:spPr>
        <a:xfrm>
          <a:off x="8483111" y="88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20828</xdr:rowOff>
    </xdr:from>
    <xdr:to>
      <xdr:col>41</xdr:col>
      <xdr:colOff>50800</xdr:colOff>
      <xdr:row>57</xdr:row>
      <xdr:rowOff>70075</xdr:rowOff>
    </xdr:to>
    <xdr:cxnSp macro="">
      <xdr:nvCxnSpPr>
        <xdr:cNvPr id="363" name="直線コネクタ 362"/>
        <xdr:cNvCxnSpPr/>
      </xdr:nvCxnSpPr>
      <xdr:spPr>
        <a:xfrm flipV="1">
          <a:off x="6972300" y="9622028"/>
          <a:ext cx="889000" cy="22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4" name="フローチャート: 判断 363"/>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98540</xdr:rowOff>
    </xdr:from>
    <xdr:ext cx="534377" cy="259045"/>
    <xdr:sp macro="" textlink="">
      <xdr:nvSpPr>
        <xdr:cNvPr id="365" name="テキスト ボックス 364"/>
        <xdr:cNvSpPr txBox="1"/>
      </xdr:nvSpPr>
      <xdr:spPr>
        <a:xfrm>
          <a:off x="7594111" y="884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6" name="フローチャート: 判断 365"/>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16048</xdr:rowOff>
    </xdr:from>
    <xdr:ext cx="534377" cy="259045"/>
    <xdr:sp macro="" textlink="">
      <xdr:nvSpPr>
        <xdr:cNvPr id="367" name="テキスト ボックス 366"/>
        <xdr:cNvSpPr txBox="1"/>
      </xdr:nvSpPr>
      <xdr:spPr>
        <a:xfrm>
          <a:off x="6705111" y="89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159635</xdr:rowOff>
    </xdr:from>
    <xdr:to>
      <xdr:col>55</xdr:col>
      <xdr:colOff>50800</xdr:colOff>
      <xdr:row>55</xdr:row>
      <xdr:rowOff>89785</xdr:rowOff>
    </xdr:to>
    <xdr:sp macro="" textlink="">
      <xdr:nvSpPr>
        <xdr:cNvPr id="373" name="楕円 372"/>
        <xdr:cNvSpPr/>
      </xdr:nvSpPr>
      <xdr:spPr>
        <a:xfrm>
          <a:off x="10426700" y="941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138062</xdr:rowOff>
    </xdr:from>
    <xdr:ext cx="534377" cy="259045"/>
    <xdr:sp macro="" textlink="">
      <xdr:nvSpPr>
        <xdr:cNvPr id="374" name="普通建設事業費該当値テキスト"/>
        <xdr:cNvSpPr txBox="1"/>
      </xdr:nvSpPr>
      <xdr:spPr>
        <a:xfrm>
          <a:off x="10528300" y="939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824</xdr:rowOff>
    </xdr:from>
    <xdr:to>
      <xdr:col>50</xdr:col>
      <xdr:colOff>165100</xdr:colOff>
      <xdr:row>56</xdr:row>
      <xdr:rowOff>102424</xdr:rowOff>
    </xdr:to>
    <xdr:sp macro="" textlink="">
      <xdr:nvSpPr>
        <xdr:cNvPr id="375" name="楕円 374"/>
        <xdr:cNvSpPr/>
      </xdr:nvSpPr>
      <xdr:spPr>
        <a:xfrm>
          <a:off x="9588500" y="960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93551</xdr:rowOff>
    </xdr:from>
    <xdr:ext cx="534377" cy="259045"/>
    <xdr:sp macro="" textlink="">
      <xdr:nvSpPr>
        <xdr:cNvPr id="376" name="テキスト ボックス 375"/>
        <xdr:cNvSpPr txBox="1"/>
      </xdr:nvSpPr>
      <xdr:spPr>
        <a:xfrm>
          <a:off x="9372111" y="969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158460</xdr:rowOff>
    </xdr:from>
    <xdr:to>
      <xdr:col>46</xdr:col>
      <xdr:colOff>38100</xdr:colOff>
      <xdr:row>56</xdr:row>
      <xdr:rowOff>88610</xdr:rowOff>
    </xdr:to>
    <xdr:sp macro="" textlink="">
      <xdr:nvSpPr>
        <xdr:cNvPr id="377" name="楕円 376"/>
        <xdr:cNvSpPr/>
      </xdr:nvSpPr>
      <xdr:spPr>
        <a:xfrm>
          <a:off x="8699500" y="958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79737</xdr:rowOff>
    </xdr:from>
    <xdr:ext cx="534377" cy="259045"/>
    <xdr:sp macro="" textlink="">
      <xdr:nvSpPr>
        <xdr:cNvPr id="378" name="テキスト ボックス 377"/>
        <xdr:cNvSpPr txBox="1"/>
      </xdr:nvSpPr>
      <xdr:spPr>
        <a:xfrm>
          <a:off x="8483111" y="968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141478</xdr:rowOff>
    </xdr:from>
    <xdr:to>
      <xdr:col>41</xdr:col>
      <xdr:colOff>101600</xdr:colOff>
      <xdr:row>56</xdr:row>
      <xdr:rowOff>71628</xdr:rowOff>
    </xdr:to>
    <xdr:sp macro="" textlink="">
      <xdr:nvSpPr>
        <xdr:cNvPr id="379" name="楕円 378"/>
        <xdr:cNvSpPr/>
      </xdr:nvSpPr>
      <xdr:spPr>
        <a:xfrm>
          <a:off x="7810500" y="95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62755</xdr:rowOff>
    </xdr:from>
    <xdr:ext cx="534377" cy="259045"/>
    <xdr:sp macro="" textlink="">
      <xdr:nvSpPr>
        <xdr:cNvPr id="380" name="テキスト ボックス 379"/>
        <xdr:cNvSpPr txBox="1"/>
      </xdr:nvSpPr>
      <xdr:spPr>
        <a:xfrm>
          <a:off x="7594111" y="96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19275</xdr:rowOff>
    </xdr:from>
    <xdr:to>
      <xdr:col>36</xdr:col>
      <xdr:colOff>165100</xdr:colOff>
      <xdr:row>57</xdr:row>
      <xdr:rowOff>120875</xdr:rowOff>
    </xdr:to>
    <xdr:sp macro="" textlink="">
      <xdr:nvSpPr>
        <xdr:cNvPr id="381" name="楕円 380"/>
        <xdr:cNvSpPr/>
      </xdr:nvSpPr>
      <xdr:spPr>
        <a:xfrm>
          <a:off x="6921500" y="97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112002</xdr:rowOff>
    </xdr:from>
    <xdr:ext cx="534377" cy="259045"/>
    <xdr:sp macro="" textlink="">
      <xdr:nvSpPr>
        <xdr:cNvPr id="382" name="テキスト ボックス 381"/>
        <xdr:cNvSpPr txBox="1"/>
      </xdr:nvSpPr>
      <xdr:spPr>
        <a:xfrm>
          <a:off x="6705111" y="988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4" name="直線コネクタ 403"/>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5" name="普通建設事業費 （ うち新規整備　）最小値テキスト"/>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6" name="直線コネクタ 405"/>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7" name="普通建設事業費 （ うち新規整備　）最大値テキスト"/>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08" name="直線コネクタ 407"/>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9855</xdr:rowOff>
    </xdr:from>
    <xdr:to>
      <xdr:col>55</xdr:col>
      <xdr:colOff>0</xdr:colOff>
      <xdr:row>76</xdr:row>
      <xdr:rowOff>135722</xdr:rowOff>
    </xdr:to>
    <xdr:cxnSp macro="">
      <xdr:nvCxnSpPr>
        <xdr:cNvPr id="409" name="直線コネクタ 408"/>
        <xdr:cNvCxnSpPr/>
      </xdr:nvCxnSpPr>
      <xdr:spPr>
        <a:xfrm flipV="1">
          <a:off x="9639300" y="13040055"/>
          <a:ext cx="838200" cy="12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17822</xdr:rowOff>
    </xdr:from>
    <xdr:ext cx="534377" cy="259045"/>
    <xdr:sp macro="" textlink="">
      <xdr:nvSpPr>
        <xdr:cNvPr id="410" name="普通建設事業費 （ うち新規整備　）平均値テキスト"/>
        <xdr:cNvSpPr txBox="1"/>
      </xdr:nvSpPr>
      <xdr:spPr>
        <a:xfrm>
          <a:off x="10528300" y="12533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11" name="フローチャート: 判断 410"/>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22565</xdr:rowOff>
    </xdr:from>
    <xdr:to>
      <xdr:col>50</xdr:col>
      <xdr:colOff>114300</xdr:colOff>
      <xdr:row>76</xdr:row>
      <xdr:rowOff>135722</xdr:rowOff>
    </xdr:to>
    <xdr:cxnSp macro="">
      <xdr:nvCxnSpPr>
        <xdr:cNvPr id="412" name="直線コネクタ 411"/>
        <xdr:cNvCxnSpPr/>
      </xdr:nvCxnSpPr>
      <xdr:spPr>
        <a:xfrm>
          <a:off x="8750300" y="12881315"/>
          <a:ext cx="889000" cy="2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3" name="フローチャート: 判断 412"/>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7871</xdr:rowOff>
    </xdr:from>
    <xdr:ext cx="534377" cy="259045"/>
    <xdr:sp macro="" textlink="">
      <xdr:nvSpPr>
        <xdr:cNvPr id="414" name="テキスト ボックス 413"/>
        <xdr:cNvSpPr txBox="1"/>
      </xdr:nvSpPr>
      <xdr:spPr>
        <a:xfrm>
          <a:off x="9372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22565</xdr:rowOff>
    </xdr:from>
    <xdr:to>
      <xdr:col>45</xdr:col>
      <xdr:colOff>177800</xdr:colOff>
      <xdr:row>75</xdr:row>
      <xdr:rowOff>39939</xdr:rowOff>
    </xdr:to>
    <xdr:cxnSp macro="">
      <xdr:nvCxnSpPr>
        <xdr:cNvPr id="415" name="直線コネクタ 414"/>
        <xdr:cNvCxnSpPr/>
      </xdr:nvCxnSpPr>
      <xdr:spPr>
        <a:xfrm flipV="1">
          <a:off x="7861300" y="1288131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6" name="フローチャート: 判断 415"/>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114170</xdr:rowOff>
    </xdr:from>
    <xdr:ext cx="534377" cy="259045"/>
    <xdr:sp macro="" textlink="">
      <xdr:nvSpPr>
        <xdr:cNvPr id="417" name="テキスト ボックス 416"/>
        <xdr:cNvSpPr txBox="1"/>
      </xdr:nvSpPr>
      <xdr:spPr>
        <a:xfrm>
          <a:off x="8483111" y="12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18" name="フローチャート: 判断 417"/>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76725</xdr:rowOff>
    </xdr:from>
    <xdr:ext cx="534377" cy="259045"/>
    <xdr:sp macro="" textlink="">
      <xdr:nvSpPr>
        <xdr:cNvPr id="419" name="テキスト ボックス 418"/>
        <xdr:cNvSpPr txBox="1"/>
      </xdr:nvSpPr>
      <xdr:spPr>
        <a:xfrm>
          <a:off x="7594111" y="122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130505</xdr:rowOff>
    </xdr:from>
    <xdr:to>
      <xdr:col>55</xdr:col>
      <xdr:colOff>50800</xdr:colOff>
      <xdr:row>76</xdr:row>
      <xdr:rowOff>60655</xdr:rowOff>
    </xdr:to>
    <xdr:sp macro="" textlink="">
      <xdr:nvSpPr>
        <xdr:cNvPr id="425" name="楕円 424"/>
        <xdr:cNvSpPr/>
      </xdr:nvSpPr>
      <xdr:spPr>
        <a:xfrm>
          <a:off x="10426700" y="129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108932</xdr:rowOff>
    </xdr:from>
    <xdr:ext cx="534377" cy="259045"/>
    <xdr:sp macro="" textlink="">
      <xdr:nvSpPr>
        <xdr:cNvPr id="426" name="普通建設事業費 （ うち新規整備　）該当値テキスト"/>
        <xdr:cNvSpPr txBox="1"/>
      </xdr:nvSpPr>
      <xdr:spPr>
        <a:xfrm>
          <a:off x="10528300" y="1296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84922</xdr:rowOff>
    </xdr:from>
    <xdr:to>
      <xdr:col>50</xdr:col>
      <xdr:colOff>165100</xdr:colOff>
      <xdr:row>77</xdr:row>
      <xdr:rowOff>15072</xdr:rowOff>
    </xdr:to>
    <xdr:sp macro="" textlink="">
      <xdr:nvSpPr>
        <xdr:cNvPr id="427" name="楕円 426"/>
        <xdr:cNvSpPr/>
      </xdr:nvSpPr>
      <xdr:spPr>
        <a:xfrm>
          <a:off x="9588500" y="13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6199</xdr:rowOff>
    </xdr:from>
    <xdr:ext cx="469744" cy="259045"/>
    <xdr:sp macro="" textlink="">
      <xdr:nvSpPr>
        <xdr:cNvPr id="428" name="テキスト ボックス 427"/>
        <xdr:cNvSpPr txBox="1"/>
      </xdr:nvSpPr>
      <xdr:spPr>
        <a:xfrm>
          <a:off x="9404428" y="1320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143215</xdr:rowOff>
    </xdr:from>
    <xdr:to>
      <xdr:col>46</xdr:col>
      <xdr:colOff>38100</xdr:colOff>
      <xdr:row>75</xdr:row>
      <xdr:rowOff>73365</xdr:rowOff>
    </xdr:to>
    <xdr:sp macro="" textlink="">
      <xdr:nvSpPr>
        <xdr:cNvPr id="429" name="楕円 428"/>
        <xdr:cNvSpPr/>
      </xdr:nvSpPr>
      <xdr:spPr>
        <a:xfrm>
          <a:off x="8699500" y="1283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64492</xdr:rowOff>
    </xdr:from>
    <xdr:ext cx="534377" cy="259045"/>
    <xdr:sp macro="" textlink="">
      <xdr:nvSpPr>
        <xdr:cNvPr id="430" name="テキスト ボックス 429"/>
        <xdr:cNvSpPr txBox="1"/>
      </xdr:nvSpPr>
      <xdr:spPr>
        <a:xfrm>
          <a:off x="8483111" y="1292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160589</xdr:rowOff>
    </xdr:from>
    <xdr:to>
      <xdr:col>41</xdr:col>
      <xdr:colOff>101600</xdr:colOff>
      <xdr:row>75</xdr:row>
      <xdr:rowOff>90739</xdr:rowOff>
    </xdr:to>
    <xdr:sp macro="" textlink="">
      <xdr:nvSpPr>
        <xdr:cNvPr id="431" name="楕円 430"/>
        <xdr:cNvSpPr/>
      </xdr:nvSpPr>
      <xdr:spPr>
        <a:xfrm>
          <a:off x="7810500" y="1284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81866</xdr:rowOff>
    </xdr:from>
    <xdr:ext cx="534377" cy="259045"/>
    <xdr:sp macro="" textlink="">
      <xdr:nvSpPr>
        <xdr:cNvPr id="432" name="テキスト ボックス 431"/>
        <xdr:cNvSpPr txBox="1"/>
      </xdr:nvSpPr>
      <xdr:spPr>
        <a:xfrm>
          <a:off x="7594111" y="1294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6" name="直線コネクタ 455"/>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7"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8" name="直線コネクタ 457"/>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9"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60" name="直線コネクタ 459"/>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148234</xdr:rowOff>
    </xdr:from>
    <xdr:to>
      <xdr:col>55</xdr:col>
      <xdr:colOff>0</xdr:colOff>
      <xdr:row>94</xdr:row>
      <xdr:rowOff>45783</xdr:rowOff>
    </xdr:to>
    <xdr:cxnSp macro="">
      <xdr:nvCxnSpPr>
        <xdr:cNvPr id="461" name="直線コネクタ 460"/>
        <xdr:cNvCxnSpPr/>
      </xdr:nvCxnSpPr>
      <xdr:spPr>
        <a:xfrm flipV="1">
          <a:off x="9639300" y="16093084"/>
          <a:ext cx="8382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106494</xdr:rowOff>
    </xdr:from>
    <xdr:ext cx="534377" cy="259045"/>
    <xdr:sp macro="" textlink="">
      <xdr:nvSpPr>
        <xdr:cNvPr id="462" name="普通建設事業費 （ うち更新整備　）平均値テキスト"/>
        <xdr:cNvSpPr txBox="1"/>
      </xdr:nvSpPr>
      <xdr:spPr>
        <a:xfrm>
          <a:off x="10528300" y="1605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3" name="フローチャート: 判断 462"/>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45783</xdr:rowOff>
    </xdr:from>
    <xdr:to>
      <xdr:col>50</xdr:col>
      <xdr:colOff>114300</xdr:colOff>
      <xdr:row>95</xdr:row>
      <xdr:rowOff>36182</xdr:rowOff>
    </xdr:to>
    <xdr:cxnSp macro="">
      <xdr:nvCxnSpPr>
        <xdr:cNvPr id="464" name="直線コネクタ 463"/>
        <xdr:cNvCxnSpPr/>
      </xdr:nvCxnSpPr>
      <xdr:spPr>
        <a:xfrm flipV="1">
          <a:off x="8750300" y="16162083"/>
          <a:ext cx="8890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5" name="フローチャート: 判断 464"/>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107700</xdr:rowOff>
    </xdr:from>
    <xdr:ext cx="534377" cy="259045"/>
    <xdr:sp macro="" textlink="">
      <xdr:nvSpPr>
        <xdr:cNvPr id="466" name="テキスト ボックス 465"/>
        <xdr:cNvSpPr txBox="1"/>
      </xdr:nvSpPr>
      <xdr:spPr>
        <a:xfrm>
          <a:off x="9372111" y="158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157035</xdr:rowOff>
    </xdr:from>
    <xdr:to>
      <xdr:col>45</xdr:col>
      <xdr:colOff>177800</xdr:colOff>
      <xdr:row>95</xdr:row>
      <xdr:rowOff>36182</xdr:rowOff>
    </xdr:to>
    <xdr:cxnSp macro="">
      <xdr:nvCxnSpPr>
        <xdr:cNvPr id="467" name="直線コネクタ 466"/>
        <xdr:cNvCxnSpPr/>
      </xdr:nvCxnSpPr>
      <xdr:spPr>
        <a:xfrm>
          <a:off x="7861300" y="16273335"/>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8" name="フローチャート: 判断 467"/>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88803</xdr:rowOff>
    </xdr:from>
    <xdr:ext cx="534377" cy="259045"/>
    <xdr:sp macro="" textlink="">
      <xdr:nvSpPr>
        <xdr:cNvPr id="469" name="テキスト ボックス 468"/>
        <xdr:cNvSpPr txBox="1"/>
      </xdr:nvSpPr>
      <xdr:spPr>
        <a:xfrm>
          <a:off x="8483111" y="160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70" name="フローチャート: 判断 469"/>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51821</xdr:rowOff>
    </xdr:from>
    <xdr:ext cx="534377" cy="259045"/>
    <xdr:sp macro="" textlink="">
      <xdr:nvSpPr>
        <xdr:cNvPr id="471" name="テキスト ボックス 470"/>
        <xdr:cNvSpPr txBox="1"/>
      </xdr:nvSpPr>
      <xdr:spPr>
        <a:xfrm>
          <a:off x="7594111" y="163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97434</xdr:rowOff>
    </xdr:from>
    <xdr:to>
      <xdr:col>55</xdr:col>
      <xdr:colOff>50800</xdr:colOff>
      <xdr:row>94</xdr:row>
      <xdr:rowOff>27584</xdr:rowOff>
    </xdr:to>
    <xdr:sp macro="" textlink="">
      <xdr:nvSpPr>
        <xdr:cNvPr id="477" name="楕円 476"/>
        <xdr:cNvSpPr/>
      </xdr:nvSpPr>
      <xdr:spPr>
        <a:xfrm>
          <a:off x="10426700" y="1604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120311</xdr:rowOff>
    </xdr:from>
    <xdr:ext cx="534377" cy="259045"/>
    <xdr:sp macro="" textlink="">
      <xdr:nvSpPr>
        <xdr:cNvPr id="478" name="普通建設事業費 （ うち更新整備　）該当値テキスト"/>
        <xdr:cNvSpPr txBox="1"/>
      </xdr:nvSpPr>
      <xdr:spPr>
        <a:xfrm>
          <a:off x="10528300" y="1589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166433</xdr:rowOff>
    </xdr:from>
    <xdr:to>
      <xdr:col>50</xdr:col>
      <xdr:colOff>165100</xdr:colOff>
      <xdr:row>94</xdr:row>
      <xdr:rowOff>96583</xdr:rowOff>
    </xdr:to>
    <xdr:sp macro="" textlink="">
      <xdr:nvSpPr>
        <xdr:cNvPr id="479" name="楕円 478"/>
        <xdr:cNvSpPr/>
      </xdr:nvSpPr>
      <xdr:spPr>
        <a:xfrm>
          <a:off x="9588500" y="161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87710</xdr:rowOff>
    </xdr:from>
    <xdr:ext cx="534377" cy="259045"/>
    <xdr:sp macro="" textlink="">
      <xdr:nvSpPr>
        <xdr:cNvPr id="480" name="テキスト ボックス 479"/>
        <xdr:cNvSpPr txBox="1"/>
      </xdr:nvSpPr>
      <xdr:spPr>
        <a:xfrm>
          <a:off x="9372111" y="16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156832</xdr:rowOff>
    </xdr:from>
    <xdr:to>
      <xdr:col>46</xdr:col>
      <xdr:colOff>38100</xdr:colOff>
      <xdr:row>95</xdr:row>
      <xdr:rowOff>86982</xdr:rowOff>
    </xdr:to>
    <xdr:sp macro="" textlink="">
      <xdr:nvSpPr>
        <xdr:cNvPr id="481" name="楕円 480"/>
        <xdr:cNvSpPr/>
      </xdr:nvSpPr>
      <xdr:spPr>
        <a:xfrm>
          <a:off x="8699500" y="162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78109</xdr:rowOff>
    </xdr:from>
    <xdr:ext cx="534377" cy="259045"/>
    <xdr:sp macro="" textlink="">
      <xdr:nvSpPr>
        <xdr:cNvPr id="482" name="テキスト ボックス 481"/>
        <xdr:cNvSpPr txBox="1"/>
      </xdr:nvSpPr>
      <xdr:spPr>
        <a:xfrm>
          <a:off x="8483111" y="1636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106235</xdr:rowOff>
    </xdr:from>
    <xdr:to>
      <xdr:col>41</xdr:col>
      <xdr:colOff>101600</xdr:colOff>
      <xdr:row>95</xdr:row>
      <xdr:rowOff>36385</xdr:rowOff>
    </xdr:to>
    <xdr:sp macro="" textlink="">
      <xdr:nvSpPr>
        <xdr:cNvPr id="483" name="楕円 482"/>
        <xdr:cNvSpPr/>
      </xdr:nvSpPr>
      <xdr:spPr>
        <a:xfrm>
          <a:off x="7810500" y="1622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52912</xdr:rowOff>
    </xdr:from>
    <xdr:ext cx="534377" cy="259045"/>
    <xdr:sp macro="" textlink="">
      <xdr:nvSpPr>
        <xdr:cNvPr id="484" name="テキスト ボックス 483"/>
        <xdr:cNvSpPr txBox="1"/>
      </xdr:nvSpPr>
      <xdr:spPr>
        <a:xfrm>
          <a:off x="7594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4" name="直線コネクタ 503"/>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5"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7"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8" name="直線コネクタ 507"/>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9" name="直線コネクタ 508"/>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10" name="災害復旧事業費平均値テキスト"/>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11" name="フローチャート: 判断 510"/>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2" name="直線コネクタ 511"/>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3" name="フローチャート: 判断 512"/>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4" name="テキスト ボックス 513"/>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5" name="直線コネクタ 51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6" name="フローチャート: 判断 515"/>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59065</xdr:rowOff>
    </xdr:from>
    <xdr:ext cx="378565" cy="259045"/>
    <xdr:sp macro="" textlink="">
      <xdr:nvSpPr>
        <xdr:cNvPr id="517" name="テキスト ボックス 516"/>
        <xdr:cNvSpPr txBox="1"/>
      </xdr:nvSpPr>
      <xdr:spPr>
        <a:xfrm>
          <a:off x="14403017" y="623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9" name="フローチャート: 判断 518"/>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52722</xdr:rowOff>
    </xdr:from>
    <xdr:ext cx="378565" cy="259045"/>
    <xdr:sp macro="" textlink="">
      <xdr:nvSpPr>
        <xdr:cNvPr id="520" name="テキスト ボックス 519"/>
        <xdr:cNvSpPr txBox="1"/>
      </xdr:nvSpPr>
      <xdr:spPr>
        <a:xfrm>
          <a:off x="13514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21" name="フローチャート: 判断 520"/>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2" name="テキスト ボックス 521"/>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249299" cy="259045"/>
    <xdr:sp macro="" textlink="">
      <xdr:nvSpPr>
        <xdr:cNvPr id="529" name="災害復旧事業費該当値テキスト"/>
        <xdr:cNvSpPr txBox="1"/>
      </xdr:nvSpPr>
      <xdr:spPr>
        <a:xfrm>
          <a:off x="16370300" y="6421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0" name="楕円 52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1" name="テキスト ボックス 530"/>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3" name="テキスト ボックス 532"/>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7" name="テキスト ボックス 59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9" name="テキスト ボックス 59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09" name="直線コネクタ 608"/>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10" name="公債費最小値テキスト"/>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11" name="直線コネクタ 610"/>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2" name="公債費最大値テキスト"/>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3" name="直線コネクタ 612"/>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166721</xdr:rowOff>
    </xdr:from>
    <xdr:to>
      <xdr:col>85</xdr:col>
      <xdr:colOff>127000</xdr:colOff>
      <xdr:row>71</xdr:row>
      <xdr:rowOff>29697</xdr:rowOff>
    </xdr:to>
    <xdr:cxnSp macro="">
      <xdr:nvCxnSpPr>
        <xdr:cNvPr id="614" name="直線コネクタ 613"/>
        <xdr:cNvCxnSpPr/>
      </xdr:nvCxnSpPr>
      <xdr:spPr>
        <a:xfrm>
          <a:off x="15481300" y="12168221"/>
          <a:ext cx="838200" cy="3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170471</xdr:rowOff>
    </xdr:from>
    <xdr:ext cx="534377" cy="259045"/>
    <xdr:sp macro="" textlink="">
      <xdr:nvSpPr>
        <xdr:cNvPr id="615" name="公債費平均値テキスト"/>
        <xdr:cNvSpPr txBox="1"/>
      </xdr:nvSpPr>
      <xdr:spPr>
        <a:xfrm>
          <a:off x="16370300" y="13029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6" name="フローチャート: 判断 615"/>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52169</xdr:rowOff>
    </xdr:from>
    <xdr:to>
      <xdr:col>81</xdr:col>
      <xdr:colOff>50800</xdr:colOff>
      <xdr:row>70</xdr:row>
      <xdr:rowOff>166721</xdr:rowOff>
    </xdr:to>
    <xdr:cxnSp macro="">
      <xdr:nvCxnSpPr>
        <xdr:cNvPr id="617" name="直線コネクタ 616"/>
        <xdr:cNvCxnSpPr/>
      </xdr:nvCxnSpPr>
      <xdr:spPr>
        <a:xfrm>
          <a:off x="14592300" y="12053669"/>
          <a:ext cx="889000" cy="11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18" name="フローチャート: 判断 617"/>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98623</xdr:rowOff>
    </xdr:from>
    <xdr:ext cx="534377" cy="259045"/>
    <xdr:sp macro="" textlink="">
      <xdr:nvSpPr>
        <xdr:cNvPr id="619" name="テキスト ボックス 618"/>
        <xdr:cNvSpPr txBox="1"/>
      </xdr:nvSpPr>
      <xdr:spPr>
        <a:xfrm>
          <a:off x="15214111" y="1312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52169</xdr:rowOff>
    </xdr:from>
    <xdr:to>
      <xdr:col>76</xdr:col>
      <xdr:colOff>114300</xdr:colOff>
      <xdr:row>70</xdr:row>
      <xdr:rowOff>149301</xdr:rowOff>
    </xdr:to>
    <xdr:cxnSp macro="">
      <xdr:nvCxnSpPr>
        <xdr:cNvPr id="620" name="直線コネクタ 619"/>
        <xdr:cNvCxnSpPr/>
      </xdr:nvCxnSpPr>
      <xdr:spPr>
        <a:xfrm flipV="1">
          <a:off x="13703300" y="12053669"/>
          <a:ext cx="889000" cy="9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21" name="フローチャート: 判断 620"/>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86003</xdr:rowOff>
    </xdr:from>
    <xdr:ext cx="534377" cy="259045"/>
    <xdr:sp macro="" textlink="">
      <xdr:nvSpPr>
        <xdr:cNvPr id="622" name="テキスト ボックス 621"/>
        <xdr:cNvSpPr txBox="1"/>
      </xdr:nvSpPr>
      <xdr:spPr>
        <a:xfrm>
          <a:off x="14325111" y="131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28555</xdr:rowOff>
    </xdr:from>
    <xdr:to>
      <xdr:col>71</xdr:col>
      <xdr:colOff>177800</xdr:colOff>
      <xdr:row>70</xdr:row>
      <xdr:rowOff>149301</xdr:rowOff>
    </xdr:to>
    <xdr:cxnSp macro="">
      <xdr:nvCxnSpPr>
        <xdr:cNvPr id="623" name="直線コネクタ 622"/>
        <xdr:cNvCxnSpPr/>
      </xdr:nvCxnSpPr>
      <xdr:spPr>
        <a:xfrm>
          <a:off x="12814300" y="12030055"/>
          <a:ext cx="889000" cy="1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4" name="フローチャート: 判断 623"/>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93845</xdr:rowOff>
    </xdr:from>
    <xdr:ext cx="534377" cy="259045"/>
    <xdr:sp macro="" textlink="">
      <xdr:nvSpPr>
        <xdr:cNvPr id="625" name="テキスト ボックス 624"/>
        <xdr:cNvSpPr txBox="1"/>
      </xdr:nvSpPr>
      <xdr:spPr>
        <a:xfrm>
          <a:off x="13436111" y="131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6" name="フローチャート: 判断 625"/>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71099</xdr:rowOff>
    </xdr:from>
    <xdr:ext cx="534377" cy="259045"/>
    <xdr:sp macro="" textlink="">
      <xdr:nvSpPr>
        <xdr:cNvPr id="627" name="テキスト ボックス 626"/>
        <xdr:cNvSpPr txBox="1"/>
      </xdr:nvSpPr>
      <xdr:spPr>
        <a:xfrm>
          <a:off x="12547111" y="131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150347</xdr:rowOff>
    </xdr:from>
    <xdr:to>
      <xdr:col>85</xdr:col>
      <xdr:colOff>177800</xdr:colOff>
      <xdr:row>71</xdr:row>
      <xdr:rowOff>80497</xdr:rowOff>
    </xdr:to>
    <xdr:sp macro="" textlink="">
      <xdr:nvSpPr>
        <xdr:cNvPr id="633" name="楕円 632"/>
        <xdr:cNvSpPr/>
      </xdr:nvSpPr>
      <xdr:spPr>
        <a:xfrm>
          <a:off x="16268700" y="121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103374</xdr:rowOff>
    </xdr:from>
    <xdr:ext cx="534377" cy="259045"/>
    <xdr:sp macro="" textlink="">
      <xdr:nvSpPr>
        <xdr:cNvPr id="634" name="公債費該当値テキスト"/>
        <xdr:cNvSpPr txBox="1"/>
      </xdr:nvSpPr>
      <xdr:spPr>
        <a:xfrm>
          <a:off x="16370300" y="121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115921</xdr:rowOff>
    </xdr:from>
    <xdr:to>
      <xdr:col>81</xdr:col>
      <xdr:colOff>101600</xdr:colOff>
      <xdr:row>71</xdr:row>
      <xdr:rowOff>46071</xdr:rowOff>
    </xdr:to>
    <xdr:sp macro="" textlink="">
      <xdr:nvSpPr>
        <xdr:cNvPr id="635" name="楕円 634"/>
        <xdr:cNvSpPr/>
      </xdr:nvSpPr>
      <xdr:spPr>
        <a:xfrm>
          <a:off x="15430500" y="1211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62598</xdr:rowOff>
    </xdr:from>
    <xdr:ext cx="534377" cy="259045"/>
    <xdr:sp macro="" textlink="">
      <xdr:nvSpPr>
        <xdr:cNvPr id="636" name="テキスト ボックス 635"/>
        <xdr:cNvSpPr txBox="1"/>
      </xdr:nvSpPr>
      <xdr:spPr>
        <a:xfrm>
          <a:off x="15214111" y="1189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1369</xdr:rowOff>
    </xdr:from>
    <xdr:to>
      <xdr:col>76</xdr:col>
      <xdr:colOff>165100</xdr:colOff>
      <xdr:row>70</xdr:row>
      <xdr:rowOff>102969</xdr:rowOff>
    </xdr:to>
    <xdr:sp macro="" textlink="">
      <xdr:nvSpPr>
        <xdr:cNvPr id="637" name="楕円 636"/>
        <xdr:cNvSpPr/>
      </xdr:nvSpPr>
      <xdr:spPr>
        <a:xfrm>
          <a:off x="14541500" y="1200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119496</xdr:rowOff>
    </xdr:from>
    <xdr:ext cx="599010" cy="259045"/>
    <xdr:sp macro="" textlink="">
      <xdr:nvSpPr>
        <xdr:cNvPr id="638" name="テキスト ボックス 637"/>
        <xdr:cNvSpPr txBox="1"/>
      </xdr:nvSpPr>
      <xdr:spPr>
        <a:xfrm>
          <a:off x="14292795" y="1177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98501</xdr:rowOff>
    </xdr:from>
    <xdr:to>
      <xdr:col>72</xdr:col>
      <xdr:colOff>38100</xdr:colOff>
      <xdr:row>71</xdr:row>
      <xdr:rowOff>28651</xdr:rowOff>
    </xdr:to>
    <xdr:sp macro="" textlink="">
      <xdr:nvSpPr>
        <xdr:cNvPr id="639" name="楕円 638"/>
        <xdr:cNvSpPr/>
      </xdr:nvSpPr>
      <xdr:spPr>
        <a:xfrm>
          <a:off x="13652500" y="1210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45178</xdr:rowOff>
    </xdr:from>
    <xdr:ext cx="534377" cy="259045"/>
    <xdr:sp macro="" textlink="">
      <xdr:nvSpPr>
        <xdr:cNvPr id="640" name="テキスト ボックス 639"/>
        <xdr:cNvSpPr txBox="1"/>
      </xdr:nvSpPr>
      <xdr:spPr>
        <a:xfrm>
          <a:off x="13436111" y="118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149205</xdr:rowOff>
    </xdr:from>
    <xdr:to>
      <xdr:col>67</xdr:col>
      <xdr:colOff>101600</xdr:colOff>
      <xdr:row>70</xdr:row>
      <xdr:rowOff>79355</xdr:rowOff>
    </xdr:to>
    <xdr:sp macro="" textlink="">
      <xdr:nvSpPr>
        <xdr:cNvPr id="641" name="楕円 640"/>
        <xdr:cNvSpPr/>
      </xdr:nvSpPr>
      <xdr:spPr>
        <a:xfrm>
          <a:off x="12763500" y="1197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95882</xdr:rowOff>
    </xdr:from>
    <xdr:ext cx="599010" cy="259045"/>
    <xdr:sp macro="" textlink="">
      <xdr:nvSpPr>
        <xdr:cNvPr id="642" name="テキスト ボックス 641"/>
        <xdr:cNvSpPr txBox="1"/>
      </xdr:nvSpPr>
      <xdr:spPr>
        <a:xfrm>
          <a:off x="12514795" y="1175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6" name="テキスト ボックス 65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8" name="テキスト ボックス 65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0" name="テキスト ボックス 65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51918</xdr:rowOff>
    </xdr:from>
    <xdr:to>
      <xdr:col>85</xdr:col>
      <xdr:colOff>126364</xdr:colOff>
      <xdr:row>98</xdr:row>
      <xdr:rowOff>138877</xdr:rowOff>
    </xdr:to>
    <xdr:cxnSp macro="">
      <xdr:nvCxnSpPr>
        <xdr:cNvPr id="664" name="直線コネクタ 663"/>
        <xdr:cNvCxnSpPr/>
      </xdr:nvCxnSpPr>
      <xdr:spPr>
        <a:xfrm flipV="1">
          <a:off x="16317595" y="16168218"/>
          <a:ext cx="1269" cy="772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142704</xdr:rowOff>
    </xdr:from>
    <xdr:ext cx="313932" cy="259045"/>
    <xdr:sp macro="" textlink="">
      <xdr:nvSpPr>
        <xdr:cNvPr id="665" name="積立金最小値テキスト"/>
        <xdr:cNvSpPr txBox="1"/>
      </xdr:nvSpPr>
      <xdr:spPr>
        <a:xfrm>
          <a:off x="16370300" y="16944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138877</xdr:rowOff>
    </xdr:from>
    <xdr:to>
      <xdr:col>86</xdr:col>
      <xdr:colOff>25400</xdr:colOff>
      <xdr:row>98</xdr:row>
      <xdr:rowOff>138877</xdr:rowOff>
    </xdr:to>
    <xdr:cxnSp macro="">
      <xdr:nvCxnSpPr>
        <xdr:cNvPr id="666" name="直線コネクタ 665"/>
        <xdr:cNvCxnSpPr/>
      </xdr:nvCxnSpPr>
      <xdr:spPr>
        <a:xfrm>
          <a:off x="16230600" y="1694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170045</xdr:rowOff>
    </xdr:from>
    <xdr:ext cx="534377" cy="259045"/>
    <xdr:sp macro="" textlink="">
      <xdr:nvSpPr>
        <xdr:cNvPr id="667" name="積立金最大値テキスト"/>
        <xdr:cNvSpPr txBox="1"/>
      </xdr:nvSpPr>
      <xdr:spPr>
        <a:xfrm>
          <a:off x="16370300" y="1594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51918</xdr:rowOff>
    </xdr:from>
    <xdr:to>
      <xdr:col>86</xdr:col>
      <xdr:colOff>25400</xdr:colOff>
      <xdr:row>94</xdr:row>
      <xdr:rowOff>51918</xdr:rowOff>
    </xdr:to>
    <xdr:cxnSp macro="">
      <xdr:nvCxnSpPr>
        <xdr:cNvPr id="668" name="直線コネクタ 667"/>
        <xdr:cNvCxnSpPr/>
      </xdr:nvCxnSpPr>
      <xdr:spPr>
        <a:xfrm>
          <a:off x="16230600" y="1616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51918</xdr:rowOff>
    </xdr:from>
    <xdr:to>
      <xdr:col>85</xdr:col>
      <xdr:colOff>127000</xdr:colOff>
      <xdr:row>98</xdr:row>
      <xdr:rowOff>28921</xdr:rowOff>
    </xdr:to>
    <xdr:cxnSp macro="">
      <xdr:nvCxnSpPr>
        <xdr:cNvPr id="669" name="直線コネクタ 668"/>
        <xdr:cNvCxnSpPr/>
      </xdr:nvCxnSpPr>
      <xdr:spPr>
        <a:xfrm flipV="1">
          <a:off x="15481300" y="16168218"/>
          <a:ext cx="838200" cy="66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147017</xdr:rowOff>
    </xdr:from>
    <xdr:ext cx="469744" cy="259045"/>
    <xdr:sp macro="" textlink="">
      <xdr:nvSpPr>
        <xdr:cNvPr id="670" name="積立金平均値テキスト"/>
        <xdr:cNvSpPr txBox="1"/>
      </xdr:nvSpPr>
      <xdr:spPr>
        <a:xfrm>
          <a:off x="16370300" y="1660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168590</xdr:rowOff>
    </xdr:from>
    <xdr:to>
      <xdr:col>85</xdr:col>
      <xdr:colOff>177800</xdr:colOff>
      <xdr:row>97</xdr:row>
      <xdr:rowOff>98740</xdr:rowOff>
    </xdr:to>
    <xdr:sp macro="" textlink="">
      <xdr:nvSpPr>
        <xdr:cNvPr id="671" name="フローチャート: 判断 670"/>
        <xdr:cNvSpPr/>
      </xdr:nvSpPr>
      <xdr:spPr>
        <a:xfrm>
          <a:off x="162687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99558</xdr:rowOff>
    </xdr:from>
    <xdr:to>
      <xdr:col>81</xdr:col>
      <xdr:colOff>50800</xdr:colOff>
      <xdr:row>98</xdr:row>
      <xdr:rowOff>28921</xdr:rowOff>
    </xdr:to>
    <xdr:cxnSp macro="">
      <xdr:nvCxnSpPr>
        <xdr:cNvPr id="672" name="直線コネクタ 671"/>
        <xdr:cNvCxnSpPr/>
      </xdr:nvCxnSpPr>
      <xdr:spPr>
        <a:xfrm>
          <a:off x="14592300" y="16730208"/>
          <a:ext cx="889000" cy="10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79573</xdr:rowOff>
    </xdr:from>
    <xdr:to>
      <xdr:col>81</xdr:col>
      <xdr:colOff>101600</xdr:colOff>
      <xdr:row>98</xdr:row>
      <xdr:rowOff>9723</xdr:rowOff>
    </xdr:to>
    <xdr:sp macro="" textlink="">
      <xdr:nvSpPr>
        <xdr:cNvPr id="673" name="フローチャート: 判断 672"/>
        <xdr:cNvSpPr/>
      </xdr:nvSpPr>
      <xdr:spPr>
        <a:xfrm>
          <a:off x="15430500" y="1671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26250</xdr:rowOff>
    </xdr:from>
    <xdr:ext cx="469744" cy="259045"/>
    <xdr:sp macro="" textlink="">
      <xdr:nvSpPr>
        <xdr:cNvPr id="674" name="テキスト ボックス 673"/>
        <xdr:cNvSpPr txBox="1"/>
      </xdr:nvSpPr>
      <xdr:spPr>
        <a:xfrm>
          <a:off x="15246428" y="1648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55621</xdr:rowOff>
    </xdr:from>
    <xdr:to>
      <xdr:col>76</xdr:col>
      <xdr:colOff>114300</xdr:colOff>
      <xdr:row>97</xdr:row>
      <xdr:rowOff>99558</xdr:rowOff>
    </xdr:to>
    <xdr:cxnSp macro="">
      <xdr:nvCxnSpPr>
        <xdr:cNvPr id="675" name="直線コネクタ 674"/>
        <xdr:cNvCxnSpPr/>
      </xdr:nvCxnSpPr>
      <xdr:spPr>
        <a:xfrm>
          <a:off x="13703300" y="16343371"/>
          <a:ext cx="889000" cy="38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41808</xdr:rowOff>
    </xdr:from>
    <xdr:to>
      <xdr:col>76</xdr:col>
      <xdr:colOff>165100</xdr:colOff>
      <xdr:row>97</xdr:row>
      <xdr:rowOff>143408</xdr:rowOff>
    </xdr:to>
    <xdr:sp macro="" textlink="">
      <xdr:nvSpPr>
        <xdr:cNvPr id="676" name="フローチャート: 判断 675"/>
        <xdr:cNvSpPr/>
      </xdr:nvSpPr>
      <xdr:spPr>
        <a:xfrm>
          <a:off x="14541500" y="1667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159935</xdr:rowOff>
    </xdr:from>
    <xdr:ext cx="469744" cy="259045"/>
    <xdr:sp macro="" textlink="">
      <xdr:nvSpPr>
        <xdr:cNvPr id="677" name="テキスト ボックス 676"/>
        <xdr:cNvSpPr txBox="1"/>
      </xdr:nvSpPr>
      <xdr:spPr>
        <a:xfrm>
          <a:off x="14357428" y="1644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80904</xdr:rowOff>
    </xdr:from>
    <xdr:to>
      <xdr:col>71</xdr:col>
      <xdr:colOff>177800</xdr:colOff>
      <xdr:row>95</xdr:row>
      <xdr:rowOff>55621</xdr:rowOff>
    </xdr:to>
    <xdr:cxnSp macro="">
      <xdr:nvCxnSpPr>
        <xdr:cNvPr id="678" name="直線コネクタ 677"/>
        <xdr:cNvCxnSpPr/>
      </xdr:nvCxnSpPr>
      <xdr:spPr>
        <a:xfrm>
          <a:off x="12814300" y="15854304"/>
          <a:ext cx="889000" cy="48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27040</xdr:rowOff>
    </xdr:from>
    <xdr:to>
      <xdr:col>72</xdr:col>
      <xdr:colOff>38100</xdr:colOff>
      <xdr:row>97</xdr:row>
      <xdr:rowOff>128640</xdr:rowOff>
    </xdr:to>
    <xdr:sp macro="" textlink="">
      <xdr:nvSpPr>
        <xdr:cNvPr id="679" name="フローチャート: 判断 678"/>
        <xdr:cNvSpPr/>
      </xdr:nvSpPr>
      <xdr:spPr>
        <a:xfrm>
          <a:off x="13652500" y="1665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119767</xdr:rowOff>
    </xdr:from>
    <xdr:ext cx="469744" cy="259045"/>
    <xdr:sp macro="" textlink="">
      <xdr:nvSpPr>
        <xdr:cNvPr id="680" name="テキスト ボックス 679"/>
        <xdr:cNvSpPr txBox="1"/>
      </xdr:nvSpPr>
      <xdr:spPr>
        <a:xfrm>
          <a:off x="13468428" y="1675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62337</xdr:rowOff>
    </xdr:from>
    <xdr:to>
      <xdr:col>67</xdr:col>
      <xdr:colOff>101600</xdr:colOff>
      <xdr:row>96</xdr:row>
      <xdr:rowOff>163937</xdr:rowOff>
    </xdr:to>
    <xdr:sp macro="" textlink="">
      <xdr:nvSpPr>
        <xdr:cNvPr id="681" name="フローチャート: 判断 680"/>
        <xdr:cNvSpPr/>
      </xdr:nvSpPr>
      <xdr:spPr>
        <a:xfrm>
          <a:off x="12763500" y="1652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155064</xdr:rowOff>
    </xdr:from>
    <xdr:ext cx="469744" cy="259045"/>
    <xdr:sp macro="" textlink="">
      <xdr:nvSpPr>
        <xdr:cNvPr id="682" name="テキスト ボックス 681"/>
        <xdr:cNvSpPr txBox="1"/>
      </xdr:nvSpPr>
      <xdr:spPr>
        <a:xfrm>
          <a:off x="12579428" y="1661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1118</xdr:rowOff>
    </xdr:from>
    <xdr:to>
      <xdr:col>85</xdr:col>
      <xdr:colOff>177800</xdr:colOff>
      <xdr:row>94</xdr:row>
      <xdr:rowOff>102718</xdr:rowOff>
    </xdr:to>
    <xdr:sp macro="" textlink="">
      <xdr:nvSpPr>
        <xdr:cNvPr id="688" name="楕円 687"/>
        <xdr:cNvSpPr/>
      </xdr:nvSpPr>
      <xdr:spPr>
        <a:xfrm>
          <a:off x="16268700" y="161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125595</xdr:rowOff>
    </xdr:from>
    <xdr:ext cx="534377" cy="259045"/>
    <xdr:sp macro="" textlink="">
      <xdr:nvSpPr>
        <xdr:cNvPr id="689" name="積立金該当値テキスト"/>
        <xdr:cNvSpPr txBox="1"/>
      </xdr:nvSpPr>
      <xdr:spPr>
        <a:xfrm>
          <a:off x="16370300" y="160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149571</xdr:rowOff>
    </xdr:from>
    <xdr:to>
      <xdr:col>81</xdr:col>
      <xdr:colOff>101600</xdr:colOff>
      <xdr:row>98</xdr:row>
      <xdr:rowOff>79721</xdr:rowOff>
    </xdr:to>
    <xdr:sp macro="" textlink="">
      <xdr:nvSpPr>
        <xdr:cNvPr id="690" name="楕円 689"/>
        <xdr:cNvSpPr/>
      </xdr:nvSpPr>
      <xdr:spPr>
        <a:xfrm>
          <a:off x="15430500" y="1678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70848</xdr:rowOff>
    </xdr:from>
    <xdr:ext cx="469744" cy="259045"/>
    <xdr:sp macro="" textlink="">
      <xdr:nvSpPr>
        <xdr:cNvPr id="691" name="テキスト ボックス 690"/>
        <xdr:cNvSpPr txBox="1"/>
      </xdr:nvSpPr>
      <xdr:spPr>
        <a:xfrm>
          <a:off x="15246428" y="1687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48758</xdr:rowOff>
    </xdr:from>
    <xdr:to>
      <xdr:col>76</xdr:col>
      <xdr:colOff>165100</xdr:colOff>
      <xdr:row>97</xdr:row>
      <xdr:rowOff>150358</xdr:rowOff>
    </xdr:to>
    <xdr:sp macro="" textlink="">
      <xdr:nvSpPr>
        <xdr:cNvPr id="692" name="楕円 691"/>
        <xdr:cNvSpPr/>
      </xdr:nvSpPr>
      <xdr:spPr>
        <a:xfrm>
          <a:off x="14541500" y="1667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141485</xdr:rowOff>
    </xdr:from>
    <xdr:ext cx="469744" cy="259045"/>
    <xdr:sp macro="" textlink="">
      <xdr:nvSpPr>
        <xdr:cNvPr id="693" name="テキスト ボックス 692"/>
        <xdr:cNvSpPr txBox="1"/>
      </xdr:nvSpPr>
      <xdr:spPr>
        <a:xfrm>
          <a:off x="14357428" y="1677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4821</xdr:rowOff>
    </xdr:from>
    <xdr:to>
      <xdr:col>72</xdr:col>
      <xdr:colOff>38100</xdr:colOff>
      <xdr:row>95</xdr:row>
      <xdr:rowOff>106421</xdr:rowOff>
    </xdr:to>
    <xdr:sp macro="" textlink="">
      <xdr:nvSpPr>
        <xdr:cNvPr id="694" name="楕円 693"/>
        <xdr:cNvSpPr/>
      </xdr:nvSpPr>
      <xdr:spPr>
        <a:xfrm>
          <a:off x="13652500" y="1629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122948</xdr:rowOff>
    </xdr:from>
    <xdr:ext cx="534377" cy="259045"/>
    <xdr:sp macro="" textlink="">
      <xdr:nvSpPr>
        <xdr:cNvPr id="695" name="テキスト ボックス 694"/>
        <xdr:cNvSpPr txBox="1"/>
      </xdr:nvSpPr>
      <xdr:spPr>
        <a:xfrm>
          <a:off x="13436111" y="16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30104</xdr:rowOff>
    </xdr:from>
    <xdr:to>
      <xdr:col>67</xdr:col>
      <xdr:colOff>101600</xdr:colOff>
      <xdr:row>92</xdr:row>
      <xdr:rowOff>131704</xdr:rowOff>
    </xdr:to>
    <xdr:sp macro="" textlink="">
      <xdr:nvSpPr>
        <xdr:cNvPr id="696" name="楕円 695"/>
        <xdr:cNvSpPr/>
      </xdr:nvSpPr>
      <xdr:spPr>
        <a:xfrm>
          <a:off x="12763500" y="158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148231</xdr:rowOff>
    </xdr:from>
    <xdr:ext cx="534377" cy="259045"/>
    <xdr:sp macro="" textlink="">
      <xdr:nvSpPr>
        <xdr:cNvPr id="697" name="テキスト ボックス 696"/>
        <xdr:cNvSpPr txBox="1"/>
      </xdr:nvSpPr>
      <xdr:spPr>
        <a:xfrm>
          <a:off x="12547111" y="1557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115697</xdr:rowOff>
    </xdr:from>
    <xdr:to>
      <xdr:col>116</xdr:col>
      <xdr:colOff>62864</xdr:colOff>
      <xdr:row>39</xdr:row>
      <xdr:rowOff>43561</xdr:rowOff>
    </xdr:to>
    <xdr:cxnSp macro="">
      <xdr:nvCxnSpPr>
        <xdr:cNvPr id="721" name="直線コネクタ 720"/>
        <xdr:cNvCxnSpPr/>
      </xdr:nvCxnSpPr>
      <xdr:spPr>
        <a:xfrm flipV="1">
          <a:off x="22159595" y="5773547"/>
          <a:ext cx="1269" cy="95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47388</xdr:rowOff>
    </xdr:from>
    <xdr:ext cx="249299" cy="259045"/>
    <xdr:sp macro="" textlink="">
      <xdr:nvSpPr>
        <xdr:cNvPr id="722" name="投資及び出資金最小値テキスト"/>
        <xdr:cNvSpPr txBox="1"/>
      </xdr:nvSpPr>
      <xdr:spPr>
        <a:xfrm>
          <a:off x="22212300" y="67339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43561</xdr:rowOff>
    </xdr:from>
    <xdr:to>
      <xdr:col>116</xdr:col>
      <xdr:colOff>152400</xdr:colOff>
      <xdr:row>39</xdr:row>
      <xdr:rowOff>43561</xdr:rowOff>
    </xdr:to>
    <xdr:cxnSp macro="">
      <xdr:nvCxnSpPr>
        <xdr:cNvPr id="723" name="直線コネクタ 722"/>
        <xdr:cNvCxnSpPr/>
      </xdr:nvCxnSpPr>
      <xdr:spPr>
        <a:xfrm>
          <a:off x="22072600" y="6730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62374</xdr:rowOff>
    </xdr:from>
    <xdr:ext cx="469744" cy="259045"/>
    <xdr:sp macro="" textlink="">
      <xdr:nvSpPr>
        <xdr:cNvPr id="724" name="投資及び出資金最大値テキスト"/>
        <xdr:cNvSpPr txBox="1"/>
      </xdr:nvSpPr>
      <xdr:spPr>
        <a:xfrm>
          <a:off x="22212300" y="554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115697</xdr:rowOff>
    </xdr:from>
    <xdr:to>
      <xdr:col>116</xdr:col>
      <xdr:colOff>152400</xdr:colOff>
      <xdr:row>33</xdr:row>
      <xdr:rowOff>115697</xdr:rowOff>
    </xdr:to>
    <xdr:cxnSp macro="">
      <xdr:nvCxnSpPr>
        <xdr:cNvPr id="725" name="直線コネクタ 724"/>
        <xdr:cNvCxnSpPr/>
      </xdr:nvCxnSpPr>
      <xdr:spPr>
        <a:xfrm>
          <a:off x="22072600" y="577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54991</xdr:rowOff>
    </xdr:from>
    <xdr:to>
      <xdr:col>116</xdr:col>
      <xdr:colOff>63500</xdr:colOff>
      <xdr:row>38</xdr:row>
      <xdr:rowOff>90297</xdr:rowOff>
    </xdr:to>
    <xdr:cxnSp macro="">
      <xdr:nvCxnSpPr>
        <xdr:cNvPr id="726" name="直線コネクタ 725"/>
        <xdr:cNvCxnSpPr/>
      </xdr:nvCxnSpPr>
      <xdr:spPr>
        <a:xfrm>
          <a:off x="21323300" y="6570091"/>
          <a:ext cx="838200" cy="3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76344</xdr:rowOff>
    </xdr:from>
    <xdr:ext cx="469744" cy="259045"/>
    <xdr:sp macro="" textlink="">
      <xdr:nvSpPr>
        <xdr:cNvPr id="727" name="投資及び出資金平均値テキスト"/>
        <xdr:cNvSpPr txBox="1"/>
      </xdr:nvSpPr>
      <xdr:spPr>
        <a:xfrm>
          <a:off x="22212300" y="62485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53467</xdr:rowOff>
    </xdr:from>
    <xdr:to>
      <xdr:col>116</xdr:col>
      <xdr:colOff>114300</xdr:colOff>
      <xdr:row>37</xdr:row>
      <xdr:rowOff>155067</xdr:rowOff>
    </xdr:to>
    <xdr:sp macro="" textlink="">
      <xdr:nvSpPr>
        <xdr:cNvPr id="728" name="フローチャート: 判断 727"/>
        <xdr:cNvSpPr/>
      </xdr:nvSpPr>
      <xdr:spPr>
        <a:xfrm>
          <a:off x="22110700" y="639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147955</xdr:rowOff>
    </xdr:from>
    <xdr:to>
      <xdr:col>111</xdr:col>
      <xdr:colOff>177800</xdr:colOff>
      <xdr:row>38</xdr:row>
      <xdr:rowOff>54991</xdr:rowOff>
    </xdr:to>
    <xdr:cxnSp macro="">
      <xdr:nvCxnSpPr>
        <xdr:cNvPr id="729" name="直線コネクタ 728"/>
        <xdr:cNvCxnSpPr/>
      </xdr:nvCxnSpPr>
      <xdr:spPr>
        <a:xfrm>
          <a:off x="20434300" y="6491605"/>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30734</xdr:rowOff>
    </xdr:from>
    <xdr:to>
      <xdr:col>112</xdr:col>
      <xdr:colOff>38100</xdr:colOff>
      <xdr:row>37</xdr:row>
      <xdr:rowOff>132334</xdr:rowOff>
    </xdr:to>
    <xdr:sp macro="" textlink="">
      <xdr:nvSpPr>
        <xdr:cNvPr id="730" name="フローチャート: 判断 729"/>
        <xdr:cNvSpPr/>
      </xdr:nvSpPr>
      <xdr:spPr>
        <a:xfrm>
          <a:off x="21272500" y="63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148861</xdr:rowOff>
    </xdr:from>
    <xdr:ext cx="469744" cy="259045"/>
    <xdr:sp macro="" textlink="">
      <xdr:nvSpPr>
        <xdr:cNvPr id="731" name="テキスト ボックス 730"/>
        <xdr:cNvSpPr txBox="1"/>
      </xdr:nvSpPr>
      <xdr:spPr>
        <a:xfrm>
          <a:off x="21088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119253</xdr:rowOff>
    </xdr:from>
    <xdr:to>
      <xdr:col>107</xdr:col>
      <xdr:colOff>50800</xdr:colOff>
      <xdr:row>37</xdr:row>
      <xdr:rowOff>147955</xdr:rowOff>
    </xdr:to>
    <xdr:cxnSp macro="">
      <xdr:nvCxnSpPr>
        <xdr:cNvPr id="732" name="直線コネクタ 731"/>
        <xdr:cNvCxnSpPr/>
      </xdr:nvCxnSpPr>
      <xdr:spPr>
        <a:xfrm>
          <a:off x="19545300" y="5262753"/>
          <a:ext cx="889000" cy="122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148082</xdr:rowOff>
    </xdr:from>
    <xdr:to>
      <xdr:col>107</xdr:col>
      <xdr:colOff>101600</xdr:colOff>
      <xdr:row>37</xdr:row>
      <xdr:rowOff>78232</xdr:rowOff>
    </xdr:to>
    <xdr:sp macro="" textlink="">
      <xdr:nvSpPr>
        <xdr:cNvPr id="733" name="フローチャート: 判断 732"/>
        <xdr:cNvSpPr/>
      </xdr:nvSpPr>
      <xdr:spPr>
        <a:xfrm>
          <a:off x="20383500" y="63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94759</xdr:rowOff>
    </xdr:from>
    <xdr:ext cx="469744" cy="259045"/>
    <xdr:sp macro="" textlink="">
      <xdr:nvSpPr>
        <xdr:cNvPr id="734" name="テキスト ボックス 733"/>
        <xdr:cNvSpPr txBox="1"/>
      </xdr:nvSpPr>
      <xdr:spPr>
        <a:xfrm>
          <a:off x="20199428" y="60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119253</xdr:rowOff>
    </xdr:from>
    <xdr:to>
      <xdr:col>102</xdr:col>
      <xdr:colOff>114300</xdr:colOff>
      <xdr:row>36</xdr:row>
      <xdr:rowOff>166878</xdr:rowOff>
    </xdr:to>
    <xdr:cxnSp macro="">
      <xdr:nvCxnSpPr>
        <xdr:cNvPr id="735" name="直線コネクタ 734"/>
        <xdr:cNvCxnSpPr/>
      </xdr:nvCxnSpPr>
      <xdr:spPr>
        <a:xfrm flipV="1">
          <a:off x="18656300" y="5262753"/>
          <a:ext cx="889000" cy="107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42799</xdr:rowOff>
    </xdr:from>
    <xdr:to>
      <xdr:col>102</xdr:col>
      <xdr:colOff>165100</xdr:colOff>
      <xdr:row>36</xdr:row>
      <xdr:rowOff>144399</xdr:rowOff>
    </xdr:to>
    <xdr:sp macro="" textlink="">
      <xdr:nvSpPr>
        <xdr:cNvPr id="736" name="フローチャート: 判断 735"/>
        <xdr:cNvSpPr/>
      </xdr:nvSpPr>
      <xdr:spPr>
        <a:xfrm>
          <a:off x="19494500" y="621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135526</xdr:rowOff>
    </xdr:from>
    <xdr:ext cx="469744" cy="259045"/>
    <xdr:sp macro="" textlink="">
      <xdr:nvSpPr>
        <xdr:cNvPr id="737" name="テキスト ボックス 736"/>
        <xdr:cNvSpPr txBox="1"/>
      </xdr:nvSpPr>
      <xdr:spPr>
        <a:xfrm>
          <a:off x="19310428" y="630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130810</xdr:rowOff>
    </xdr:from>
    <xdr:to>
      <xdr:col>98</xdr:col>
      <xdr:colOff>38100</xdr:colOff>
      <xdr:row>37</xdr:row>
      <xdr:rowOff>60960</xdr:rowOff>
    </xdr:to>
    <xdr:sp macro="" textlink="">
      <xdr:nvSpPr>
        <xdr:cNvPr id="738" name="フローチャート: 判断 737"/>
        <xdr:cNvSpPr/>
      </xdr:nvSpPr>
      <xdr:spPr>
        <a:xfrm>
          <a:off x="18605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52087</xdr:rowOff>
    </xdr:from>
    <xdr:ext cx="469744" cy="259045"/>
    <xdr:sp macro="" textlink="">
      <xdr:nvSpPr>
        <xdr:cNvPr id="739" name="テキスト ボックス 738"/>
        <xdr:cNvSpPr txBox="1"/>
      </xdr:nvSpPr>
      <xdr:spPr>
        <a:xfrm>
          <a:off x="18421428"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39497</xdr:rowOff>
    </xdr:from>
    <xdr:to>
      <xdr:col>116</xdr:col>
      <xdr:colOff>114300</xdr:colOff>
      <xdr:row>38</xdr:row>
      <xdr:rowOff>141097</xdr:rowOff>
    </xdr:to>
    <xdr:sp macro="" textlink="">
      <xdr:nvSpPr>
        <xdr:cNvPr id="745" name="楕円 744"/>
        <xdr:cNvSpPr/>
      </xdr:nvSpPr>
      <xdr:spPr>
        <a:xfrm>
          <a:off x="22110700" y="65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125874</xdr:rowOff>
    </xdr:from>
    <xdr:ext cx="378565" cy="259045"/>
    <xdr:sp macro="" textlink="">
      <xdr:nvSpPr>
        <xdr:cNvPr id="746" name="投資及び出資金該当値テキスト"/>
        <xdr:cNvSpPr txBox="1"/>
      </xdr:nvSpPr>
      <xdr:spPr>
        <a:xfrm>
          <a:off x="22212300" y="6469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4191</xdr:rowOff>
    </xdr:from>
    <xdr:to>
      <xdr:col>112</xdr:col>
      <xdr:colOff>38100</xdr:colOff>
      <xdr:row>38</xdr:row>
      <xdr:rowOff>105791</xdr:rowOff>
    </xdr:to>
    <xdr:sp macro="" textlink="">
      <xdr:nvSpPr>
        <xdr:cNvPr id="747" name="楕円 746"/>
        <xdr:cNvSpPr/>
      </xdr:nvSpPr>
      <xdr:spPr>
        <a:xfrm>
          <a:off x="21272500" y="65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96918</xdr:rowOff>
    </xdr:from>
    <xdr:ext cx="469744" cy="259045"/>
    <xdr:sp macro="" textlink="">
      <xdr:nvSpPr>
        <xdr:cNvPr id="748" name="テキスト ボックス 747"/>
        <xdr:cNvSpPr txBox="1"/>
      </xdr:nvSpPr>
      <xdr:spPr>
        <a:xfrm>
          <a:off x="21088428" y="661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97155</xdr:rowOff>
    </xdr:from>
    <xdr:to>
      <xdr:col>107</xdr:col>
      <xdr:colOff>101600</xdr:colOff>
      <xdr:row>38</xdr:row>
      <xdr:rowOff>27305</xdr:rowOff>
    </xdr:to>
    <xdr:sp macro="" textlink="">
      <xdr:nvSpPr>
        <xdr:cNvPr id="749" name="楕円 748"/>
        <xdr:cNvSpPr/>
      </xdr:nvSpPr>
      <xdr:spPr>
        <a:xfrm>
          <a:off x="20383500" y="64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18432</xdr:rowOff>
    </xdr:from>
    <xdr:ext cx="469744" cy="259045"/>
    <xdr:sp macro="" textlink="">
      <xdr:nvSpPr>
        <xdr:cNvPr id="750" name="テキスト ボックス 749"/>
        <xdr:cNvSpPr txBox="1"/>
      </xdr:nvSpPr>
      <xdr:spPr>
        <a:xfrm>
          <a:off x="20199428" y="653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68453</xdr:rowOff>
    </xdr:from>
    <xdr:to>
      <xdr:col>102</xdr:col>
      <xdr:colOff>165100</xdr:colOff>
      <xdr:row>30</xdr:row>
      <xdr:rowOff>170053</xdr:rowOff>
    </xdr:to>
    <xdr:sp macro="" textlink="">
      <xdr:nvSpPr>
        <xdr:cNvPr id="751" name="楕円 750"/>
        <xdr:cNvSpPr/>
      </xdr:nvSpPr>
      <xdr:spPr>
        <a:xfrm>
          <a:off x="19494500" y="521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15130</xdr:rowOff>
    </xdr:from>
    <xdr:ext cx="534377" cy="259045"/>
    <xdr:sp macro="" textlink="">
      <xdr:nvSpPr>
        <xdr:cNvPr id="752" name="テキスト ボックス 751"/>
        <xdr:cNvSpPr txBox="1"/>
      </xdr:nvSpPr>
      <xdr:spPr>
        <a:xfrm>
          <a:off x="19278111" y="498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116078</xdr:rowOff>
    </xdr:from>
    <xdr:to>
      <xdr:col>98</xdr:col>
      <xdr:colOff>38100</xdr:colOff>
      <xdr:row>37</xdr:row>
      <xdr:rowOff>46228</xdr:rowOff>
    </xdr:to>
    <xdr:sp macro="" textlink="">
      <xdr:nvSpPr>
        <xdr:cNvPr id="753" name="楕円 752"/>
        <xdr:cNvSpPr/>
      </xdr:nvSpPr>
      <xdr:spPr>
        <a:xfrm>
          <a:off x="18605500" y="62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62755</xdr:rowOff>
    </xdr:from>
    <xdr:ext cx="469744" cy="259045"/>
    <xdr:sp macro="" textlink="">
      <xdr:nvSpPr>
        <xdr:cNvPr id="754" name="テキスト ボックス 753"/>
        <xdr:cNvSpPr txBox="1"/>
      </xdr:nvSpPr>
      <xdr:spPr>
        <a:xfrm>
          <a:off x="18421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76" name="直線コネクタ 775"/>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77" name="貸付金最小値テキスト"/>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78" name="直線コネクタ 777"/>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79" name="貸付金最大値テキスト"/>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0" name="直線コネクタ 779"/>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82253</xdr:rowOff>
    </xdr:from>
    <xdr:to>
      <xdr:col>116</xdr:col>
      <xdr:colOff>63500</xdr:colOff>
      <xdr:row>54</xdr:row>
      <xdr:rowOff>87328</xdr:rowOff>
    </xdr:to>
    <xdr:cxnSp macro="">
      <xdr:nvCxnSpPr>
        <xdr:cNvPr id="781" name="直線コネクタ 780"/>
        <xdr:cNvCxnSpPr/>
      </xdr:nvCxnSpPr>
      <xdr:spPr>
        <a:xfrm>
          <a:off x="21323300" y="9340553"/>
          <a:ext cx="8382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53291</xdr:rowOff>
    </xdr:from>
    <xdr:ext cx="534377" cy="259045"/>
    <xdr:sp macro="" textlink="">
      <xdr:nvSpPr>
        <xdr:cNvPr id="782" name="貸付金平均値テキスト"/>
        <xdr:cNvSpPr txBox="1"/>
      </xdr:nvSpPr>
      <xdr:spPr>
        <a:xfrm>
          <a:off x="22212300" y="948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3" name="フローチャート: 判断 782"/>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17194</xdr:rowOff>
    </xdr:from>
    <xdr:to>
      <xdr:col>111</xdr:col>
      <xdr:colOff>177800</xdr:colOff>
      <xdr:row>54</xdr:row>
      <xdr:rowOff>82253</xdr:rowOff>
    </xdr:to>
    <xdr:cxnSp macro="">
      <xdr:nvCxnSpPr>
        <xdr:cNvPr id="784" name="直線コネクタ 783"/>
        <xdr:cNvCxnSpPr/>
      </xdr:nvCxnSpPr>
      <xdr:spPr>
        <a:xfrm>
          <a:off x="20434300" y="9275494"/>
          <a:ext cx="889000" cy="6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5" name="フローチャート: 判断 784"/>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137965</xdr:rowOff>
    </xdr:from>
    <xdr:ext cx="534377" cy="259045"/>
    <xdr:sp macro="" textlink="">
      <xdr:nvSpPr>
        <xdr:cNvPr id="786" name="テキスト ボックス 785"/>
        <xdr:cNvSpPr txBox="1"/>
      </xdr:nvSpPr>
      <xdr:spPr>
        <a:xfrm>
          <a:off x="21056111" y="95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136157</xdr:rowOff>
    </xdr:from>
    <xdr:to>
      <xdr:col>107</xdr:col>
      <xdr:colOff>50800</xdr:colOff>
      <xdr:row>54</xdr:row>
      <xdr:rowOff>17194</xdr:rowOff>
    </xdr:to>
    <xdr:cxnSp macro="">
      <xdr:nvCxnSpPr>
        <xdr:cNvPr id="787" name="直線コネクタ 786"/>
        <xdr:cNvCxnSpPr/>
      </xdr:nvCxnSpPr>
      <xdr:spPr>
        <a:xfrm>
          <a:off x="19545300" y="9223007"/>
          <a:ext cx="889000" cy="5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88" name="フローチャート: 判断 787"/>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99674</xdr:rowOff>
    </xdr:from>
    <xdr:ext cx="534377" cy="259045"/>
    <xdr:sp macro="" textlink="">
      <xdr:nvSpPr>
        <xdr:cNvPr id="789" name="テキスト ボックス 788"/>
        <xdr:cNvSpPr txBox="1"/>
      </xdr:nvSpPr>
      <xdr:spPr>
        <a:xfrm>
          <a:off x="20167111" y="95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26200</xdr:rowOff>
    </xdr:from>
    <xdr:to>
      <xdr:col>102</xdr:col>
      <xdr:colOff>114300</xdr:colOff>
      <xdr:row>53</xdr:row>
      <xdr:rowOff>136157</xdr:rowOff>
    </xdr:to>
    <xdr:cxnSp macro="">
      <xdr:nvCxnSpPr>
        <xdr:cNvPr id="790" name="直線コネクタ 789"/>
        <xdr:cNvCxnSpPr/>
      </xdr:nvCxnSpPr>
      <xdr:spPr>
        <a:xfrm>
          <a:off x="18656300" y="9113050"/>
          <a:ext cx="889000" cy="10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1" name="フローチャート: 判断 790"/>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38912</xdr:rowOff>
    </xdr:from>
    <xdr:ext cx="534377" cy="259045"/>
    <xdr:sp macro="" textlink="">
      <xdr:nvSpPr>
        <xdr:cNvPr id="792" name="テキスト ボックス 791"/>
        <xdr:cNvSpPr txBox="1"/>
      </xdr:nvSpPr>
      <xdr:spPr>
        <a:xfrm>
          <a:off x="19278111" y="94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3" name="フローチャート: 判断 792"/>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153989</xdr:rowOff>
    </xdr:from>
    <xdr:ext cx="534377" cy="259045"/>
    <xdr:sp macro="" textlink="">
      <xdr:nvSpPr>
        <xdr:cNvPr id="794" name="テキスト ボックス 793"/>
        <xdr:cNvSpPr txBox="1"/>
      </xdr:nvSpPr>
      <xdr:spPr>
        <a:xfrm>
          <a:off x="18389111" y="941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36528</xdr:rowOff>
    </xdr:from>
    <xdr:to>
      <xdr:col>116</xdr:col>
      <xdr:colOff>114300</xdr:colOff>
      <xdr:row>54</xdr:row>
      <xdr:rowOff>138128</xdr:rowOff>
    </xdr:to>
    <xdr:sp macro="" textlink="">
      <xdr:nvSpPr>
        <xdr:cNvPr id="800" name="楕円 799"/>
        <xdr:cNvSpPr/>
      </xdr:nvSpPr>
      <xdr:spPr>
        <a:xfrm>
          <a:off x="22110700" y="929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59405</xdr:rowOff>
    </xdr:from>
    <xdr:ext cx="534377" cy="259045"/>
    <xdr:sp macro="" textlink="">
      <xdr:nvSpPr>
        <xdr:cNvPr id="801" name="貸付金該当値テキスト"/>
        <xdr:cNvSpPr txBox="1"/>
      </xdr:nvSpPr>
      <xdr:spPr>
        <a:xfrm>
          <a:off x="22212300" y="91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31453</xdr:rowOff>
    </xdr:from>
    <xdr:to>
      <xdr:col>112</xdr:col>
      <xdr:colOff>38100</xdr:colOff>
      <xdr:row>54</xdr:row>
      <xdr:rowOff>133053</xdr:rowOff>
    </xdr:to>
    <xdr:sp macro="" textlink="">
      <xdr:nvSpPr>
        <xdr:cNvPr id="802" name="楕円 801"/>
        <xdr:cNvSpPr/>
      </xdr:nvSpPr>
      <xdr:spPr>
        <a:xfrm>
          <a:off x="21272500" y="92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149580</xdr:rowOff>
    </xdr:from>
    <xdr:ext cx="534377" cy="259045"/>
    <xdr:sp macro="" textlink="">
      <xdr:nvSpPr>
        <xdr:cNvPr id="803" name="テキスト ボックス 802"/>
        <xdr:cNvSpPr txBox="1"/>
      </xdr:nvSpPr>
      <xdr:spPr>
        <a:xfrm>
          <a:off x="21056111" y="906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137844</xdr:rowOff>
    </xdr:from>
    <xdr:to>
      <xdr:col>107</xdr:col>
      <xdr:colOff>101600</xdr:colOff>
      <xdr:row>54</xdr:row>
      <xdr:rowOff>67994</xdr:rowOff>
    </xdr:to>
    <xdr:sp macro="" textlink="">
      <xdr:nvSpPr>
        <xdr:cNvPr id="804" name="楕円 803"/>
        <xdr:cNvSpPr/>
      </xdr:nvSpPr>
      <xdr:spPr>
        <a:xfrm>
          <a:off x="20383500" y="92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84521</xdr:rowOff>
    </xdr:from>
    <xdr:ext cx="534377" cy="259045"/>
    <xdr:sp macro="" textlink="">
      <xdr:nvSpPr>
        <xdr:cNvPr id="805" name="テキスト ボックス 804"/>
        <xdr:cNvSpPr txBox="1"/>
      </xdr:nvSpPr>
      <xdr:spPr>
        <a:xfrm>
          <a:off x="20167111" y="89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85357</xdr:rowOff>
    </xdr:from>
    <xdr:to>
      <xdr:col>102</xdr:col>
      <xdr:colOff>165100</xdr:colOff>
      <xdr:row>54</xdr:row>
      <xdr:rowOff>15507</xdr:rowOff>
    </xdr:to>
    <xdr:sp macro="" textlink="">
      <xdr:nvSpPr>
        <xdr:cNvPr id="806" name="楕円 805"/>
        <xdr:cNvSpPr/>
      </xdr:nvSpPr>
      <xdr:spPr>
        <a:xfrm>
          <a:off x="19494500" y="917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32034</xdr:rowOff>
    </xdr:from>
    <xdr:ext cx="534377" cy="259045"/>
    <xdr:sp macro="" textlink="">
      <xdr:nvSpPr>
        <xdr:cNvPr id="807" name="テキスト ボックス 806"/>
        <xdr:cNvSpPr txBox="1"/>
      </xdr:nvSpPr>
      <xdr:spPr>
        <a:xfrm>
          <a:off x="19278111" y="894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146850</xdr:rowOff>
    </xdr:from>
    <xdr:to>
      <xdr:col>98</xdr:col>
      <xdr:colOff>38100</xdr:colOff>
      <xdr:row>53</xdr:row>
      <xdr:rowOff>77000</xdr:rowOff>
    </xdr:to>
    <xdr:sp macro="" textlink="">
      <xdr:nvSpPr>
        <xdr:cNvPr id="808" name="楕円 807"/>
        <xdr:cNvSpPr/>
      </xdr:nvSpPr>
      <xdr:spPr>
        <a:xfrm>
          <a:off x="18605500" y="90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93527</xdr:rowOff>
    </xdr:from>
    <xdr:ext cx="534377" cy="259045"/>
    <xdr:sp macro="" textlink="">
      <xdr:nvSpPr>
        <xdr:cNvPr id="809" name="テキスト ボックス 808"/>
        <xdr:cNvSpPr txBox="1"/>
      </xdr:nvSpPr>
      <xdr:spPr>
        <a:xfrm>
          <a:off x="18389111" y="883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0" name="テキスト ボックス 82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11303</xdr:rowOff>
    </xdr:from>
    <xdr:to>
      <xdr:col>116</xdr:col>
      <xdr:colOff>62864</xdr:colOff>
      <xdr:row>78</xdr:row>
      <xdr:rowOff>49251</xdr:rowOff>
    </xdr:to>
    <xdr:cxnSp macro="">
      <xdr:nvCxnSpPr>
        <xdr:cNvPr id="834" name="直線コネクタ 833"/>
        <xdr:cNvCxnSpPr/>
      </xdr:nvCxnSpPr>
      <xdr:spPr>
        <a:xfrm flipV="1">
          <a:off x="22159595" y="12527153"/>
          <a:ext cx="1269" cy="895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53078</xdr:rowOff>
    </xdr:from>
    <xdr:ext cx="534377" cy="259045"/>
    <xdr:sp macro="" textlink="">
      <xdr:nvSpPr>
        <xdr:cNvPr id="835" name="繰出金最小値テキスト"/>
        <xdr:cNvSpPr txBox="1"/>
      </xdr:nvSpPr>
      <xdr:spPr>
        <a:xfrm>
          <a:off x="22212300" y="134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49251</xdr:rowOff>
    </xdr:from>
    <xdr:to>
      <xdr:col>116</xdr:col>
      <xdr:colOff>152400</xdr:colOff>
      <xdr:row>78</xdr:row>
      <xdr:rowOff>49251</xdr:rowOff>
    </xdr:to>
    <xdr:cxnSp macro="">
      <xdr:nvCxnSpPr>
        <xdr:cNvPr id="836" name="直線コネクタ 835"/>
        <xdr:cNvCxnSpPr/>
      </xdr:nvCxnSpPr>
      <xdr:spPr>
        <a:xfrm>
          <a:off x="22072600" y="1342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129430</xdr:rowOff>
    </xdr:from>
    <xdr:ext cx="534377" cy="259045"/>
    <xdr:sp macro="" textlink="">
      <xdr:nvSpPr>
        <xdr:cNvPr id="837" name="繰出金最大値テキスト"/>
        <xdr:cNvSpPr txBox="1"/>
      </xdr:nvSpPr>
      <xdr:spPr>
        <a:xfrm>
          <a:off x="22212300" y="1230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11303</xdr:rowOff>
    </xdr:from>
    <xdr:to>
      <xdr:col>116</xdr:col>
      <xdr:colOff>152400</xdr:colOff>
      <xdr:row>73</xdr:row>
      <xdr:rowOff>11303</xdr:rowOff>
    </xdr:to>
    <xdr:cxnSp macro="">
      <xdr:nvCxnSpPr>
        <xdr:cNvPr id="838" name="直線コネクタ 837"/>
        <xdr:cNvCxnSpPr/>
      </xdr:nvCxnSpPr>
      <xdr:spPr>
        <a:xfrm>
          <a:off x="22072600" y="12527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11303</xdr:rowOff>
    </xdr:from>
    <xdr:to>
      <xdr:col>116</xdr:col>
      <xdr:colOff>63500</xdr:colOff>
      <xdr:row>73</xdr:row>
      <xdr:rowOff>32906</xdr:rowOff>
    </xdr:to>
    <xdr:cxnSp macro="">
      <xdr:nvCxnSpPr>
        <xdr:cNvPr id="839" name="直線コネクタ 838"/>
        <xdr:cNvCxnSpPr/>
      </xdr:nvCxnSpPr>
      <xdr:spPr>
        <a:xfrm flipV="1">
          <a:off x="21323300" y="12527153"/>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95673</xdr:rowOff>
    </xdr:from>
    <xdr:ext cx="534377" cy="259045"/>
    <xdr:sp macro="" textlink="">
      <xdr:nvSpPr>
        <xdr:cNvPr id="840" name="繰出金平均値テキスト"/>
        <xdr:cNvSpPr txBox="1"/>
      </xdr:nvSpPr>
      <xdr:spPr>
        <a:xfrm>
          <a:off x="22212300" y="1295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117246</xdr:rowOff>
    </xdr:from>
    <xdr:to>
      <xdr:col>116</xdr:col>
      <xdr:colOff>114300</xdr:colOff>
      <xdr:row>76</xdr:row>
      <xdr:rowOff>47396</xdr:rowOff>
    </xdr:to>
    <xdr:sp macro="" textlink="">
      <xdr:nvSpPr>
        <xdr:cNvPr id="841" name="フローチャート: 判断 840"/>
        <xdr:cNvSpPr/>
      </xdr:nvSpPr>
      <xdr:spPr>
        <a:xfrm>
          <a:off x="221107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167742</xdr:rowOff>
    </xdr:from>
    <xdr:to>
      <xdr:col>111</xdr:col>
      <xdr:colOff>177800</xdr:colOff>
      <xdr:row>73</xdr:row>
      <xdr:rowOff>32906</xdr:rowOff>
    </xdr:to>
    <xdr:cxnSp macro="">
      <xdr:nvCxnSpPr>
        <xdr:cNvPr id="842" name="直線コネクタ 841"/>
        <xdr:cNvCxnSpPr/>
      </xdr:nvCxnSpPr>
      <xdr:spPr>
        <a:xfrm>
          <a:off x="20434300" y="12169242"/>
          <a:ext cx="889000" cy="37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127381</xdr:rowOff>
    </xdr:from>
    <xdr:to>
      <xdr:col>112</xdr:col>
      <xdr:colOff>38100</xdr:colOff>
      <xdr:row>76</xdr:row>
      <xdr:rowOff>57531</xdr:rowOff>
    </xdr:to>
    <xdr:sp macro="" textlink="">
      <xdr:nvSpPr>
        <xdr:cNvPr id="843" name="フローチャート: 判断 842"/>
        <xdr:cNvSpPr/>
      </xdr:nvSpPr>
      <xdr:spPr>
        <a:xfrm>
          <a:off x="21272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48658</xdr:rowOff>
    </xdr:from>
    <xdr:ext cx="534377" cy="259045"/>
    <xdr:sp macro="" textlink="">
      <xdr:nvSpPr>
        <xdr:cNvPr id="844" name="テキスト ボックス 843"/>
        <xdr:cNvSpPr txBox="1"/>
      </xdr:nvSpPr>
      <xdr:spPr>
        <a:xfrm>
          <a:off x="21056111" y="130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167742</xdr:rowOff>
    </xdr:from>
    <xdr:to>
      <xdr:col>107</xdr:col>
      <xdr:colOff>50800</xdr:colOff>
      <xdr:row>72</xdr:row>
      <xdr:rowOff>160998</xdr:rowOff>
    </xdr:to>
    <xdr:cxnSp macro="">
      <xdr:nvCxnSpPr>
        <xdr:cNvPr id="845" name="直線コネクタ 844"/>
        <xdr:cNvCxnSpPr/>
      </xdr:nvCxnSpPr>
      <xdr:spPr>
        <a:xfrm flipV="1">
          <a:off x="19545300" y="12169242"/>
          <a:ext cx="889000" cy="3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21234</xdr:rowOff>
    </xdr:from>
    <xdr:to>
      <xdr:col>107</xdr:col>
      <xdr:colOff>101600</xdr:colOff>
      <xdr:row>75</xdr:row>
      <xdr:rowOff>122834</xdr:rowOff>
    </xdr:to>
    <xdr:sp macro="" textlink="">
      <xdr:nvSpPr>
        <xdr:cNvPr id="846" name="フローチャート: 判断 845"/>
        <xdr:cNvSpPr/>
      </xdr:nvSpPr>
      <xdr:spPr>
        <a:xfrm>
          <a:off x="20383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113961</xdr:rowOff>
    </xdr:from>
    <xdr:ext cx="534377" cy="259045"/>
    <xdr:sp macro="" textlink="">
      <xdr:nvSpPr>
        <xdr:cNvPr id="847" name="テキスト ボックス 846"/>
        <xdr:cNvSpPr txBox="1"/>
      </xdr:nvSpPr>
      <xdr:spPr>
        <a:xfrm>
          <a:off x="20167111" y="129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160998</xdr:rowOff>
    </xdr:from>
    <xdr:to>
      <xdr:col>102</xdr:col>
      <xdr:colOff>114300</xdr:colOff>
      <xdr:row>73</xdr:row>
      <xdr:rowOff>77635</xdr:rowOff>
    </xdr:to>
    <xdr:cxnSp macro="">
      <xdr:nvCxnSpPr>
        <xdr:cNvPr id="848" name="直線コネクタ 847"/>
        <xdr:cNvCxnSpPr/>
      </xdr:nvCxnSpPr>
      <xdr:spPr>
        <a:xfrm flipV="1">
          <a:off x="18656300" y="12505398"/>
          <a:ext cx="8890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4584</xdr:rowOff>
    </xdr:from>
    <xdr:to>
      <xdr:col>102</xdr:col>
      <xdr:colOff>165100</xdr:colOff>
      <xdr:row>76</xdr:row>
      <xdr:rowOff>106184</xdr:rowOff>
    </xdr:to>
    <xdr:sp macro="" textlink="">
      <xdr:nvSpPr>
        <xdr:cNvPr id="849" name="フローチャート: 判断 848"/>
        <xdr:cNvSpPr/>
      </xdr:nvSpPr>
      <xdr:spPr>
        <a:xfrm>
          <a:off x="19494500" y="1303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97311</xdr:rowOff>
    </xdr:from>
    <xdr:ext cx="534377" cy="259045"/>
    <xdr:sp macro="" textlink="">
      <xdr:nvSpPr>
        <xdr:cNvPr id="850" name="テキスト ボックス 849"/>
        <xdr:cNvSpPr txBox="1"/>
      </xdr:nvSpPr>
      <xdr:spPr>
        <a:xfrm>
          <a:off x="19278111" y="1312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53657</xdr:rowOff>
    </xdr:from>
    <xdr:to>
      <xdr:col>98</xdr:col>
      <xdr:colOff>38100</xdr:colOff>
      <xdr:row>76</xdr:row>
      <xdr:rowOff>155257</xdr:rowOff>
    </xdr:to>
    <xdr:sp macro="" textlink="">
      <xdr:nvSpPr>
        <xdr:cNvPr id="851" name="フローチャート: 判断 850"/>
        <xdr:cNvSpPr/>
      </xdr:nvSpPr>
      <xdr:spPr>
        <a:xfrm>
          <a:off x="18605500" y="1308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146384</xdr:rowOff>
    </xdr:from>
    <xdr:ext cx="534377" cy="259045"/>
    <xdr:sp macro="" textlink="">
      <xdr:nvSpPr>
        <xdr:cNvPr id="852" name="テキスト ボックス 851"/>
        <xdr:cNvSpPr txBox="1"/>
      </xdr:nvSpPr>
      <xdr:spPr>
        <a:xfrm>
          <a:off x="18389111" y="1317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131953</xdr:rowOff>
    </xdr:from>
    <xdr:to>
      <xdr:col>116</xdr:col>
      <xdr:colOff>114300</xdr:colOff>
      <xdr:row>73</xdr:row>
      <xdr:rowOff>62103</xdr:rowOff>
    </xdr:to>
    <xdr:sp macro="" textlink="">
      <xdr:nvSpPr>
        <xdr:cNvPr id="858" name="楕円 857"/>
        <xdr:cNvSpPr/>
      </xdr:nvSpPr>
      <xdr:spPr>
        <a:xfrm>
          <a:off x="22110700" y="124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84980</xdr:rowOff>
    </xdr:from>
    <xdr:ext cx="534377" cy="259045"/>
    <xdr:sp macro="" textlink="">
      <xdr:nvSpPr>
        <xdr:cNvPr id="859" name="繰出金該当値テキスト"/>
        <xdr:cNvSpPr txBox="1"/>
      </xdr:nvSpPr>
      <xdr:spPr>
        <a:xfrm>
          <a:off x="22212300" y="1242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153556</xdr:rowOff>
    </xdr:from>
    <xdr:to>
      <xdr:col>112</xdr:col>
      <xdr:colOff>38100</xdr:colOff>
      <xdr:row>73</xdr:row>
      <xdr:rowOff>83706</xdr:rowOff>
    </xdr:to>
    <xdr:sp macro="" textlink="">
      <xdr:nvSpPr>
        <xdr:cNvPr id="860" name="楕円 859"/>
        <xdr:cNvSpPr/>
      </xdr:nvSpPr>
      <xdr:spPr>
        <a:xfrm>
          <a:off x="21272500" y="124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100233</xdr:rowOff>
    </xdr:from>
    <xdr:ext cx="534377" cy="259045"/>
    <xdr:sp macro="" textlink="">
      <xdr:nvSpPr>
        <xdr:cNvPr id="861" name="テキスト ボックス 860"/>
        <xdr:cNvSpPr txBox="1"/>
      </xdr:nvSpPr>
      <xdr:spPr>
        <a:xfrm>
          <a:off x="21056111" y="1227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116942</xdr:rowOff>
    </xdr:from>
    <xdr:to>
      <xdr:col>107</xdr:col>
      <xdr:colOff>101600</xdr:colOff>
      <xdr:row>71</xdr:row>
      <xdr:rowOff>47092</xdr:rowOff>
    </xdr:to>
    <xdr:sp macro="" textlink="">
      <xdr:nvSpPr>
        <xdr:cNvPr id="862" name="楕円 861"/>
        <xdr:cNvSpPr/>
      </xdr:nvSpPr>
      <xdr:spPr>
        <a:xfrm>
          <a:off x="20383500" y="121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63619</xdr:rowOff>
    </xdr:from>
    <xdr:ext cx="534377" cy="259045"/>
    <xdr:sp macro="" textlink="">
      <xdr:nvSpPr>
        <xdr:cNvPr id="863" name="テキスト ボックス 862"/>
        <xdr:cNvSpPr txBox="1"/>
      </xdr:nvSpPr>
      <xdr:spPr>
        <a:xfrm>
          <a:off x="20167111" y="1189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110198</xdr:rowOff>
    </xdr:from>
    <xdr:to>
      <xdr:col>102</xdr:col>
      <xdr:colOff>165100</xdr:colOff>
      <xdr:row>73</xdr:row>
      <xdr:rowOff>40348</xdr:rowOff>
    </xdr:to>
    <xdr:sp macro="" textlink="">
      <xdr:nvSpPr>
        <xdr:cNvPr id="864" name="楕円 863"/>
        <xdr:cNvSpPr/>
      </xdr:nvSpPr>
      <xdr:spPr>
        <a:xfrm>
          <a:off x="19494500" y="124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56875</xdr:rowOff>
    </xdr:from>
    <xdr:ext cx="534377" cy="259045"/>
    <xdr:sp macro="" textlink="">
      <xdr:nvSpPr>
        <xdr:cNvPr id="865" name="テキスト ボックス 864"/>
        <xdr:cNvSpPr txBox="1"/>
      </xdr:nvSpPr>
      <xdr:spPr>
        <a:xfrm>
          <a:off x="19278111" y="122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26835</xdr:rowOff>
    </xdr:from>
    <xdr:to>
      <xdr:col>98</xdr:col>
      <xdr:colOff>38100</xdr:colOff>
      <xdr:row>73</xdr:row>
      <xdr:rowOff>128435</xdr:rowOff>
    </xdr:to>
    <xdr:sp macro="" textlink="">
      <xdr:nvSpPr>
        <xdr:cNvPr id="866" name="楕円 865"/>
        <xdr:cNvSpPr/>
      </xdr:nvSpPr>
      <xdr:spPr>
        <a:xfrm>
          <a:off x="18605500" y="125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144962</xdr:rowOff>
    </xdr:from>
    <xdr:ext cx="534377" cy="259045"/>
    <xdr:sp macro="" textlink="">
      <xdr:nvSpPr>
        <xdr:cNvPr id="867" name="テキスト ボックス 866"/>
        <xdr:cNvSpPr txBox="1"/>
      </xdr:nvSpPr>
      <xdr:spPr>
        <a:xfrm>
          <a:off x="18389111" y="123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本市における主な構成項目は、人件費・扶助費・公債費であり、中でも扶助費及び公債費は、依然として類似団体と比較して住民一人当たりコストが高い状況となっている。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人件費については、府費負担教職員制度の見直しに伴い、昨年度と比べ大きく増となっている。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年度決算では生活保護費は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年連続の減となったものの、障がい者自立支援給付費や教育・保育給付費が増となっていることなどにより扶助費は増加している。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また、公債費については、利子償還額が減となったことなどにより昨年度と比べ減少している。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そのほか、積立金については、交通事業の民営化に伴う、高速鉄道事業会計からの繰入金を財源とした交通政策基金への積立を行ったことなどにより増加している。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2,702,432
2,570,850
225.21
1,742,817,144
1,740,813,287
419,812
848,686,770
2,069,776,835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151130</xdr:rowOff>
    </xdr:from>
    <xdr:to>
      <xdr:col>24</xdr:col>
      <xdr:colOff>63500</xdr:colOff>
      <xdr:row>38</xdr:row>
      <xdr:rowOff>157662</xdr:rowOff>
    </xdr:to>
    <xdr:cxnSp macro="">
      <xdr:nvCxnSpPr>
        <xdr:cNvPr id="63" name="直線コネクタ 62"/>
        <xdr:cNvCxnSpPr/>
      </xdr:nvCxnSpPr>
      <xdr:spPr>
        <a:xfrm>
          <a:off x="3797300" y="666623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150966</xdr:rowOff>
    </xdr:from>
    <xdr:ext cx="469744" cy="259045"/>
    <xdr:sp macro="" textlink="">
      <xdr:nvSpPr>
        <xdr:cNvPr id="64" name="議会費平均値テキスト"/>
        <xdr:cNvSpPr txBox="1"/>
      </xdr:nvSpPr>
      <xdr:spPr>
        <a:xfrm>
          <a:off x="4686300" y="5980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71120</xdr:rowOff>
    </xdr:from>
    <xdr:to>
      <xdr:col>19</xdr:col>
      <xdr:colOff>177800</xdr:colOff>
      <xdr:row>38</xdr:row>
      <xdr:rowOff>151130</xdr:rowOff>
    </xdr:to>
    <xdr:cxnSp macro="">
      <xdr:nvCxnSpPr>
        <xdr:cNvPr id="66" name="直線コネクタ 65"/>
        <xdr:cNvCxnSpPr/>
      </xdr:nvCxnSpPr>
      <xdr:spPr>
        <a:xfrm>
          <a:off x="2908300" y="65862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64969</xdr:rowOff>
    </xdr:from>
    <xdr:ext cx="469744" cy="259045"/>
    <xdr:sp macro="" textlink="">
      <xdr:nvSpPr>
        <xdr:cNvPr id="68" name="テキスト ボックス 67"/>
        <xdr:cNvSpPr txBox="1"/>
      </xdr:nvSpPr>
      <xdr:spPr>
        <a:xfrm>
          <a:off x="3562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43362</xdr:rowOff>
    </xdr:from>
    <xdr:to>
      <xdr:col>15</xdr:col>
      <xdr:colOff>50800</xdr:colOff>
      <xdr:row>38</xdr:row>
      <xdr:rowOff>71120</xdr:rowOff>
    </xdr:to>
    <xdr:cxnSp macro="">
      <xdr:nvCxnSpPr>
        <xdr:cNvPr id="69" name="直線コネクタ 68"/>
        <xdr:cNvCxnSpPr/>
      </xdr:nvCxnSpPr>
      <xdr:spPr>
        <a:xfrm>
          <a:off x="2019300" y="65584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158041</xdr:rowOff>
    </xdr:from>
    <xdr:ext cx="469744" cy="259045"/>
    <xdr:sp macro="" textlink="">
      <xdr:nvSpPr>
        <xdr:cNvPr id="71" name="テキスト ボックス 70"/>
        <xdr:cNvSpPr txBox="1"/>
      </xdr:nvSpPr>
      <xdr:spPr>
        <a:xfrm>
          <a:off x="2673428" y="58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43362</xdr:rowOff>
    </xdr:from>
    <xdr:to>
      <xdr:col>10</xdr:col>
      <xdr:colOff>114300</xdr:colOff>
      <xdr:row>38</xdr:row>
      <xdr:rowOff>49893</xdr:rowOff>
    </xdr:to>
    <xdr:cxnSp macro="">
      <xdr:nvCxnSpPr>
        <xdr:cNvPr id="72" name="直線コネクタ 71"/>
        <xdr:cNvCxnSpPr/>
      </xdr:nvCxnSpPr>
      <xdr:spPr>
        <a:xfrm flipV="1">
          <a:off x="1130300" y="65584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42108</xdr:rowOff>
    </xdr:from>
    <xdr:ext cx="469744" cy="259045"/>
    <xdr:sp macro="" textlink="">
      <xdr:nvSpPr>
        <xdr:cNvPr id="74" name="テキスト ボックス 73"/>
        <xdr:cNvSpPr txBox="1"/>
      </xdr:nvSpPr>
      <xdr:spPr>
        <a:xfrm>
          <a:off x="1784428" y="58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69867</xdr:rowOff>
    </xdr:from>
    <xdr:ext cx="469744" cy="259045"/>
    <xdr:sp macro="" textlink="">
      <xdr:nvSpPr>
        <xdr:cNvPr id="76" name="テキスト ボックス 75"/>
        <xdr:cNvSpPr txBox="1"/>
      </xdr:nvSpPr>
      <xdr:spPr>
        <a:xfrm>
          <a:off x="895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106862</xdr:rowOff>
    </xdr:from>
    <xdr:to>
      <xdr:col>24</xdr:col>
      <xdr:colOff>114300</xdr:colOff>
      <xdr:row>39</xdr:row>
      <xdr:rowOff>37012</xdr:rowOff>
    </xdr:to>
    <xdr:sp macro="" textlink="">
      <xdr:nvSpPr>
        <xdr:cNvPr id="82" name="楕円 81"/>
        <xdr:cNvSpPr/>
      </xdr:nvSpPr>
      <xdr:spPr>
        <a:xfrm>
          <a:off x="4584700" y="66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21789</xdr:rowOff>
    </xdr:from>
    <xdr:ext cx="378565" cy="259045"/>
    <xdr:sp macro="" textlink="">
      <xdr:nvSpPr>
        <xdr:cNvPr id="83" name="議会費該当値テキスト"/>
        <xdr:cNvSpPr txBox="1"/>
      </xdr:nvSpPr>
      <xdr:spPr>
        <a:xfrm>
          <a:off x="4686300" y="6536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100330</xdr:rowOff>
    </xdr:from>
    <xdr:to>
      <xdr:col>20</xdr:col>
      <xdr:colOff>38100</xdr:colOff>
      <xdr:row>39</xdr:row>
      <xdr:rowOff>30480</xdr:rowOff>
    </xdr:to>
    <xdr:sp macro="" textlink="">
      <xdr:nvSpPr>
        <xdr:cNvPr id="84" name="楕円 83"/>
        <xdr:cNvSpPr/>
      </xdr:nvSpPr>
      <xdr:spPr>
        <a:xfrm>
          <a:off x="3746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39</xdr:row>
      <xdr:rowOff>21607</xdr:rowOff>
    </xdr:from>
    <xdr:ext cx="378565" cy="259045"/>
    <xdr:sp macro="" textlink="">
      <xdr:nvSpPr>
        <xdr:cNvPr id="85" name="テキスト ボックス 84"/>
        <xdr:cNvSpPr txBox="1"/>
      </xdr:nvSpPr>
      <xdr:spPr>
        <a:xfrm>
          <a:off x="3608017" y="6708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20320</xdr:rowOff>
    </xdr:from>
    <xdr:to>
      <xdr:col>15</xdr:col>
      <xdr:colOff>101600</xdr:colOff>
      <xdr:row>38</xdr:row>
      <xdr:rowOff>121920</xdr:rowOff>
    </xdr:to>
    <xdr:sp macro="" textlink="">
      <xdr:nvSpPr>
        <xdr:cNvPr id="86" name="楕円 85"/>
        <xdr:cNvSpPr/>
      </xdr:nvSpPr>
      <xdr:spPr>
        <a:xfrm>
          <a:off x="2857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113047</xdr:rowOff>
    </xdr:from>
    <xdr:ext cx="378565" cy="259045"/>
    <xdr:sp macro="" textlink="">
      <xdr:nvSpPr>
        <xdr:cNvPr id="87" name="テキスト ボックス 86"/>
        <xdr:cNvSpPr txBox="1"/>
      </xdr:nvSpPr>
      <xdr:spPr>
        <a:xfrm>
          <a:off x="2719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164012</xdr:rowOff>
    </xdr:from>
    <xdr:to>
      <xdr:col>10</xdr:col>
      <xdr:colOff>165100</xdr:colOff>
      <xdr:row>38</xdr:row>
      <xdr:rowOff>94162</xdr:rowOff>
    </xdr:to>
    <xdr:sp macro="" textlink="">
      <xdr:nvSpPr>
        <xdr:cNvPr id="88" name="楕円 87"/>
        <xdr:cNvSpPr/>
      </xdr:nvSpPr>
      <xdr:spPr>
        <a:xfrm>
          <a:off x="1968500" y="65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85289</xdr:rowOff>
    </xdr:from>
    <xdr:ext cx="378565" cy="259045"/>
    <xdr:sp macro="" textlink="">
      <xdr:nvSpPr>
        <xdr:cNvPr id="89" name="テキスト ボックス 88"/>
        <xdr:cNvSpPr txBox="1"/>
      </xdr:nvSpPr>
      <xdr:spPr>
        <a:xfrm>
          <a:off x="1830017" y="6600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170543</xdr:rowOff>
    </xdr:from>
    <xdr:to>
      <xdr:col>6</xdr:col>
      <xdr:colOff>38100</xdr:colOff>
      <xdr:row>38</xdr:row>
      <xdr:rowOff>100693</xdr:rowOff>
    </xdr:to>
    <xdr:sp macro="" textlink="">
      <xdr:nvSpPr>
        <xdr:cNvPr id="90" name="楕円 89"/>
        <xdr:cNvSpPr/>
      </xdr:nvSpPr>
      <xdr:spPr>
        <a:xfrm>
          <a:off x="1079500" y="651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91820</xdr:rowOff>
    </xdr:from>
    <xdr:ext cx="378565" cy="259045"/>
    <xdr:sp macro="" textlink="">
      <xdr:nvSpPr>
        <xdr:cNvPr id="91" name="テキスト ボックス 90"/>
        <xdr:cNvSpPr txBox="1"/>
      </xdr:nvSpPr>
      <xdr:spPr>
        <a:xfrm>
          <a:off x="941017" y="660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104176</xdr:rowOff>
    </xdr:from>
    <xdr:to>
      <xdr:col>24</xdr:col>
      <xdr:colOff>63500</xdr:colOff>
      <xdr:row>56</xdr:row>
      <xdr:rowOff>75281</xdr:rowOff>
    </xdr:to>
    <xdr:cxnSp macro="">
      <xdr:nvCxnSpPr>
        <xdr:cNvPr id="119" name="直線コネクタ 118"/>
        <xdr:cNvCxnSpPr/>
      </xdr:nvCxnSpPr>
      <xdr:spPr>
        <a:xfrm flipV="1">
          <a:off x="3797300" y="9533926"/>
          <a:ext cx="838200" cy="14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68516</xdr:rowOff>
    </xdr:from>
    <xdr:ext cx="534377" cy="259045"/>
    <xdr:sp macro="" textlink="">
      <xdr:nvSpPr>
        <xdr:cNvPr id="120" name="総務費平均値テキスト"/>
        <xdr:cNvSpPr txBox="1"/>
      </xdr:nvSpPr>
      <xdr:spPr>
        <a:xfrm>
          <a:off x="4686300" y="949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157759</xdr:rowOff>
    </xdr:from>
    <xdr:to>
      <xdr:col>19</xdr:col>
      <xdr:colOff>177800</xdr:colOff>
      <xdr:row>56</xdr:row>
      <xdr:rowOff>75281</xdr:rowOff>
    </xdr:to>
    <xdr:cxnSp macro="">
      <xdr:nvCxnSpPr>
        <xdr:cNvPr id="122" name="直線コネクタ 121"/>
        <xdr:cNvCxnSpPr/>
      </xdr:nvCxnSpPr>
      <xdr:spPr>
        <a:xfrm>
          <a:off x="2908300" y="9416059"/>
          <a:ext cx="889000" cy="26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65433</xdr:rowOff>
    </xdr:from>
    <xdr:ext cx="534377" cy="259045"/>
    <xdr:sp macro="" textlink="">
      <xdr:nvSpPr>
        <xdr:cNvPr id="124" name="テキスト ボックス 123"/>
        <xdr:cNvSpPr txBox="1"/>
      </xdr:nvSpPr>
      <xdr:spPr>
        <a:xfrm>
          <a:off x="3530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53746</xdr:rowOff>
    </xdr:from>
    <xdr:to>
      <xdr:col>15</xdr:col>
      <xdr:colOff>50800</xdr:colOff>
      <xdr:row>54</xdr:row>
      <xdr:rowOff>157759</xdr:rowOff>
    </xdr:to>
    <xdr:cxnSp macro="">
      <xdr:nvCxnSpPr>
        <xdr:cNvPr id="125" name="直線コネクタ 124"/>
        <xdr:cNvCxnSpPr/>
      </xdr:nvCxnSpPr>
      <xdr:spPr>
        <a:xfrm>
          <a:off x="2019300" y="9140596"/>
          <a:ext cx="889000" cy="27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114464</xdr:rowOff>
    </xdr:from>
    <xdr:ext cx="534377" cy="259045"/>
    <xdr:sp macro="" textlink="">
      <xdr:nvSpPr>
        <xdr:cNvPr id="127" name="テキスト ボックス 126"/>
        <xdr:cNvSpPr txBox="1"/>
      </xdr:nvSpPr>
      <xdr:spPr>
        <a:xfrm>
          <a:off x="2641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100701</xdr:rowOff>
    </xdr:from>
    <xdr:to>
      <xdr:col>10</xdr:col>
      <xdr:colOff>114300</xdr:colOff>
      <xdr:row>53</xdr:row>
      <xdr:rowOff>53746</xdr:rowOff>
    </xdr:to>
    <xdr:cxnSp macro="">
      <xdr:nvCxnSpPr>
        <xdr:cNvPr id="128" name="直線コネクタ 127"/>
        <xdr:cNvCxnSpPr/>
      </xdr:nvCxnSpPr>
      <xdr:spPr>
        <a:xfrm>
          <a:off x="1130300" y="9016101"/>
          <a:ext cx="889000" cy="12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145828</xdr:rowOff>
    </xdr:from>
    <xdr:ext cx="534377" cy="259045"/>
    <xdr:sp macro="" textlink="">
      <xdr:nvSpPr>
        <xdr:cNvPr id="130" name="テキスト ボックス 129"/>
        <xdr:cNvSpPr txBox="1"/>
      </xdr:nvSpPr>
      <xdr:spPr>
        <a:xfrm>
          <a:off x="1752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24990</xdr:rowOff>
    </xdr:from>
    <xdr:ext cx="534377" cy="259045"/>
    <xdr:sp macro="" textlink="">
      <xdr:nvSpPr>
        <xdr:cNvPr id="132" name="テキスト ボックス 131"/>
        <xdr:cNvSpPr txBox="1"/>
      </xdr:nvSpPr>
      <xdr:spPr>
        <a:xfrm>
          <a:off x="863111" y="92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53376</xdr:rowOff>
    </xdr:from>
    <xdr:to>
      <xdr:col>24</xdr:col>
      <xdr:colOff>114300</xdr:colOff>
      <xdr:row>55</xdr:row>
      <xdr:rowOff>154976</xdr:rowOff>
    </xdr:to>
    <xdr:sp macro="" textlink="">
      <xdr:nvSpPr>
        <xdr:cNvPr id="138" name="楕円 137"/>
        <xdr:cNvSpPr/>
      </xdr:nvSpPr>
      <xdr:spPr>
        <a:xfrm>
          <a:off x="4584700" y="94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76253</xdr:rowOff>
    </xdr:from>
    <xdr:ext cx="534377" cy="259045"/>
    <xdr:sp macro="" textlink="">
      <xdr:nvSpPr>
        <xdr:cNvPr id="139" name="総務費該当値テキスト"/>
        <xdr:cNvSpPr txBox="1"/>
      </xdr:nvSpPr>
      <xdr:spPr>
        <a:xfrm>
          <a:off x="4686300" y="933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24481</xdr:rowOff>
    </xdr:from>
    <xdr:to>
      <xdr:col>20</xdr:col>
      <xdr:colOff>38100</xdr:colOff>
      <xdr:row>56</xdr:row>
      <xdr:rowOff>126081</xdr:rowOff>
    </xdr:to>
    <xdr:sp macro="" textlink="">
      <xdr:nvSpPr>
        <xdr:cNvPr id="140" name="楕円 139"/>
        <xdr:cNvSpPr/>
      </xdr:nvSpPr>
      <xdr:spPr>
        <a:xfrm>
          <a:off x="3746500" y="962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117208</xdr:rowOff>
    </xdr:from>
    <xdr:ext cx="534377" cy="259045"/>
    <xdr:sp macro="" textlink="">
      <xdr:nvSpPr>
        <xdr:cNvPr id="141" name="テキスト ボックス 140"/>
        <xdr:cNvSpPr txBox="1"/>
      </xdr:nvSpPr>
      <xdr:spPr>
        <a:xfrm>
          <a:off x="3530111" y="971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106959</xdr:rowOff>
    </xdr:from>
    <xdr:to>
      <xdr:col>15</xdr:col>
      <xdr:colOff>101600</xdr:colOff>
      <xdr:row>55</xdr:row>
      <xdr:rowOff>37109</xdr:rowOff>
    </xdr:to>
    <xdr:sp macro="" textlink="">
      <xdr:nvSpPr>
        <xdr:cNvPr id="142" name="楕円 141"/>
        <xdr:cNvSpPr/>
      </xdr:nvSpPr>
      <xdr:spPr>
        <a:xfrm>
          <a:off x="2857500" y="93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53636</xdr:rowOff>
    </xdr:from>
    <xdr:ext cx="534377" cy="259045"/>
    <xdr:sp macro="" textlink="">
      <xdr:nvSpPr>
        <xdr:cNvPr id="143" name="テキスト ボックス 142"/>
        <xdr:cNvSpPr txBox="1"/>
      </xdr:nvSpPr>
      <xdr:spPr>
        <a:xfrm>
          <a:off x="2641111" y="91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2946</xdr:rowOff>
    </xdr:from>
    <xdr:to>
      <xdr:col>10</xdr:col>
      <xdr:colOff>165100</xdr:colOff>
      <xdr:row>53</xdr:row>
      <xdr:rowOff>104546</xdr:rowOff>
    </xdr:to>
    <xdr:sp macro="" textlink="">
      <xdr:nvSpPr>
        <xdr:cNvPr id="144" name="楕円 143"/>
        <xdr:cNvSpPr/>
      </xdr:nvSpPr>
      <xdr:spPr>
        <a:xfrm>
          <a:off x="1968500" y="908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121073</xdr:rowOff>
    </xdr:from>
    <xdr:ext cx="534377" cy="259045"/>
    <xdr:sp macro="" textlink="">
      <xdr:nvSpPr>
        <xdr:cNvPr id="145" name="テキスト ボックス 144"/>
        <xdr:cNvSpPr txBox="1"/>
      </xdr:nvSpPr>
      <xdr:spPr>
        <a:xfrm>
          <a:off x="1752111" y="886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49901</xdr:rowOff>
    </xdr:from>
    <xdr:to>
      <xdr:col>6</xdr:col>
      <xdr:colOff>38100</xdr:colOff>
      <xdr:row>52</xdr:row>
      <xdr:rowOff>151501</xdr:rowOff>
    </xdr:to>
    <xdr:sp macro="" textlink="">
      <xdr:nvSpPr>
        <xdr:cNvPr id="146" name="楕円 145"/>
        <xdr:cNvSpPr/>
      </xdr:nvSpPr>
      <xdr:spPr>
        <a:xfrm>
          <a:off x="1079500" y="896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168028</xdr:rowOff>
    </xdr:from>
    <xdr:ext cx="534377" cy="259045"/>
    <xdr:sp macro="" textlink="">
      <xdr:nvSpPr>
        <xdr:cNvPr id="147" name="テキスト ボックス 146"/>
        <xdr:cNvSpPr txBox="1"/>
      </xdr:nvSpPr>
      <xdr:spPr>
        <a:xfrm>
          <a:off x="863111" y="874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4" name="直線コネクタ 173"/>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5" name="民生費最小値テキスト"/>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6" name="直線コネクタ 175"/>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7" name="民生費最大値テキスト"/>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8" name="直線コネクタ 177"/>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143390</xdr:rowOff>
    </xdr:from>
    <xdr:to>
      <xdr:col>24</xdr:col>
      <xdr:colOff>63500</xdr:colOff>
      <xdr:row>70</xdr:row>
      <xdr:rowOff>23887</xdr:rowOff>
    </xdr:to>
    <xdr:cxnSp macro="">
      <xdr:nvCxnSpPr>
        <xdr:cNvPr id="179" name="直線コネクタ 178"/>
        <xdr:cNvCxnSpPr/>
      </xdr:nvCxnSpPr>
      <xdr:spPr>
        <a:xfrm flipV="1">
          <a:off x="3797300" y="11973440"/>
          <a:ext cx="838200" cy="5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146640</xdr:rowOff>
    </xdr:from>
    <xdr:ext cx="599010" cy="259045"/>
    <xdr:sp macro="" textlink="">
      <xdr:nvSpPr>
        <xdr:cNvPr id="180" name="民生費平均値テキスト"/>
        <xdr:cNvSpPr txBox="1"/>
      </xdr:nvSpPr>
      <xdr:spPr>
        <a:xfrm>
          <a:off x="4686300" y="12833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81" name="フローチャート: 判断 180"/>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23887</xdr:rowOff>
    </xdr:from>
    <xdr:to>
      <xdr:col>19</xdr:col>
      <xdr:colOff>177800</xdr:colOff>
      <xdr:row>70</xdr:row>
      <xdr:rowOff>58851</xdr:rowOff>
    </xdr:to>
    <xdr:cxnSp macro="">
      <xdr:nvCxnSpPr>
        <xdr:cNvPr id="182" name="直線コネクタ 181"/>
        <xdr:cNvCxnSpPr/>
      </xdr:nvCxnSpPr>
      <xdr:spPr>
        <a:xfrm flipV="1">
          <a:off x="2908300" y="12025387"/>
          <a:ext cx="889000" cy="3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3" name="フローチャート: 判断 182"/>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120558</xdr:rowOff>
    </xdr:from>
    <xdr:ext cx="599010" cy="259045"/>
    <xdr:sp macro="" textlink="">
      <xdr:nvSpPr>
        <xdr:cNvPr id="184" name="テキスト ボックス 183"/>
        <xdr:cNvSpPr txBox="1"/>
      </xdr:nvSpPr>
      <xdr:spPr>
        <a:xfrm>
          <a:off x="3497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58851</xdr:rowOff>
    </xdr:from>
    <xdr:to>
      <xdr:col>15</xdr:col>
      <xdr:colOff>50800</xdr:colOff>
      <xdr:row>70</xdr:row>
      <xdr:rowOff>84183</xdr:rowOff>
    </xdr:to>
    <xdr:cxnSp macro="">
      <xdr:nvCxnSpPr>
        <xdr:cNvPr id="185" name="直線コネクタ 184"/>
        <xdr:cNvCxnSpPr/>
      </xdr:nvCxnSpPr>
      <xdr:spPr>
        <a:xfrm flipV="1">
          <a:off x="2019300" y="12060351"/>
          <a:ext cx="889000" cy="2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6" name="フローチャート: 判断 185"/>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19038</xdr:rowOff>
    </xdr:from>
    <xdr:ext cx="599010" cy="259045"/>
    <xdr:sp macro="" textlink="">
      <xdr:nvSpPr>
        <xdr:cNvPr id="187" name="テキスト ボックス 186"/>
        <xdr:cNvSpPr txBox="1"/>
      </xdr:nvSpPr>
      <xdr:spPr>
        <a:xfrm>
          <a:off x="2608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84183</xdr:rowOff>
    </xdr:from>
    <xdr:to>
      <xdr:col>10</xdr:col>
      <xdr:colOff>114300</xdr:colOff>
      <xdr:row>71</xdr:row>
      <xdr:rowOff>6208</xdr:rowOff>
    </xdr:to>
    <xdr:cxnSp macro="">
      <xdr:nvCxnSpPr>
        <xdr:cNvPr id="188" name="直線コネクタ 187"/>
        <xdr:cNvCxnSpPr/>
      </xdr:nvCxnSpPr>
      <xdr:spPr>
        <a:xfrm flipV="1">
          <a:off x="1130300" y="12085683"/>
          <a:ext cx="889000" cy="9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9" name="フローチャート: 判断 188"/>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68927</xdr:rowOff>
    </xdr:from>
    <xdr:ext cx="599010" cy="259045"/>
    <xdr:sp macro="" textlink="">
      <xdr:nvSpPr>
        <xdr:cNvPr id="190" name="テキスト ボックス 189"/>
        <xdr:cNvSpPr txBox="1"/>
      </xdr:nvSpPr>
      <xdr:spPr>
        <a:xfrm>
          <a:off x="1719795"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91" name="フローチャート: 判断 190"/>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167073</xdr:rowOff>
    </xdr:from>
    <xdr:ext cx="599010" cy="259045"/>
    <xdr:sp macro="" textlink="">
      <xdr:nvSpPr>
        <xdr:cNvPr id="192" name="テキスト ボックス 191"/>
        <xdr:cNvSpPr txBox="1"/>
      </xdr:nvSpPr>
      <xdr:spPr>
        <a:xfrm>
          <a:off x="830795" y="131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92590</xdr:rowOff>
    </xdr:from>
    <xdr:to>
      <xdr:col>24</xdr:col>
      <xdr:colOff>114300</xdr:colOff>
      <xdr:row>70</xdr:row>
      <xdr:rowOff>22740</xdr:rowOff>
    </xdr:to>
    <xdr:sp macro="" textlink="">
      <xdr:nvSpPr>
        <xdr:cNvPr id="198" name="楕円 197"/>
        <xdr:cNvSpPr/>
      </xdr:nvSpPr>
      <xdr:spPr>
        <a:xfrm>
          <a:off x="4584700" y="1192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45617</xdr:rowOff>
    </xdr:from>
    <xdr:ext cx="599010" cy="259045"/>
    <xdr:sp macro="" textlink="">
      <xdr:nvSpPr>
        <xdr:cNvPr id="199" name="民生費該当値テキスト"/>
        <xdr:cNvSpPr txBox="1"/>
      </xdr:nvSpPr>
      <xdr:spPr>
        <a:xfrm>
          <a:off x="4686300" y="1187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144537</xdr:rowOff>
    </xdr:from>
    <xdr:to>
      <xdr:col>20</xdr:col>
      <xdr:colOff>38100</xdr:colOff>
      <xdr:row>70</xdr:row>
      <xdr:rowOff>74687</xdr:rowOff>
    </xdr:to>
    <xdr:sp macro="" textlink="">
      <xdr:nvSpPr>
        <xdr:cNvPr id="200" name="楕円 199"/>
        <xdr:cNvSpPr/>
      </xdr:nvSpPr>
      <xdr:spPr>
        <a:xfrm>
          <a:off x="3746500" y="1197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91214</xdr:rowOff>
    </xdr:from>
    <xdr:ext cx="599010" cy="259045"/>
    <xdr:sp macro="" textlink="">
      <xdr:nvSpPr>
        <xdr:cNvPr id="201" name="テキスト ボックス 200"/>
        <xdr:cNvSpPr txBox="1"/>
      </xdr:nvSpPr>
      <xdr:spPr>
        <a:xfrm>
          <a:off x="3497795" y="1174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8051</xdr:rowOff>
    </xdr:from>
    <xdr:to>
      <xdr:col>15</xdr:col>
      <xdr:colOff>101600</xdr:colOff>
      <xdr:row>70</xdr:row>
      <xdr:rowOff>109651</xdr:rowOff>
    </xdr:to>
    <xdr:sp macro="" textlink="">
      <xdr:nvSpPr>
        <xdr:cNvPr id="202" name="楕円 201"/>
        <xdr:cNvSpPr/>
      </xdr:nvSpPr>
      <xdr:spPr>
        <a:xfrm>
          <a:off x="2857500" y="1200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126178</xdr:rowOff>
    </xdr:from>
    <xdr:ext cx="599010" cy="259045"/>
    <xdr:sp macro="" textlink="">
      <xdr:nvSpPr>
        <xdr:cNvPr id="203" name="テキスト ボックス 202"/>
        <xdr:cNvSpPr txBox="1"/>
      </xdr:nvSpPr>
      <xdr:spPr>
        <a:xfrm>
          <a:off x="2608795" y="1178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33383</xdr:rowOff>
    </xdr:from>
    <xdr:to>
      <xdr:col>10</xdr:col>
      <xdr:colOff>165100</xdr:colOff>
      <xdr:row>70</xdr:row>
      <xdr:rowOff>134983</xdr:rowOff>
    </xdr:to>
    <xdr:sp macro="" textlink="">
      <xdr:nvSpPr>
        <xdr:cNvPr id="204" name="楕円 203"/>
        <xdr:cNvSpPr/>
      </xdr:nvSpPr>
      <xdr:spPr>
        <a:xfrm>
          <a:off x="1968500" y="1203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151510</xdr:rowOff>
    </xdr:from>
    <xdr:ext cx="599010" cy="259045"/>
    <xdr:sp macro="" textlink="">
      <xdr:nvSpPr>
        <xdr:cNvPr id="205" name="テキスト ボックス 204"/>
        <xdr:cNvSpPr txBox="1"/>
      </xdr:nvSpPr>
      <xdr:spPr>
        <a:xfrm>
          <a:off x="1719795" y="1181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126858</xdr:rowOff>
    </xdr:from>
    <xdr:to>
      <xdr:col>6</xdr:col>
      <xdr:colOff>38100</xdr:colOff>
      <xdr:row>71</xdr:row>
      <xdr:rowOff>57008</xdr:rowOff>
    </xdr:to>
    <xdr:sp macro="" textlink="">
      <xdr:nvSpPr>
        <xdr:cNvPr id="206" name="楕円 205"/>
        <xdr:cNvSpPr/>
      </xdr:nvSpPr>
      <xdr:spPr>
        <a:xfrm>
          <a:off x="1079500" y="121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73535</xdr:rowOff>
    </xdr:from>
    <xdr:ext cx="599010" cy="259045"/>
    <xdr:sp macro="" textlink="">
      <xdr:nvSpPr>
        <xdr:cNvPr id="207" name="テキスト ボックス 206"/>
        <xdr:cNvSpPr txBox="1"/>
      </xdr:nvSpPr>
      <xdr:spPr>
        <a:xfrm>
          <a:off x="830795" y="119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4" name="直線コネクタ 233"/>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5"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6" name="直線コネクタ 235"/>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7"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8" name="直線コネクタ 237"/>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122425</xdr:rowOff>
    </xdr:from>
    <xdr:to>
      <xdr:col>24</xdr:col>
      <xdr:colOff>63500</xdr:colOff>
      <xdr:row>97</xdr:row>
      <xdr:rowOff>148975</xdr:rowOff>
    </xdr:to>
    <xdr:cxnSp macro="">
      <xdr:nvCxnSpPr>
        <xdr:cNvPr id="239" name="直線コネクタ 238"/>
        <xdr:cNvCxnSpPr/>
      </xdr:nvCxnSpPr>
      <xdr:spPr>
        <a:xfrm flipV="1">
          <a:off x="3797300" y="16753075"/>
          <a:ext cx="8382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140547</xdr:rowOff>
    </xdr:from>
    <xdr:ext cx="534377" cy="259045"/>
    <xdr:sp macro="" textlink="">
      <xdr:nvSpPr>
        <xdr:cNvPr id="240" name="衛生費平均値テキスト"/>
        <xdr:cNvSpPr txBox="1"/>
      </xdr:nvSpPr>
      <xdr:spPr>
        <a:xfrm>
          <a:off x="4686300" y="16428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41" name="フローチャート: 判断 240"/>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168145</xdr:rowOff>
    </xdr:from>
    <xdr:to>
      <xdr:col>19</xdr:col>
      <xdr:colOff>177800</xdr:colOff>
      <xdr:row>97</xdr:row>
      <xdr:rowOff>148975</xdr:rowOff>
    </xdr:to>
    <xdr:cxnSp macro="">
      <xdr:nvCxnSpPr>
        <xdr:cNvPr id="242" name="直線コネクタ 241"/>
        <xdr:cNvCxnSpPr/>
      </xdr:nvCxnSpPr>
      <xdr:spPr>
        <a:xfrm>
          <a:off x="2908300" y="16627345"/>
          <a:ext cx="889000" cy="15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3" name="フローチャート: 判断 242"/>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93315</xdr:rowOff>
    </xdr:from>
    <xdr:ext cx="534377" cy="259045"/>
    <xdr:sp macro="" textlink="">
      <xdr:nvSpPr>
        <xdr:cNvPr id="244" name="テキスト ボックス 243"/>
        <xdr:cNvSpPr txBox="1"/>
      </xdr:nvSpPr>
      <xdr:spPr>
        <a:xfrm>
          <a:off x="3530111" y="16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168145</xdr:rowOff>
    </xdr:from>
    <xdr:to>
      <xdr:col>15</xdr:col>
      <xdr:colOff>50800</xdr:colOff>
      <xdr:row>97</xdr:row>
      <xdr:rowOff>52995</xdr:rowOff>
    </xdr:to>
    <xdr:cxnSp macro="">
      <xdr:nvCxnSpPr>
        <xdr:cNvPr id="245" name="直線コネクタ 244"/>
        <xdr:cNvCxnSpPr/>
      </xdr:nvCxnSpPr>
      <xdr:spPr>
        <a:xfrm flipV="1">
          <a:off x="2019300" y="16627345"/>
          <a:ext cx="889000" cy="5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6" name="フローチャート: 判断 245"/>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73009</xdr:rowOff>
    </xdr:from>
    <xdr:ext cx="534377" cy="259045"/>
    <xdr:sp macro="" textlink="">
      <xdr:nvSpPr>
        <xdr:cNvPr id="247" name="テキスト ボックス 246"/>
        <xdr:cNvSpPr txBox="1"/>
      </xdr:nvSpPr>
      <xdr:spPr>
        <a:xfrm>
          <a:off x="2641111" y="167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52995</xdr:rowOff>
    </xdr:from>
    <xdr:to>
      <xdr:col>10</xdr:col>
      <xdr:colOff>114300</xdr:colOff>
      <xdr:row>97</xdr:row>
      <xdr:rowOff>62661</xdr:rowOff>
    </xdr:to>
    <xdr:cxnSp macro="">
      <xdr:nvCxnSpPr>
        <xdr:cNvPr id="248" name="直線コネクタ 247"/>
        <xdr:cNvCxnSpPr/>
      </xdr:nvCxnSpPr>
      <xdr:spPr>
        <a:xfrm flipV="1">
          <a:off x="1130300" y="16683645"/>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9" name="フローチャート: 判断 248"/>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70488</xdr:rowOff>
    </xdr:from>
    <xdr:ext cx="534377" cy="259045"/>
    <xdr:sp macro="" textlink="">
      <xdr:nvSpPr>
        <xdr:cNvPr id="250" name="テキスト ボックス 249"/>
        <xdr:cNvSpPr txBox="1"/>
      </xdr:nvSpPr>
      <xdr:spPr>
        <a:xfrm>
          <a:off x="1752111" y="1635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51" name="フローチャート: 判断 250"/>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105210</xdr:rowOff>
    </xdr:from>
    <xdr:ext cx="534377" cy="259045"/>
    <xdr:sp macro="" textlink="">
      <xdr:nvSpPr>
        <xdr:cNvPr id="252" name="テキスト ボックス 251"/>
        <xdr:cNvSpPr txBox="1"/>
      </xdr:nvSpPr>
      <xdr:spPr>
        <a:xfrm>
          <a:off x="863111" y="167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71625</xdr:rowOff>
    </xdr:from>
    <xdr:to>
      <xdr:col>24</xdr:col>
      <xdr:colOff>114300</xdr:colOff>
      <xdr:row>98</xdr:row>
      <xdr:rowOff>1775</xdr:rowOff>
    </xdr:to>
    <xdr:sp macro="" textlink="">
      <xdr:nvSpPr>
        <xdr:cNvPr id="258" name="楕円 257"/>
        <xdr:cNvSpPr/>
      </xdr:nvSpPr>
      <xdr:spPr>
        <a:xfrm>
          <a:off x="4584700" y="167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50052</xdr:rowOff>
    </xdr:from>
    <xdr:ext cx="534377" cy="259045"/>
    <xdr:sp macro="" textlink="">
      <xdr:nvSpPr>
        <xdr:cNvPr id="259" name="衛生費該当値テキスト"/>
        <xdr:cNvSpPr txBox="1"/>
      </xdr:nvSpPr>
      <xdr:spPr>
        <a:xfrm>
          <a:off x="4686300" y="1668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98175</xdr:rowOff>
    </xdr:from>
    <xdr:to>
      <xdr:col>20</xdr:col>
      <xdr:colOff>38100</xdr:colOff>
      <xdr:row>98</xdr:row>
      <xdr:rowOff>28325</xdr:rowOff>
    </xdr:to>
    <xdr:sp macro="" textlink="">
      <xdr:nvSpPr>
        <xdr:cNvPr id="260" name="楕円 259"/>
        <xdr:cNvSpPr/>
      </xdr:nvSpPr>
      <xdr:spPr>
        <a:xfrm>
          <a:off x="3746500" y="1672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19452</xdr:rowOff>
    </xdr:from>
    <xdr:ext cx="534377" cy="259045"/>
    <xdr:sp macro="" textlink="">
      <xdr:nvSpPr>
        <xdr:cNvPr id="261" name="テキスト ボックス 260"/>
        <xdr:cNvSpPr txBox="1"/>
      </xdr:nvSpPr>
      <xdr:spPr>
        <a:xfrm>
          <a:off x="3530111" y="1682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117345</xdr:rowOff>
    </xdr:from>
    <xdr:to>
      <xdr:col>15</xdr:col>
      <xdr:colOff>101600</xdr:colOff>
      <xdr:row>97</xdr:row>
      <xdr:rowOff>47495</xdr:rowOff>
    </xdr:to>
    <xdr:sp macro="" textlink="">
      <xdr:nvSpPr>
        <xdr:cNvPr id="262" name="楕円 261"/>
        <xdr:cNvSpPr/>
      </xdr:nvSpPr>
      <xdr:spPr>
        <a:xfrm>
          <a:off x="2857500" y="165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64022</xdr:rowOff>
    </xdr:from>
    <xdr:ext cx="534377" cy="259045"/>
    <xdr:sp macro="" textlink="">
      <xdr:nvSpPr>
        <xdr:cNvPr id="263" name="テキスト ボックス 262"/>
        <xdr:cNvSpPr txBox="1"/>
      </xdr:nvSpPr>
      <xdr:spPr>
        <a:xfrm>
          <a:off x="2641111" y="1635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2195</xdr:rowOff>
    </xdr:from>
    <xdr:to>
      <xdr:col>10</xdr:col>
      <xdr:colOff>165100</xdr:colOff>
      <xdr:row>97</xdr:row>
      <xdr:rowOff>103795</xdr:rowOff>
    </xdr:to>
    <xdr:sp macro="" textlink="">
      <xdr:nvSpPr>
        <xdr:cNvPr id="264" name="楕円 263"/>
        <xdr:cNvSpPr/>
      </xdr:nvSpPr>
      <xdr:spPr>
        <a:xfrm>
          <a:off x="1968500" y="1663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94922</xdr:rowOff>
    </xdr:from>
    <xdr:ext cx="534377" cy="259045"/>
    <xdr:sp macro="" textlink="">
      <xdr:nvSpPr>
        <xdr:cNvPr id="265" name="テキスト ボックス 264"/>
        <xdr:cNvSpPr txBox="1"/>
      </xdr:nvSpPr>
      <xdr:spPr>
        <a:xfrm>
          <a:off x="1752111" y="1672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11861</xdr:rowOff>
    </xdr:from>
    <xdr:to>
      <xdr:col>6</xdr:col>
      <xdr:colOff>38100</xdr:colOff>
      <xdr:row>97</xdr:row>
      <xdr:rowOff>113461</xdr:rowOff>
    </xdr:to>
    <xdr:sp macro="" textlink="">
      <xdr:nvSpPr>
        <xdr:cNvPr id="266" name="楕円 265"/>
        <xdr:cNvSpPr/>
      </xdr:nvSpPr>
      <xdr:spPr>
        <a:xfrm>
          <a:off x="1079500" y="166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129988</xdr:rowOff>
    </xdr:from>
    <xdr:ext cx="534377" cy="259045"/>
    <xdr:sp macro="" textlink="">
      <xdr:nvSpPr>
        <xdr:cNvPr id="267" name="テキスト ボックス 266"/>
        <xdr:cNvSpPr txBox="1"/>
      </xdr:nvSpPr>
      <xdr:spPr>
        <a:xfrm>
          <a:off x="863111" y="1641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91" name="直線コネクタ 290"/>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2" name="労働費最小値テキスト"/>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3" name="直線コネクタ 292"/>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4"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5" name="直線コネクタ 294"/>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119126</xdr:rowOff>
    </xdr:from>
    <xdr:to>
      <xdr:col>55</xdr:col>
      <xdr:colOff>0</xdr:colOff>
      <xdr:row>38</xdr:row>
      <xdr:rowOff>139700</xdr:rowOff>
    </xdr:to>
    <xdr:cxnSp macro="">
      <xdr:nvCxnSpPr>
        <xdr:cNvPr id="296" name="直線コネクタ 295"/>
        <xdr:cNvCxnSpPr/>
      </xdr:nvCxnSpPr>
      <xdr:spPr>
        <a:xfrm>
          <a:off x="9639300" y="663422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55389</xdr:rowOff>
    </xdr:from>
    <xdr:ext cx="378565" cy="259045"/>
    <xdr:sp macro="" textlink="">
      <xdr:nvSpPr>
        <xdr:cNvPr id="297" name="労働費平均値テキスト"/>
        <xdr:cNvSpPr txBox="1"/>
      </xdr:nvSpPr>
      <xdr:spPr>
        <a:xfrm>
          <a:off x="10528300" y="6227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8" name="フローチャート: 判断 297"/>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75692</xdr:rowOff>
    </xdr:from>
    <xdr:to>
      <xdr:col>50</xdr:col>
      <xdr:colOff>114300</xdr:colOff>
      <xdr:row>38</xdr:row>
      <xdr:rowOff>119126</xdr:rowOff>
    </xdr:to>
    <xdr:cxnSp macro="">
      <xdr:nvCxnSpPr>
        <xdr:cNvPr id="299" name="直線コネクタ 298"/>
        <xdr:cNvCxnSpPr/>
      </xdr:nvCxnSpPr>
      <xdr:spPr>
        <a:xfrm>
          <a:off x="8750300" y="65907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300" name="フローチャート: 判断 299"/>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161307</xdr:rowOff>
    </xdr:from>
    <xdr:ext cx="378565" cy="259045"/>
    <xdr:sp macro="" textlink="">
      <xdr:nvSpPr>
        <xdr:cNvPr id="301" name="テキスト ボックス 300"/>
        <xdr:cNvSpPr txBox="1"/>
      </xdr:nvSpPr>
      <xdr:spPr>
        <a:xfrm>
          <a:off x="9450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54356</xdr:rowOff>
    </xdr:from>
    <xdr:to>
      <xdr:col>45</xdr:col>
      <xdr:colOff>177800</xdr:colOff>
      <xdr:row>38</xdr:row>
      <xdr:rowOff>75692</xdr:rowOff>
    </xdr:to>
    <xdr:cxnSp macro="">
      <xdr:nvCxnSpPr>
        <xdr:cNvPr id="302" name="直線コネクタ 301"/>
        <xdr:cNvCxnSpPr/>
      </xdr:nvCxnSpPr>
      <xdr:spPr>
        <a:xfrm>
          <a:off x="7861300" y="656945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3" name="フローチャート: 判断 302"/>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56151</xdr:rowOff>
    </xdr:from>
    <xdr:ext cx="378565" cy="259045"/>
    <xdr:sp macro="" textlink="">
      <xdr:nvSpPr>
        <xdr:cNvPr id="304" name="テキスト ボックス 303"/>
        <xdr:cNvSpPr txBox="1"/>
      </xdr:nvSpPr>
      <xdr:spPr>
        <a:xfrm>
          <a:off x="8561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68072</xdr:rowOff>
    </xdr:from>
    <xdr:to>
      <xdr:col>41</xdr:col>
      <xdr:colOff>50800</xdr:colOff>
      <xdr:row>38</xdr:row>
      <xdr:rowOff>54356</xdr:rowOff>
    </xdr:to>
    <xdr:cxnSp macro="">
      <xdr:nvCxnSpPr>
        <xdr:cNvPr id="305" name="直線コネクタ 304"/>
        <xdr:cNvCxnSpPr/>
      </xdr:nvCxnSpPr>
      <xdr:spPr>
        <a:xfrm>
          <a:off x="6972300" y="6411722"/>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6" name="フローチャート: 判断 305"/>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17289</xdr:rowOff>
    </xdr:from>
    <xdr:ext cx="378565" cy="259045"/>
    <xdr:sp macro="" textlink="">
      <xdr:nvSpPr>
        <xdr:cNvPr id="307" name="テキスト ボックス 306"/>
        <xdr:cNvSpPr txBox="1"/>
      </xdr:nvSpPr>
      <xdr:spPr>
        <a:xfrm>
          <a:off x="7672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8" name="フローチャート: 判断 307"/>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143781</xdr:rowOff>
    </xdr:from>
    <xdr:ext cx="378565" cy="259045"/>
    <xdr:sp macro="" textlink="">
      <xdr:nvSpPr>
        <xdr:cNvPr id="309" name="テキスト ボックス 308"/>
        <xdr:cNvSpPr txBox="1"/>
      </xdr:nvSpPr>
      <xdr:spPr>
        <a:xfrm>
          <a:off x="6783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5" name="楕円 31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378565" cy="259045"/>
    <xdr:sp macro="" textlink="">
      <xdr:nvSpPr>
        <xdr:cNvPr id="316" name="労働費該当値テキスト"/>
        <xdr:cNvSpPr txBox="1"/>
      </xdr:nvSpPr>
      <xdr:spPr>
        <a:xfrm>
          <a:off x="10528300" y="6518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68326</xdr:rowOff>
    </xdr:from>
    <xdr:to>
      <xdr:col>50</xdr:col>
      <xdr:colOff>165100</xdr:colOff>
      <xdr:row>38</xdr:row>
      <xdr:rowOff>169926</xdr:rowOff>
    </xdr:to>
    <xdr:sp macro="" textlink="">
      <xdr:nvSpPr>
        <xdr:cNvPr id="317" name="楕円 316"/>
        <xdr:cNvSpPr/>
      </xdr:nvSpPr>
      <xdr:spPr>
        <a:xfrm>
          <a:off x="9588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161053</xdr:rowOff>
    </xdr:from>
    <xdr:ext cx="378565" cy="259045"/>
    <xdr:sp macro="" textlink="">
      <xdr:nvSpPr>
        <xdr:cNvPr id="318" name="テキスト ボックス 317"/>
        <xdr:cNvSpPr txBox="1"/>
      </xdr:nvSpPr>
      <xdr:spPr>
        <a:xfrm>
          <a:off x="9450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24892</xdr:rowOff>
    </xdr:from>
    <xdr:to>
      <xdr:col>46</xdr:col>
      <xdr:colOff>38100</xdr:colOff>
      <xdr:row>38</xdr:row>
      <xdr:rowOff>126492</xdr:rowOff>
    </xdr:to>
    <xdr:sp macro="" textlink="">
      <xdr:nvSpPr>
        <xdr:cNvPr id="319" name="楕円 318"/>
        <xdr:cNvSpPr/>
      </xdr:nvSpPr>
      <xdr:spPr>
        <a:xfrm>
          <a:off x="8699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117619</xdr:rowOff>
    </xdr:from>
    <xdr:ext cx="378565" cy="259045"/>
    <xdr:sp macro="" textlink="">
      <xdr:nvSpPr>
        <xdr:cNvPr id="320" name="テキスト ボックス 319"/>
        <xdr:cNvSpPr txBox="1"/>
      </xdr:nvSpPr>
      <xdr:spPr>
        <a:xfrm>
          <a:off x="8561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3556</xdr:rowOff>
    </xdr:from>
    <xdr:to>
      <xdr:col>41</xdr:col>
      <xdr:colOff>101600</xdr:colOff>
      <xdr:row>38</xdr:row>
      <xdr:rowOff>105156</xdr:rowOff>
    </xdr:to>
    <xdr:sp macro="" textlink="">
      <xdr:nvSpPr>
        <xdr:cNvPr id="321" name="楕円 320"/>
        <xdr:cNvSpPr/>
      </xdr:nvSpPr>
      <xdr:spPr>
        <a:xfrm>
          <a:off x="7810500" y="65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96283</xdr:rowOff>
    </xdr:from>
    <xdr:ext cx="378565" cy="259045"/>
    <xdr:sp macro="" textlink="">
      <xdr:nvSpPr>
        <xdr:cNvPr id="322" name="テキスト ボックス 321"/>
        <xdr:cNvSpPr txBox="1"/>
      </xdr:nvSpPr>
      <xdr:spPr>
        <a:xfrm>
          <a:off x="7672017" y="661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17272</xdr:rowOff>
    </xdr:from>
    <xdr:to>
      <xdr:col>36</xdr:col>
      <xdr:colOff>165100</xdr:colOff>
      <xdr:row>37</xdr:row>
      <xdr:rowOff>118872</xdr:rowOff>
    </xdr:to>
    <xdr:sp macro="" textlink="">
      <xdr:nvSpPr>
        <xdr:cNvPr id="323" name="楕円 322"/>
        <xdr:cNvSpPr/>
      </xdr:nvSpPr>
      <xdr:spPr>
        <a:xfrm>
          <a:off x="6921500" y="63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109999</xdr:rowOff>
    </xdr:from>
    <xdr:ext cx="378565" cy="259045"/>
    <xdr:sp macro="" textlink="">
      <xdr:nvSpPr>
        <xdr:cNvPr id="324" name="テキスト ボックス 323"/>
        <xdr:cNvSpPr txBox="1"/>
      </xdr:nvSpPr>
      <xdr:spPr>
        <a:xfrm>
          <a:off x="6783017" y="645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8" name="直線コネクタ 347"/>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9"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50" name="直線コネクタ 349"/>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51"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2" name="直線コネクタ 351"/>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40132</xdr:rowOff>
    </xdr:from>
    <xdr:to>
      <xdr:col>55</xdr:col>
      <xdr:colOff>0</xdr:colOff>
      <xdr:row>59</xdr:row>
      <xdr:rowOff>40259</xdr:rowOff>
    </xdr:to>
    <xdr:cxnSp macro="">
      <xdr:nvCxnSpPr>
        <xdr:cNvPr id="353" name="直線コネクタ 352"/>
        <xdr:cNvCxnSpPr/>
      </xdr:nvCxnSpPr>
      <xdr:spPr>
        <a:xfrm flipV="1">
          <a:off x="9639300" y="10155682"/>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72534</xdr:rowOff>
    </xdr:from>
    <xdr:ext cx="469744" cy="259045"/>
    <xdr:sp macro="" textlink="">
      <xdr:nvSpPr>
        <xdr:cNvPr id="354" name="農林水産業費平均値テキスト"/>
        <xdr:cNvSpPr txBox="1"/>
      </xdr:nvSpPr>
      <xdr:spPr>
        <a:xfrm>
          <a:off x="10528300" y="9673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5" name="フローチャート: 判断 354"/>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39624</xdr:rowOff>
    </xdr:from>
    <xdr:to>
      <xdr:col>50</xdr:col>
      <xdr:colOff>114300</xdr:colOff>
      <xdr:row>59</xdr:row>
      <xdr:rowOff>40259</xdr:rowOff>
    </xdr:to>
    <xdr:cxnSp macro="">
      <xdr:nvCxnSpPr>
        <xdr:cNvPr id="356" name="直線コネクタ 355"/>
        <xdr:cNvCxnSpPr/>
      </xdr:nvCxnSpPr>
      <xdr:spPr>
        <a:xfrm>
          <a:off x="8750300" y="10155174"/>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7" name="フローチャート: 判断 356"/>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164863</xdr:rowOff>
    </xdr:from>
    <xdr:ext cx="469744" cy="259045"/>
    <xdr:sp macro="" textlink="">
      <xdr:nvSpPr>
        <xdr:cNvPr id="358" name="テキスト ボックス 357"/>
        <xdr:cNvSpPr txBox="1"/>
      </xdr:nvSpPr>
      <xdr:spPr>
        <a:xfrm>
          <a:off x="9404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39624</xdr:rowOff>
    </xdr:from>
    <xdr:to>
      <xdr:col>45</xdr:col>
      <xdr:colOff>177800</xdr:colOff>
      <xdr:row>59</xdr:row>
      <xdr:rowOff>40132</xdr:rowOff>
    </xdr:to>
    <xdr:cxnSp macro="">
      <xdr:nvCxnSpPr>
        <xdr:cNvPr id="359" name="直線コネクタ 358"/>
        <xdr:cNvCxnSpPr/>
      </xdr:nvCxnSpPr>
      <xdr:spPr>
        <a:xfrm flipV="1">
          <a:off x="7861300" y="10155174"/>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60" name="フローチャート: 判断 359"/>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6621</xdr:rowOff>
    </xdr:from>
    <xdr:ext cx="469744" cy="259045"/>
    <xdr:sp macro="" textlink="">
      <xdr:nvSpPr>
        <xdr:cNvPr id="361" name="テキスト ボックス 360"/>
        <xdr:cNvSpPr txBox="1"/>
      </xdr:nvSpPr>
      <xdr:spPr>
        <a:xfrm>
          <a:off x="8515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40132</xdr:rowOff>
    </xdr:from>
    <xdr:to>
      <xdr:col>41</xdr:col>
      <xdr:colOff>50800</xdr:colOff>
      <xdr:row>59</xdr:row>
      <xdr:rowOff>40259</xdr:rowOff>
    </xdr:to>
    <xdr:cxnSp macro="">
      <xdr:nvCxnSpPr>
        <xdr:cNvPr id="362" name="直線コネクタ 361"/>
        <xdr:cNvCxnSpPr/>
      </xdr:nvCxnSpPr>
      <xdr:spPr>
        <a:xfrm flipV="1">
          <a:off x="6972300" y="1015568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3" name="フローチャート: 判断 362"/>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161434</xdr:rowOff>
    </xdr:from>
    <xdr:ext cx="469744" cy="259045"/>
    <xdr:sp macro="" textlink="">
      <xdr:nvSpPr>
        <xdr:cNvPr id="364" name="テキスト ボックス 363"/>
        <xdr:cNvSpPr txBox="1"/>
      </xdr:nvSpPr>
      <xdr:spPr>
        <a:xfrm>
          <a:off x="7626428"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5" name="フローチャート: 判断 364"/>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132224</xdr:rowOff>
    </xdr:from>
    <xdr:ext cx="469744" cy="259045"/>
    <xdr:sp macro="" textlink="">
      <xdr:nvSpPr>
        <xdr:cNvPr id="366" name="テキスト ボックス 365"/>
        <xdr:cNvSpPr txBox="1"/>
      </xdr:nvSpPr>
      <xdr:spPr>
        <a:xfrm>
          <a:off x="6737428"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160782</xdr:rowOff>
    </xdr:from>
    <xdr:to>
      <xdr:col>55</xdr:col>
      <xdr:colOff>50800</xdr:colOff>
      <xdr:row>59</xdr:row>
      <xdr:rowOff>90932</xdr:rowOff>
    </xdr:to>
    <xdr:sp macro="" textlink="">
      <xdr:nvSpPr>
        <xdr:cNvPr id="372" name="楕円 371"/>
        <xdr:cNvSpPr/>
      </xdr:nvSpPr>
      <xdr:spPr>
        <a:xfrm>
          <a:off x="10426700" y="101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75709</xdr:rowOff>
    </xdr:from>
    <xdr:ext cx="313932" cy="259045"/>
    <xdr:sp macro="" textlink="">
      <xdr:nvSpPr>
        <xdr:cNvPr id="373" name="農林水産業費該当値テキスト"/>
        <xdr:cNvSpPr txBox="1"/>
      </xdr:nvSpPr>
      <xdr:spPr>
        <a:xfrm>
          <a:off x="10528300" y="10019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160909</xdr:rowOff>
    </xdr:from>
    <xdr:to>
      <xdr:col>50</xdr:col>
      <xdr:colOff>165100</xdr:colOff>
      <xdr:row>59</xdr:row>
      <xdr:rowOff>91059</xdr:rowOff>
    </xdr:to>
    <xdr:sp macro="" textlink="">
      <xdr:nvSpPr>
        <xdr:cNvPr id="374" name="楕円 373"/>
        <xdr:cNvSpPr/>
      </xdr:nvSpPr>
      <xdr:spPr>
        <a:xfrm>
          <a:off x="95885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82186</xdr:rowOff>
    </xdr:from>
    <xdr:ext cx="313932" cy="259045"/>
    <xdr:sp macro="" textlink="">
      <xdr:nvSpPr>
        <xdr:cNvPr id="375" name="テキスト ボックス 374"/>
        <xdr:cNvSpPr txBox="1"/>
      </xdr:nvSpPr>
      <xdr:spPr>
        <a:xfrm>
          <a:off x="9482333" y="10197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160274</xdr:rowOff>
    </xdr:from>
    <xdr:to>
      <xdr:col>46</xdr:col>
      <xdr:colOff>38100</xdr:colOff>
      <xdr:row>59</xdr:row>
      <xdr:rowOff>90424</xdr:rowOff>
    </xdr:to>
    <xdr:sp macro="" textlink="">
      <xdr:nvSpPr>
        <xdr:cNvPr id="376" name="楕円 375"/>
        <xdr:cNvSpPr/>
      </xdr:nvSpPr>
      <xdr:spPr>
        <a:xfrm>
          <a:off x="8699500" y="101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81551</xdr:rowOff>
    </xdr:from>
    <xdr:ext cx="313932" cy="259045"/>
    <xdr:sp macro="" textlink="">
      <xdr:nvSpPr>
        <xdr:cNvPr id="377" name="テキスト ボックス 376"/>
        <xdr:cNvSpPr txBox="1"/>
      </xdr:nvSpPr>
      <xdr:spPr>
        <a:xfrm>
          <a:off x="8593333" y="1019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160782</xdr:rowOff>
    </xdr:from>
    <xdr:to>
      <xdr:col>41</xdr:col>
      <xdr:colOff>101600</xdr:colOff>
      <xdr:row>59</xdr:row>
      <xdr:rowOff>90932</xdr:rowOff>
    </xdr:to>
    <xdr:sp macro="" textlink="">
      <xdr:nvSpPr>
        <xdr:cNvPr id="378" name="楕円 377"/>
        <xdr:cNvSpPr/>
      </xdr:nvSpPr>
      <xdr:spPr>
        <a:xfrm>
          <a:off x="7810500" y="101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82059</xdr:rowOff>
    </xdr:from>
    <xdr:ext cx="313932" cy="259045"/>
    <xdr:sp macro="" textlink="">
      <xdr:nvSpPr>
        <xdr:cNvPr id="379" name="テキスト ボックス 378"/>
        <xdr:cNvSpPr txBox="1"/>
      </xdr:nvSpPr>
      <xdr:spPr>
        <a:xfrm>
          <a:off x="7704333" y="1019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160909</xdr:rowOff>
    </xdr:from>
    <xdr:to>
      <xdr:col>36</xdr:col>
      <xdr:colOff>165100</xdr:colOff>
      <xdr:row>59</xdr:row>
      <xdr:rowOff>91059</xdr:rowOff>
    </xdr:to>
    <xdr:sp macro="" textlink="">
      <xdr:nvSpPr>
        <xdr:cNvPr id="380" name="楕円 379"/>
        <xdr:cNvSpPr/>
      </xdr:nvSpPr>
      <xdr:spPr>
        <a:xfrm>
          <a:off x="69215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82186</xdr:rowOff>
    </xdr:from>
    <xdr:ext cx="313932" cy="259045"/>
    <xdr:sp macro="" textlink="">
      <xdr:nvSpPr>
        <xdr:cNvPr id="381" name="テキスト ボックス 380"/>
        <xdr:cNvSpPr txBox="1"/>
      </xdr:nvSpPr>
      <xdr:spPr>
        <a:xfrm>
          <a:off x="6815333" y="10197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3" name="直線コネクタ 402"/>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4" name="商工費最小値テキスト"/>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5" name="直線コネクタ 404"/>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6" name="商工費最大値テキスト"/>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7" name="直線コネクタ 406"/>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46043</xdr:rowOff>
    </xdr:from>
    <xdr:to>
      <xdr:col>55</xdr:col>
      <xdr:colOff>0</xdr:colOff>
      <xdr:row>74</xdr:row>
      <xdr:rowOff>79190</xdr:rowOff>
    </xdr:to>
    <xdr:cxnSp macro="">
      <xdr:nvCxnSpPr>
        <xdr:cNvPr id="408" name="直線コネクタ 407"/>
        <xdr:cNvCxnSpPr/>
      </xdr:nvCxnSpPr>
      <xdr:spPr>
        <a:xfrm>
          <a:off x="9639300" y="12733343"/>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41381</xdr:rowOff>
    </xdr:from>
    <xdr:ext cx="534377" cy="259045"/>
    <xdr:sp macro="" textlink="">
      <xdr:nvSpPr>
        <xdr:cNvPr id="409" name="商工費平均値テキスト"/>
        <xdr:cNvSpPr txBox="1"/>
      </xdr:nvSpPr>
      <xdr:spPr>
        <a:xfrm>
          <a:off x="10528300" y="1290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10" name="フローチャート: 判断 409"/>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158125</xdr:rowOff>
    </xdr:from>
    <xdr:to>
      <xdr:col>50</xdr:col>
      <xdr:colOff>114300</xdr:colOff>
      <xdr:row>74</xdr:row>
      <xdr:rowOff>46043</xdr:rowOff>
    </xdr:to>
    <xdr:cxnSp macro="">
      <xdr:nvCxnSpPr>
        <xdr:cNvPr id="411" name="直線コネクタ 410"/>
        <xdr:cNvCxnSpPr/>
      </xdr:nvCxnSpPr>
      <xdr:spPr>
        <a:xfrm>
          <a:off x="8750300" y="12673975"/>
          <a:ext cx="889000" cy="5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2" name="フローチャート: 判断 411"/>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120842</xdr:rowOff>
    </xdr:from>
    <xdr:ext cx="534377" cy="259045"/>
    <xdr:sp macro="" textlink="">
      <xdr:nvSpPr>
        <xdr:cNvPr id="413" name="テキスト ボックス 412"/>
        <xdr:cNvSpPr txBox="1"/>
      </xdr:nvSpPr>
      <xdr:spPr>
        <a:xfrm>
          <a:off x="9372111" y="129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124178</xdr:rowOff>
    </xdr:from>
    <xdr:to>
      <xdr:col>45</xdr:col>
      <xdr:colOff>177800</xdr:colOff>
      <xdr:row>73</xdr:row>
      <xdr:rowOff>158125</xdr:rowOff>
    </xdr:to>
    <xdr:cxnSp macro="">
      <xdr:nvCxnSpPr>
        <xdr:cNvPr id="414" name="直線コネクタ 413"/>
        <xdr:cNvCxnSpPr/>
      </xdr:nvCxnSpPr>
      <xdr:spPr>
        <a:xfrm>
          <a:off x="7861300" y="12640028"/>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5" name="フローチャート: 判断 414"/>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65819</xdr:rowOff>
    </xdr:from>
    <xdr:ext cx="534377" cy="259045"/>
    <xdr:sp macro="" textlink="">
      <xdr:nvSpPr>
        <xdr:cNvPr id="416" name="テキスト ボックス 415"/>
        <xdr:cNvSpPr txBox="1"/>
      </xdr:nvSpPr>
      <xdr:spPr>
        <a:xfrm>
          <a:off x="8483111" y="1292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84607</xdr:rowOff>
    </xdr:from>
    <xdr:to>
      <xdr:col>41</xdr:col>
      <xdr:colOff>50800</xdr:colOff>
      <xdr:row>73</xdr:row>
      <xdr:rowOff>124178</xdr:rowOff>
    </xdr:to>
    <xdr:cxnSp macro="">
      <xdr:nvCxnSpPr>
        <xdr:cNvPr id="417" name="直線コネクタ 416"/>
        <xdr:cNvCxnSpPr/>
      </xdr:nvCxnSpPr>
      <xdr:spPr>
        <a:xfrm>
          <a:off x="6972300" y="12429007"/>
          <a:ext cx="889000" cy="21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18" name="フローチャート: 判断 417"/>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41678</xdr:rowOff>
    </xdr:from>
    <xdr:ext cx="534377" cy="259045"/>
    <xdr:sp macro="" textlink="">
      <xdr:nvSpPr>
        <xdr:cNvPr id="419" name="テキスト ボックス 418"/>
        <xdr:cNvSpPr txBox="1"/>
      </xdr:nvSpPr>
      <xdr:spPr>
        <a:xfrm>
          <a:off x="7594111" y="129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20" name="フローチャート: 判断 419"/>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144388</xdr:rowOff>
    </xdr:from>
    <xdr:ext cx="534377" cy="259045"/>
    <xdr:sp macro="" textlink="">
      <xdr:nvSpPr>
        <xdr:cNvPr id="421" name="テキスト ボックス 420"/>
        <xdr:cNvSpPr txBox="1"/>
      </xdr:nvSpPr>
      <xdr:spPr>
        <a:xfrm>
          <a:off x="6705111" y="128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28390</xdr:rowOff>
    </xdr:from>
    <xdr:to>
      <xdr:col>55</xdr:col>
      <xdr:colOff>50800</xdr:colOff>
      <xdr:row>74</xdr:row>
      <xdr:rowOff>129990</xdr:rowOff>
    </xdr:to>
    <xdr:sp macro="" textlink="">
      <xdr:nvSpPr>
        <xdr:cNvPr id="427" name="楕円 426"/>
        <xdr:cNvSpPr/>
      </xdr:nvSpPr>
      <xdr:spPr>
        <a:xfrm>
          <a:off x="10426700" y="127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51267</xdr:rowOff>
    </xdr:from>
    <xdr:ext cx="534377" cy="259045"/>
    <xdr:sp macro="" textlink="">
      <xdr:nvSpPr>
        <xdr:cNvPr id="428" name="商工費該当値テキスト"/>
        <xdr:cNvSpPr txBox="1"/>
      </xdr:nvSpPr>
      <xdr:spPr>
        <a:xfrm>
          <a:off x="10528300" y="1256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166693</xdr:rowOff>
    </xdr:from>
    <xdr:to>
      <xdr:col>50</xdr:col>
      <xdr:colOff>165100</xdr:colOff>
      <xdr:row>74</xdr:row>
      <xdr:rowOff>96843</xdr:rowOff>
    </xdr:to>
    <xdr:sp macro="" textlink="">
      <xdr:nvSpPr>
        <xdr:cNvPr id="429" name="楕円 428"/>
        <xdr:cNvSpPr/>
      </xdr:nvSpPr>
      <xdr:spPr>
        <a:xfrm>
          <a:off x="9588500" y="1268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113370</xdr:rowOff>
    </xdr:from>
    <xdr:ext cx="534377" cy="259045"/>
    <xdr:sp macro="" textlink="">
      <xdr:nvSpPr>
        <xdr:cNvPr id="430" name="テキスト ボックス 429"/>
        <xdr:cNvSpPr txBox="1"/>
      </xdr:nvSpPr>
      <xdr:spPr>
        <a:xfrm>
          <a:off x="9372111" y="1245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107325</xdr:rowOff>
    </xdr:from>
    <xdr:to>
      <xdr:col>46</xdr:col>
      <xdr:colOff>38100</xdr:colOff>
      <xdr:row>74</xdr:row>
      <xdr:rowOff>37475</xdr:rowOff>
    </xdr:to>
    <xdr:sp macro="" textlink="">
      <xdr:nvSpPr>
        <xdr:cNvPr id="431" name="楕円 430"/>
        <xdr:cNvSpPr/>
      </xdr:nvSpPr>
      <xdr:spPr>
        <a:xfrm>
          <a:off x="8699500" y="1262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54002</xdr:rowOff>
    </xdr:from>
    <xdr:ext cx="534377" cy="259045"/>
    <xdr:sp macro="" textlink="">
      <xdr:nvSpPr>
        <xdr:cNvPr id="432" name="テキスト ボックス 431"/>
        <xdr:cNvSpPr txBox="1"/>
      </xdr:nvSpPr>
      <xdr:spPr>
        <a:xfrm>
          <a:off x="8483111" y="1239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73378</xdr:rowOff>
    </xdr:from>
    <xdr:to>
      <xdr:col>41</xdr:col>
      <xdr:colOff>101600</xdr:colOff>
      <xdr:row>74</xdr:row>
      <xdr:rowOff>3528</xdr:rowOff>
    </xdr:to>
    <xdr:sp macro="" textlink="">
      <xdr:nvSpPr>
        <xdr:cNvPr id="433" name="楕円 432"/>
        <xdr:cNvSpPr/>
      </xdr:nvSpPr>
      <xdr:spPr>
        <a:xfrm>
          <a:off x="7810500" y="1258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20055</xdr:rowOff>
    </xdr:from>
    <xdr:ext cx="534377" cy="259045"/>
    <xdr:sp macro="" textlink="">
      <xdr:nvSpPr>
        <xdr:cNvPr id="434" name="テキスト ボックス 433"/>
        <xdr:cNvSpPr txBox="1"/>
      </xdr:nvSpPr>
      <xdr:spPr>
        <a:xfrm>
          <a:off x="7594111" y="123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33807</xdr:rowOff>
    </xdr:from>
    <xdr:to>
      <xdr:col>36</xdr:col>
      <xdr:colOff>165100</xdr:colOff>
      <xdr:row>72</xdr:row>
      <xdr:rowOff>135407</xdr:rowOff>
    </xdr:to>
    <xdr:sp macro="" textlink="">
      <xdr:nvSpPr>
        <xdr:cNvPr id="435" name="楕円 434"/>
        <xdr:cNvSpPr/>
      </xdr:nvSpPr>
      <xdr:spPr>
        <a:xfrm>
          <a:off x="6921500" y="123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151934</xdr:rowOff>
    </xdr:from>
    <xdr:ext cx="534377" cy="259045"/>
    <xdr:sp macro="" textlink="">
      <xdr:nvSpPr>
        <xdr:cNvPr id="436" name="テキスト ボックス 435"/>
        <xdr:cNvSpPr txBox="1"/>
      </xdr:nvSpPr>
      <xdr:spPr>
        <a:xfrm>
          <a:off x="6705111" y="121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59" name="直線コネクタ 458"/>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60" name="土木費最小値テキスト"/>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61" name="直線コネクタ 460"/>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2" name="土木費最大値テキスト"/>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3" name="直線コネクタ 462"/>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123196</xdr:rowOff>
    </xdr:from>
    <xdr:to>
      <xdr:col>55</xdr:col>
      <xdr:colOff>0</xdr:colOff>
      <xdr:row>96</xdr:row>
      <xdr:rowOff>21765</xdr:rowOff>
    </xdr:to>
    <xdr:cxnSp macro="">
      <xdr:nvCxnSpPr>
        <xdr:cNvPr id="464" name="直線コネクタ 463"/>
        <xdr:cNvCxnSpPr/>
      </xdr:nvCxnSpPr>
      <xdr:spPr>
        <a:xfrm flipV="1">
          <a:off x="9639300" y="16239496"/>
          <a:ext cx="838200" cy="24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51874</xdr:rowOff>
    </xdr:from>
    <xdr:ext cx="534377" cy="259045"/>
    <xdr:sp macro="" textlink="">
      <xdr:nvSpPr>
        <xdr:cNvPr id="465" name="土木費平均値テキスト"/>
        <xdr:cNvSpPr txBox="1"/>
      </xdr:nvSpPr>
      <xdr:spPr>
        <a:xfrm>
          <a:off x="10528300" y="16339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6" name="フローチャート: 判断 465"/>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170379</xdr:rowOff>
    </xdr:from>
    <xdr:to>
      <xdr:col>50</xdr:col>
      <xdr:colOff>114300</xdr:colOff>
      <xdr:row>96</xdr:row>
      <xdr:rowOff>21765</xdr:rowOff>
    </xdr:to>
    <xdr:cxnSp macro="">
      <xdr:nvCxnSpPr>
        <xdr:cNvPr id="467" name="直線コネクタ 466"/>
        <xdr:cNvCxnSpPr/>
      </xdr:nvCxnSpPr>
      <xdr:spPr>
        <a:xfrm>
          <a:off x="8750300" y="16286679"/>
          <a:ext cx="889000" cy="19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68" name="フローチャート: 判断 467"/>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31669</xdr:rowOff>
    </xdr:from>
    <xdr:ext cx="534377" cy="259045"/>
    <xdr:sp macro="" textlink="">
      <xdr:nvSpPr>
        <xdr:cNvPr id="469" name="テキスト ボックス 468"/>
        <xdr:cNvSpPr txBox="1"/>
      </xdr:nvSpPr>
      <xdr:spPr>
        <a:xfrm>
          <a:off x="9372111" y="161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170379</xdr:rowOff>
    </xdr:from>
    <xdr:to>
      <xdr:col>45</xdr:col>
      <xdr:colOff>177800</xdr:colOff>
      <xdr:row>95</xdr:row>
      <xdr:rowOff>134694</xdr:rowOff>
    </xdr:to>
    <xdr:cxnSp macro="">
      <xdr:nvCxnSpPr>
        <xdr:cNvPr id="470" name="直線コネクタ 469"/>
        <xdr:cNvCxnSpPr/>
      </xdr:nvCxnSpPr>
      <xdr:spPr>
        <a:xfrm flipV="1">
          <a:off x="7861300" y="16286679"/>
          <a:ext cx="889000" cy="13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71" name="フローチャート: 判断 470"/>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133163</xdr:rowOff>
    </xdr:from>
    <xdr:ext cx="534377" cy="259045"/>
    <xdr:sp macro="" textlink="">
      <xdr:nvSpPr>
        <xdr:cNvPr id="472" name="テキスト ボックス 471"/>
        <xdr:cNvSpPr txBox="1"/>
      </xdr:nvSpPr>
      <xdr:spPr>
        <a:xfrm>
          <a:off x="8483111" y="1642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62844</xdr:rowOff>
    </xdr:from>
    <xdr:to>
      <xdr:col>41</xdr:col>
      <xdr:colOff>50800</xdr:colOff>
      <xdr:row>95</xdr:row>
      <xdr:rowOff>134694</xdr:rowOff>
    </xdr:to>
    <xdr:cxnSp macro="">
      <xdr:nvCxnSpPr>
        <xdr:cNvPr id="473" name="直線コネクタ 472"/>
        <xdr:cNvCxnSpPr/>
      </xdr:nvCxnSpPr>
      <xdr:spPr>
        <a:xfrm>
          <a:off x="6972300" y="16179144"/>
          <a:ext cx="889000" cy="24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4" name="フローチャート: 判断 473"/>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5" name="テキスト ボックス 474"/>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6" name="フローチャート: 判断 475"/>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109641</xdr:rowOff>
    </xdr:from>
    <xdr:ext cx="534377" cy="259045"/>
    <xdr:sp macro="" textlink="">
      <xdr:nvSpPr>
        <xdr:cNvPr id="477" name="テキスト ボックス 476"/>
        <xdr:cNvSpPr txBox="1"/>
      </xdr:nvSpPr>
      <xdr:spPr>
        <a:xfrm>
          <a:off x="6705111" y="1639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72396</xdr:rowOff>
    </xdr:from>
    <xdr:to>
      <xdr:col>55</xdr:col>
      <xdr:colOff>50800</xdr:colOff>
      <xdr:row>95</xdr:row>
      <xdr:rowOff>2546</xdr:rowOff>
    </xdr:to>
    <xdr:sp macro="" textlink="">
      <xdr:nvSpPr>
        <xdr:cNvPr id="483" name="楕円 482"/>
        <xdr:cNvSpPr/>
      </xdr:nvSpPr>
      <xdr:spPr>
        <a:xfrm>
          <a:off x="10426700" y="16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95273</xdr:rowOff>
    </xdr:from>
    <xdr:ext cx="534377" cy="259045"/>
    <xdr:sp macro="" textlink="">
      <xdr:nvSpPr>
        <xdr:cNvPr id="484" name="土木費該当値テキスト"/>
        <xdr:cNvSpPr txBox="1"/>
      </xdr:nvSpPr>
      <xdr:spPr>
        <a:xfrm>
          <a:off x="10528300" y="160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142415</xdr:rowOff>
    </xdr:from>
    <xdr:to>
      <xdr:col>50</xdr:col>
      <xdr:colOff>165100</xdr:colOff>
      <xdr:row>96</xdr:row>
      <xdr:rowOff>72565</xdr:rowOff>
    </xdr:to>
    <xdr:sp macro="" textlink="">
      <xdr:nvSpPr>
        <xdr:cNvPr id="485" name="楕円 484"/>
        <xdr:cNvSpPr/>
      </xdr:nvSpPr>
      <xdr:spPr>
        <a:xfrm>
          <a:off x="9588500" y="164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63692</xdr:rowOff>
    </xdr:from>
    <xdr:ext cx="534377" cy="259045"/>
    <xdr:sp macro="" textlink="">
      <xdr:nvSpPr>
        <xdr:cNvPr id="486" name="テキスト ボックス 485"/>
        <xdr:cNvSpPr txBox="1"/>
      </xdr:nvSpPr>
      <xdr:spPr>
        <a:xfrm>
          <a:off x="9372111" y="1652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119579</xdr:rowOff>
    </xdr:from>
    <xdr:to>
      <xdr:col>46</xdr:col>
      <xdr:colOff>38100</xdr:colOff>
      <xdr:row>95</xdr:row>
      <xdr:rowOff>49729</xdr:rowOff>
    </xdr:to>
    <xdr:sp macro="" textlink="">
      <xdr:nvSpPr>
        <xdr:cNvPr id="487" name="楕円 486"/>
        <xdr:cNvSpPr/>
      </xdr:nvSpPr>
      <xdr:spPr>
        <a:xfrm>
          <a:off x="8699500" y="1623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66256</xdr:rowOff>
    </xdr:from>
    <xdr:ext cx="534377" cy="259045"/>
    <xdr:sp macro="" textlink="">
      <xdr:nvSpPr>
        <xdr:cNvPr id="488" name="テキスト ボックス 487"/>
        <xdr:cNvSpPr txBox="1"/>
      </xdr:nvSpPr>
      <xdr:spPr>
        <a:xfrm>
          <a:off x="8483111" y="1601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83894</xdr:rowOff>
    </xdr:from>
    <xdr:to>
      <xdr:col>41</xdr:col>
      <xdr:colOff>101600</xdr:colOff>
      <xdr:row>96</xdr:row>
      <xdr:rowOff>14044</xdr:rowOff>
    </xdr:to>
    <xdr:sp macro="" textlink="">
      <xdr:nvSpPr>
        <xdr:cNvPr id="489" name="楕円 488"/>
        <xdr:cNvSpPr/>
      </xdr:nvSpPr>
      <xdr:spPr>
        <a:xfrm>
          <a:off x="7810500" y="163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5171</xdr:rowOff>
    </xdr:from>
    <xdr:ext cx="534377" cy="259045"/>
    <xdr:sp macro="" textlink="">
      <xdr:nvSpPr>
        <xdr:cNvPr id="490" name="テキスト ボックス 489"/>
        <xdr:cNvSpPr txBox="1"/>
      </xdr:nvSpPr>
      <xdr:spPr>
        <a:xfrm>
          <a:off x="7594111" y="1646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12044</xdr:rowOff>
    </xdr:from>
    <xdr:to>
      <xdr:col>36</xdr:col>
      <xdr:colOff>165100</xdr:colOff>
      <xdr:row>94</xdr:row>
      <xdr:rowOff>113644</xdr:rowOff>
    </xdr:to>
    <xdr:sp macro="" textlink="">
      <xdr:nvSpPr>
        <xdr:cNvPr id="491" name="楕円 490"/>
        <xdr:cNvSpPr/>
      </xdr:nvSpPr>
      <xdr:spPr>
        <a:xfrm>
          <a:off x="6921500" y="161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130171</xdr:rowOff>
    </xdr:from>
    <xdr:ext cx="534377" cy="259045"/>
    <xdr:sp macro="" textlink="">
      <xdr:nvSpPr>
        <xdr:cNvPr id="492" name="テキスト ボックス 491"/>
        <xdr:cNvSpPr txBox="1"/>
      </xdr:nvSpPr>
      <xdr:spPr>
        <a:xfrm>
          <a:off x="6705111" y="1590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19" name="直線コネクタ 518"/>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20" name="消防費最小値テキスト"/>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21" name="直線コネクタ 520"/>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2" name="消防費最大値テキスト"/>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3" name="直線コネクタ 522"/>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121739</xdr:rowOff>
    </xdr:from>
    <xdr:to>
      <xdr:col>85</xdr:col>
      <xdr:colOff>127000</xdr:colOff>
      <xdr:row>34</xdr:row>
      <xdr:rowOff>2703</xdr:rowOff>
    </xdr:to>
    <xdr:cxnSp macro="">
      <xdr:nvCxnSpPr>
        <xdr:cNvPr id="524" name="直線コネクタ 523"/>
        <xdr:cNvCxnSpPr/>
      </xdr:nvCxnSpPr>
      <xdr:spPr>
        <a:xfrm>
          <a:off x="15481300" y="5779589"/>
          <a:ext cx="838200" cy="5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12137</xdr:rowOff>
    </xdr:from>
    <xdr:ext cx="534377" cy="259045"/>
    <xdr:sp macro="" textlink="">
      <xdr:nvSpPr>
        <xdr:cNvPr id="525" name="消防費平均値テキスト"/>
        <xdr:cNvSpPr txBox="1"/>
      </xdr:nvSpPr>
      <xdr:spPr>
        <a:xfrm>
          <a:off x="16370300" y="60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6" name="フローチャート: 判断 525"/>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109165</xdr:rowOff>
    </xdr:from>
    <xdr:to>
      <xdr:col>81</xdr:col>
      <xdr:colOff>50800</xdr:colOff>
      <xdr:row>33</xdr:row>
      <xdr:rowOff>121739</xdr:rowOff>
    </xdr:to>
    <xdr:cxnSp macro="">
      <xdr:nvCxnSpPr>
        <xdr:cNvPr id="527" name="直線コネクタ 526"/>
        <xdr:cNvCxnSpPr/>
      </xdr:nvCxnSpPr>
      <xdr:spPr>
        <a:xfrm>
          <a:off x="14592300" y="5767015"/>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28" name="フローチャート: 判断 527"/>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3319</xdr:rowOff>
    </xdr:from>
    <xdr:ext cx="534377" cy="259045"/>
    <xdr:sp macro="" textlink="">
      <xdr:nvSpPr>
        <xdr:cNvPr id="529" name="テキスト ボックス 528"/>
        <xdr:cNvSpPr txBox="1"/>
      </xdr:nvSpPr>
      <xdr:spPr>
        <a:xfrm>
          <a:off x="15214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109165</xdr:rowOff>
    </xdr:from>
    <xdr:to>
      <xdr:col>76</xdr:col>
      <xdr:colOff>114300</xdr:colOff>
      <xdr:row>34</xdr:row>
      <xdr:rowOff>59690</xdr:rowOff>
    </xdr:to>
    <xdr:cxnSp macro="">
      <xdr:nvCxnSpPr>
        <xdr:cNvPr id="530" name="直線コネクタ 529"/>
        <xdr:cNvCxnSpPr/>
      </xdr:nvCxnSpPr>
      <xdr:spPr>
        <a:xfrm flipV="1">
          <a:off x="13703300" y="5767015"/>
          <a:ext cx="889000" cy="12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31" name="フローチャート: 判断 530"/>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14096</xdr:rowOff>
    </xdr:from>
    <xdr:ext cx="534377" cy="259045"/>
    <xdr:sp macro="" textlink="">
      <xdr:nvSpPr>
        <xdr:cNvPr id="532" name="テキスト ボックス 531"/>
        <xdr:cNvSpPr txBox="1"/>
      </xdr:nvSpPr>
      <xdr:spPr>
        <a:xfrm>
          <a:off x="14325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1887</xdr:rowOff>
    </xdr:from>
    <xdr:to>
      <xdr:col>71</xdr:col>
      <xdr:colOff>177800</xdr:colOff>
      <xdr:row>34</xdr:row>
      <xdr:rowOff>59690</xdr:rowOff>
    </xdr:to>
    <xdr:cxnSp macro="">
      <xdr:nvCxnSpPr>
        <xdr:cNvPr id="533" name="直線コネクタ 532"/>
        <xdr:cNvCxnSpPr/>
      </xdr:nvCxnSpPr>
      <xdr:spPr>
        <a:xfrm>
          <a:off x="12814300" y="5831187"/>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4" name="フローチャート: 判断 533"/>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88391</xdr:rowOff>
    </xdr:from>
    <xdr:ext cx="534377" cy="259045"/>
    <xdr:sp macro="" textlink="">
      <xdr:nvSpPr>
        <xdr:cNvPr id="535" name="テキスト ボックス 534"/>
        <xdr:cNvSpPr txBox="1"/>
      </xdr:nvSpPr>
      <xdr:spPr>
        <a:xfrm>
          <a:off x="13436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6" name="フローチャート: 判断 535"/>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51488</xdr:rowOff>
    </xdr:from>
    <xdr:ext cx="534377" cy="259045"/>
    <xdr:sp macro="" textlink="">
      <xdr:nvSpPr>
        <xdr:cNvPr id="537" name="テキスト ボックス 536"/>
        <xdr:cNvSpPr txBox="1"/>
      </xdr:nvSpPr>
      <xdr:spPr>
        <a:xfrm>
          <a:off x="12547111" y="622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123353</xdr:rowOff>
    </xdr:from>
    <xdr:to>
      <xdr:col>85</xdr:col>
      <xdr:colOff>177800</xdr:colOff>
      <xdr:row>34</xdr:row>
      <xdr:rowOff>53503</xdr:rowOff>
    </xdr:to>
    <xdr:sp macro="" textlink="">
      <xdr:nvSpPr>
        <xdr:cNvPr id="543" name="楕円 542"/>
        <xdr:cNvSpPr/>
      </xdr:nvSpPr>
      <xdr:spPr>
        <a:xfrm>
          <a:off x="16268700" y="578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146230</xdr:rowOff>
    </xdr:from>
    <xdr:ext cx="534377" cy="259045"/>
    <xdr:sp macro="" textlink="">
      <xdr:nvSpPr>
        <xdr:cNvPr id="544" name="消防費該当値テキスト"/>
        <xdr:cNvSpPr txBox="1"/>
      </xdr:nvSpPr>
      <xdr:spPr>
        <a:xfrm>
          <a:off x="16370300" y="563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70939</xdr:rowOff>
    </xdr:from>
    <xdr:to>
      <xdr:col>81</xdr:col>
      <xdr:colOff>101600</xdr:colOff>
      <xdr:row>34</xdr:row>
      <xdr:rowOff>1089</xdr:rowOff>
    </xdr:to>
    <xdr:sp macro="" textlink="">
      <xdr:nvSpPr>
        <xdr:cNvPr id="545" name="楕円 544"/>
        <xdr:cNvSpPr/>
      </xdr:nvSpPr>
      <xdr:spPr>
        <a:xfrm>
          <a:off x="154305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17616</xdr:rowOff>
    </xdr:from>
    <xdr:ext cx="534377" cy="259045"/>
    <xdr:sp macro="" textlink="">
      <xdr:nvSpPr>
        <xdr:cNvPr id="546" name="テキスト ボックス 545"/>
        <xdr:cNvSpPr txBox="1"/>
      </xdr:nvSpPr>
      <xdr:spPr>
        <a:xfrm>
          <a:off x="15214111" y="550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58365</xdr:rowOff>
    </xdr:from>
    <xdr:to>
      <xdr:col>76</xdr:col>
      <xdr:colOff>165100</xdr:colOff>
      <xdr:row>33</xdr:row>
      <xdr:rowOff>159965</xdr:rowOff>
    </xdr:to>
    <xdr:sp macro="" textlink="">
      <xdr:nvSpPr>
        <xdr:cNvPr id="547" name="楕円 546"/>
        <xdr:cNvSpPr/>
      </xdr:nvSpPr>
      <xdr:spPr>
        <a:xfrm>
          <a:off x="14541500" y="571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5042</xdr:rowOff>
    </xdr:from>
    <xdr:ext cx="534377" cy="259045"/>
    <xdr:sp macro="" textlink="">
      <xdr:nvSpPr>
        <xdr:cNvPr id="548" name="テキスト ボックス 547"/>
        <xdr:cNvSpPr txBox="1"/>
      </xdr:nvSpPr>
      <xdr:spPr>
        <a:xfrm>
          <a:off x="14325111" y="549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8890</xdr:rowOff>
    </xdr:from>
    <xdr:to>
      <xdr:col>72</xdr:col>
      <xdr:colOff>38100</xdr:colOff>
      <xdr:row>34</xdr:row>
      <xdr:rowOff>110490</xdr:rowOff>
    </xdr:to>
    <xdr:sp macro="" textlink="">
      <xdr:nvSpPr>
        <xdr:cNvPr id="549" name="楕円 548"/>
        <xdr:cNvSpPr/>
      </xdr:nvSpPr>
      <xdr:spPr>
        <a:xfrm>
          <a:off x="13652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127017</xdr:rowOff>
    </xdr:from>
    <xdr:ext cx="534377" cy="259045"/>
    <xdr:sp macro="" textlink="">
      <xdr:nvSpPr>
        <xdr:cNvPr id="550" name="テキスト ボックス 549"/>
        <xdr:cNvSpPr txBox="1"/>
      </xdr:nvSpPr>
      <xdr:spPr>
        <a:xfrm>
          <a:off x="13436111" y="56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122537</xdr:rowOff>
    </xdr:from>
    <xdr:to>
      <xdr:col>67</xdr:col>
      <xdr:colOff>101600</xdr:colOff>
      <xdr:row>34</xdr:row>
      <xdr:rowOff>52687</xdr:rowOff>
    </xdr:to>
    <xdr:sp macro="" textlink="">
      <xdr:nvSpPr>
        <xdr:cNvPr id="551" name="楕円 550"/>
        <xdr:cNvSpPr/>
      </xdr:nvSpPr>
      <xdr:spPr>
        <a:xfrm>
          <a:off x="12763500" y="578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69214</xdr:rowOff>
    </xdr:from>
    <xdr:ext cx="534377" cy="259045"/>
    <xdr:sp macro="" textlink="">
      <xdr:nvSpPr>
        <xdr:cNvPr id="552" name="テキスト ボックス 551"/>
        <xdr:cNvSpPr txBox="1"/>
      </xdr:nvSpPr>
      <xdr:spPr>
        <a:xfrm>
          <a:off x="12547111" y="555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80996</xdr:rowOff>
    </xdr:from>
    <xdr:to>
      <xdr:col>85</xdr:col>
      <xdr:colOff>126364</xdr:colOff>
      <xdr:row>55</xdr:row>
      <xdr:rowOff>50820</xdr:rowOff>
    </xdr:to>
    <xdr:cxnSp macro="">
      <xdr:nvCxnSpPr>
        <xdr:cNvPr id="575" name="直線コネクタ 574"/>
        <xdr:cNvCxnSpPr/>
      </xdr:nvCxnSpPr>
      <xdr:spPr>
        <a:xfrm flipV="1">
          <a:off x="16317595" y="8824946"/>
          <a:ext cx="1269" cy="655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54647</xdr:rowOff>
    </xdr:from>
    <xdr:ext cx="534377" cy="259045"/>
    <xdr:sp macro="" textlink="">
      <xdr:nvSpPr>
        <xdr:cNvPr id="576" name="教育費最小値テキスト"/>
        <xdr:cNvSpPr txBox="1"/>
      </xdr:nvSpPr>
      <xdr:spPr>
        <a:xfrm>
          <a:off x="16370300" y="94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50820</xdr:rowOff>
    </xdr:from>
    <xdr:to>
      <xdr:col>86</xdr:col>
      <xdr:colOff>25400</xdr:colOff>
      <xdr:row>55</xdr:row>
      <xdr:rowOff>50820</xdr:rowOff>
    </xdr:to>
    <xdr:cxnSp macro="">
      <xdr:nvCxnSpPr>
        <xdr:cNvPr id="577" name="直線コネクタ 576"/>
        <xdr:cNvCxnSpPr/>
      </xdr:nvCxnSpPr>
      <xdr:spPr>
        <a:xfrm>
          <a:off x="16230600" y="948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27673</xdr:rowOff>
    </xdr:from>
    <xdr:ext cx="534377" cy="259045"/>
    <xdr:sp macro="" textlink="">
      <xdr:nvSpPr>
        <xdr:cNvPr id="578" name="教育費最大値テキスト"/>
        <xdr:cNvSpPr txBox="1"/>
      </xdr:nvSpPr>
      <xdr:spPr>
        <a:xfrm>
          <a:off x="16370300" y="860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80996</xdr:rowOff>
    </xdr:from>
    <xdr:to>
      <xdr:col>86</xdr:col>
      <xdr:colOff>25400</xdr:colOff>
      <xdr:row>51</xdr:row>
      <xdr:rowOff>80996</xdr:rowOff>
    </xdr:to>
    <xdr:cxnSp macro="">
      <xdr:nvCxnSpPr>
        <xdr:cNvPr id="579" name="直線コネクタ 578"/>
        <xdr:cNvCxnSpPr/>
      </xdr:nvCxnSpPr>
      <xdr:spPr>
        <a:xfrm>
          <a:off x="16230600" y="882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164229</xdr:rowOff>
    </xdr:from>
    <xdr:to>
      <xdr:col>85</xdr:col>
      <xdr:colOff>127000</xdr:colOff>
      <xdr:row>57</xdr:row>
      <xdr:rowOff>136545</xdr:rowOff>
    </xdr:to>
    <xdr:cxnSp macro="">
      <xdr:nvCxnSpPr>
        <xdr:cNvPr id="580" name="直線コネクタ 579"/>
        <xdr:cNvCxnSpPr/>
      </xdr:nvCxnSpPr>
      <xdr:spPr>
        <a:xfrm flipV="1">
          <a:off x="15481300" y="8908179"/>
          <a:ext cx="838200" cy="100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107332</xdr:rowOff>
    </xdr:from>
    <xdr:ext cx="534377" cy="259045"/>
    <xdr:sp macro="" textlink="">
      <xdr:nvSpPr>
        <xdr:cNvPr id="581" name="教育費平均値テキスト"/>
        <xdr:cNvSpPr txBox="1"/>
      </xdr:nvSpPr>
      <xdr:spPr>
        <a:xfrm>
          <a:off x="16370300" y="9022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128905</xdr:rowOff>
    </xdr:from>
    <xdr:to>
      <xdr:col>85</xdr:col>
      <xdr:colOff>177800</xdr:colOff>
      <xdr:row>53</xdr:row>
      <xdr:rowOff>59055</xdr:rowOff>
    </xdr:to>
    <xdr:sp macro="" textlink="">
      <xdr:nvSpPr>
        <xdr:cNvPr id="582" name="フローチャート: 判断 581"/>
        <xdr:cNvSpPr/>
      </xdr:nvSpPr>
      <xdr:spPr>
        <a:xfrm>
          <a:off x="162687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136545</xdr:rowOff>
    </xdr:from>
    <xdr:to>
      <xdr:col>81</xdr:col>
      <xdr:colOff>50800</xdr:colOff>
      <xdr:row>57</xdr:row>
      <xdr:rowOff>144661</xdr:rowOff>
    </xdr:to>
    <xdr:cxnSp macro="">
      <xdr:nvCxnSpPr>
        <xdr:cNvPr id="583" name="直線コネクタ 582"/>
        <xdr:cNvCxnSpPr/>
      </xdr:nvCxnSpPr>
      <xdr:spPr>
        <a:xfrm flipV="1">
          <a:off x="14592300" y="9909195"/>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59205</xdr:rowOff>
    </xdr:from>
    <xdr:to>
      <xdr:col>81</xdr:col>
      <xdr:colOff>101600</xdr:colOff>
      <xdr:row>58</xdr:row>
      <xdr:rowOff>160805</xdr:rowOff>
    </xdr:to>
    <xdr:sp macro="" textlink="">
      <xdr:nvSpPr>
        <xdr:cNvPr id="584" name="フローチャート: 判断 583"/>
        <xdr:cNvSpPr/>
      </xdr:nvSpPr>
      <xdr:spPr>
        <a:xfrm>
          <a:off x="15430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151932</xdr:rowOff>
    </xdr:from>
    <xdr:ext cx="534377" cy="259045"/>
    <xdr:sp macro="" textlink="">
      <xdr:nvSpPr>
        <xdr:cNvPr id="585" name="テキスト ボックス 584"/>
        <xdr:cNvSpPr txBox="1"/>
      </xdr:nvSpPr>
      <xdr:spPr>
        <a:xfrm>
          <a:off x="15214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144661</xdr:rowOff>
    </xdr:from>
    <xdr:to>
      <xdr:col>76</xdr:col>
      <xdr:colOff>114300</xdr:colOff>
      <xdr:row>57</xdr:row>
      <xdr:rowOff>171407</xdr:rowOff>
    </xdr:to>
    <xdr:cxnSp macro="">
      <xdr:nvCxnSpPr>
        <xdr:cNvPr id="586" name="直線コネクタ 585"/>
        <xdr:cNvCxnSpPr/>
      </xdr:nvCxnSpPr>
      <xdr:spPr>
        <a:xfrm flipV="1">
          <a:off x="13703300" y="9917311"/>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87894</xdr:rowOff>
    </xdr:from>
    <xdr:to>
      <xdr:col>76</xdr:col>
      <xdr:colOff>165100</xdr:colOff>
      <xdr:row>59</xdr:row>
      <xdr:rowOff>18044</xdr:rowOff>
    </xdr:to>
    <xdr:sp macro="" textlink="">
      <xdr:nvSpPr>
        <xdr:cNvPr id="587" name="フローチャート: 判断 586"/>
        <xdr:cNvSpPr/>
      </xdr:nvSpPr>
      <xdr:spPr>
        <a:xfrm>
          <a:off x="14541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9171</xdr:rowOff>
    </xdr:from>
    <xdr:ext cx="534377" cy="259045"/>
    <xdr:sp macro="" textlink="">
      <xdr:nvSpPr>
        <xdr:cNvPr id="588" name="テキスト ボックス 587"/>
        <xdr:cNvSpPr txBox="1"/>
      </xdr:nvSpPr>
      <xdr:spPr>
        <a:xfrm>
          <a:off x="14325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171407</xdr:rowOff>
    </xdr:from>
    <xdr:to>
      <xdr:col>71</xdr:col>
      <xdr:colOff>177800</xdr:colOff>
      <xdr:row>58</xdr:row>
      <xdr:rowOff>28760</xdr:rowOff>
    </xdr:to>
    <xdr:cxnSp macro="">
      <xdr:nvCxnSpPr>
        <xdr:cNvPr id="589" name="直線コネクタ 588"/>
        <xdr:cNvCxnSpPr/>
      </xdr:nvCxnSpPr>
      <xdr:spPr>
        <a:xfrm flipV="1">
          <a:off x="12814300" y="9944057"/>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99758</xdr:rowOff>
    </xdr:from>
    <xdr:to>
      <xdr:col>72</xdr:col>
      <xdr:colOff>38100</xdr:colOff>
      <xdr:row>59</xdr:row>
      <xdr:rowOff>29908</xdr:rowOff>
    </xdr:to>
    <xdr:sp macro="" textlink="">
      <xdr:nvSpPr>
        <xdr:cNvPr id="590" name="フローチャート: 判断 589"/>
        <xdr:cNvSpPr/>
      </xdr:nvSpPr>
      <xdr:spPr>
        <a:xfrm>
          <a:off x="13652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21035</xdr:rowOff>
    </xdr:from>
    <xdr:ext cx="534377" cy="259045"/>
    <xdr:sp macro="" textlink="">
      <xdr:nvSpPr>
        <xdr:cNvPr id="591" name="テキスト ボックス 590"/>
        <xdr:cNvSpPr txBox="1"/>
      </xdr:nvSpPr>
      <xdr:spPr>
        <a:xfrm>
          <a:off x="13436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122436</xdr:rowOff>
    </xdr:from>
    <xdr:to>
      <xdr:col>67</xdr:col>
      <xdr:colOff>101600</xdr:colOff>
      <xdr:row>59</xdr:row>
      <xdr:rowOff>52586</xdr:rowOff>
    </xdr:to>
    <xdr:sp macro="" textlink="">
      <xdr:nvSpPr>
        <xdr:cNvPr id="592" name="フローチャート: 判断 591"/>
        <xdr:cNvSpPr/>
      </xdr:nvSpPr>
      <xdr:spPr>
        <a:xfrm>
          <a:off x="12763500" y="1006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43713</xdr:rowOff>
    </xdr:from>
    <xdr:ext cx="534377" cy="259045"/>
    <xdr:sp macro="" textlink="">
      <xdr:nvSpPr>
        <xdr:cNvPr id="593" name="テキスト ボックス 592"/>
        <xdr:cNvSpPr txBox="1"/>
      </xdr:nvSpPr>
      <xdr:spPr>
        <a:xfrm>
          <a:off x="12547111" y="101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113429</xdr:rowOff>
    </xdr:from>
    <xdr:to>
      <xdr:col>85</xdr:col>
      <xdr:colOff>177800</xdr:colOff>
      <xdr:row>52</xdr:row>
      <xdr:rowOff>43579</xdr:rowOff>
    </xdr:to>
    <xdr:sp macro="" textlink="">
      <xdr:nvSpPr>
        <xdr:cNvPr id="599" name="楕円 598"/>
        <xdr:cNvSpPr/>
      </xdr:nvSpPr>
      <xdr:spPr>
        <a:xfrm>
          <a:off x="16268700" y="88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28356</xdr:rowOff>
    </xdr:from>
    <xdr:ext cx="534377" cy="259045"/>
    <xdr:sp macro="" textlink="">
      <xdr:nvSpPr>
        <xdr:cNvPr id="600" name="教育費該当値テキスト"/>
        <xdr:cNvSpPr txBox="1"/>
      </xdr:nvSpPr>
      <xdr:spPr>
        <a:xfrm>
          <a:off x="16370300" y="87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85745</xdr:rowOff>
    </xdr:from>
    <xdr:to>
      <xdr:col>81</xdr:col>
      <xdr:colOff>101600</xdr:colOff>
      <xdr:row>58</xdr:row>
      <xdr:rowOff>15895</xdr:rowOff>
    </xdr:to>
    <xdr:sp macro="" textlink="">
      <xdr:nvSpPr>
        <xdr:cNvPr id="601" name="楕円 600"/>
        <xdr:cNvSpPr/>
      </xdr:nvSpPr>
      <xdr:spPr>
        <a:xfrm>
          <a:off x="15430500" y="985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32422</xdr:rowOff>
    </xdr:from>
    <xdr:ext cx="534377" cy="259045"/>
    <xdr:sp macro="" textlink="">
      <xdr:nvSpPr>
        <xdr:cNvPr id="602" name="テキスト ボックス 601"/>
        <xdr:cNvSpPr txBox="1"/>
      </xdr:nvSpPr>
      <xdr:spPr>
        <a:xfrm>
          <a:off x="15214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93861</xdr:rowOff>
    </xdr:from>
    <xdr:to>
      <xdr:col>76</xdr:col>
      <xdr:colOff>165100</xdr:colOff>
      <xdr:row>58</xdr:row>
      <xdr:rowOff>24011</xdr:rowOff>
    </xdr:to>
    <xdr:sp macro="" textlink="">
      <xdr:nvSpPr>
        <xdr:cNvPr id="603" name="楕円 602"/>
        <xdr:cNvSpPr/>
      </xdr:nvSpPr>
      <xdr:spPr>
        <a:xfrm>
          <a:off x="14541500" y="98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40538</xdr:rowOff>
    </xdr:from>
    <xdr:ext cx="534377" cy="259045"/>
    <xdr:sp macro="" textlink="">
      <xdr:nvSpPr>
        <xdr:cNvPr id="604" name="テキスト ボックス 603"/>
        <xdr:cNvSpPr txBox="1"/>
      </xdr:nvSpPr>
      <xdr:spPr>
        <a:xfrm>
          <a:off x="14325111" y="964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120607</xdr:rowOff>
    </xdr:from>
    <xdr:to>
      <xdr:col>72</xdr:col>
      <xdr:colOff>38100</xdr:colOff>
      <xdr:row>58</xdr:row>
      <xdr:rowOff>50757</xdr:rowOff>
    </xdr:to>
    <xdr:sp macro="" textlink="">
      <xdr:nvSpPr>
        <xdr:cNvPr id="605" name="楕円 604"/>
        <xdr:cNvSpPr/>
      </xdr:nvSpPr>
      <xdr:spPr>
        <a:xfrm>
          <a:off x="13652500" y="98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67284</xdr:rowOff>
    </xdr:from>
    <xdr:ext cx="534377" cy="259045"/>
    <xdr:sp macro="" textlink="">
      <xdr:nvSpPr>
        <xdr:cNvPr id="606" name="テキスト ボックス 605"/>
        <xdr:cNvSpPr txBox="1"/>
      </xdr:nvSpPr>
      <xdr:spPr>
        <a:xfrm>
          <a:off x="13436111" y="96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149410</xdr:rowOff>
    </xdr:from>
    <xdr:to>
      <xdr:col>67</xdr:col>
      <xdr:colOff>101600</xdr:colOff>
      <xdr:row>58</xdr:row>
      <xdr:rowOff>79560</xdr:rowOff>
    </xdr:to>
    <xdr:sp macro="" textlink="">
      <xdr:nvSpPr>
        <xdr:cNvPr id="607" name="楕円 606"/>
        <xdr:cNvSpPr/>
      </xdr:nvSpPr>
      <xdr:spPr>
        <a:xfrm>
          <a:off x="12763500" y="99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96087</xdr:rowOff>
    </xdr:from>
    <xdr:ext cx="534377" cy="259045"/>
    <xdr:sp macro="" textlink="">
      <xdr:nvSpPr>
        <xdr:cNvPr id="608" name="テキスト ボックス 607"/>
        <xdr:cNvSpPr txBox="1"/>
      </xdr:nvSpPr>
      <xdr:spPr>
        <a:xfrm>
          <a:off x="12547111" y="969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28" name="直線コネクタ 627"/>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29"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1"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2" name="直線コネクタ 631"/>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4" name="災害復旧費平均値テキスト"/>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5" name="フローチャート: 判断 634"/>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7" name="フローチャート: 判断 636"/>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38" name="テキスト ボックス 637"/>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0" name="フローチャート: 判断 639"/>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59065</xdr:rowOff>
    </xdr:from>
    <xdr:ext cx="378565" cy="259045"/>
    <xdr:sp macro="" textlink="">
      <xdr:nvSpPr>
        <xdr:cNvPr id="641" name="テキスト ボックス 640"/>
        <xdr:cNvSpPr txBox="1"/>
      </xdr:nvSpPr>
      <xdr:spPr>
        <a:xfrm>
          <a:off x="14403017" y="1308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3" name="フローチャート: 判断 642"/>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49122</xdr:rowOff>
    </xdr:from>
    <xdr:ext cx="378565" cy="259045"/>
    <xdr:sp macro="" textlink="">
      <xdr:nvSpPr>
        <xdr:cNvPr id="644" name="テキスト ボックス 643"/>
        <xdr:cNvSpPr txBox="1"/>
      </xdr:nvSpPr>
      <xdr:spPr>
        <a:xfrm>
          <a:off x="13514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5" name="フローチャート: 判断 644"/>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6" name="テキスト ボックス 645"/>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78014</xdr:rowOff>
    </xdr:from>
    <xdr:ext cx="249299" cy="259045"/>
    <xdr:sp macro="" textlink="">
      <xdr:nvSpPr>
        <xdr:cNvPr id="653" name="災害復旧費該当値テキスト"/>
        <xdr:cNvSpPr txBox="1"/>
      </xdr:nvSpPr>
      <xdr:spPr>
        <a:xfrm>
          <a:off x="16370300" y="13279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4" name="直線コネクタ 683"/>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5" name="公債費最小値テキスト"/>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86" name="直線コネクタ 685"/>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87" name="公債費最大値テキスト"/>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88" name="直線コネクタ 687"/>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160593</xdr:rowOff>
    </xdr:from>
    <xdr:to>
      <xdr:col>85</xdr:col>
      <xdr:colOff>127000</xdr:colOff>
      <xdr:row>91</xdr:row>
      <xdr:rowOff>23183</xdr:rowOff>
    </xdr:to>
    <xdr:cxnSp macro="">
      <xdr:nvCxnSpPr>
        <xdr:cNvPr id="689" name="直線コネクタ 688"/>
        <xdr:cNvCxnSpPr/>
      </xdr:nvCxnSpPr>
      <xdr:spPr>
        <a:xfrm>
          <a:off x="15481300" y="15591093"/>
          <a:ext cx="838200" cy="3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165648</xdr:rowOff>
    </xdr:from>
    <xdr:ext cx="534377" cy="259045"/>
    <xdr:sp macro="" textlink="">
      <xdr:nvSpPr>
        <xdr:cNvPr id="690" name="公債費平均値テキスト"/>
        <xdr:cNvSpPr txBox="1"/>
      </xdr:nvSpPr>
      <xdr:spPr>
        <a:xfrm>
          <a:off x="16370300" y="1645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1" name="フローチャート: 判断 690"/>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44191</xdr:rowOff>
    </xdr:from>
    <xdr:to>
      <xdr:col>81</xdr:col>
      <xdr:colOff>50800</xdr:colOff>
      <xdr:row>90</xdr:row>
      <xdr:rowOff>160593</xdr:rowOff>
    </xdr:to>
    <xdr:cxnSp macro="">
      <xdr:nvCxnSpPr>
        <xdr:cNvPr id="692" name="直線コネクタ 691"/>
        <xdr:cNvCxnSpPr/>
      </xdr:nvCxnSpPr>
      <xdr:spPr>
        <a:xfrm>
          <a:off x="14592300" y="15474691"/>
          <a:ext cx="889000" cy="1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3" name="フローチャート: 判断 692"/>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94073</xdr:rowOff>
    </xdr:from>
    <xdr:ext cx="534377" cy="259045"/>
    <xdr:sp macro="" textlink="">
      <xdr:nvSpPr>
        <xdr:cNvPr id="694" name="テキスト ボックス 693"/>
        <xdr:cNvSpPr txBox="1"/>
      </xdr:nvSpPr>
      <xdr:spPr>
        <a:xfrm>
          <a:off x="15214111" y="1655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44191</xdr:rowOff>
    </xdr:from>
    <xdr:to>
      <xdr:col>76</xdr:col>
      <xdr:colOff>114300</xdr:colOff>
      <xdr:row>90</xdr:row>
      <xdr:rowOff>141415</xdr:rowOff>
    </xdr:to>
    <xdr:cxnSp macro="">
      <xdr:nvCxnSpPr>
        <xdr:cNvPr id="695" name="直線コネクタ 694"/>
        <xdr:cNvCxnSpPr/>
      </xdr:nvCxnSpPr>
      <xdr:spPr>
        <a:xfrm flipV="1">
          <a:off x="13703300" y="15474691"/>
          <a:ext cx="889000" cy="9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696" name="フローチャート: 判断 695"/>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81225</xdr:rowOff>
    </xdr:from>
    <xdr:ext cx="534377" cy="259045"/>
    <xdr:sp macro="" textlink="">
      <xdr:nvSpPr>
        <xdr:cNvPr id="697" name="テキスト ボックス 696"/>
        <xdr:cNvSpPr txBox="1"/>
      </xdr:nvSpPr>
      <xdr:spPr>
        <a:xfrm>
          <a:off x="14325111" y="1654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22292</xdr:rowOff>
    </xdr:from>
    <xdr:to>
      <xdr:col>71</xdr:col>
      <xdr:colOff>177800</xdr:colOff>
      <xdr:row>90</xdr:row>
      <xdr:rowOff>141415</xdr:rowOff>
    </xdr:to>
    <xdr:cxnSp macro="">
      <xdr:nvCxnSpPr>
        <xdr:cNvPr id="698" name="直線コネクタ 697"/>
        <xdr:cNvCxnSpPr/>
      </xdr:nvCxnSpPr>
      <xdr:spPr>
        <a:xfrm>
          <a:off x="12814300" y="15452792"/>
          <a:ext cx="889000" cy="1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699" name="フローチャート: 判断 698"/>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89158</xdr:rowOff>
    </xdr:from>
    <xdr:ext cx="534377" cy="259045"/>
    <xdr:sp macro="" textlink="">
      <xdr:nvSpPr>
        <xdr:cNvPr id="700" name="テキスト ボックス 699"/>
        <xdr:cNvSpPr txBox="1"/>
      </xdr:nvSpPr>
      <xdr:spPr>
        <a:xfrm>
          <a:off x="13436111" y="165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1" name="フローチャート: 判断 700"/>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66572</xdr:rowOff>
    </xdr:from>
    <xdr:ext cx="534377" cy="259045"/>
    <xdr:sp macro="" textlink="">
      <xdr:nvSpPr>
        <xdr:cNvPr id="702" name="テキスト ボックス 701"/>
        <xdr:cNvSpPr txBox="1"/>
      </xdr:nvSpPr>
      <xdr:spPr>
        <a:xfrm>
          <a:off x="12547111" y="165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143833</xdr:rowOff>
    </xdr:from>
    <xdr:to>
      <xdr:col>85</xdr:col>
      <xdr:colOff>177800</xdr:colOff>
      <xdr:row>91</xdr:row>
      <xdr:rowOff>73983</xdr:rowOff>
    </xdr:to>
    <xdr:sp macro="" textlink="">
      <xdr:nvSpPr>
        <xdr:cNvPr id="708" name="楕円 707"/>
        <xdr:cNvSpPr/>
      </xdr:nvSpPr>
      <xdr:spPr>
        <a:xfrm>
          <a:off x="16268700" y="1557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96860</xdr:rowOff>
    </xdr:from>
    <xdr:ext cx="534377" cy="259045"/>
    <xdr:sp macro="" textlink="">
      <xdr:nvSpPr>
        <xdr:cNvPr id="709" name="公債費該当値テキスト"/>
        <xdr:cNvSpPr txBox="1"/>
      </xdr:nvSpPr>
      <xdr:spPr>
        <a:xfrm>
          <a:off x="16370300" y="1552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109793</xdr:rowOff>
    </xdr:from>
    <xdr:to>
      <xdr:col>81</xdr:col>
      <xdr:colOff>101600</xdr:colOff>
      <xdr:row>91</xdr:row>
      <xdr:rowOff>39943</xdr:rowOff>
    </xdr:to>
    <xdr:sp macro="" textlink="">
      <xdr:nvSpPr>
        <xdr:cNvPr id="710" name="楕円 709"/>
        <xdr:cNvSpPr/>
      </xdr:nvSpPr>
      <xdr:spPr>
        <a:xfrm>
          <a:off x="15430500" y="155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56470</xdr:rowOff>
    </xdr:from>
    <xdr:ext cx="534377" cy="259045"/>
    <xdr:sp macro="" textlink="">
      <xdr:nvSpPr>
        <xdr:cNvPr id="711" name="テキスト ボックス 710"/>
        <xdr:cNvSpPr txBox="1"/>
      </xdr:nvSpPr>
      <xdr:spPr>
        <a:xfrm>
          <a:off x="15214111" y="1531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89</xdr:row>
      <xdr:rowOff>164841</xdr:rowOff>
    </xdr:from>
    <xdr:to>
      <xdr:col>76</xdr:col>
      <xdr:colOff>165100</xdr:colOff>
      <xdr:row>90</xdr:row>
      <xdr:rowOff>94991</xdr:rowOff>
    </xdr:to>
    <xdr:sp macro="" textlink="">
      <xdr:nvSpPr>
        <xdr:cNvPr id="712" name="楕円 711"/>
        <xdr:cNvSpPr/>
      </xdr:nvSpPr>
      <xdr:spPr>
        <a:xfrm>
          <a:off x="14541500" y="154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111518</xdr:rowOff>
    </xdr:from>
    <xdr:ext cx="599010" cy="259045"/>
    <xdr:sp macro="" textlink="">
      <xdr:nvSpPr>
        <xdr:cNvPr id="713" name="テキスト ボックス 712"/>
        <xdr:cNvSpPr txBox="1"/>
      </xdr:nvSpPr>
      <xdr:spPr>
        <a:xfrm>
          <a:off x="14292795" y="1519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90615</xdr:rowOff>
    </xdr:from>
    <xdr:to>
      <xdr:col>72</xdr:col>
      <xdr:colOff>38100</xdr:colOff>
      <xdr:row>91</xdr:row>
      <xdr:rowOff>20765</xdr:rowOff>
    </xdr:to>
    <xdr:sp macro="" textlink="">
      <xdr:nvSpPr>
        <xdr:cNvPr id="714" name="楕円 713"/>
        <xdr:cNvSpPr/>
      </xdr:nvSpPr>
      <xdr:spPr>
        <a:xfrm>
          <a:off x="13652500" y="1552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37292</xdr:rowOff>
    </xdr:from>
    <xdr:ext cx="534377" cy="259045"/>
    <xdr:sp macro="" textlink="">
      <xdr:nvSpPr>
        <xdr:cNvPr id="715" name="テキスト ボックス 714"/>
        <xdr:cNvSpPr txBox="1"/>
      </xdr:nvSpPr>
      <xdr:spPr>
        <a:xfrm>
          <a:off x="13436111" y="1529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142942</xdr:rowOff>
    </xdr:from>
    <xdr:to>
      <xdr:col>67</xdr:col>
      <xdr:colOff>101600</xdr:colOff>
      <xdr:row>90</xdr:row>
      <xdr:rowOff>73092</xdr:rowOff>
    </xdr:to>
    <xdr:sp macro="" textlink="">
      <xdr:nvSpPr>
        <xdr:cNvPr id="716" name="楕円 715"/>
        <xdr:cNvSpPr/>
      </xdr:nvSpPr>
      <xdr:spPr>
        <a:xfrm>
          <a:off x="12763500" y="1540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89619</xdr:rowOff>
    </xdr:from>
    <xdr:ext cx="599010" cy="259045"/>
    <xdr:sp macro="" textlink="">
      <xdr:nvSpPr>
        <xdr:cNvPr id="717" name="テキスト ボックス 716"/>
        <xdr:cNvSpPr txBox="1"/>
      </xdr:nvSpPr>
      <xdr:spPr>
        <a:xfrm>
          <a:off x="12514795" y="1517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56947</xdr:rowOff>
    </xdr:from>
    <xdr:to>
      <xdr:col>116</xdr:col>
      <xdr:colOff>62864</xdr:colOff>
      <xdr:row>38</xdr:row>
      <xdr:rowOff>139700</xdr:rowOff>
    </xdr:to>
    <xdr:cxnSp macro="">
      <xdr:nvCxnSpPr>
        <xdr:cNvPr id="739" name="直線コネクタ 738"/>
        <xdr:cNvCxnSpPr/>
      </xdr:nvCxnSpPr>
      <xdr:spPr>
        <a:xfrm flipV="1">
          <a:off x="22159595" y="5371897"/>
          <a:ext cx="1269" cy="128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3624</xdr:rowOff>
    </xdr:from>
    <xdr:ext cx="534377" cy="259045"/>
    <xdr:sp macro="" textlink="">
      <xdr:nvSpPr>
        <xdr:cNvPr id="742" name="諸支出金最大値テキスト"/>
        <xdr:cNvSpPr txBox="1"/>
      </xdr:nvSpPr>
      <xdr:spPr>
        <a:xfrm>
          <a:off x="22212300" y="514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56947</xdr:rowOff>
    </xdr:from>
    <xdr:to>
      <xdr:col>116</xdr:col>
      <xdr:colOff>152400</xdr:colOff>
      <xdr:row>31</xdr:row>
      <xdr:rowOff>56947</xdr:rowOff>
    </xdr:to>
    <xdr:cxnSp macro="">
      <xdr:nvCxnSpPr>
        <xdr:cNvPr id="743" name="直線コネクタ 742"/>
        <xdr:cNvCxnSpPr/>
      </xdr:nvCxnSpPr>
      <xdr:spPr>
        <a:xfrm>
          <a:off x="22072600" y="5371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154605</xdr:rowOff>
    </xdr:from>
    <xdr:to>
      <xdr:col>116</xdr:col>
      <xdr:colOff>63500</xdr:colOff>
      <xdr:row>37</xdr:row>
      <xdr:rowOff>155336</xdr:rowOff>
    </xdr:to>
    <xdr:cxnSp macro="">
      <xdr:nvCxnSpPr>
        <xdr:cNvPr id="744" name="直線コネクタ 743"/>
        <xdr:cNvCxnSpPr/>
      </xdr:nvCxnSpPr>
      <xdr:spPr>
        <a:xfrm flipV="1">
          <a:off x="21323300" y="6498255"/>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110497</xdr:rowOff>
    </xdr:from>
    <xdr:ext cx="469744" cy="259045"/>
    <xdr:sp macro="" textlink="">
      <xdr:nvSpPr>
        <xdr:cNvPr id="745" name="諸支出金平均値テキスト"/>
        <xdr:cNvSpPr txBox="1"/>
      </xdr:nvSpPr>
      <xdr:spPr>
        <a:xfrm>
          <a:off x="22212300" y="6111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87620</xdr:rowOff>
    </xdr:from>
    <xdr:to>
      <xdr:col>116</xdr:col>
      <xdr:colOff>114300</xdr:colOff>
      <xdr:row>37</xdr:row>
      <xdr:rowOff>17770</xdr:rowOff>
    </xdr:to>
    <xdr:sp macro="" textlink="">
      <xdr:nvSpPr>
        <xdr:cNvPr id="746" name="フローチャート: 判断 745"/>
        <xdr:cNvSpPr/>
      </xdr:nvSpPr>
      <xdr:spPr>
        <a:xfrm>
          <a:off x="22110700" y="625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125527</xdr:rowOff>
    </xdr:from>
    <xdr:to>
      <xdr:col>111</xdr:col>
      <xdr:colOff>177800</xdr:colOff>
      <xdr:row>37</xdr:row>
      <xdr:rowOff>155336</xdr:rowOff>
    </xdr:to>
    <xdr:cxnSp macro="">
      <xdr:nvCxnSpPr>
        <xdr:cNvPr id="747" name="直線コネクタ 746"/>
        <xdr:cNvCxnSpPr/>
      </xdr:nvCxnSpPr>
      <xdr:spPr>
        <a:xfrm>
          <a:off x="20434300" y="6469177"/>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68052</xdr:rowOff>
    </xdr:from>
    <xdr:to>
      <xdr:col>112</xdr:col>
      <xdr:colOff>38100</xdr:colOff>
      <xdr:row>36</xdr:row>
      <xdr:rowOff>169652</xdr:rowOff>
    </xdr:to>
    <xdr:sp macro="" textlink="">
      <xdr:nvSpPr>
        <xdr:cNvPr id="748" name="フローチャート: 判断 747"/>
        <xdr:cNvSpPr/>
      </xdr:nvSpPr>
      <xdr:spPr>
        <a:xfrm>
          <a:off x="21272500" y="624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14729</xdr:rowOff>
    </xdr:from>
    <xdr:ext cx="469744" cy="259045"/>
    <xdr:sp macro="" textlink="">
      <xdr:nvSpPr>
        <xdr:cNvPr id="749" name="テキスト ボックス 748"/>
        <xdr:cNvSpPr txBox="1"/>
      </xdr:nvSpPr>
      <xdr:spPr>
        <a:xfrm>
          <a:off x="21088428" y="601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116291</xdr:rowOff>
    </xdr:from>
    <xdr:to>
      <xdr:col>107</xdr:col>
      <xdr:colOff>50800</xdr:colOff>
      <xdr:row>37</xdr:row>
      <xdr:rowOff>125527</xdr:rowOff>
    </xdr:to>
    <xdr:cxnSp macro="">
      <xdr:nvCxnSpPr>
        <xdr:cNvPr id="750" name="直線コネクタ 749"/>
        <xdr:cNvCxnSpPr/>
      </xdr:nvCxnSpPr>
      <xdr:spPr>
        <a:xfrm>
          <a:off x="19545300" y="5259791"/>
          <a:ext cx="889000" cy="120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17851</xdr:rowOff>
    </xdr:from>
    <xdr:to>
      <xdr:col>107</xdr:col>
      <xdr:colOff>101600</xdr:colOff>
      <xdr:row>36</xdr:row>
      <xdr:rowOff>119451</xdr:rowOff>
    </xdr:to>
    <xdr:sp macro="" textlink="">
      <xdr:nvSpPr>
        <xdr:cNvPr id="751" name="フローチャート: 判断 750"/>
        <xdr:cNvSpPr/>
      </xdr:nvSpPr>
      <xdr:spPr>
        <a:xfrm>
          <a:off x="20383500" y="619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135978</xdr:rowOff>
    </xdr:from>
    <xdr:ext cx="469744" cy="259045"/>
    <xdr:sp macro="" textlink="">
      <xdr:nvSpPr>
        <xdr:cNvPr id="752" name="テキスト ボックス 751"/>
        <xdr:cNvSpPr txBox="1"/>
      </xdr:nvSpPr>
      <xdr:spPr>
        <a:xfrm>
          <a:off x="20199428" y="596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116291</xdr:rowOff>
    </xdr:from>
    <xdr:to>
      <xdr:col>102</xdr:col>
      <xdr:colOff>114300</xdr:colOff>
      <xdr:row>37</xdr:row>
      <xdr:rowOff>21925</xdr:rowOff>
    </xdr:to>
    <xdr:cxnSp macro="">
      <xdr:nvCxnSpPr>
        <xdr:cNvPr id="753" name="直線コネクタ 752"/>
        <xdr:cNvCxnSpPr/>
      </xdr:nvCxnSpPr>
      <xdr:spPr>
        <a:xfrm flipV="1">
          <a:off x="18656300" y="5259791"/>
          <a:ext cx="889000" cy="110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85517</xdr:rowOff>
    </xdr:from>
    <xdr:to>
      <xdr:col>102</xdr:col>
      <xdr:colOff>165100</xdr:colOff>
      <xdr:row>36</xdr:row>
      <xdr:rowOff>15667</xdr:rowOff>
    </xdr:to>
    <xdr:sp macro="" textlink="">
      <xdr:nvSpPr>
        <xdr:cNvPr id="754" name="フローチャート: 判断 753"/>
        <xdr:cNvSpPr/>
      </xdr:nvSpPr>
      <xdr:spPr>
        <a:xfrm>
          <a:off x="19494500" y="608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6794</xdr:rowOff>
    </xdr:from>
    <xdr:ext cx="469744" cy="259045"/>
    <xdr:sp macro="" textlink="">
      <xdr:nvSpPr>
        <xdr:cNvPr id="755" name="テキスト ボックス 754"/>
        <xdr:cNvSpPr txBox="1"/>
      </xdr:nvSpPr>
      <xdr:spPr>
        <a:xfrm>
          <a:off x="19310428" y="617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168361</xdr:rowOff>
    </xdr:from>
    <xdr:to>
      <xdr:col>98</xdr:col>
      <xdr:colOff>38100</xdr:colOff>
      <xdr:row>36</xdr:row>
      <xdr:rowOff>98511</xdr:rowOff>
    </xdr:to>
    <xdr:sp macro="" textlink="">
      <xdr:nvSpPr>
        <xdr:cNvPr id="756" name="フローチャート: 判断 755"/>
        <xdr:cNvSpPr/>
      </xdr:nvSpPr>
      <xdr:spPr>
        <a:xfrm>
          <a:off x="18605500" y="61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115038</xdr:rowOff>
    </xdr:from>
    <xdr:ext cx="469744" cy="259045"/>
    <xdr:sp macro="" textlink="">
      <xdr:nvSpPr>
        <xdr:cNvPr id="757" name="テキスト ボックス 756"/>
        <xdr:cNvSpPr txBox="1"/>
      </xdr:nvSpPr>
      <xdr:spPr>
        <a:xfrm>
          <a:off x="18421428" y="59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103805</xdr:rowOff>
    </xdr:from>
    <xdr:to>
      <xdr:col>116</xdr:col>
      <xdr:colOff>114300</xdr:colOff>
      <xdr:row>38</xdr:row>
      <xdr:rowOff>33955</xdr:rowOff>
    </xdr:to>
    <xdr:sp macro="" textlink="">
      <xdr:nvSpPr>
        <xdr:cNvPr id="763" name="楕円 762"/>
        <xdr:cNvSpPr/>
      </xdr:nvSpPr>
      <xdr:spPr>
        <a:xfrm>
          <a:off x="22110700" y="644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82232</xdr:rowOff>
    </xdr:from>
    <xdr:ext cx="469744" cy="259045"/>
    <xdr:sp macro="" textlink="">
      <xdr:nvSpPr>
        <xdr:cNvPr id="764" name="諸支出金該当値テキスト"/>
        <xdr:cNvSpPr txBox="1"/>
      </xdr:nvSpPr>
      <xdr:spPr>
        <a:xfrm>
          <a:off x="22212300" y="642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104536</xdr:rowOff>
    </xdr:from>
    <xdr:to>
      <xdr:col>112</xdr:col>
      <xdr:colOff>38100</xdr:colOff>
      <xdr:row>38</xdr:row>
      <xdr:rowOff>34686</xdr:rowOff>
    </xdr:to>
    <xdr:sp macro="" textlink="">
      <xdr:nvSpPr>
        <xdr:cNvPr id="765" name="楕円 764"/>
        <xdr:cNvSpPr/>
      </xdr:nvSpPr>
      <xdr:spPr>
        <a:xfrm>
          <a:off x="21272500" y="64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25813</xdr:rowOff>
    </xdr:from>
    <xdr:ext cx="469744" cy="259045"/>
    <xdr:sp macro="" textlink="">
      <xdr:nvSpPr>
        <xdr:cNvPr id="766" name="テキスト ボックス 765"/>
        <xdr:cNvSpPr txBox="1"/>
      </xdr:nvSpPr>
      <xdr:spPr>
        <a:xfrm>
          <a:off x="21088428" y="65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74727</xdr:rowOff>
    </xdr:from>
    <xdr:to>
      <xdr:col>107</xdr:col>
      <xdr:colOff>101600</xdr:colOff>
      <xdr:row>38</xdr:row>
      <xdr:rowOff>4877</xdr:rowOff>
    </xdr:to>
    <xdr:sp macro="" textlink="">
      <xdr:nvSpPr>
        <xdr:cNvPr id="767" name="楕円 766"/>
        <xdr:cNvSpPr/>
      </xdr:nvSpPr>
      <xdr:spPr>
        <a:xfrm>
          <a:off x="20383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167453</xdr:rowOff>
    </xdr:from>
    <xdr:ext cx="469744" cy="259045"/>
    <xdr:sp macro="" textlink="">
      <xdr:nvSpPr>
        <xdr:cNvPr id="768" name="テキスト ボックス 767"/>
        <xdr:cNvSpPr txBox="1"/>
      </xdr:nvSpPr>
      <xdr:spPr>
        <a:xfrm>
          <a:off x="20199428" y="651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65491</xdr:rowOff>
    </xdr:from>
    <xdr:to>
      <xdr:col>102</xdr:col>
      <xdr:colOff>165100</xdr:colOff>
      <xdr:row>30</xdr:row>
      <xdr:rowOff>167091</xdr:rowOff>
    </xdr:to>
    <xdr:sp macro="" textlink="">
      <xdr:nvSpPr>
        <xdr:cNvPr id="769" name="楕円 768"/>
        <xdr:cNvSpPr/>
      </xdr:nvSpPr>
      <xdr:spPr>
        <a:xfrm>
          <a:off x="19494500" y="52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12168</xdr:rowOff>
    </xdr:from>
    <xdr:ext cx="534377" cy="259045"/>
    <xdr:sp macro="" textlink="">
      <xdr:nvSpPr>
        <xdr:cNvPr id="770" name="テキスト ボックス 769"/>
        <xdr:cNvSpPr txBox="1"/>
      </xdr:nvSpPr>
      <xdr:spPr>
        <a:xfrm>
          <a:off x="19278111" y="4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142575</xdr:rowOff>
    </xdr:from>
    <xdr:to>
      <xdr:col>98</xdr:col>
      <xdr:colOff>38100</xdr:colOff>
      <xdr:row>37</xdr:row>
      <xdr:rowOff>72725</xdr:rowOff>
    </xdr:to>
    <xdr:sp macro="" textlink="">
      <xdr:nvSpPr>
        <xdr:cNvPr id="771" name="楕円 770"/>
        <xdr:cNvSpPr/>
      </xdr:nvSpPr>
      <xdr:spPr>
        <a:xfrm>
          <a:off x="18605500" y="63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63852</xdr:rowOff>
    </xdr:from>
    <xdr:ext cx="469744" cy="259045"/>
    <xdr:sp macro="" textlink="">
      <xdr:nvSpPr>
        <xdr:cNvPr id="772" name="テキスト ボックス 771"/>
        <xdr:cNvSpPr txBox="1"/>
      </xdr:nvSpPr>
      <xdr:spPr>
        <a:xfrm>
          <a:off x="18421428" y="640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民生費、公債費が、類似団体と比較して住民一人当たりコストが依然として高い状況となっている。 </a:t>
          </a:r>
        </a:p>
        <a:p>
          <a:r>
            <a:rPr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民生費については、平成</a:t>
          </a:r>
          <a:r>
            <a:rPr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年度決算では生活保護費は</a:t>
          </a:r>
          <a:r>
            <a:rPr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年連続の減となったものの、障がい者自立支援給付費や教育・保育給付費が増となったことなどにより引き続き増加している。</a:t>
          </a:r>
          <a:endParaRPr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公債費については、利子償還額が減となったことなどにより昨年度と比べ減少している。</a:t>
          </a:r>
          <a:endParaRPr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そのほか、教育費については、府費負担教職員制度の見直しに伴う人件費の増により増加している。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u="none">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扶助費の増や、府費負担教職員費の見直し等に伴い人件費が増となった一方、府民税所得割臨時交付金、地方交付税・臨時財政対策債など、制度見直しに伴う財源が適切に確保されたことや、法人市民税の増などにより、地方税が増となった結果、</a:t>
          </a:r>
          <a:r>
            <a:rPr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億円の実質黒字となり、実質収支の標準財政規模比も昨年から横ばいとなっている。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年度決算では、全ての会計において黒字（資金剰余）となったため、連結実質赤字比率は生じていない。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前年度まで発生していた国民健康保険事業会計の赤字については、国庫負担金が例年以上に過大交付であったことに加え、医療費適正化などの取組みに対する国からの交付金が多く確保できたことなどにより、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年度決算では黒字となった。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年度決算で資金不足比率が経営健全化基準（</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％）以上であった自動車運送事業会計については、大阪シティバス株式会社への事業の引継ぎ（民営化）に伴う終結処理により、経営健全化計画に比べ１年前倒しで、平成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年度決算において、赤字（資金不足）が解消された。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1742817144</v>
      </c>
      <c r="BO4" s="441"/>
      <c r="BP4" s="441"/>
      <c r="BQ4" s="441"/>
      <c r="BR4" s="441"/>
      <c r="BS4" s="441"/>
      <c r="BT4" s="441"/>
      <c r="BU4" s="442"/>
      <c r="BV4" s="440">
        <v>1574838314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0</v>
      </c>
      <c r="CU4" s="622"/>
      <c r="CV4" s="622"/>
      <c r="CW4" s="622"/>
      <c r="CX4" s="622"/>
      <c r="CY4" s="622"/>
      <c r="CZ4" s="622"/>
      <c r="DA4" s="623"/>
      <c r="DB4" s="621">
        <v>0.1</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1740813287</v>
      </c>
      <c r="BO5" s="446"/>
      <c r="BP5" s="446"/>
      <c r="BQ5" s="446"/>
      <c r="BR5" s="446"/>
      <c r="BS5" s="446"/>
      <c r="BT5" s="446"/>
      <c r="BU5" s="447"/>
      <c r="BV5" s="445">
        <v>1572847730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98.3</v>
      </c>
      <c r="CU5" s="416"/>
      <c r="CV5" s="416"/>
      <c r="CW5" s="416"/>
      <c r="CX5" s="416"/>
      <c r="CY5" s="416"/>
      <c r="CZ5" s="416"/>
      <c r="DA5" s="417"/>
      <c r="DB5" s="415">
        <v>100.1</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2003857</v>
      </c>
      <c r="BO6" s="446"/>
      <c r="BP6" s="446"/>
      <c r="BQ6" s="446"/>
      <c r="BR6" s="446"/>
      <c r="BS6" s="446"/>
      <c r="BT6" s="446"/>
      <c r="BU6" s="447"/>
      <c r="BV6" s="445">
        <v>1990584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107.2</v>
      </c>
      <c r="CU6" s="596"/>
      <c r="CV6" s="596"/>
      <c r="CW6" s="596"/>
      <c r="CX6" s="596"/>
      <c r="CY6" s="596"/>
      <c r="CZ6" s="596"/>
      <c r="DA6" s="597"/>
      <c r="DB6" s="595">
        <v>107.7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1584045</v>
      </c>
      <c r="BO7" s="446"/>
      <c r="BP7" s="446"/>
      <c r="BQ7" s="446"/>
      <c r="BR7" s="446"/>
      <c r="BS7" s="446"/>
      <c r="BT7" s="446"/>
      <c r="BU7" s="447"/>
      <c r="BV7" s="445">
        <v>1590134</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848686770</v>
      </c>
      <c r="CU7" s="446"/>
      <c r="CV7" s="446"/>
      <c r="CW7" s="446"/>
      <c r="CX7" s="446"/>
      <c r="CY7" s="446"/>
      <c r="CZ7" s="446"/>
      <c r="DA7" s="447"/>
      <c r="DB7" s="445">
        <v>763699353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419812</v>
      </c>
      <c r="BO8" s="446"/>
      <c r="BP8" s="446"/>
      <c r="BQ8" s="446"/>
      <c r="BR8" s="446"/>
      <c r="BS8" s="446"/>
      <c r="BT8" s="446"/>
      <c r="BU8" s="447"/>
      <c r="BV8" s="445">
        <v>400450</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0.93</v>
      </c>
      <c r="CU8" s="559"/>
      <c r="CV8" s="559"/>
      <c r="CW8" s="559"/>
      <c r="CX8" s="559"/>
      <c r="CY8" s="559"/>
      <c r="CZ8" s="559"/>
      <c r="DA8" s="560"/>
      <c r="DB8" s="558">
        <v>0.93</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2691185</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88</v>
      </c>
      <c r="AV9" s="503"/>
      <c r="AW9" s="503"/>
      <c r="AX9" s="503"/>
      <c r="AY9" s="425" t="s">
        <v>108</v>
      </c>
      <c r="AZ9" s="426"/>
      <c r="BA9" s="426"/>
      <c r="BB9" s="426"/>
      <c r="BC9" s="426"/>
      <c r="BD9" s="426"/>
      <c r="BE9" s="426"/>
      <c r="BF9" s="426"/>
      <c r="BG9" s="426"/>
      <c r="BH9" s="426"/>
      <c r="BI9" s="426"/>
      <c r="BJ9" s="426"/>
      <c r="BK9" s="426"/>
      <c r="BL9" s="426"/>
      <c r="BM9" s="427"/>
      <c r="BN9" s="445">
        <v>19362</v>
      </c>
      <c r="BO9" s="446"/>
      <c r="BP9" s="446"/>
      <c r="BQ9" s="446"/>
      <c r="BR9" s="446"/>
      <c r="BS9" s="446"/>
      <c r="BT9" s="446"/>
      <c r="BU9" s="447"/>
      <c r="BV9" s="445">
        <v>-259</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23.1</v>
      </c>
      <c r="CU9" s="416"/>
      <c r="CV9" s="416"/>
      <c r="CW9" s="416"/>
      <c r="CX9" s="416"/>
      <c r="CY9" s="416"/>
      <c r="CZ9" s="416"/>
      <c r="DA9" s="417"/>
      <c r="DB9" s="415">
        <v>26.2</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2665314</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2926523</v>
      </c>
      <c r="BO10" s="446"/>
      <c r="BP10" s="446"/>
      <c r="BQ10" s="446"/>
      <c r="BR10" s="446"/>
      <c r="BS10" s="446"/>
      <c r="BT10" s="446"/>
      <c r="BU10" s="447"/>
      <c r="BV10" s="445">
        <v>5248457</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88</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2702432</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88</v>
      </c>
      <c r="AV12" s="503"/>
      <c r="AW12" s="503"/>
      <c r="AX12" s="503"/>
      <c r="AY12" s="425" t="s">
        <v>126</v>
      </c>
      <c r="AZ12" s="426"/>
      <c r="BA12" s="426"/>
      <c r="BB12" s="426"/>
      <c r="BC12" s="426"/>
      <c r="BD12" s="426"/>
      <c r="BE12" s="426"/>
      <c r="BF12" s="426"/>
      <c r="BG12" s="426"/>
      <c r="BH12" s="426"/>
      <c r="BI12" s="426"/>
      <c r="BJ12" s="426"/>
      <c r="BK12" s="426"/>
      <c r="BL12" s="426"/>
      <c r="BM12" s="427"/>
      <c r="BN12" s="445">
        <v>6549061</v>
      </c>
      <c r="BO12" s="446"/>
      <c r="BP12" s="446"/>
      <c r="BQ12" s="446"/>
      <c r="BR12" s="446"/>
      <c r="BS12" s="446"/>
      <c r="BT12" s="446"/>
      <c r="BU12" s="447"/>
      <c r="BV12" s="445">
        <v>6550990</v>
      </c>
      <c r="BW12" s="446"/>
      <c r="BX12" s="446"/>
      <c r="BY12" s="446"/>
      <c r="BZ12" s="446"/>
      <c r="CA12" s="446"/>
      <c r="CB12" s="446"/>
      <c r="CC12" s="447"/>
      <c r="CD12" s="454" t="s">
        <v>127</v>
      </c>
      <c r="CE12" s="455"/>
      <c r="CF12" s="455"/>
      <c r="CG12" s="455"/>
      <c r="CH12" s="455"/>
      <c r="CI12" s="455"/>
      <c r="CJ12" s="455"/>
      <c r="CK12" s="455"/>
      <c r="CL12" s="455"/>
      <c r="CM12" s="455"/>
      <c r="CN12" s="455"/>
      <c r="CO12" s="455"/>
      <c r="CP12" s="455"/>
      <c r="CQ12" s="455"/>
      <c r="CR12" s="455"/>
      <c r="CS12" s="456"/>
      <c r="CT12" s="558" t="s">
        <v>120</v>
      </c>
      <c r="CU12" s="559"/>
      <c r="CV12" s="559"/>
      <c r="CW12" s="559"/>
      <c r="CX12" s="559"/>
      <c r="CY12" s="559"/>
      <c r="CZ12" s="559"/>
      <c r="DA12" s="560"/>
      <c r="DB12" s="558" t="s">
        <v>128</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129</v>
      </c>
      <c r="N13" s="546"/>
      <c r="O13" s="546"/>
      <c r="P13" s="546"/>
      <c r="Q13" s="547"/>
      <c r="R13" s="548">
        <v>2570850</v>
      </c>
      <c r="S13" s="549"/>
      <c r="T13" s="549"/>
      <c r="U13" s="549"/>
      <c r="V13" s="550"/>
      <c r="W13" s="536" t="s">
        <v>130</v>
      </c>
      <c r="X13" s="458"/>
      <c r="Y13" s="458"/>
      <c r="Z13" s="458"/>
      <c r="AA13" s="458"/>
      <c r="AB13" s="459"/>
      <c r="AC13" s="421">
        <v>1122</v>
      </c>
      <c r="AD13" s="422"/>
      <c r="AE13" s="422"/>
      <c r="AF13" s="422"/>
      <c r="AG13" s="423"/>
      <c r="AH13" s="421">
        <v>995</v>
      </c>
      <c r="AI13" s="422"/>
      <c r="AJ13" s="422"/>
      <c r="AK13" s="422"/>
      <c r="AL13" s="424"/>
      <c r="AM13" s="514" t="s">
        <v>131</v>
      </c>
      <c r="AN13" s="419"/>
      <c r="AO13" s="419"/>
      <c r="AP13" s="419"/>
      <c r="AQ13" s="419"/>
      <c r="AR13" s="419"/>
      <c r="AS13" s="419"/>
      <c r="AT13" s="420"/>
      <c r="AU13" s="502" t="s">
        <v>132</v>
      </c>
      <c r="AV13" s="503"/>
      <c r="AW13" s="503"/>
      <c r="AX13" s="503"/>
      <c r="AY13" s="425" t="s">
        <v>133</v>
      </c>
      <c r="AZ13" s="426"/>
      <c r="BA13" s="426"/>
      <c r="BB13" s="426"/>
      <c r="BC13" s="426"/>
      <c r="BD13" s="426"/>
      <c r="BE13" s="426"/>
      <c r="BF13" s="426"/>
      <c r="BG13" s="426"/>
      <c r="BH13" s="426"/>
      <c r="BI13" s="426"/>
      <c r="BJ13" s="426"/>
      <c r="BK13" s="426"/>
      <c r="BL13" s="426"/>
      <c r="BM13" s="427"/>
      <c r="BN13" s="445">
        <v>-3603176</v>
      </c>
      <c r="BO13" s="446"/>
      <c r="BP13" s="446"/>
      <c r="BQ13" s="446"/>
      <c r="BR13" s="446"/>
      <c r="BS13" s="446"/>
      <c r="BT13" s="446"/>
      <c r="BU13" s="447"/>
      <c r="BV13" s="445">
        <v>-1302792</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5.7</v>
      </c>
      <c r="CU13" s="416"/>
      <c r="CV13" s="416"/>
      <c r="CW13" s="416"/>
      <c r="CX13" s="416"/>
      <c r="CY13" s="416"/>
      <c r="CZ13" s="416"/>
      <c r="DA13" s="417"/>
      <c r="DB13" s="415">
        <v>7.9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2691425</v>
      </c>
      <c r="S14" s="549"/>
      <c r="T14" s="549"/>
      <c r="U14" s="549"/>
      <c r="V14" s="550"/>
      <c r="W14" s="551"/>
      <c r="X14" s="461"/>
      <c r="Y14" s="461"/>
      <c r="Z14" s="461"/>
      <c r="AA14" s="461"/>
      <c r="AB14" s="462"/>
      <c r="AC14" s="541">
        <v>0.1</v>
      </c>
      <c r="AD14" s="542"/>
      <c r="AE14" s="542"/>
      <c r="AF14" s="542"/>
      <c r="AG14" s="543"/>
      <c r="AH14" s="541">
        <v>0.1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65.2</v>
      </c>
      <c r="CU14" s="553"/>
      <c r="CV14" s="553"/>
      <c r="CW14" s="553"/>
      <c r="CX14" s="553"/>
      <c r="CY14" s="553"/>
      <c r="CZ14" s="553"/>
      <c r="DA14" s="554"/>
      <c r="DB14" s="552">
        <v>95.2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137</v>
      </c>
      <c r="N15" s="546"/>
      <c r="O15" s="546"/>
      <c r="P15" s="546"/>
      <c r="Q15" s="547"/>
      <c r="R15" s="548">
        <v>2565982</v>
      </c>
      <c r="S15" s="549"/>
      <c r="T15" s="549"/>
      <c r="U15" s="549"/>
      <c r="V15" s="550"/>
      <c r="W15" s="536" t="s">
        <v>138</v>
      </c>
      <c r="X15" s="458"/>
      <c r="Y15" s="458"/>
      <c r="Z15" s="458"/>
      <c r="AA15" s="458"/>
      <c r="AB15" s="459"/>
      <c r="AC15" s="421">
        <v>220980</v>
      </c>
      <c r="AD15" s="422"/>
      <c r="AE15" s="422"/>
      <c r="AF15" s="422"/>
      <c r="AG15" s="423"/>
      <c r="AH15" s="421">
        <v>235506</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564608862</v>
      </c>
      <c r="BO15" s="441"/>
      <c r="BP15" s="441"/>
      <c r="BQ15" s="441"/>
      <c r="BR15" s="441"/>
      <c r="BS15" s="441"/>
      <c r="BT15" s="441"/>
      <c r="BU15" s="442"/>
      <c r="BV15" s="440">
        <v>518491307</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22.7</v>
      </c>
      <c r="AD16" s="542"/>
      <c r="AE16" s="542"/>
      <c r="AF16" s="542"/>
      <c r="AG16" s="543"/>
      <c r="AH16" s="541">
        <v>23</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617149386</v>
      </c>
      <c r="BO16" s="446"/>
      <c r="BP16" s="446"/>
      <c r="BQ16" s="446"/>
      <c r="BR16" s="446"/>
      <c r="BS16" s="446"/>
      <c r="BT16" s="446"/>
      <c r="BU16" s="447"/>
      <c r="BV16" s="445">
        <v>553355469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752032</v>
      </c>
      <c r="AD17" s="422"/>
      <c r="AE17" s="422"/>
      <c r="AF17" s="422"/>
      <c r="AG17" s="423"/>
      <c r="AH17" s="421">
        <v>786671</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722067232</v>
      </c>
      <c r="BO17" s="446"/>
      <c r="BP17" s="446"/>
      <c r="BQ17" s="446"/>
      <c r="BR17" s="446"/>
      <c r="BS17" s="446"/>
      <c r="BT17" s="446"/>
      <c r="BU17" s="447"/>
      <c r="BV17" s="445">
        <v>676130748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225.21</v>
      </c>
      <c r="M18" s="510"/>
      <c r="N18" s="510"/>
      <c r="O18" s="510"/>
      <c r="P18" s="510"/>
      <c r="Q18" s="510"/>
      <c r="R18" s="511"/>
      <c r="S18" s="511"/>
      <c r="T18" s="511"/>
      <c r="U18" s="511"/>
      <c r="V18" s="512"/>
      <c r="W18" s="526"/>
      <c r="X18" s="527"/>
      <c r="Y18" s="527"/>
      <c r="Z18" s="527"/>
      <c r="AA18" s="527"/>
      <c r="AB18" s="537"/>
      <c r="AC18" s="409">
        <v>77.2</v>
      </c>
      <c r="AD18" s="410"/>
      <c r="AE18" s="410"/>
      <c r="AF18" s="410"/>
      <c r="AG18" s="513"/>
      <c r="AH18" s="409">
        <v>76.900000000000006</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882446265</v>
      </c>
      <c r="BO18" s="446"/>
      <c r="BP18" s="446"/>
      <c r="BQ18" s="446"/>
      <c r="BR18" s="446"/>
      <c r="BS18" s="446"/>
      <c r="BT18" s="446"/>
      <c r="BU18" s="447"/>
      <c r="BV18" s="445">
        <v>789659086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11950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999957906</v>
      </c>
      <c r="BO19" s="446"/>
      <c r="BP19" s="446"/>
      <c r="BQ19" s="446"/>
      <c r="BR19" s="446"/>
      <c r="BS19" s="446"/>
      <c r="BT19" s="446"/>
      <c r="BU19" s="447"/>
      <c r="BV19" s="445">
        <v>894158781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1354793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2069776835</v>
      </c>
      <c r="BO23" s="446"/>
      <c r="BP23" s="446"/>
      <c r="BQ23" s="446"/>
      <c r="BR23" s="446"/>
      <c r="BS23" s="446"/>
      <c r="BT23" s="446"/>
      <c r="BU23" s="447"/>
      <c r="BV23" s="445">
        <v>2185862798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10014</v>
      </c>
      <c r="R24" s="422"/>
      <c r="S24" s="422"/>
      <c r="T24" s="422"/>
      <c r="U24" s="422"/>
      <c r="V24" s="423"/>
      <c r="W24" s="487"/>
      <c r="X24" s="478"/>
      <c r="Y24" s="479"/>
      <c r="Z24" s="418" t="s">
        <v>162</v>
      </c>
      <c r="AA24" s="419"/>
      <c r="AB24" s="419"/>
      <c r="AC24" s="419"/>
      <c r="AD24" s="419"/>
      <c r="AE24" s="419"/>
      <c r="AF24" s="419"/>
      <c r="AG24" s="420"/>
      <c r="AH24" s="421">
        <v>20699</v>
      </c>
      <c r="AI24" s="422"/>
      <c r="AJ24" s="422"/>
      <c r="AK24" s="422"/>
      <c r="AL24" s="423"/>
      <c r="AM24" s="421">
        <v>60875759</v>
      </c>
      <c r="AN24" s="422"/>
      <c r="AO24" s="422"/>
      <c r="AP24" s="422"/>
      <c r="AQ24" s="422"/>
      <c r="AR24" s="423"/>
      <c r="AS24" s="421">
        <v>2941</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368746792</v>
      </c>
      <c r="BO24" s="446"/>
      <c r="BP24" s="446"/>
      <c r="BQ24" s="446"/>
      <c r="BR24" s="446"/>
      <c r="BS24" s="446"/>
      <c r="BT24" s="446"/>
      <c r="BU24" s="447"/>
      <c r="BV24" s="445">
        <v>398366595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3</v>
      </c>
      <c r="M25" s="422"/>
      <c r="N25" s="422"/>
      <c r="O25" s="422"/>
      <c r="P25" s="423"/>
      <c r="Q25" s="421">
        <v>9426</v>
      </c>
      <c r="R25" s="422"/>
      <c r="S25" s="422"/>
      <c r="T25" s="422"/>
      <c r="U25" s="422"/>
      <c r="V25" s="423"/>
      <c r="W25" s="487"/>
      <c r="X25" s="478"/>
      <c r="Y25" s="479"/>
      <c r="Z25" s="418" t="s">
        <v>165</v>
      </c>
      <c r="AA25" s="419"/>
      <c r="AB25" s="419"/>
      <c r="AC25" s="419"/>
      <c r="AD25" s="419"/>
      <c r="AE25" s="419"/>
      <c r="AF25" s="419"/>
      <c r="AG25" s="420"/>
      <c r="AH25" s="421">
        <v>3447</v>
      </c>
      <c r="AI25" s="422"/>
      <c r="AJ25" s="422"/>
      <c r="AK25" s="422"/>
      <c r="AL25" s="423"/>
      <c r="AM25" s="421">
        <v>9817056</v>
      </c>
      <c r="AN25" s="422"/>
      <c r="AO25" s="422"/>
      <c r="AP25" s="422"/>
      <c r="AQ25" s="422"/>
      <c r="AR25" s="423"/>
      <c r="AS25" s="421">
        <v>2848</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205498035</v>
      </c>
      <c r="BO25" s="441"/>
      <c r="BP25" s="441"/>
      <c r="BQ25" s="441"/>
      <c r="BR25" s="441"/>
      <c r="BS25" s="441"/>
      <c r="BT25" s="441"/>
      <c r="BU25" s="442"/>
      <c r="BV25" s="440">
        <v>205878051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167</v>
      </c>
      <c r="F26" s="419"/>
      <c r="G26" s="419"/>
      <c r="H26" s="419"/>
      <c r="I26" s="419"/>
      <c r="J26" s="419"/>
      <c r="K26" s="420"/>
      <c r="L26" s="421">
        <v>1</v>
      </c>
      <c r="M26" s="422"/>
      <c r="N26" s="422"/>
      <c r="O26" s="422"/>
      <c r="P26" s="423"/>
      <c r="Q26" s="421">
        <v>8163</v>
      </c>
      <c r="R26" s="422"/>
      <c r="S26" s="422"/>
      <c r="T26" s="422"/>
      <c r="U26" s="422"/>
      <c r="V26" s="423"/>
      <c r="W26" s="487"/>
      <c r="X26" s="478"/>
      <c r="Y26" s="479"/>
      <c r="Z26" s="418" t="s">
        <v>168</v>
      </c>
      <c r="AA26" s="500"/>
      <c r="AB26" s="500"/>
      <c r="AC26" s="500"/>
      <c r="AD26" s="500"/>
      <c r="AE26" s="500"/>
      <c r="AF26" s="500"/>
      <c r="AG26" s="501"/>
      <c r="AH26" s="421">
        <v>4914</v>
      </c>
      <c r="AI26" s="422"/>
      <c r="AJ26" s="422"/>
      <c r="AK26" s="422"/>
      <c r="AL26" s="423"/>
      <c r="AM26" s="421">
        <v>13626522</v>
      </c>
      <c r="AN26" s="422"/>
      <c r="AO26" s="422"/>
      <c r="AP26" s="422"/>
      <c r="AQ26" s="422"/>
      <c r="AR26" s="423"/>
      <c r="AS26" s="421">
        <v>2773</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v>9444887</v>
      </c>
      <c r="BO26" s="446"/>
      <c r="BP26" s="446"/>
      <c r="BQ26" s="446"/>
      <c r="BR26" s="446"/>
      <c r="BS26" s="446"/>
      <c r="BT26" s="446"/>
      <c r="BU26" s="447"/>
      <c r="BV26" s="445">
        <v>10964516</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170</v>
      </c>
      <c r="F27" s="419"/>
      <c r="G27" s="419"/>
      <c r="H27" s="419"/>
      <c r="I27" s="419"/>
      <c r="J27" s="419"/>
      <c r="K27" s="420"/>
      <c r="L27" s="421">
        <v>1</v>
      </c>
      <c r="M27" s="422"/>
      <c r="N27" s="422"/>
      <c r="O27" s="422"/>
      <c r="P27" s="423"/>
      <c r="Q27" s="421">
        <v>9500</v>
      </c>
      <c r="R27" s="422"/>
      <c r="S27" s="422"/>
      <c r="T27" s="422"/>
      <c r="U27" s="422"/>
      <c r="V27" s="423"/>
      <c r="W27" s="487"/>
      <c r="X27" s="478"/>
      <c r="Y27" s="479"/>
      <c r="Z27" s="418" t="s">
        <v>171</v>
      </c>
      <c r="AA27" s="419"/>
      <c r="AB27" s="419"/>
      <c r="AC27" s="419"/>
      <c r="AD27" s="419"/>
      <c r="AE27" s="419"/>
      <c r="AF27" s="419"/>
      <c r="AG27" s="420"/>
      <c r="AH27" s="421">
        <v>12471</v>
      </c>
      <c r="AI27" s="422"/>
      <c r="AJ27" s="422"/>
      <c r="AK27" s="422"/>
      <c r="AL27" s="423"/>
      <c r="AM27" s="421">
        <v>41362752</v>
      </c>
      <c r="AN27" s="422"/>
      <c r="AO27" s="422"/>
      <c r="AP27" s="422"/>
      <c r="AQ27" s="422"/>
      <c r="AR27" s="423"/>
      <c r="AS27" s="421">
        <v>3317</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v>20642806</v>
      </c>
      <c r="BO27" s="449"/>
      <c r="BP27" s="449"/>
      <c r="BQ27" s="449"/>
      <c r="BR27" s="449"/>
      <c r="BS27" s="449"/>
      <c r="BT27" s="449"/>
      <c r="BU27" s="450"/>
      <c r="BV27" s="448">
        <v>20642806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173</v>
      </c>
      <c r="F28" s="419"/>
      <c r="G28" s="419"/>
      <c r="H28" s="419"/>
      <c r="I28" s="419"/>
      <c r="J28" s="419"/>
      <c r="K28" s="420"/>
      <c r="L28" s="421">
        <v>1</v>
      </c>
      <c r="M28" s="422"/>
      <c r="N28" s="422"/>
      <c r="O28" s="422"/>
      <c r="P28" s="423"/>
      <c r="Q28" s="421">
        <v>8440</v>
      </c>
      <c r="R28" s="422"/>
      <c r="S28" s="422"/>
      <c r="T28" s="422"/>
      <c r="U28" s="422"/>
      <c r="V28" s="423"/>
      <c r="W28" s="487"/>
      <c r="X28" s="478"/>
      <c r="Y28" s="479"/>
      <c r="Z28" s="418" t="s">
        <v>174</v>
      </c>
      <c r="AA28" s="419"/>
      <c r="AB28" s="419"/>
      <c r="AC28" s="419"/>
      <c r="AD28" s="419"/>
      <c r="AE28" s="419"/>
      <c r="AF28" s="419"/>
      <c r="AG28" s="420"/>
      <c r="AH28" s="421" t="s">
        <v>120</v>
      </c>
      <c r="AI28" s="422"/>
      <c r="AJ28" s="422"/>
      <c r="AK28" s="422"/>
      <c r="AL28" s="423"/>
      <c r="AM28" s="421" t="s">
        <v>120</v>
      </c>
      <c r="AN28" s="422"/>
      <c r="AO28" s="422"/>
      <c r="AP28" s="422"/>
      <c r="AQ28" s="422"/>
      <c r="AR28" s="423"/>
      <c r="AS28" s="421" t="s">
        <v>175</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163020324</v>
      </c>
      <c r="BO28" s="441"/>
      <c r="BP28" s="441"/>
      <c r="BQ28" s="441"/>
      <c r="BR28" s="441"/>
      <c r="BS28" s="441"/>
      <c r="BT28" s="441"/>
      <c r="BU28" s="442"/>
      <c r="BV28" s="440">
        <v>166642862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84</v>
      </c>
      <c r="M29" s="422"/>
      <c r="N29" s="422"/>
      <c r="O29" s="422"/>
      <c r="P29" s="423"/>
      <c r="Q29" s="421">
        <v>7740</v>
      </c>
      <c r="R29" s="422"/>
      <c r="S29" s="422"/>
      <c r="T29" s="422"/>
      <c r="U29" s="422"/>
      <c r="V29" s="423"/>
      <c r="W29" s="488"/>
      <c r="X29" s="489"/>
      <c r="Y29" s="490"/>
      <c r="Z29" s="418" t="s">
        <v>178</v>
      </c>
      <c r="AA29" s="419"/>
      <c r="AB29" s="419"/>
      <c r="AC29" s="419"/>
      <c r="AD29" s="419"/>
      <c r="AE29" s="419"/>
      <c r="AF29" s="419"/>
      <c r="AG29" s="420"/>
      <c r="AH29" s="421">
        <v>33170</v>
      </c>
      <c r="AI29" s="422"/>
      <c r="AJ29" s="422"/>
      <c r="AK29" s="422"/>
      <c r="AL29" s="423"/>
      <c r="AM29" s="421">
        <v>102238511</v>
      </c>
      <c r="AN29" s="422"/>
      <c r="AO29" s="422"/>
      <c r="AP29" s="422"/>
      <c r="AQ29" s="422"/>
      <c r="AR29" s="423"/>
      <c r="AS29" s="421">
        <v>3082</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11592101</v>
      </c>
      <c r="BO29" s="446"/>
      <c r="BP29" s="446"/>
      <c r="BQ29" s="446"/>
      <c r="BR29" s="446"/>
      <c r="BS29" s="446"/>
      <c r="BT29" s="446"/>
      <c r="BU29" s="447"/>
      <c r="BV29" s="445" t="s">
        <v>128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94.2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66041273</v>
      </c>
      <c r="BO30" s="449"/>
      <c r="BP30" s="449"/>
      <c r="BQ30" s="449"/>
      <c r="BR30" s="449"/>
      <c r="BS30" s="449"/>
      <c r="BT30" s="449"/>
      <c r="BU30" s="450"/>
      <c r="BV30" s="448">
        <v>36389384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189</v>
      </c>
      <c r="V33" s="408"/>
      <c r="W33" s="407" t="s">
        <v>188</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194</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駐車場事業会計</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IF('各会計、関係団体の財政状況及び健全化判断比率'!B32="","",'各会計、関係団体の財政状況及び健全化判断比率'!B32)</f>
        <v>自動車運送事業会計</v>
      </c>
      <c r="AP34" s="403"/>
      <c r="AQ34" s="403"/>
      <c r="AR34" s="403"/>
      <c r="AS34" s="403"/>
      <c r="AT34" s="403"/>
      <c r="AU34" s="403"/>
      <c r="AV34" s="403"/>
      <c r="AW34" s="403"/>
      <c r="AX34" s="403"/>
      <c r="AY34" s="403"/>
      <c r="AZ34" s="403"/>
      <c r="BA34" s="403"/>
      <c r="BB34" s="403"/>
      <c r="BC34" s="403"/>
      <c r="BD34" s="193"/>
      <c r="BE34" s="404">
        <f>IF(BG34="","",MAX(C34:D43,U34:V43,AM34:AN43)+1)</f>
        <v>16</v>
      </c>
      <c r="BF34" s="404"/>
      <c r="BG34" s="403" t="str">
        <f>IF('各会計、関係団体の財政状況及び健全化判断比率'!B39="","",'各会計、関係団体の財政状況及び健全化判断比率'!B39)</f>
        <v>食肉市場事業会計</v>
      </c>
      <c r="BH34" s="403"/>
      <c r="BI34" s="403"/>
      <c r="BJ34" s="403"/>
      <c r="BK34" s="403"/>
      <c r="BL34" s="403"/>
      <c r="BM34" s="403"/>
      <c r="BN34" s="403"/>
      <c r="BO34" s="403"/>
      <c r="BP34" s="403"/>
      <c r="BQ34" s="403"/>
      <c r="BR34" s="403"/>
      <c r="BS34" s="403"/>
      <c r="BT34" s="403"/>
      <c r="BU34" s="403"/>
      <c r="BV34" s="193"/>
      <c r="BW34" s="404">
        <f>IF(BY34="","",MAX(C34:D43,U34:V43,AM34:AN43,BE34:BF43)+1)</f>
        <v>17</v>
      </c>
      <c r="BX34" s="404"/>
      <c r="BY34" s="403" t="str">
        <f>IF('各会計、関係団体の財政状況及び健全化判断比率'!B68="","",'各会計、関係団体の財政状況及び健全化判断比率'!B68)</f>
        <v>関西広域連合</v>
      </c>
      <c r="BZ34" s="403"/>
      <c r="CA34" s="403"/>
      <c r="CB34" s="403"/>
      <c r="CC34" s="403"/>
      <c r="CD34" s="403"/>
      <c r="CE34" s="403"/>
      <c r="CF34" s="403"/>
      <c r="CG34" s="403"/>
      <c r="CH34" s="403"/>
      <c r="CI34" s="403"/>
      <c r="CJ34" s="403"/>
      <c r="CK34" s="403"/>
      <c r="CL34" s="403"/>
      <c r="CM34" s="403"/>
      <c r="CN34" s="193"/>
      <c r="CO34" s="404">
        <f>IF(CQ34="","",MAX(C34:D43,U34:V43,AM34:AN43,BE34:BF43,BW34:BX43)+1)</f>
        <v>24</v>
      </c>
      <c r="CP34" s="404"/>
      <c r="CQ34" s="403" t="str">
        <f>IF('各会計、関係団体の財政状況及び健全化判断比率'!BS7="","",'各会計、関係団体の財政状況及び健全化判断比率'!BS7)</f>
        <v>（公財）大阪国際交流センター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母子父子寡婦福祉貸付資金会計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国民健康保険事業会計</v>
      </c>
      <c r="X35" s="403"/>
      <c r="Y35" s="403"/>
      <c r="Z35" s="403"/>
      <c r="AA35" s="403"/>
      <c r="AB35" s="403"/>
      <c r="AC35" s="403"/>
      <c r="AD35" s="403"/>
      <c r="AE35" s="403"/>
      <c r="AF35" s="403"/>
      <c r="AG35" s="403"/>
      <c r="AH35" s="403"/>
      <c r="AI35" s="403"/>
      <c r="AJ35" s="403"/>
      <c r="AK35" s="403"/>
      <c r="AL35" s="193"/>
      <c r="AM35" s="404">
        <f t="shared" ref="AM35:AM43" si="0">IF(AO35="","",AM34+1)</f>
        <v>10</v>
      </c>
      <c r="AN35" s="404"/>
      <c r="AO35" s="403" t="str">
        <f>IF('各会計、関係団体の財政状況及び健全化判断比率'!B33="","",'各会計、関係団体の財政状況及び健全化判断比率'!B33)</f>
        <v>高速鉄道事業会計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18</v>
      </c>
      <c r="BX35" s="404"/>
      <c r="BY35" s="403" t="str">
        <f>IF('各会計、関係団体の財政状況及び健全化判断比率'!B69="","",'各会計、関係団体の財政状況及び健全化判断比率'!B69)</f>
        <v>大阪府後期高齢者医療広域連合（一般会計）</v>
      </c>
      <c r="BZ35" s="403"/>
      <c r="CA35" s="403"/>
      <c r="CB35" s="403"/>
      <c r="CC35" s="403"/>
      <c r="CD35" s="403"/>
      <c r="CE35" s="403"/>
      <c r="CF35" s="403"/>
      <c r="CG35" s="403"/>
      <c r="CH35" s="403"/>
      <c r="CI35" s="403"/>
      <c r="CJ35" s="403"/>
      <c r="CK35" s="403"/>
      <c r="CL35" s="403"/>
      <c r="CM35" s="403"/>
      <c r="CN35" s="193"/>
      <c r="CO35" s="404">
        <f t="shared" ref="CO35:CO43" si="3">IF(CQ35="","",CO34+1)</f>
        <v>25</v>
      </c>
      <c r="CP35" s="404"/>
      <c r="CQ35" s="403" t="str">
        <f>IF('各会計、関係団体の財政状況及び健全化判断比率'!BS8="","",'各会計、関係団体の財政状況及び健全化判断比率'!BS8)</f>
        <v>（公財）大阪市都市型産業振興センター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心身障害者扶養共済事業会計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介護保険事業会計</v>
      </c>
      <c r="X36" s="403"/>
      <c r="Y36" s="403"/>
      <c r="Z36" s="403"/>
      <c r="AA36" s="403"/>
      <c r="AB36" s="403"/>
      <c r="AC36" s="403"/>
      <c r="AD36" s="403"/>
      <c r="AE36" s="403"/>
      <c r="AF36" s="403"/>
      <c r="AG36" s="403"/>
      <c r="AH36" s="403"/>
      <c r="AI36" s="403"/>
      <c r="AJ36" s="403"/>
      <c r="AK36" s="403"/>
      <c r="AL36" s="193"/>
      <c r="AM36" s="404">
        <f t="shared" si="0"/>
        <v>11</v>
      </c>
      <c r="AN36" s="404"/>
      <c r="AO36" s="403" t="str">
        <f>IF('各会計、関係団体の財政状況及び健全化判断比率'!B34="","",'各会計、関係団体の財政状況及び健全化判断比率'!B34)</f>
        <v>水道事業会計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19</v>
      </c>
      <c r="BX36" s="404"/>
      <c r="BY36" s="403" t="str">
        <f>IF('各会計、関係団体の財政状況及び健全化判断比率'!B70="","",'各会計、関係団体の財政状況及び健全化判断比率'!B70)</f>
        <v>大阪府後期高齢者医療広域連合（後期高齢者医療特別会計）</v>
      </c>
      <c r="BZ36" s="403"/>
      <c r="CA36" s="403"/>
      <c r="CB36" s="403"/>
      <c r="CC36" s="403"/>
      <c r="CD36" s="403"/>
      <c r="CE36" s="403"/>
      <c r="CF36" s="403"/>
      <c r="CG36" s="403"/>
      <c r="CH36" s="403"/>
      <c r="CI36" s="403"/>
      <c r="CJ36" s="403"/>
      <c r="CK36" s="403"/>
      <c r="CL36" s="403"/>
      <c r="CM36" s="403"/>
      <c r="CN36" s="193"/>
      <c r="CO36" s="404">
        <f t="shared" si="3"/>
        <v>26</v>
      </c>
      <c r="CP36" s="404"/>
      <c r="CQ36" s="403" t="str">
        <f>IF('各会計、関係団体の財政状況及び健全化判断比率'!BS9="","",'各会計、関係団体の財政状況及び健全化判断比率'!BS9)</f>
        <v>（公財）大阪市博物館協会</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公債費会計</v>
      </c>
      <c r="F37" s="403"/>
      <c r="G37" s="403"/>
      <c r="H37" s="403"/>
      <c r="I37" s="403"/>
      <c r="J37" s="403"/>
      <c r="K37" s="403"/>
      <c r="L37" s="403"/>
      <c r="M37" s="403"/>
      <c r="N37" s="403"/>
      <c r="O37" s="403"/>
      <c r="P37" s="403"/>
      <c r="Q37" s="403"/>
      <c r="R37" s="403"/>
      <c r="S37" s="403"/>
      <c r="T37" s="193"/>
      <c r="U37" s="404">
        <f t="shared" si="4"/>
        <v>8</v>
      </c>
      <c r="V37" s="404"/>
      <c r="W37" s="403" t="str">
        <f>IF('各会計、関係団体の財政状況及び健全化判断比率'!B31="","",'各会計、関係団体の財政状況及び健全化判断比率'!B31)</f>
        <v>後期高齢者医療事業会計</v>
      </c>
      <c r="X37" s="403"/>
      <c r="Y37" s="403"/>
      <c r="Z37" s="403"/>
      <c r="AA37" s="403"/>
      <c r="AB37" s="403"/>
      <c r="AC37" s="403"/>
      <c r="AD37" s="403"/>
      <c r="AE37" s="403"/>
      <c r="AF37" s="403"/>
      <c r="AG37" s="403"/>
      <c r="AH37" s="403"/>
      <c r="AI37" s="403"/>
      <c r="AJ37" s="403"/>
      <c r="AK37" s="403"/>
      <c r="AL37" s="193"/>
      <c r="AM37" s="404">
        <f t="shared" si="0"/>
        <v>12</v>
      </c>
      <c r="AN37" s="404"/>
      <c r="AO37" s="403" t="str">
        <f>IF('各会計、関係団体の財政状況及び健全化判断比率'!B35="","",'各会計、関係団体の財政状況及び健全化判断比率'!B35)</f>
        <v>工業用水道事業会計</v>
      </c>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20</v>
      </c>
      <c r="BX37" s="404"/>
      <c r="BY37" s="403" t="str">
        <f>IF('各会計、関係団体の財政状況及び健全化判断比率'!B71="","",'各会計、関係団体の財政状況及び健全化判断比率'!B71)</f>
        <v xml:space="preserve">淀川左岸水防事務組合  </v>
      </c>
      <c r="BZ37" s="403"/>
      <c r="CA37" s="403"/>
      <c r="CB37" s="403"/>
      <c r="CC37" s="403"/>
      <c r="CD37" s="403"/>
      <c r="CE37" s="403"/>
      <c r="CF37" s="403"/>
      <c r="CG37" s="403"/>
      <c r="CH37" s="403"/>
      <c r="CI37" s="403"/>
      <c r="CJ37" s="403"/>
      <c r="CK37" s="403"/>
      <c r="CL37" s="403"/>
      <c r="CM37" s="403"/>
      <c r="CN37" s="193"/>
      <c r="CO37" s="404">
        <f t="shared" si="3"/>
        <v>27</v>
      </c>
      <c r="CP37" s="404"/>
      <c r="CQ37" s="403" t="str">
        <f>IF('各会計、関係団体の財政状況及び健全化判断比率'!BS10="","",'各会計、関係団体の財政状況及び健全化判断比率'!BS10)</f>
        <v>（公財）大阪科学振興協会</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f t="shared" si="0"/>
        <v>13</v>
      </c>
      <c r="AN38" s="404"/>
      <c r="AO38" s="403" t="str">
        <f>IF('各会計、関係団体の財政状況及び健全化判断比率'!B36="","",'各会計、関係団体の財政状況及び健全化判断比率'!B36)</f>
        <v>中央卸売市場事業会計</v>
      </c>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21</v>
      </c>
      <c r="BX38" s="404"/>
      <c r="BY38" s="403" t="str">
        <f>IF('各会計、関係団体の財政状況及び健全化判断比率'!B72="","",'各会計、関係団体の財政状況及び健全化判断比率'!B72)</f>
        <v>淀川右岸水防事務組合</v>
      </c>
      <c r="BZ38" s="403"/>
      <c r="CA38" s="403"/>
      <c r="CB38" s="403"/>
      <c r="CC38" s="403"/>
      <c r="CD38" s="403"/>
      <c r="CE38" s="403"/>
      <c r="CF38" s="403"/>
      <c r="CG38" s="403"/>
      <c r="CH38" s="403"/>
      <c r="CI38" s="403"/>
      <c r="CJ38" s="403"/>
      <c r="CK38" s="403"/>
      <c r="CL38" s="403"/>
      <c r="CM38" s="403"/>
      <c r="CN38" s="193"/>
      <c r="CO38" s="404">
        <f t="shared" si="3"/>
        <v>28</v>
      </c>
      <c r="CP38" s="404"/>
      <c r="CQ38" s="403" t="str">
        <f>IF('各会計、関係団体の財政状況及び健全化判断比率'!BS11="","",'各会計、関係団体の財政状況及び健全化判断比率'!BS11)</f>
        <v>（株）大阪市開発公社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f t="shared" si="0"/>
        <v>14</v>
      </c>
      <c r="AN39" s="404"/>
      <c r="AO39" s="403" t="str">
        <f>IF('各会計、関係団体の財政状況及び健全化判断比率'!B37="","",'各会計、関係団体の財政状況及び健全化判断比率'!B37)</f>
        <v>下水道事業会計</v>
      </c>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22</v>
      </c>
      <c r="BX39" s="404"/>
      <c r="BY39" s="403" t="str">
        <f>IF('各会計、関係団体の財政状況及び健全化判断比率'!B73="","",'各会計、関係団体の財政状況及び健全化判断比率'!B73)</f>
        <v>大和川右岸水防事務組合</v>
      </c>
      <c r="BZ39" s="403"/>
      <c r="CA39" s="403"/>
      <c r="CB39" s="403"/>
      <c r="CC39" s="403"/>
      <c r="CD39" s="403"/>
      <c r="CE39" s="403"/>
      <c r="CF39" s="403"/>
      <c r="CG39" s="403"/>
      <c r="CH39" s="403"/>
      <c r="CI39" s="403"/>
      <c r="CJ39" s="403"/>
      <c r="CK39" s="403"/>
      <c r="CL39" s="403"/>
      <c r="CM39" s="403"/>
      <c r="CN39" s="193"/>
      <c r="CO39" s="404">
        <f t="shared" si="3"/>
        <v>29</v>
      </c>
      <c r="CP39" s="404"/>
      <c r="CQ39" s="403" t="str">
        <f>IF('各会計、関係団体の財政状況及び健全化判断比率'!BS12="","",'各会計、関係団体の財政状況及び健全化判断比率'!BS12)</f>
        <v>アジア太平洋トレードセンター（株）</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f t="shared" si="0"/>
        <v>15</v>
      </c>
      <c r="AN40" s="404"/>
      <c r="AO40" s="403" t="str">
        <f>IF('各会計、関係団体の財政状況及び健全化判断比率'!B38="","",'各会計、関係団体の財政状況及び健全化判断比率'!B38)</f>
        <v>港営事業会計</v>
      </c>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23</v>
      </c>
      <c r="BX40" s="404"/>
      <c r="BY40" s="403" t="str">
        <f>IF('各会計、関係団体の財政状況及び健全化判断比率'!B74="","",'各会計、関係団体の財政状況及び健全化判断比率'!B74)</f>
        <v>大阪市・八尾市・松原市環境施設組合</v>
      </c>
      <c r="BZ40" s="403"/>
      <c r="CA40" s="403"/>
      <c r="CB40" s="403"/>
      <c r="CC40" s="403"/>
      <c r="CD40" s="403"/>
      <c r="CE40" s="403"/>
      <c r="CF40" s="403"/>
      <c r="CG40" s="403"/>
      <c r="CH40" s="403"/>
      <c r="CI40" s="403"/>
      <c r="CJ40" s="403"/>
      <c r="CK40" s="403"/>
      <c r="CL40" s="403"/>
      <c r="CM40" s="403"/>
      <c r="CN40" s="193"/>
      <c r="CO40" s="404">
        <f t="shared" si="3"/>
        <v>30</v>
      </c>
      <c r="CP40" s="404"/>
      <c r="CQ40" s="403" t="str">
        <f>IF('各会計、関係団体の財政状況及び健全化判断比率'!BS13="","",'各会計、関係団体の財政状況及び健全化判断比率'!BS13)</f>
        <v>大阪市商業振興企画（株）</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f t="shared" si="3"/>
        <v>31</v>
      </c>
      <c r="CP41" s="404"/>
      <c r="CQ41" s="403" t="str">
        <f>IF('各会計、関係団体の財政状況及び健全化判断比率'!BS14="","",'各会計、関係団体の財政状況及び健全化判断比率'!BS14)</f>
        <v>（公大）大阪市立大学</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f t="shared" si="3"/>
        <v>32</v>
      </c>
      <c r="CP42" s="404"/>
      <c r="CQ42" s="403" t="str">
        <f>IF('各会計、関係団体の財政状況及び健全化判断比率'!BS15="","",'各会計、関係団体の財政状況及び健全化判断比率'!BS15)</f>
        <v>（株）大阪城ホール</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f t="shared" si="3"/>
        <v>33</v>
      </c>
      <c r="CP43" s="404"/>
      <c r="CQ43" s="403" t="str">
        <f>IF('各会計、関係団体の財政状況及び健全化判断比率'!BS16="","",'各会計、関係団体の財政状況及び健全化判断比率'!BS16)</f>
        <v>（公財）大阪市救急医療事業団</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zA+TA2xChHnlysmQCmwzYshsd57yiGeWI/KN3JtztFFWkBNfPA50mHyfPF4NsI01UTG9PqdECkGN/afdpYlpw==" saltValue="yOBE7io4Iwc0Mnfwgm2H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24" t="s">
        <v>566</v>
      </c>
      <c r="D34" s="1224"/>
      <c r="E34" s="1225"/>
      <c r="F34" s="32">
        <v>3.93</v>
      </c>
      <c r="G34" s="33">
        <v>4.1900000000000004</v>
      </c>
      <c r="H34" s="33">
        <v>5.27</v>
      </c>
      <c r="I34" s="33">
        <v>5.22</v>
      </c>
      <c r="J34" s="34">
        <v>4.53</v>
      </c>
      <c r="K34" s="22"/>
      <c r="L34" s="22"/>
      <c r="M34" s="22"/>
      <c r="N34" s="22"/>
      <c r="O34" s="22"/>
      <c r="P34" s="22"/>
    </row>
    <row r="35" spans="1:16" ht="39" customHeight="1" x14ac:dyDescent="0.15">
      <c r="A35" s="22"/>
      <c r="B35" s="35"/>
      <c r="C35" s="1218" t="s">
        <v>567</v>
      </c>
      <c r="D35" s="1219"/>
      <c r="E35" s="1220"/>
      <c r="F35" s="36">
        <v>2.84</v>
      </c>
      <c r="G35" s="37">
        <v>2.81</v>
      </c>
      <c r="H35" s="37">
        <v>2.76</v>
      </c>
      <c r="I35" s="37">
        <v>4</v>
      </c>
      <c r="J35" s="38">
        <v>3.87</v>
      </c>
      <c r="K35" s="22"/>
      <c r="L35" s="22"/>
      <c r="M35" s="22"/>
      <c r="N35" s="22"/>
      <c r="O35" s="22"/>
      <c r="P35" s="22"/>
    </row>
    <row r="36" spans="1:16" ht="39" customHeight="1" x14ac:dyDescent="0.15">
      <c r="A36" s="22"/>
      <c r="B36" s="35"/>
      <c r="C36" s="1218" t="s">
        <v>568</v>
      </c>
      <c r="D36" s="1219"/>
      <c r="E36" s="1220"/>
      <c r="F36" s="36">
        <v>0.65</v>
      </c>
      <c r="G36" s="37">
        <v>0.76</v>
      </c>
      <c r="H36" s="37">
        <v>0.81</v>
      </c>
      <c r="I36" s="37">
        <v>0.87</v>
      </c>
      <c r="J36" s="38">
        <v>0.78</v>
      </c>
      <c r="K36" s="22"/>
      <c r="L36" s="22"/>
      <c r="M36" s="22"/>
      <c r="N36" s="22"/>
      <c r="O36" s="22"/>
      <c r="P36" s="22"/>
    </row>
    <row r="37" spans="1:16" ht="39" customHeight="1" x14ac:dyDescent="0.15">
      <c r="A37" s="22"/>
      <c r="B37" s="35"/>
      <c r="C37" s="1218" t="s">
        <v>569</v>
      </c>
      <c r="D37" s="1219"/>
      <c r="E37" s="1220"/>
      <c r="F37" s="36" t="s">
        <v>570</v>
      </c>
      <c r="G37" s="37" t="s">
        <v>571</v>
      </c>
      <c r="H37" s="37">
        <v>0.13</v>
      </c>
      <c r="I37" s="37">
        <v>0.45</v>
      </c>
      <c r="J37" s="38">
        <v>0.62</v>
      </c>
      <c r="K37" s="22"/>
      <c r="L37" s="22"/>
      <c r="M37" s="22"/>
      <c r="N37" s="22"/>
      <c r="O37" s="22"/>
      <c r="P37" s="22"/>
    </row>
    <row r="38" spans="1:16" ht="39" customHeight="1" x14ac:dyDescent="0.15">
      <c r="A38" s="22"/>
      <c r="B38" s="35"/>
      <c r="C38" s="1218" t="s">
        <v>572</v>
      </c>
      <c r="D38" s="1219"/>
      <c r="E38" s="1220"/>
      <c r="F38" s="36">
        <v>6.89</v>
      </c>
      <c r="G38" s="37">
        <v>9.6999999999999993</v>
      </c>
      <c r="H38" s="37">
        <v>12.45</v>
      </c>
      <c r="I38" s="37">
        <v>16.53</v>
      </c>
      <c r="J38" s="38">
        <v>0.21</v>
      </c>
      <c r="K38" s="22"/>
      <c r="L38" s="22"/>
      <c r="M38" s="22"/>
      <c r="N38" s="22"/>
      <c r="O38" s="22"/>
      <c r="P38" s="22"/>
    </row>
    <row r="39" spans="1:16" ht="39" customHeight="1" x14ac:dyDescent="0.15">
      <c r="A39" s="22"/>
      <c r="B39" s="35"/>
      <c r="C39" s="1218" t="s">
        <v>573</v>
      </c>
      <c r="D39" s="1219"/>
      <c r="E39" s="1220"/>
      <c r="F39" s="36" t="s">
        <v>574</v>
      </c>
      <c r="G39" s="37" t="s">
        <v>575</v>
      </c>
      <c r="H39" s="37" t="s">
        <v>576</v>
      </c>
      <c r="I39" s="37" t="s">
        <v>577</v>
      </c>
      <c r="J39" s="38">
        <v>0.19</v>
      </c>
      <c r="K39" s="22"/>
      <c r="L39" s="22"/>
      <c r="M39" s="22"/>
      <c r="N39" s="22"/>
      <c r="O39" s="22"/>
      <c r="P39" s="22"/>
    </row>
    <row r="40" spans="1:16" ht="39" customHeight="1" x14ac:dyDescent="0.15">
      <c r="A40" s="22"/>
      <c r="B40" s="35"/>
      <c r="C40" s="1218" t="s">
        <v>578</v>
      </c>
      <c r="D40" s="1219"/>
      <c r="E40" s="1220"/>
      <c r="F40" s="36">
        <v>0.14000000000000001</v>
      </c>
      <c r="G40" s="37">
        <v>0.15</v>
      </c>
      <c r="H40" s="37">
        <v>0.16</v>
      </c>
      <c r="I40" s="37">
        <v>0.17</v>
      </c>
      <c r="J40" s="38">
        <v>0.16</v>
      </c>
      <c r="K40" s="22"/>
      <c r="L40" s="22"/>
      <c r="M40" s="22"/>
      <c r="N40" s="22"/>
      <c r="O40" s="22"/>
      <c r="P40" s="22"/>
    </row>
    <row r="41" spans="1:16" ht="39" customHeight="1" x14ac:dyDescent="0.15">
      <c r="A41" s="22"/>
      <c r="B41" s="35"/>
      <c r="C41" s="1218" t="s">
        <v>579</v>
      </c>
      <c r="D41" s="1219"/>
      <c r="E41" s="1220"/>
      <c r="F41" s="36">
        <v>0.05</v>
      </c>
      <c r="G41" s="37">
        <v>0.05</v>
      </c>
      <c r="H41" s="37">
        <v>0.14000000000000001</v>
      </c>
      <c r="I41" s="37">
        <v>0.19</v>
      </c>
      <c r="J41" s="38">
        <v>0.08</v>
      </c>
      <c r="K41" s="22"/>
      <c r="L41" s="22"/>
      <c r="M41" s="22"/>
      <c r="N41" s="22"/>
      <c r="O41" s="22"/>
      <c r="P41" s="22"/>
    </row>
    <row r="42" spans="1:16" ht="39" customHeight="1" x14ac:dyDescent="0.15">
      <c r="A42" s="22"/>
      <c r="B42" s="39"/>
      <c r="C42" s="1218" t="s">
        <v>580</v>
      </c>
      <c r="D42" s="1219"/>
      <c r="E42" s="1220"/>
      <c r="F42" s="36" t="s">
        <v>516</v>
      </c>
      <c r="G42" s="37" t="s">
        <v>581</v>
      </c>
      <c r="H42" s="37" t="s">
        <v>582</v>
      </c>
      <c r="I42" s="37" t="s">
        <v>583</v>
      </c>
      <c r="J42" s="38" t="s">
        <v>516</v>
      </c>
      <c r="K42" s="22"/>
      <c r="L42" s="22"/>
      <c r="M42" s="22"/>
      <c r="N42" s="22"/>
      <c r="O42" s="22"/>
      <c r="P42" s="22"/>
    </row>
    <row r="43" spans="1:16" ht="39" customHeight="1" thickBot="1" x14ac:dyDescent="0.2">
      <c r="A43" s="22"/>
      <c r="B43" s="40"/>
      <c r="C43" s="1221" t="s">
        <v>584</v>
      </c>
      <c r="D43" s="1222"/>
      <c r="E43" s="1223"/>
      <c r="F43" s="41">
        <v>4.12</v>
      </c>
      <c r="G43" s="42">
        <v>7.0000000000000007E-2</v>
      </c>
      <c r="H43" s="42">
        <v>0.06</v>
      </c>
      <c r="I43" s="42">
        <v>0.06</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0aS0u7Hky/Fjhr4a3qu2o7+Dsm2Iphdg+U6GNpiHqFTgd15b9h+EjDO8P5p+lvyxpKLVlZEcyj4WGIRw5NR4w==" saltValue="z/m/9pK1Sv2+JR47bxp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106719</v>
      </c>
      <c r="L45" s="60">
        <v>104895</v>
      </c>
      <c r="M45" s="60">
        <v>100289</v>
      </c>
      <c r="N45" s="60">
        <v>98498</v>
      </c>
      <c r="O45" s="61">
        <v>91416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x14ac:dyDescent="0.15">
      <c r="A47" s="48"/>
      <c r="B47" s="1236"/>
      <c r="C47" s="1237"/>
      <c r="D47" s="62"/>
      <c r="E47" s="1228" t="s">
        <v>14</v>
      </c>
      <c r="F47" s="1228"/>
      <c r="G47" s="1228"/>
      <c r="H47" s="1228"/>
      <c r="I47" s="1228"/>
      <c r="J47" s="1229"/>
      <c r="K47" s="63">
        <v>90165</v>
      </c>
      <c r="L47" s="64">
        <v>91953</v>
      </c>
      <c r="M47" s="64">
        <v>92740</v>
      </c>
      <c r="N47" s="64">
        <v>96041</v>
      </c>
      <c r="O47" s="65">
        <v>90869</v>
      </c>
      <c r="P47" s="48"/>
      <c r="Q47" s="48"/>
      <c r="R47" s="48"/>
      <c r="S47" s="48"/>
      <c r="T47" s="48"/>
      <c r="U47" s="48"/>
    </row>
    <row r="48" spans="1:21" ht="30.75" customHeight="1" x14ac:dyDescent="0.15">
      <c r="A48" s="48"/>
      <c r="B48" s="1236"/>
      <c r="C48" s="1237"/>
      <c r="D48" s="62"/>
      <c r="E48" s="1228" t="s">
        <v>15</v>
      </c>
      <c r="F48" s="1228"/>
      <c r="G48" s="1228"/>
      <c r="H48" s="1228"/>
      <c r="I48" s="1228"/>
      <c r="J48" s="1229"/>
      <c r="K48" s="63">
        <v>49827</v>
      </c>
      <c r="L48" s="64">
        <v>49786</v>
      </c>
      <c r="M48" s="64">
        <v>46688</v>
      </c>
      <c r="N48" s="64">
        <v>29493</v>
      </c>
      <c r="O48" s="65">
        <v>28678</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516</v>
      </c>
      <c r="L49" s="64" t="s">
        <v>516</v>
      </c>
      <c r="M49" s="64">
        <v>2369</v>
      </c>
      <c r="N49" s="64">
        <v>1401</v>
      </c>
      <c r="O49" s="65">
        <v>1421</v>
      </c>
      <c r="P49" s="48"/>
      <c r="Q49" s="48"/>
      <c r="R49" s="48"/>
      <c r="S49" s="48"/>
      <c r="T49" s="48"/>
      <c r="U49" s="48"/>
    </row>
    <row r="50" spans="1:21" ht="30.75" customHeight="1" x14ac:dyDescent="0.15">
      <c r="A50" s="48"/>
      <c r="B50" s="1236"/>
      <c r="C50" s="1237"/>
      <c r="D50" s="62"/>
      <c r="E50" s="1228" t="s">
        <v>17</v>
      </c>
      <c r="F50" s="1228"/>
      <c r="G50" s="1228"/>
      <c r="H50" s="1228"/>
      <c r="I50" s="1228"/>
      <c r="J50" s="1229"/>
      <c r="K50" s="63">
        <v>199</v>
      </c>
      <c r="L50" s="64">
        <v>6566</v>
      </c>
      <c r="M50" s="64">
        <v>6536</v>
      </c>
      <c r="N50" s="64">
        <v>9624</v>
      </c>
      <c r="O50" s="65">
        <v>9504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516</v>
      </c>
      <c r="L51" s="64" t="s">
        <v>516</v>
      </c>
      <c r="M51" s="64" t="s">
        <v>516</v>
      </c>
      <c r="N51" s="64" t="s">
        <v>516</v>
      </c>
      <c r="O51" s="65" t="s">
        <v>516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188135</v>
      </c>
      <c r="L52" s="64">
        <v>188624</v>
      </c>
      <c r="M52" s="64">
        <v>192901</v>
      </c>
      <c r="N52" s="64">
        <v>201375</v>
      </c>
      <c r="O52" s="65">
        <v>197595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58775</v>
      </c>
      <c r="L53" s="69">
        <v>64576</v>
      </c>
      <c r="M53" s="69">
        <v>55721</v>
      </c>
      <c r="N53" s="69">
        <v>33682</v>
      </c>
      <c r="O53" s="70">
        <v>24293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xtv7R9ntnxCZ6K1mXwOM+GpvnGj8gJy6pgFl19B9uoUb5Im+ZVOkTSYjaE8T3aWZWfKEVD71L4c8B/c1HZ9eQ==" saltValue="O5tW85SmM+r55GRLu3wci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558</v>
      </c>
      <c r="J40" s="79" t="s">
        <v>559</v>
      </c>
      <c r="K40" s="79" t="s">
        <v>560</v>
      </c>
      <c r="L40" s="79" t="s">
        <v>561</v>
      </c>
      <c r="M40" s="80" t="s">
        <v>562</v>
      </c>
    </row>
    <row r="41" spans="2:13" ht="27.75" customHeight="1" x14ac:dyDescent="0.15">
      <c r="B41" s="1254" t="s">
        <v>24</v>
      </c>
      <c r="C41" s="1255"/>
      <c r="D41" s="81"/>
      <c r="E41" s="1256" t="s">
        <v>25</v>
      </c>
      <c r="F41" s="1256"/>
      <c r="G41" s="1256"/>
      <c r="H41" s="1257"/>
      <c r="I41" s="82">
        <v>3084296</v>
      </c>
      <c r="J41" s="83">
        <v>3056138</v>
      </c>
      <c r="K41" s="83">
        <v>2924643</v>
      </c>
      <c r="L41" s="83">
        <v>2943610</v>
      </c>
      <c r="M41" s="84">
        <v>3330875</v>
      </c>
    </row>
    <row r="42" spans="2:13" ht="27.75" customHeight="1" x14ac:dyDescent="0.15">
      <c r="B42" s="1244"/>
      <c r="C42" s="1245"/>
      <c r="D42" s="85"/>
      <c r="E42" s="1248" t="s">
        <v>26</v>
      </c>
      <c r="F42" s="1248"/>
      <c r="G42" s="1248"/>
      <c r="H42" s="1249"/>
      <c r="I42" s="86">
        <v>7170</v>
      </c>
      <c r="J42" s="87">
        <v>65361</v>
      </c>
      <c r="K42" s="87">
        <v>125185</v>
      </c>
      <c r="L42" s="87">
        <v>117430</v>
      </c>
      <c r="M42" s="88">
        <v>109016</v>
      </c>
    </row>
    <row r="43" spans="2:13" ht="27.75" customHeight="1" x14ac:dyDescent="0.15">
      <c r="B43" s="1244"/>
      <c r="C43" s="1245"/>
      <c r="D43" s="85"/>
      <c r="E43" s="1248" t="s">
        <v>27</v>
      </c>
      <c r="F43" s="1248"/>
      <c r="G43" s="1248"/>
      <c r="H43" s="1249"/>
      <c r="I43" s="86">
        <v>572134</v>
      </c>
      <c r="J43" s="87">
        <v>499277</v>
      </c>
      <c r="K43" s="87">
        <v>464316</v>
      </c>
      <c r="L43" s="87">
        <v>343540</v>
      </c>
      <c r="M43" s="88">
        <v>308633</v>
      </c>
    </row>
    <row r="44" spans="2:13" ht="27.75" customHeight="1" x14ac:dyDescent="0.15">
      <c r="B44" s="1244"/>
      <c r="C44" s="1245"/>
      <c r="D44" s="85"/>
      <c r="E44" s="1248" t="s">
        <v>28</v>
      </c>
      <c r="F44" s="1248"/>
      <c r="G44" s="1248"/>
      <c r="H44" s="1249"/>
      <c r="I44" s="86" t="s">
        <v>516</v>
      </c>
      <c r="J44" s="87" t="s">
        <v>516</v>
      </c>
      <c r="K44" s="87">
        <v>11919</v>
      </c>
      <c r="L44" s="87">
        <v>10537</v>
      </c>
      <c r="M44" s="88">
        <v>9344</v>
      </c>
    </row>
    <row r="45" spans="2:13" ht="27.75" customHeight="1" x14ac:dyDescent="0.15">
      <c r="B45" s="1244"/>
      <c r="C45" s="1245"/>
      <c r="D45" s="85"/>
      <c r="E45" s="1248" t="s">
        <v>29</v>
      </c>
      <c r="F45" s="1248"/>
      <c r="G45" s="1248"/>
      <c r="H45" s="1249"/>
      <c r="I45" s="86">
        <v>182862</v>
      </c>
      <c r="J45" s="87">
        <v>178100</v>
      </c>
      <c r="K45" s="87">
        <v>175463</v>
      </c>
      <c r="L45" s="87">
        <v>173475</v>
      </c>
      <c r="M45" s="88">
        <v>238982</v>
      </c>
    </row>
    <row r="46" spans="2:13" ht="27.75" customHeight="1" x14ac:dyDescent="0.15">
      <c r="B46" s="1244"/>
      <c r="C46" s="1245"/>
      <c r="D46" s="89"/>
      <c r="E46" s="1248" t="s">
        <v>30</v>
      </c>
      <c r="F46" s="1248"/>
      <c r="G46" s="1248"/>
      <c r="H46" s="1249"/>
      <c r="I46" s="86">
        <v>42726</v>
      </c>
      <c r="J46" s="87">
        <v>37382</v>
      </c>
      <c r="K46" s="87">
        <v>35032</v>
      </c>
      <c r="L46" s="87">
        <v>33146</v>
      </c>
      <c r="M46" s="88">
        <v>31652</v>
      </c>
    </row>
    <row r="47" spans="2:13" ht="27.75" customHeight="1" x14ac:dyDescent="0.15">
      <c r="B47" s="1244"/>
      <c r="C47" s="1245"/>
      <c r="D47" s="90"/>
      <c r="E47" s="1258" t="s">
        <v>31</v>
      </c>
      <c r="F47" s="1259"/>
      <c r="G47" s="1259"/>
      <c r="H47" s="1260"/>
      <c r="I47" s="86" t="s">
        <v>516</v>
      </c>
      <c r="J47" s="87" t="s">
        <v>516</v>
      </c>
      <c r="K47" s="87" t="s">
        <v>516</v>
      </c>
      <c r="L47" s="87" t="s">
        <v>516</v>
      </c>
      <c r="M47" s="88" t="s">
        <v>516</v>
      </c>
    </row>
    <row r="48" spans="2:13" ht="27.75" customHeight="1" x14ac:dyDescent="0.15">
      <c r="B48" s="1244"/>
      <c r="C48" s="1245"/>
      <c r="D48" s="85"/>
      <c r="E48" s="1248" t="s">
        <v>32</v>
      </c>
      <c r="F48" s="1248"/>
      <c r="G48" s="1248"/>
      <c r="H48" s="1249"/>
      <c r="I48" s="86" t="s">
        <v>516</v>
      </c>
      <c r="J48" s="87" t="s">
        <v>516</v>
      </c>
      <c r="K48" s="87" t="s">
        <v>516</v>
      </c>
      <c r="L48" s="87" t="s">
        <v>516</v>
      </c>
      <c r="M48" s="88" t="s">
        <v>516</v>
      </c>
    </row>
    <row r="49" spans="2:13" ht="27.75" customHeight="1" x14ac:dyDescent="0.15">
      <c r="B49" s="1246"/>
      <c r="C49" s="1247"/>
      <c r="D49" s="85"/>
      <c r="E49" s="1248" t="s">
        <v>33</v>
      </c>
      <c r="F49" s="1248"/>
      <c r="G49" s="1248"/>
      <c r="H49" s="1249"/>
      <c r="I49" s="86" t="s">
        <v>516</v>
      </c>
      <c r="J49" s="87" t="s">
        <v>516</v>
      </c>
      <c r="K49" s="87" t="s">
        <v>516</v>
      </c>
      <c r="L49" s="87" t="s">
        <v>516</v>
      </c>
      <c r="M49" s="88" t="s">
        <v>516</v>
      </c>
    </row>
    <row r="50" spans="2:13" ht="27.75" customHeight="1" x14ac:dyDescent="0.15">
      <c r="B50" s="1242" t="s">
        <v>34</v>
      </c>
      <c r="C50" s="1243"/>
      <c r="D50" s="91"/>
      <c r="E50" s="1248" t="s">
        <v>35</v>
      </c>
      <c r="F50" s="1248"/>
      <c r="G50" s="1248"/>
      <c r="H50" s="1249"/>
      <c r="I50" s="86">
        <v>689906</v>
      </c>
      <c r="J50" s="87">
        <v>733418</v>
      </c>
      <c r="K50" s="87">
        <v>753843</v>
      </c>
      <c r="L50" s="87">
        <v>789994</v>
      </c>
      <c r="M50" s="88">
        <v>1357768</v>
      </c>
    </row>
    <row r="51" spans="2:13" ht="27.75" customHeight="1" x14ac:dyDescent="0.15">
      <c r="B51" s="1244"/>
      <c r="C51" s="1245"/>
      <c r="D51" s="85"/>
      <c r="E51" s="1248" t="s">
        <v>36</v>
      </c>
      <c r="F51" s="1248"/>
      <c r="G51" s="1248"/>
      <c r="H51" s="1249"/>
      <c r="I51" s="86">
        <v>786637</v>
      </c>
      <c r="J51" s="87">
        <v>771342</v>
      </c>
      <c r="K51" s="87">
        <v>809547</v>
      </c>
      <c r="L51" s="87">
        <v>823324</v>
      </c>
      <c r="M51" s="88">
        <v>802848</v>
      </c>
    </row>
    <row r="52" spans="2:13" ht="27.75" customHeight="1" x14ac:dyDescent="0.15">
      <c r="B52" s="1246"/>
      <c r="C52" s="1247"/>
      <c r="D52" s="85"/>
      <c r="E52" s="1248" t="s">
        <v>37</v>
      </c>
      <c r="F52" s="1248"/>
      <c r="G52" s="1248"/>
      <c r="H52" s="1249"/>
      <c r="I52" s="86">
        <v>1425088</v>
      </c>
      <c r="J52" s="87">
        <v>1416002</v>
      </c>
      <c r="K52" s="87">
        <v>1413022</v>
      </c>
      <c r="L52" s="87">
        <v>1391907</v>
      </c>
      <c r="M52" s="88">
        <v>1388561</v>
      </c>
    </row>
    <row r="53" spans="2:13" ht="27.75" customHeight="1" thickBot="1" x14ac:dyDescent="0.2">
      <c r="B53" s="1250" t="s">
        <v>38</v>
      </c>
      <c r="C53" s="1251"/>
      <c r="D53" s="92"/>
      <c r="E53" s="1252" t="s">
        <v>39</v>
      </c>
      <c r="F53" s="1252"/>
      <c r="G53" s="1252"/>
      <c r="H53" s="1253"/>
      <c r="I53" s="93">
        <v>987558</v>
      </c>
      <c r="J53" s="94">
        <v>915495</v>
      </c>
      <c r="K53" s="94">
        <v>760145</v>
      </c>
      <c r="L53" s="94">
        <v>616512</v>
      </c>
      <c r="M53" s="95">
        <v>479324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dpiinHOgX3WCmWgw0qX4sN2tQLKosMJfOvwKdkmekjXc75wBjWzB2a7V9gJ/eCtsfpHh+bobr0+z5x+ZNtbrg==" saltValue="tX6irK9FvIGfBqWeaskv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69" t="s">
        <v>42</v>
      </c>
      <c r="D55" s="1269"/>
      <c r="E55" s="1270"/>
      <c r="F55" s="107">
        <v>167945</v>
      </c>
      <c r="G55" s="107">
        <v>166643</v>
      </c>
      <c r="H55" s="108">
        <v>163020</v>
      </c>
    </row>
    <row r="56" spans="2:8" ht="52.5" customHeight="1" x14ac:dyDescent="0.15">
      <c r="B56" s="109"/>
      <c r="C56" s="1271" t="s">
        <v>43</v>
      </c>
      <c r="D56" s="1271"/>
      <c r="E56" s="1272"/>
      <c r="F56" s="110" t="s">
        <v>516</v>
      </c>
      <c r="G56" s="110" t="s">
        <v>516</v>
      </c>
      <c r="H56" s="111">
        <v>11592</v>
      </c>
    </row>
    <row r="57" spans="2:8" ht="53.25" customHeight="1" x14ac:dyDescent="0.15">
      <c r="B57" s="109"/>
      <c r="C57" s="1273" t="s">
        <v>44</v>
      </c>
      <c r="D57" s="1273"/>
      <c r="E57" s="1274"/>
      <c r="F57" s="112">
        <v>37053</v>
      </c>
      <c r="G57" s="112">
        <v>36389</v>
      </c>
      <c r="H57" s="113">
        <v>66041</v>
      </c>
    </row>
    <row r="58" spans="2:8" ht="45.75" customHeight="1" x14ac:dyDescent="0.15">
      <c r="B58" s="114"/>
      <c r="C58" s="1261" t="s">
        <v>586</v>
      </c>
      <c r="D58" s="1262"/>
      <c r="E58" s="1263"/>
      <c r="F58" s="115">
        <v>13565</v>
      </c>
      <c r="G58" s="115">
        <v>13569</v>
      </c>
      <c r="H58" s="116">
        <v>22582</v>
      </c>
    </row>
    <row r="59" spans="2:8" ht="45.75" customHeight="1" x14ac:dyDescent="0.15">
      <c r="B59" s="114"/>
      <c r="C59" s="1261" t="s">
        <v>587</v>
      </c>
      <c r="D59" s="1262"/>
      <c r="E59" s="1263"/>
      <c r="F59" s="115" t="s">
        <v>585</v>
      </c>
      <c r="G59" s="115" t="s">
        <v>585</v>
      </c>
      <c r="H59" s="116">
        <v>20850</v>
      </c>
    </row>
    <row r="60" spans="2:8" ht="45.75" customHeight="1" x14ac:dyDescent="0.15">
      <c r="B60" s="114"/>
      <c r="C60" s="1261" t="s">
        <v>588</v>
      </c>
      <c r="D60" s="1262"/>
      <c r="E60" s="1263"/>
      <c r="F60" s="115">
        <v>9213</v>
      </c>
      <c r="G60" s="115">
        <v>8493</v>
      </c>
      <c r="H60" s="116">
        <v>8091</v>
      </c>
    </row>
    <row r="61" spans="2:8" ht="45.75" customHeight="1" x14ac:dyDescent="0.15">
      <c r="B61" s="114"/>
      <c r="C61" s="1261" t="s">
        <v>589</v>
      </c>
      <c r="D61" s="1262"/>
      <c r="E61" s="1263"/>
      <c r="F61" s="115">
        <v>2225</v>
      </c>
      <c r="G61" s="115">
        <v>2368</v>
      </c>
      <c r="H61" s="116">
        <v>2501</v>
      </c>
    </row>
    <row r="62" spans="2:8" ht="45.75" customHeight="1" thickBot="1" x14ac:dyDescent="0.2">
      <c r="B62" s="117"/>
      <c r="C62" s="1264" t="s">
        <v>590</v>
      </c>
      <c r="D62" s="1265"/>
      <c r="E62" s="1266"/>
      <c r="F62" s="118">
        <v>1972</v>
      </c>
      <c r="G62" s="118">
        <v>1964</v>
      </c>
      <c r="H62" s="119">
        <v>1867</v>
      </c>
    </row>
    <row r="63" spans="2:8" ht="52.5" customHeight="1" thickBot="1" x14ac:dyDescent="0.2">
      <c r="B63" s="120"/>
      <c r="C63" s="1267" t="s">
        <v>45</v>
      </c>
      <c r="D63" s="1267"/>
      <c r="E63" s="1268"/>
      <c r="F63" s="121">
        <v>204998</v>
      </c>
      <c r="G63" s="121">
        <v>203032</v>
      </c>
      <c r="H63" s="122">
        <v>240654</v>
      </c>
    </row>
    <row r="64" spans="2:8" ht="15" customHeight="1" x14ac:dyDescent="0.15"/>
    <row r="65" ht="0" hidden="1" customHeight="1" x14ac:dyDescent="0.15"/>
    <row r="66" ht="0" hidden="1" customHeight="1" x14ac:dyDescent="0.15"/>
  </sheetData>
  <sheetProtection algorithmName="SHA-512" hashValue="ZH/9fjSbZM6qPHq3EykBt2FOTNuAD7Nbz+PljZvI8k0JqrC3qxzP+TE7/Vr8RPU3dHImmztJ5bOJ3xp+a85Q+Q==" saltValue="sp/X2QYSKHFlohv/vNov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639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639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640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641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642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643</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558</v>
      </c>
      <c r="BQ50" s="1280"/>
      <c r="BR50" s="1280"/>
      <c r="BS50" s="1280"/>
      <c r="BT50" s="1280"/>
      <c r="BU50" s="1280"/>
      <c r="BV50" s="1280"/>
      <c r="BW50" s="1280"/>
      <c r="BX50" s="1280" t="s">
        <v>559</v>
      </c>
      <c r="BY50" s="1280"/>
      <c r="BZ50" s="1280"/>
      <c r="CA50" s="1280"/>
      <c r="CB50" s="1280"/>
      <c r="CC50" s="1280"/>
      <c r="CD50" s="1280"/>
      <c r="CE50" s="1280"/>
      <c r="CF50" s="1280" t="s">
        <v>560</v>
      </c>
      <c r="CG50" s="1280"/>
      <c r="CH50" s="1280"/>
      <c r="CI50" s="1280"/>
      <c r="CJ50" s="1280"/>
      <c r="CK50" s="1280"/>
      <c r="CL50" s="1280"/>
      <c r="CM50" s="1280"/>
      <c r="CN50" s="1280" t="s">
        <v>561</v>
      </c>
      <c r="CO50" s="1280"/>
      <c r="CP50" s="1280"/>
      <c r="CQ50" s="1280"/>
      <c r="CR50" s="1280"/>
      <c r="CS50" s="1280"/>
      <c r="CT50" s="1280"/>
      <c r="CU50" s="1280"/>
      <c r="CV50" s="1280" t="s">
        <v>562</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644</v>
      </c>
      <c r="AO51" s="1278"/>
      <c r="AP51" s="1278"/>
      <c r="AQ51" s="1278"/>
      <c r="AR51" s="1278"/>
      <c r="AS51" s="1278"/>
      <c r="AT51" s="1278"/>
      <c r="AU51" s="1278"/>
      <c r="AV51" s="1278"/>
      <c r="AW51" s="1278"/>
      <c r="AX51" s="1278"/>
      <c r="AY51" s="1278"/>
      <c r="AZ51" s="1278"/>
      <c r="BA51" s="1278"/>
      <c r="BB51" s="1278" t="s">
        <v>645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117.1</v>
      </c>
      <c r="CG51" s="1275"/>
      <c r="CH51" s="1275"/>
      <c r="CI51" s="1275"/>
      <c r="CJ51" s="1275"/>
      <c r="CK51" s="1275"/>
      <c r="CL51" s="1275"/>
      <c r="CM51" s="1275"/>
      <c r="CN51" s="1275">
        <v>95.2</v>
      </c>
      <c r="CO51" s="1275"/>
      <c r="CP51" s="1275"/>
      <c r="CQ51" s="1275"/>
      <c r="CR51" s="1275"/>
      <c r="CS51" s="1275"/>
      <c r="CT51" s="1275"/>
      <c r="CU51" s="1275"/>
      <c r="CV51" s="1275">
        <v>65.2</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646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51.3</v>
      </c>
      <c r="CG53" s="1275"/>
      <c r="CH53" s="1275"/>
      <c r="CI53" s="1275"/>
      <c r="CJ53" s="1275"/>
      <c r="CK53" s="1275"/>
      <c r="CL53" s="1275"/>
      <c r="CM53" s="1275"/>
      <c r="CN53" s="1275">
        <v>53</v>
      </c>
      <c r="CO53" s="1275"/>
      <c r="CP53" s="1275"/>
      <c r="CQ53" s="1275"/>
      <c r="CR53" s="1275"/>
      <c r="CS53" s="1275"/>
      <c r="CT53" s="1275"/>
      <c r="CU53" s="1275"/>
      <c r="CV53" s="1275">
        <v>54.3</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647</v>
      </c>
      <c r="AO55" s="1280"/>
      <c r="AP55" s="1280"/>
      <c r="AQ55" s="1280"/>
      <c r="AR55" s="1280"/>
      <c r="AS55" s="1280"/>
      <c r="AT55" s="1280"/>
      <c r="AU55" s="1280"/>
      <c r="AV55" s="1280"/>
      <c r="AW55" s="1280"/>
      <c r="AX55" s="1280"/>
      <c r="AY55" s="1280"/>
      <c r="AZ55" s="1280"/>
      <c r="BA55" s="1280"/>
      <c r="BB55" s="1278" t="s">
        <v>645</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124.2</v>
      </c>
      <c r="CG55" s="1275"/>
      <c r="CH55" s="1275"/>
      <c r="CI55" s="1275"/>
      <c r="CJ55" s="1275"/>
      <c r="CK55" s="1275"/>
      <c r="CL55" s="1275"/>
      <c r="CM55" s="1275"/>
      <c r="CN55" s="1275">
        <v>115.7</v>
      </c>
      <c r="CO55" s="1275"/>
      <c r="CP55" s="1275"/>
      <c r="CQ55" s="1275"/>
      <c r="CR55" s="1275"/>
      <c r="CS55" s="1275"/>
      <c r="CT55" s="1275"/>
      <c r="CU55" s="1275"/>
      <c r="CV55" s="1275">
        <v>106</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646</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59.4</v>
      </c>
      <c r="CG57" s="1275"/>
      <c r="CH57" s="1275"/>
      <c r="CI57" s="1275"/>
      <c r="CJ57" s="1275"/>
      <c r="CK57" s="1275"/>
      <c r="CL57" s="1275"/>
      <c r="CM57" s="1275"/>
      <c r="CN57" s="1275">
        <v>61</v>
      </c>
      <c r="CO57" s="1275"/>
      <c r="CP57" s="1275"/>
      <c r="CQ57" s="1275"/>
      <c r="CR57" s="1275"/>
      <c r="CS57" s="1275"/>
      <c r="CT57" s="1275"/>
      <c r="CU57" s="1275"/>
      <c r="CV57" s="1275">
        <v>62</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648</v>
      </c>
    </row>
    <row r="64" spans="1:109" x14ac:dyDescent="0.15">
      <c r="B64" s="374"/>
      <c r="G64" s="381"/>
      <c r="I64" s="394"/>
      <c r="J64" s="394"/>
      <c r="K64" s="394"/>
      <c r="L64" s="394"/>
      <c r="M64" s="394"/>
      <c r="N64" s="395"/>
      <c r="AM64" s="381"/>
      <c r="AN64" s="381" t="s">
        <v>641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649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643</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558</v>
      </c>
      <c r="BQ72" s="1280"/>
      <c r="BR72" s="1280"/>
      <c r="BS72" s="1280"/>
      <c r="BT72" s="1280"/>
      <c r="BU72" s="1280"/>
      <c r="BV72" s="1280"/>
      <c r="BW72" s="1280"/>
      <c r="BX72" s="1280" t="s">
        <v>559</v>
      </c>
      <c r="BY72" s="1280"/>
      <c r="BZ72" s="1280"/>
      <c r="CA72" s="1280"/>
      <c r="CB72" s="1280"/>
      <c r="CC72" s="1280"/>
      <c r="CD72" s="1280"/>
      <c r="CE72" s="1280"/>
      <c r="CF72" s="1280" t="s">
        <v>560</v>
      </c>
      <c r="CG72" s="1280"/>
      <c r="CH72" s="1280"/>
      <c r="CI72" s="1280"/>
      <c r="CJ72" s="1280"/>
      <c r="CK72" s="1280"/>
      <c r="CL72" s="1280"/>
      <c r="CM72" s="1280"/>
      <c r="CN72" s="1280" t="s">
        <v>561</v>
      </c>
      <c r="CO72" s="1280"/>
      <c r="CP72" s="1280"/>
      <c r="CQ72" s="1280"/>
      <c r="CR72" s="1280"/>
      <c r="CS72" s="1280"/>
      <c r="CT72" s="1280"/>
      <c r="CU72" s="1280"/>
      <c r="CV72" s="1280" t="s">
        <v>562</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644</v>
      </c>
      <c r="AO73" s="1278"/>
      <c r="AP73" s="1278"/>
      <c r="AQ73" s="1278"/>
      <c r="AR73" s="1278"/>
      <c r="AS73" s="1278"/>
      <c r="AT73" s="1278"/>
      <c r="AU73" s="1278"/>
      <c r="AV73" s="1278"/>
      <c r="AW73" s="1278"/>
      <c r="AX73" s="1278"/>
      <c r="AY73" s="1278"/>
      <c r="AZ73" s="1278"/>
      <c r="BA73" s="1278"/>
      <c r="BB73" s="1278" t="s">
        <v>645</v>
      </c>
      <c r="BC73" s="1278"/>
      <c r="BD73" s="1278"/>
      <c r="BE73" s="1278"/>
      <c r="BF73" s="1278"/>
      <c r="BG73" s="1278"/>
      <c r="BH73" s="1278"/>
      <c r="BI73" s="1278"/>
      <c r="BJ73" s="1278"/>
      <c r="BK73" s="1278"/>
      <c r="BL73" s="1278"/>
      <c r="BM73" s="1278"/>
      <c r="BN73" s="1278"/>
      <c r="BO73" s="1278"/>
      <c r="BP73" s="1275">
        <v>152.5</v>
      </c>
      <c r="BQ73" s="1275"/>
      <c r="BR73" s="1275"/>
      <c r="BS73" s="1275"/>
      <c r="BT73" s="1275"/>
      <c r="BU73" s="1275"/>
      <c r="BV73" s="1275"/>
      <c r="BW73" s="1275"/>
      <c r="BX73" s="1275">
        <v>141.80000000000001</v>
      </c>
      <c r="BY73" s="1275"/>
      <c r="BZ73" s="1275"/>
      <c r="CA73" s="1275"/>
      <c r="CB73" s="1275"/>
      <c r="CC73" s="1275"/>
      <c r="CD73" s="1275"/>
      <c r="CE73" s="1275"/>
      <c r="CF73" s="1275">
        <v>117.1</v>
      </c>
      <c r="CG73" s="1275"/>
      <c r="CH73" s="1275"/>
      <c r="CI73" s="1275"/>
      <c r="CJ73" s="1275"/>
      <c r="CK73" s="1275"/>
      <c r="CL73" s="1275"/>
      <c r="CM73" s="1275"/>
      <c r="CN73" s="1275">
        <v>95.2</v>
      </c>
      <c r="CO73" s="1275"/>
      <c r="CP73" s="1275"/>
      <c r="CQ73" s="1275"/>
      <c r="CR73" s="1275"/>
      <c r="CS73" s="1275"/>
      <c r="CT73" s="1275"/>
      <c r="CU73" s="1275"/>
      <c r="CV73" s="1275">
        <v>65.2</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650</v>
      </c>
      <c r="BC75" s="1278"/>
      <c r="BD75" s="1278"/>
      <c r="BE75" s="1278"/>
      <c r="BF75" s="1278"/>
      <c r="BG75" s="1278"/>
      <c r="BH75" s="1278"/>
      <c r="BI75" s="1278"/>
      <c r="BJ75" s="1278"/>
      <c r="BK75" s="1278"/>
      <c r="BL75" s="1278"/>
      <c r="BM75" s="1278"/>
      <c r="BN75" s="1278"/>
      <c r="BO75" s="1278"/>
      <c r="BP75" s="1275">
        <v>9</v>
      </c>
      <c r="BQ75" s="1275"/>
      <c r="BR75" s="1275"/>
      <c r="BS75" s="1275"/>
      <c r="BT75" s="1275"/>
      <c r="BU75" s="1275"/>
      <c r="BV75" s="1275"/>
      <c r="BW75" s="1275"/>
      <c r="BX75" s="1275">
        <v>9.3000000000000007</v>
      </c>
      <c r="BY75" s="1275"/>
      <c r="BZ75" s="1275"/>
      <c r="CA75" s="1275"/>
      <c r="CB75" s="1275"/>
      <c r="CC75" s="1275"/>
      <c r="CD75" s="1275"/>
      <c r="CE75" s="1275"/>
      <c r="CF75" s="1275">
        <v>9.1999999999999993</v>
      </c>
      <c r="CG75" s="1275"/>
      <c r="CH75" s="1275"/>
      <c r="CI75" s="1275"/>
      <c r="CJ75" s="1275"/>
      <c r="CK75" s="1275"/>
      <c r="CL75" s="1275"/>
      <c r="CM75" s="1275"/>
      <c r="CN75" s="1275">
        <v>7.9</v>
      </c>
      <c r="CO75" s="1275"/>
      <c r="CP75" s="1275"/>
      <c r="CQ75" s="1275"/>
      <c r="CR75" s="1275"/>
      <c r="CS75" s="1275"/>
      <c r="CT75" s="1275"/>
      <c r="CU75" s="1275"/>
      <c r="CV75" s="1275">
        <v>5.7</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647</v>
      </c>
      <c r="AO77" s="1280"/>
      <c r="AP77" s="1280"/>
      <c r="AQ77" s="1280"/>
      <c r="AR77" s="1280"/>
      <c r="AS77" s="1280"/>
      <c r="AT77" s="1280"/>
      <c r="AU77" s="1280"/>
      <c r="AV77" s="1280"/>
      <c r="AW77" s="1280"/>
      <c r="AX77" s="1280"/>
      <c r="AY77" s="1280"/>
      <c r="AZ77" s="1280"/>
      <c r="BA77" s="1280"/>
      <c r="BB77" s="1278" t="s">
        <v>645</v>
      </c>
      <c r="BC77" s="1278"/>
      <c r="BD77" s="1278"/>
      <c r="BE77" s="1278"/>
      <c r="BF77" s="1278"/>
      <c r="BG77" s="1278"/>
      <c r="BH77" s="1278"/>
      <c r="BI77" s="1278"/>
      <c r="BJ77" s="1278"/>
      <c r="BK77" s="1278"/>
      <c r="BL77" s="1278"/>
      <c r="BM77" s="1278"/>
      <c r="BN77" s="1278"/>
      <c r="BO77" s="1278"/>
      <c r="BP77" s="1275">
        <v>139</v>
      </c>
      <c r="BQ77" s="1275"/>
      <c r="BR77" s="1275"/>
      <c r="BS77" s="1275"/>
      <c r="BT77" s="1275"/>
      <c r="BU77" s="1275"/>
      <c r="BV77" s="1275"/>
      <c r="BW77" s="1275"/>
      <c r="BX77" s="1275">
        <v>132.4</v>
      </c>
      <c r="BY77" s="1275"/>
      <c r="BZ77" s="1275"/>
      <c r="CA77" s="1275"/>
      <c r="CB77" s="1275"/>
      <c r="CC77" s="1275"/>
      <c r="CD77" s="1275"/>
      <c r="CE77" s="1275"/>
      <c r="CF77" s="1275">
        <v>124.2</v>
      </c>
      <c r="CG77" s="1275"/>
      <c r="CH77" s="1275"/>
      <c r="CI77" s="1275"/>
      <c r="CJ77" s="1275"/>
      <c r="CK77" s="1275"/>
      <c r="CL77" s="1275"/>
      <c r="CM77" s="1275"/>
      <c r="CN77" s="1275">
        <v>115.7</v>
      </c>
      <c r="CO77" s="1275"/>
      <c r="CP77" s="1275"/>
      <c r="CQ77" s="1275"/>
      <c r="CR77" s="1275"/>
      <c r="CS77" s="1275"/>
      <c r="CT77" s="1275"/>
      <c r="CU77" s="1275"/>
      <c r="CV77" s="1275">
        <v>106</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650</v>
      </c>
      <c r="BC79" s="1278"/>
      <c r="BD79" s="1278"/>
      <c r="BE79" s="1278"/>
      <c r="BF79" s="1278"/>
      <c r="BG79" s="1278"/>
      <c r="BH79" s="1278"/>
      <c r="BI79" s="1278"/>
      <c r="BJ79" s="1278"/>
      <c r="BK79" s="1278"/>
      <c r="BL79" s="1278"/>
      <c r="BM79" s="1278"/>
      <c r="BN79" s="1278"/>
      <c r="BO79" s="1278"/>
      <c r="BP79" s="1275">
        <v>11.2</v>
      </c>
      <c r="BQ79" s="1275"/>
      <c r="BR79" s="1275"/>
      <c r="BS79" s="1275"/>
      <c r="BT79" s="1275"/>
      <c r="BU79" s="1275"/>
      <c r="BV79" s="1275"/>
      <c r="BW79" s="1275"/>
      <c r="BX79" s="1275">
        <v>11.2</v>
      </c>
      <c r="BY79" s="1275"/>
      <c r="BZ79" s="1275"/>
      <c r="CA79" s="1275"/>
      <c r="CB79" s="1275"/>
      <c r="CC79" s="1275"/>
      <c r="CD79" s="1275"/>
      <c r="CE79" s="1275"/>
      <c r="CF79" s="1275">
        <v>10.9</v>
      </c>
      <c r="CG79" s="1275"/>
      <c r="CH79" s="1275"/>
      <c r="CI79" s="1275"/>
      <c r="CJ79" s="1275"/>
      <c r="CK79" s="1275"/>
      <c r="CL79" s="1275"/>
      <c r="CM79" s="1275"/>
      <c r="CN79" s="1275">
        <v>10.3</v>
      </c>
      <c r="CO79" s="1275"/>
      <c r="CP79" s="1275"/>
      <c r="CQ79" s="1275"/>
      <c r="CR79" s="1275"/>
      <c r="CS79" s="1275"/>
      <c r="CT79" s="1275"/>
      <c r="CU79" s="1275"/>
      <c r="CV79" s="1275">
        <v>9</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tMQDYaun0DnlV161JNyHO0ihV40AEO6Rm6fxAJOzTHaqEhMJbtB1bv8SgqSAjZEYQBY/AGAbhf38iQ9lF9KJw==" saltValue="8pq8VN5HuL+G/HLoKB1a0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651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GRbZHm7JTf7+hn6m/YEzqeQGNJRPvJbUN3BnK25YEiLevU/zygGnv4EWHEvTM4zSqpBF8Is2rbIDQPMwO7RBg==" saltValue="vjhjkRH257k+ipuPz387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652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MD3tjkIGcaF7ygZZpkFs9i1LKUj3waIuzDL5DfF/sWuT8NrTA6DwFXYcHFaquYxrSF72ZcMfaqzO9JUyW0N7g==" saltValue="XaTYxizbHw/CmSLMrsvZ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555</v>
      </c>
      <c r="G2" s="136"/>
      <c r="H2" s="137"/>
    </row>
    <row r="3" spans="1:8" x14ac:dyDescent="0.15">
      <c r="A3" s="133" t="s">
        <v>548</v>
      </c>
      <c r="B3" s="138"/>
      <c r="C3" s="139"/>
      <c r="D3" s="140">
        <v>31382</v>
      </c>
      <c r="E3" s="141"/>
      <c r="F3" s="142">
        <v>50848</v>
      </c>
      <c r="G3" s="143"/>
      <c r="H3" s="144"/>
    </row>
    <row r="4" spans="1:8" x14ac:dyDescent="0.15">
      <c r="A4" s="145"/>
      <c r="B4" s="146"/>
      <c r="C4" s="147"/>
      <c r="D4" s="148">
        <v>11968</v>
      </c>
      <c r="E4" s="149"/>
      <c r="F4" s="150">
        <v>22583</v>
      </c>
      <c r="G4" s="151"/>
      <c r="H4" s="152"/>
    </row>
    <row r="5" spans="1:8" x14ac:dyDescent="0.15">
      <c r="A5" s="133" t="s">
        <v>550</v>
      </c>
      <c r="B5" s="138"/>
      <c r="C5" s="139"/>
      <c r="D5" s="140">
        <v>38140</v>
      </c>
      <c r="E5" s="141"/>
      <c r="F5" s="142">
        <v>53572</v>
      </c>
      <c r="G5" s="143"/>
      <c r="H5" s="144"/>
    </row>
    <row r="6" spans="1:8" x14ac:dyDescent="0.15">
      <c r="A6" s="145"/>
      <c r="B6" s="146"/>
      <c r="C6" s="147"/>
      <c r="D6" s="148">
        <v>15716</v>
      </c>
      <c r="E6" s="149"/>
      <c r="F6" s="150">
        <v>25259</v>
      </c>
      <c r="G6" s="151"/>
      <c r="H6" s="152"/>
    </row>
    <row r="7" spans="1:8" x14ac:dyDescent="0.15">
      <c r="A7" s="133" t="s">
        <v>551</v>
      </c>
      <c r="B7" s="138"/>
      <c r="C7" s="139"/>
      <c r="D7" s="140">
        <v>37620</v>
      </c>
      <c r="E7" s="141"/>
      <c r="F7" s="142">
        <v>51898</v>
      </c>
      <c r="G7" s="143"/>
      <c r="H7" s="144"/>
    </row>
    <row r="8" spans="1:8" x14ac:dyDescent="0.15">
      <c r="A8" s="145"/>
      <c r="B8" s="146"/>
      <c r="C8" s="147"/>
      <c r="D8" s="148">
        <v>17055</v>
      </c>
      <c r="E8" s="149"/>
      <c r="F8" s="150">
        <v>25986</v>
      </c>
      <c r="G8" s="151"/>
      <c r="H8" s="152"/>
    </row>
    <row r="9" spans="1:8" x14ac:dyDescent="0.15">
      <c r="A9" s="133" t="s">
        <v>552</v>
      </c>
      <c r="B9" s="138"/>
      <c r="C9" s="139"/>
      <c r="D9" s="140">
        <v>37197</v>
      </c>
      <c r="E9" s="141"/>
      <c r="F9" s="142">
        <v>51684</v>
      </c>
      <c r="G9" s="143"/>
      <c r="H9" s="144"/>
    </row>
    <row r="10" spans="1:8" x14ac:dyDescent="0.15">
      <c r="A10" s="145"/>
      <c r="B10" s="146"/>
      <c r="C10" s="147"/>
      <c r="D10" s="148">
        <v>15303</v>
      </c>
      <c r="E10" s="149"/>
      <c r="F10" s="150">
        <v>26671</v>
      </c>
      <c r="G10" s="151"/>
      <c r="H10" s="152"/>
    </row>
    <row r="11" spans="1:8" x14ac:dyDescent="0.15">
      <c r="A11" s="133" t="s">
        <v>553</v>
      </c>
      <c r="B11" s="138"/>
      <c r="C11" s="139"/>
      <c r="D11" s="140">
        <v>42834</v>
      </c>
      <c r="E11" s="141"/>
      <c r="F11" s="142">
        <v>52897</v>
      </c>
      <c r="G11" s="143"/>
      <c r="H11" s="144"/>
    </row>
    <row r="12" spans="1:8" x14ac:dyDescent="0.15">
      <c r="A12" s="145"/>
      <c r="B12" s="146"/>
      <c r="C12" s="153"/>
      <c r="D12" s="148">
        <v>15416</v>
      </c>
      <c r="E12" s="149"/>
      <c r="F12" s="150">
        <v>27013</v>
      </c>
      <c r="G12" s="151"/>
      <c r="H12" s="152"/>
    </row>
    <row r="13" spans="1:8" x14ac:dyDescent="0.15">
      <c r="A13" s="133"/>
      <c r="B13" s="138"/>
      <c r="C13" s="154"/>
      <c r="D13" s="155">
        <v>37435</v>
      </c>
      <c r="E13" s="156"/>
      <c r="F13" s="157">
        <v>52180</v>
      </c>
      <c r="G13" s="158"/>
      <c r="H13" s="144"/>
    </row>
    <row r="14" spans="1:8" x14ac:dyDescent="0.15">
      <c r="A14" s="145"/>
      <c r="B14" s="146"/>
      <c r="C14" s="147"/>
      <c r="D14" s="148">
        <v>15092</v>
      </c>
      <c r="E14" s="149"/>
      <c r="F14" s="150">
        <v>25502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3.17</v>
      </c>
      <c r="C19" s="159">
        <f>ROUND(VALUE(SUBSTITUTE(実質収支比率等に係る経年分析!G$48,"▲","-")),2)</f>
        <v>0.06</v>
      </c>
      <c r="D19" s="159">
        <f>ROUND(VALUE(SUBSTITUTE(実質収支比率等に係る経年分析!H$48,"▲","-")),2)</f>
        <v>0.05</v>
      </c>
      <c r="E19" s="159">
        <f>ROUND(VALUE(SUBSTITUTE(実質収支比率等に係る経年分析!I$48,"▲","-")),2)</f>
        <v>0.05</v>
      </c>
      <c r="F19" s="159">
        <f>ROUND(VALUE(SUBSTITUTE(実質収支比率等に係る経年分析!J$48,"▲","-")),2)</f>
        <v>0.05</v>
      </c>
    </row>
    <row r="20" spans="1:11" x14ac:dyDescent="0.15">
      <c r="A20" s="159" t="s">
        <v>49</v>
      </c>
      <c r="B20" s="159">
        <f>ROUND(VALUE(SUBSTITUTE(実質収支比率等に係る経年分析!F$47,"▲","-")),2)</f>
        <v>20.7</v>
      </c>
      <c r="C20" s="159">
        <f>ROUND(VALUE(SUBSTITUTE(実質収支比率等に係る経年分析!G$47,"▲","-")),2)</f>
        <v>21.29</v>
      </c>
      <c r="D20" s="159">
        <f>ROUND(VALUE(SUBSTITUTE(実質収支比率等に係る経年分析!H$47,"▲","-")),2)</f>
        <v>21.91</v>
      </c>
      <c r="E20" s="159">
        <f>ROUND(VALUE(SUBSTITUTE(実質収支比率等に係る経年分析!I$47,"▲","-")),2)</f>
        <v>21.82</v>
      </c>
      <c r="F20" s="159">
        <f>ROUND(VALUE(SUBSTITUTE(実質収支比率等に係る経年分析!J$47,"▲","-")),2)</f>
        <v>19.21</v>
      </c>
    </row>
    <row r="21" spans="1:11" x14ac:dyDescent="0.15">
      <c r="A21" s="159" t="s">
        <v>50</v>
      </c>
      <c r="B21" s="159">
        <f>IF(ISNUMBER(VALUE(SUBSTITUTE(実質収支比率等に係る経年分析!F$49,"▲","-"))),ROUND(VALUE(SUBSTITUTE(実質収支比率等に係る経年分析!F$49,"▲","-")),2),NA())</f>
        <v>8.23</v>
      </c>
      <c r="C21" s="159">
        <f>IF(ISNUMBER(VALUE(SUBSTITUTE(実質収支比率等に係る経年分析!G$49,"▲","-"))),ROUND(VALUE(SUBSTITUTE(実質収支比率等に係る経年分析!G$49,"▲","-")),2),NA())</f>
        <v>-2.94</v>
      </c>
      <c r="D21" s="159">
        <f>IF(ISNUMBER(VALUE(SUBSTITUTE(実質収支比率等に係る経年分析!H$49,"▲","-"))),ROUND(VALUE(SUBSTITUTE(実質収支比率等に係る経年分析!H$49,"▲","-")),2),NA())</f>
        <v>0.8</v>
      </c>
      <c r="E21" s="159">
        <f>IF(ISNUMBER(VALUE(SUBSTITUTE(実質収支比率等に係る経年分析!I$49,"▲","-"))),ROUND(VALUE(SUBSTITUTE(実質収支比率等に係る経年分析!I$49,"▲","-")),2),NA())</f>
        <v>-0.17</v>
      </c>
      <c r="F21" s="159">
        <f>IF(ISNUMBER(VALUE(SUBSTITUTE(実質収支比率等に係る経年分析!J$49,"▲","-"))),ROUND(VALUE(SUBSTITUTE(実質収支比率等に係る経年分析!J$49,"▲","-")),2),NA())</f>
        <v>-0.42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4.12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7.0000000000000007E-2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f>IF(ROUND(VALUE(SUBSTITUTE(連結実質赤字比率に係る赤字・黒字の構成分析!G$42,"▲", "-")), 2) &lt; 0, ABS(ROUND(VALUE(SUBSTITUTE(連結実質赤字比率に係る赤字・黒字の構成分析!G$42,"▲", "-")), 2)), NA())</f>
        <v>2.17</v>
      </c>
      <c r="E28" s="160" t="e">
        <f>IF(ROUND(VALUE(SUBSTITUTE(連結実質赤字比率に係る赤字・黒字の構成分析!G$42,"▲", "-")), 2) &gt;= 0, ABS(ROUND(VALUE(SUBSTITUTE(連結実質赤字比率に係る赤字・黒字の構成分析!G$42,"▲", "-")), 2)), NA())</f>
        <v>#N/A</v>
      </c>
      <c r="F28" s="160">
        <f>IF(ROUND(VALUE(SUBSTITUTE(連結実質赤字比率に係る赤字・黒字の構成分析!H$42,"▲", "-")), 2) &lt; 0, ABS(ROUND(VALUE(SUBSTITUTE(連結実質赤字比率に係る赤字・黒字の構成分析!H$42,"▲", "-")), 2)), NA())</f>
        <v>2.0499999999999998</v>
      </c>
      <c r="G28" s="160" t="e">
        <f>IF(ROUND(VALUE(SUBSTITUTE(連結実質赤字比率に係る赤字・黒字の構成分析!H$42,"▲", "-")), 2) &gt;= 0, ABS(ROUND(VALUE(SUBSTITUTE(連結実質赤字比率に係る赤字・黒字の構成分析!H$42,"▲", "-")), 2)), NA())</f>
        <v>#N/A</v>
      </c>
      <c r="H28" s="160">
        <f>IF(ROUND(VALUE(SUBSTITUTE(連結実質赤字比率に係る赤字・黒字の構成分析!I$42,"▲", "-")), 2) &lt; 0, ABS(ROUND(VALUE(SUBSTITUTE(連結実質赤字比率に係る赤字・黒字の構成分析!I$42,"▲", "-")), 2)), NA())</f>
        <v>2.3199999999999998</v>
      </c>
      <c r="I28" s="160" t="e">
        <f>IF(ROUND(VALUE(SUBSTITUTE(連結実質赤字比率に係る赤字・黒字の構成分析!I$42,"▲", "-")), 2) &gt;= 0, ABS(ROUND(VALUE(SUBSTITUTE(連結実質赤字比率に係る赤字・黒字の構成分析!I$42,"▲", "-")), 2)), NA())</f>
        <v>#N/A</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介護保険事業会計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0.14000000000000001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0.08</v>
      </c>
    </row>
    <row r="30" spans="1:11" x14ac:dyDescent="0.15">
      <c r="A30" s="160" t="str">
        <f>IF(連結実質赤字比率に係る赤字・黒字の構成分析!C$40="",NA(),連結実質赤字比率に係る赤字・黒字の構成分析!C$40)</f>
        <v>後期高齢者医療事業会計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0.14000000000000001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0.17</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0.16</v>
      </c>
    </row>
    <row r="31" spans="1:11" x14ac:dyDescent="0.15">
      <c r="A31" s="160" t="str">
        <f>IF(連結実質赤字比率に係る赤字・黒字の構成分析!C$39="",NA(),連結実質赤字比率に係る赤字・黒字の構成分析!C$39)</f>
        <v>国民健康保険事業会計</v>
      </c>
      <c r="B31" s="160">
        <f>IF(ROUND(VALUE(SUBSTITUTE(連結実質赤字比率に係る赤字・黒字の構成分析!F$39,"▲", "-")), 2) &lt; 0, ABS(ROUND(VALUE(SUBSTITUTE(連結実質赤字比率に係る赤字・黒字の構成分析!F$39,"▲", "-")), 2)), NA())</f>
        <v>1.69</v>
      </c>
      <c r="C31" s="160" t="e">
        <f>IF(ROUND(VALUE(SUBSTITUTE(連結実質赤字比率に係る赤字・黒字の構成分析!F$39,"▲", "-")), 2) &gt;= 0, ABS(ROUND(VALUE(SUBSTITUTE(連結実質赤字比率に係る赤字・黒字の構成分析!F$39,"▲", "-")), 2)), NA())</f>
        <v>#N/A</v>
      </c>
      <c r="D31" s="160">
        <f>IF(ROUND(VALUE(SUBSTITUTE(連結実質赤字比率に係る赤字・黒字の構成分析!G$39,"▲", "-")), 2) &lt; 0, ABS(ROUND(VALUE(SUBSTITUTE(連結実質赤字比率に係る赤字・黒字の構成分析!G$39,"▲", "-")), 2)), NA())</f>
        <v>1.61</v>
      </c>
      <c r="E31" s="160" t="e">
        <f>IF(ROUND(VALUE(SUBSTITUTE(連結実質赤字比率に係る赤字・黒字の構成分析!G$39,"▲", "-")), 2) &gt;= 0, ABS(ROUND(VALUE(SUBSTITUTE(連結実質赤字比率に係る赤字・黒字の構成分析!G$39,"▲", "-")), 2)), NA())</f>
        <v>#N/A</v>
      </c>
      <c r="F31" s="160">
        <f>IF(ROUND(VALUE(SUBSTITUTE(連結実質赤字比率に係る赤字・黒字の構成分析!H$39,"▲", "-")), 2) &lt; 0, ABS(ROUND(VALUE(SUBSTITUTE(連結実質赤字比率に係る赤字・黒字の構成分析!H$39,"▲", "-")), 2)), NA())</f>
        <v>1.79</v>
      </c>
      <c r="G31" s="160" t="e">
        <f>IF(ROUND(VALUE(SUBSTITUTE(連結実質赤字比率に係る赤字・黒字の構成分析!H$39,"▲", "-")), 2) &gt;= 0, ABS(ROUND(VALUE(SUBSTITUTE(連結実質赤字比率に係る赤字・黒字の構成分析!H$39,"▲", "-")), 2)), NA())</f>
        <v>#N/A</v>
      </c>
      <c r="H31" s="160">
        <f>IF(ROUND(VALUE(SUBSTITUTE(連結実質赤字比率に係る赤字・黒字の構成分析!I$39,"▲", "-")), 2) &lt; 0, ABS(ROUND(VALUE(SUBSTITUTE(連結実質赤字比率に係る赤字・黒字の構成分析!I$39,"▲", "-")), 2)), NA())</f>
        <v>0.97</v>
      </c>
      <c r="I31" s="160" t="e">
        <f>IF(ROUND(VALUE(SUBSTITUTE(連結実質赤字比率に係る赤字・黒字の構成分析!I$39,"▲", "-")), 2) &gt;= 0, ABS(ROUND(VALUE(SUBSTITUTE(連結実質赤字比率に係る赤字・黒字の構成分析!I$39,"▲", "-")), 2)), NA())</f>
        <v>#N/A</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0.19</v>
      </c>
    </row>
    <row r="32" spans="1:11" x14ac:dyDescent="0.15">
      <c r="A32" s="160" t="str">
        <f>IF(連結実質赤字比率に係る赤字・黒字の構成分析!C$38="",NA(),連結実質赤字比率に係る赤字・黒字の構成分析!C$38)</f>
        <v>高速鉄道事業会計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6.89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9.6999999999999993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12.45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16.53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0.21</v>
      </c>
    </row>
    <row r="33" spans="1:16" x14ac:dyDescent="0.15">
      <c r="A33" s="160" t="str">
        <f>IF(連結実質赤字比率に係る赤字・黒字の構成分析!C$37="",NA(),連結実質赤字比率に係る赤字・黒字の構成分析!C$37)</f>
        <v>中央卸売市場事業会計</v>
      </c>
      <c r="B33" s="160">
        <f>IF(ROUND(VALUE(SUBSTITUTE(連結実質赤字比率に係る赤字・黒字の構成分析!F$37,"▲", "-")), 2) &lt; 0, ABS(ROUND(VALUE(SUBSTITUTE(連結実質赤字比率に係る赤字・黒字の構成分析!F$37,"▲", "-")), 2)), NA())</f>
        <v>0.38</v>
      </c>
      <c r="C33" s="160" t="e">
        <f>IF(ROUND(VALUE(SUBSTITUTE(連結実質赤字比率に係る赤字・黒字の構成分析!F$37,"▲", "-")), 2) &gt;= 0, ABS(ROUND(VALUE(SUBSTITUTE(連結実質赤字比率に係る赤字・黒字の構成分析!F$37,"▲", "-")), 2)), NA())</f>
        <v>#N/A</v>
      </c>
      <c r="D33" s="160">
        <f>IF(ROUND(VALUE(SUBSTITUTE(連結実質赤字比率に係る赤字・黒字の構成分析!G$37,"▲", "-")), 2) &lt; 0, ABS(ROUND(VALUE(SUBSTITUTE(連結実質赤字比率に係る赤字・黒字の構成分析!G$37,"▲", "-")), 2)), NA())</f>
        <v>0.18</v>
      </c>
      <c r="E33" s="160" t="e">
        <f>IF(ROUND(VALUE(SUBSTITUTE(連結実質赤字比率に係る赤字・黒字の構成分析!G$37,"▲", "-")), 2) &gt;= 0, ABS(ROUND(VALUE(SUBSTITUTE(連結実質赤字比率に係る赤字・黒字の構成分析!G$37,"▲", "-")), 2)), NA())</f>
        <v>#N/A</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0.62</v>
      </c>
    </row>
    <row r="34" spans="1:16" x14ac:dyDescent="0.15">
      <c r="A34" s="160" t="str">
        <f>IF(連結実質赤字比率に係る赤字・黒字の構成分析!C$36="",NA(),連結実質赤字比率に係る赤字・黒字の構成分析!C$36)</f>
        <v>工業用水道事業会計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0.78</v>
      </c>
    </row>
    <row r="35" spans="1:16" x14ac:dyDescent="0.15">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2.84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2.81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2.76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3.87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3.93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4.1900000000000004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5.27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5.22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4.53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188135</v>
      </c>
      <c r="E42" s="161"/>
      <c r="F42" s="161"/>
      <c r="G42" s="161">
        <f>'実質公債費比率（分子）の構造'!L$52</f>
        <v>188624</v>
      </c>
      <c r="H42" s="161"/>
      <c r="I42" s="161"/>
      <c r="J42" s="161">
        <f>'実質公債費比率（分子）の構造'!M$52</f>
        <v>192901</v>
      </c>
      <c r="K42" s="161"/>
      <c r="L42" s="161"/>
      <c r="M42" s="161">
        <f>'実質公債費比率（分子）の構造'!N$52</f>
        <v>201375</v>
      </c>
      <c r="N42" s="161"/>
      <c r="O42" s="161"/>
      <c r="P42" s="161">
        <f>'実質公債費比率（分子）の構造'!O$52</f>
        <v>197595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199</v>
      </c>
      <c r="C44" s="161"/>
      <c r="D44" s="161"/>
      <c r="E44" s="161">
        <f>'実質公債費比率（分子）の構造'!L$50</f>
        <v>6566</v>
      </c>
      <c r="F44" s="161"/>
      <c r="G44" s="161"/>
      <c r="H44" s="161">
        <f>'実質公債費比率（分子）の構造'!M$50</f>
        <v>6536</v>
      </c>
      <c r="I44" s="161"/>
      <c r="J44" s="161"/>
      <c r="K44" s="161">
        <f>'実質公債費比率（分子）の構造'!N$50</f>
        <v>9624</v>
      </c>
      <c r="L44" s="161"/>
      <c r="M44" s="161"/>
      <c r="N44" s="161">
        <f>'実質公債費比率（分子）の構造'!O$50</f>
        <v>9504</v>
      </c>
      <c r="O44" s="161"/>
      <c r="P44" s="161"/>
    </row>
    <row r="45" spans="1:16" x14ac:dyDescent="0.15">
      <c r="A45" s="161" t="s">
        <v>60</v>
      </c>
      <c r="B45" s="161" t="str">
        <f>'実質公債費比率（分子）の構造'!K$49</f>
        <v>-</v>
      </c>
      <c r="C45" s="161"/>
      <c r="D45" s="161"/>
      <c r="E45" s="161" t="str">
        <f>'実質公債費比率（分子）の構造'!L$49</f>
        <v>-</v>
      </c>
      <c r="F45" s="161"/>
      <c r="G45" s="161"/>
      <c r="H45" s="161">
        <f>'実質公債費比率（分子）の構造'!M$49</f>
        <v>2369</v>
      </c>
      <c r="I45" s="161"/>
      <c r="J45" s="161"/>
      <c r="K45" s="161">
        <f>'実質公債費比率（分子）の構造'!N$49</f>
        <v>1401</v>
      </c>
      <c r="L45" s="161"/>
      <c r="M45" s="161"/>
      <c r="N45" s="161">
        <f>'実質公債費比率（分子）の構造'!O$49</f>
        <v>1421</v>
      </c>
      <c r="O45" s="161"/>
      <c r="P45" s="161"/>
    </row>
    <row r="46" spans="1:16" x14ac:dyDescent="0.15">
      <c r="A46" s="161" t="s">
        <v>61</v>
      </c>
      <c r="B46" s="161">
        <f>'実質公債費比率（分子）の構造'!K$48</f>
        <v>49827</v>
      </c>
      <c r="C46" s="161"/>
      <c r="D46" s="161"/>
      <c r="E46" s="161">
        <f>'実質公債費比率（分子）の構造'!L$48</f>
        <v>49786</v>
      </c>
      <c r="F46" s="161"/>
      <c r="G46" s="161"/>
      <c r="H46" s="161">
        <f>'実質公債費比率（分子）の構造'!M$48</f>
        <v>46688</v>
      </c>
      <c r="I46" s="161"/>
      <c r="J46" s="161"/>
      <c r="K46" s="161">
        <f>'実質公債費比率（分子）の構造'!N$48</f>
        <v>29493</v>
      </c>
      <c r="L46" s="161"/>
      <c r="M46" s="161"/>
      <c r="N46" s="161">
        <f>'実質公債費比率（分子）の構造'!O$48</f>
        <v>28678</v>
      </c>
      <c r="O46" s="161"/>
      <c r="P46" s="161"/>
    </row>
    <row r="47" spans="1:16" x14ac:dyDescent="0.15">
      <c r="A47" s="161" t="s">
        <v>62</v>
      </c>
      <c r="B47" s="161">
        <f>'実質公債費比率（分子）の構造'!K$47</f>
        <v>90165</v>
      </c>
      <c r="C47" s="161"/>
      <c r="D47" s="161"/>
      <c r="E47" s="161">
        <f>'実質公債費比率（分子）の構造'!L$47</f>
        <v>91953</v>
      </c>
      <c r="F47" s="161"/>
      <c r="G47" s="161"/>
      <c r="H47" s="161">
        <f>'実質公債費比率（分子）の構造'!M$47</f>
        <v>92740</v>
      </c>
      <c r="I47" s="161"/>
      <c r="J47" s="161"/>
      <c r="K47" s="161">
        <f>'実質公債費比率（分子）の構造'!N$47</f>
        <v>96041</v>
      </c>
      <c r="L47" s="161"/>
      <c r="M47" s="161"/>
      <c r="N47" s="161">
        <f>'実質公債費比率（分子）の構造'!O$47</f>
        <v>90869</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106719</v>
      </c>
      <c r="C49" s="161"/>
      <c r="D49" s="161"/>
      <c r="E49" s="161">
        <f>'実質公債費比率（分子）の構造'!L$45</f>
        <v>104895</v>
      </c>
      <c r="F49" s="161"/>
      <c r="G49" s="161"/>
      <c r="H49" s="161">
        <f>'実質公債費比率（分子）の構造'!M$45</f>
        <v>100289</v>
      </c>
      <c r="I49" s="161"/>
      <c r="J49" s="161"/>
      <c r="K49" s="161">
        <f>'実質公債費比率（分子）の構造'!N$45</f>
        <v>98498</v>
      </c>
      <c r="L49" s="161"/>
      <c r="M49" s="161"/>
      <c r="N49" s="161">
        <f>'実質公債費比率（分子）の構造'!O$45</f>
        <v>91416</v>
      </c>
      <c r="O49" s="161"/>
      <c r="P49" s="161"/>
    </row>
    <row r="50" spans="1:16" x14ac:dyDescent="0.15">
      <c r="A50" s="161" t="s">
        <v>65</v>
      </c>
      <c r="B50" s="161" t="e">
        <f>NA()</f>
        <v>#N/A</v>
      </c>
      <c r="C50" s="161">
        <f>IF(ISNUMBER('実質公債費比率（分子）の構造'!K$53),'実質公債費比率（分子）の構造'!K$53,NA())</f>
        <v>58775</v>
      </c>
      <c r="D50" s="161" t="e">
        <f>NA()</f>
        <v>#N/A</v>
      </c>
      <c r="E50" s="161" t="e">
        <f>NA()</f>
        <v>#N/A</v>
      </c>
      <c r="F50" s="161">
        <f>IF(ISNUMBER('実質公債費比率（分子）の構造'!L$53),'実質公債費比率（分子）の構造'!L$53,NA())</f>
        <v>64576</v>
      </c>
      <c r="G50" s="161" t="e">
        <f>NA()</f>
        <v>#N/A</v>
      </c>
      <c r="H50" s="161" t="e">
        <f>NA()</f>
        <v>#N/A</v>
      </c>
      <c r="I50" s="161">
        <f>IF(ISNUMBER('実質公債費比率（分子）の構造'!M$53),'実質公債費比率（分子）の構造'!M$53,NA())</f>
        <v>55721</v>
      </c>
      <c r="J50" s="161" t="e">
        <f>NA()</f>
        <v>#N/A</v>
      </c>
      <c r="K50" s="161" t="e">
        <f>NA()</f>
        <v>#N/A</v>
      </c>
      <c r="L50" s="161">
        <f>IF(ISNUMBER('実質公債費比率（分子）の構造'!N$53),'実質公債費比率（分子）の構造'!N$53,NA())</f>
        <v>33682</v>
      </c>
      <c r="M50" s="161" t="e">
        <f>NA()</f>
        <v>#N/A</v>
      </c>
      <c r="N50" s="161" t="e">
        <f>NA()</f>
        <v>#N/A</v>
      </c>
      <c r="O50" s="161">
        <f>IF(ISNUMBER('実質公債費比率（分子）の構造'!O$53),'実質公債費比率（分子）の構造'!O$53,NA())</f>
        <v>24293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1425088</v>
      </c>
      <c r="E56" s="160"/>
      <c r="F56" s="160"/>
      <c r="G56" s="160">
        <f>'将来負担比率（分子）の構造'!J$52</f>
        <v>1416002</v>
      </c>
      <c r="H56" s="160"/>
      <c r="I56" s="160"/>
      <c r="J56" s="160">
        <f>'将来負担比率（分子）の構造'!K$52</f>
        <v>1413022</v>
      </c>
      <c r="K56" s="160"/>
      <c r="L56" s="160"/>
      <c r="M56" s="160">
        <f>'将来負担比率（分子）の構造'!L$52</f>
        <v>1391907</v>
      </c>
      <c r="N56" s="160"/>
      <c r="O56" s="160"/>
      <c r="P56" s="160">
        <f>'将来負担比率（分子）の構造'!M$52</f>
        <v>1388561</v>
      </c>
    </row>
    <row r="57" spans="1:16" x14ac:dyDescent="0.15">
      <c r="A57" s="160" t="s">
        <v>36</v>
      </c>
      <c r="B57" s="160"/>
      <c r="C57" s="160"/>
      <c r="D57" s="160">
        <f>'将来負担比率（分子）の構造'!I$51</f>
        <v>786637</v>
      </c>
      <c r="E57" s="160"/>
      <c r="F57" s="160"/>
      <c r="G57" s="160">
        <f>'将来負担比率（分子）の構造'!J$51</f>
        <v>771342</v>
      </c>
      <c r="H57" s="160"/>
      <c r="I57" s="160"/>
      <c r="J57" s="160">
        <f>'将来負担比率（分子）の構造'!K$51</f>
        <v>809547</v>
      </c>
      <c r="K57" s="160"/>
      <c r="L57" s="160"/>
      <c r="M57" s="160">
        <f>'将来負担比率（分子）の構造'!L$51</f>
        <v>823324</v>
      </c>
      <c r="N57" s="160"/>
      <c r="O57" s="160"/>
      <c r="P57" s="160">
        <f>'将来負担比率（分子）の構造'!M$51</f>
        <v>802848</v>
      </c>
    </row>
    <row r="58" spans="1:16" x14ac:dyDescent="0.15">
      <c r="A58" s="160" t="s">
        <v>35</v>
      </c>
      <c r="B58" s="160"/>
      <c r="C58" s="160"/>
      <c r="D58" s="160">
        <f>'将来負担比率（分子）の構造'!I$50</f>
        <v>689906</v>
      </c>
      <c r="E58" s="160"/>
      <c r="F58" s="160"/>
      <c r="G58" s="160">
        <f>'将来負担比率（分子）の構造'!J$50</f>
        <v>733418</v>
      </c>
      <c r="H58" s="160"/>
      <c r="I58" s="160"/>
      <c r="J58" s="160">
        <f>'将来負担比率（分子）の構造'!K$50</f>
        <v>753843</v>
      </c>
      <c r="K58" s="160"/>
      <c r="L58" s="160"/>
      <c r="M58" s="160">
        <f>'将来負担比率（分子）の構造'!L$50</f>
        <v>789994</v>
      </c>
      <c r="N58" s="160"/>
      <c r="O58" s="160"/>
      <c r="P58" s="160">
        <f>'将来負担比率（分子）の構造'!M$50</f>
        <v>1357768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42726</v>
      </c>
      <c r="C61" s="160"/>
      <c r="D61" s="160"/>
      <c r="E61" s="160">
        <f>'将来負担比率（分子）の構造'!J$46</f>
        <v>37382</v>
      </c>
      <c r="F61" s="160"/>
      <c r="G61" s="160"/>
      <c r="H61" s="160">
        <f>'将来負担比率（分子）の構造'!K$46</f>
        <v>35032</v>
      </c>
      <c r="I61" s="160"/>
      <c r="J61" s="160"/>
      <c r="K61" s="160">
        <f>'将来負担比率（分子）の構造'!L$46</f>
        <v>33146</v>
      </c>
      <c r="L61" s="160"/>
      <c r="M61" s="160"/>
      <c r="N61" s="160">
        <f>'将来負担比率（分子）の構造'!M$46</f>
        <v>31652</v>
      </c>
      <c r="O61" s="160"/>
      <c r="P61" s="160"/>
    </row>
    <row r="62" spans="1:16" x14ac:dyDescent="0.15">
      <c r="A62" s="160" t="s">
        <v>29</v>
      </c>
      <c r="B62" s="160">
        <f>'将来負担比率（分子）の構造'!I$45</f>
        <v>182862</v>
      </c>
      <c r="C62" s="160"/>
      <c r="D62" s="160"/>
      <c r="E62" s="160">
        <f>'将来負担比率（分子）の構造'!J$45</f>
        <v>178100</v>
      </c>
      <c r="F62" s="160"/>
      <c r="G62" s="160"/>
      <c r="H62" s="160">
        <f>'将来負担比率（分子）の構造'!K$45</f>
        <v>175463</v>
      </c>
      <c r="I62" s="160"/>
      <c r="J62" s="160"/>
      <c r="K62" s="160">
        <f>'将来負担比率（分子）の構造'!L$45</f>
        <v>173475</v>
      </c>
      <c r="L62" s="160"/>
      <c r="M62" s="160"/>
      <c r="N62" s="160">
        <f>'将来負担比率（分子）の構造'!M$45</f>
        <v>238982</v>
      </c>
      <c r="O62" s="160"/>
      <c r="P62" s="160"/>
    </row>
    <row r="63" spans="1:16" x14ac:dyDescent="0.15">
      <c r="A63" s="160" t="s">
        <v>28</v>
      </c>
      <c r="B63" s="160" t="str">
        <f>'将来負担比率（分子）の構造'!I$44</f>
        <v>-</v>
      </c>
      <c r="C63" s="160"/>
      <c r="D63" s="160"/>
      <c r="E63" s="160" t="str">
        <f>'将来負担比率（分子）の構造'!J$44</f>
        <v>-</v>
      </c>
      <c r="F63" s="160"/>
      <c r="G63" s="160"/>
      <c r="H63" s="160">
        <f>'将来負担比率（分子）の構造'!K$44</f>
        <v>11919</v>
      </c>
      <c r="I63" s="160"/>
      <c r="J63" s="160"/>
      <c r="K63" s="160">
        <f>'将来負担比率（分子）の構造'!L$44</f>
        <v>10537</v>
      </c>
      <c r="L63" s="160"/>
      <c r="M63" s="160"/>
      <c r="N63" s="160">
        <f>'将来負担比率（分子）の構造'!M$44</f>
        <v>9344</v>
      </c>
      <c r="O63" s="160"/>
      <c r="P63" s="160"/>
    </row>
    <row r="64" spans="1:16" x14ac:dyDescent="0.15">
      <c r="A64" s="160" t="s">
        <v>27</v>
      </c>
      <c r="B64" s="160">
        <f>'将来負担比率（分子）の構造'!I$43</f>
        <v>572134</v>
      </c>
      <c r="C64" s="160"/>
      <c r="D64" s="160"/>
      <c r="E64" s="160">
        <f>'将来負担比率（分子）の構造'!J$43</f>
        <v>499277</v>
      </c>
      <c r="F64" s="160"/>
      <c r="G64" s="160"/>
      <c r="H64" s="160">
        <f>'将来負担比率（分子）の構造'!K$43</f>
        <v>464316</v>
      </c>
      <c r="I64" s="160"/>
      <c r="J64" s="160"/>
      <c r="K64" s="160">
        <f>'将来負担比率（分子）の構造'!L$43</f>
        <v>343540</v>
      </c>
      <c r="L64" s="160"/>
      <c r="M64" s="160"/>
      <c r="N64" s="160">
        <f>'将来負担比率（分子）の構造'!M$43</f>
        <v>308633</v>
      </c>
      <c r="O64" s="160"/>
      <c r="P64" s="160"/>
    </row>
    <row r="65" spans="1:16" x14ac:dyDescent="0.15">
      <c r="A65" s="160" t="s">
        <v>26</v>
      </c>
      <c r="B65" s="160">
        <f>'将来負担比率（分子）の構造'!I$42</f>
        <v>7170</v>
      </c>
      <c r="C65" s="160"/>
      <c r="D65" s="160"/>
      <c r="E65" s="160">
        <f>'将来負担比率（分子）の構造'!J$42</f>
        <v>65361</v>
      </c>
      <c r="F65" s="160"/>
      <c r="G65" s="160"/>
      <c r="H65" s="160">
        <f>'将来負担比率（分子）の構造'!K$42</f>
        <v>125185</v>
      </c>
      <c r="I65" s="160"/>
      <c r="J65" s="160"/>
      <c r="K65" s="160">
        <f>'将来負担比率（分子）の構造'!L$42</f>
        <v>117430</v>
      </c>
      <c r="L65" s="160"/>
      <c r="M65" s="160"/>
      <c r="N65" s="160">
        <f>'将来負担比率（分子）の構造'!M$42</f>
        <v>109016</v>
      </c>
      <c r="O65" s="160"/>
      <c r="P65" s="160"/>
    </row>
    <row r="66" spans="1:16" x14ac:dyDescent="0.15">
      <c r="A66" s="160" t="s">
        <v>25</v>
      </c>
      <c r="B66" s="160">
        <f>'将来負担比率（分子）の構造'!I$41</f>
        <v>3084296</v>
      </c>
      <c r="C66" s="160"/>
      <c r="D66" s="160"/>
      <c r="E66" s="160">
        <f>'将来負担比率（分子）の構造'!J$41</f>
        <v>3056138</v>
      </c>
      <c r="F66" s="160"/>
      <c r="G66" s="160"/>
      <c r="H66" s="160">
        <f>'将来負担比率（分子）の構造'!K$41</f>
        <v>2924643</v>
      </c>
      <c r="I66" s="160"/>
      <c r="J66" s="160"/>
      <c r="K66" s="160">
        <f>'将来負担比率（分子）の構造'!L$41</f>
        <v>2943610</v>
      </c>
      <c r="L66" s="160"/>
      <c r="M66" s="160"/>
      <c r="N66" s="160">
        <f>'将来負担比率（分子）の構造'!M$41</f>
        <v>3330875</v>
      </c>
      <c r="O66" s="160"/>
      <c r="P66" s="160"/>
    </row>
    <row r="67" spans="1:16" x14ac:dyDescent="0.15">
      <c r="A67" s="160" t="s">
        <v>69</v>
      </c>
      <c r="B67" s="160" t="e">
        <f>NA()</f>
        <v>#N/A</v>
      </c>
      <c r="C67" s="160">
        <f>IF(ISNUMBER('将来負担比率（分子）の構造'!I$53), IF('将来負担比率（分子）の構造'!I$53 &lt; 0, 0, '将来負担比率（分子）の構造'!I$53), NA())</f>
        <v>987558</v>
      </c>
      <c r="D67" s="160" t="e">
        <f>NA()</f>
        <v>#N/A</v>
      </c>
      <c r="E67" s="160" t="e">
        <f>NA()</f>
        <v>#N/A</v>
      </c>
      <c r="F67" s="160">
        <f>IF(ISNUMBER('将来負担比率（分子）の構造'!J$53), IF('将来負担比率（分子）の構造'!J$53 &lt; 0, 0, '将来負担比率（分子）の構造'!J$53), NA())</f>
        <v>915495</v>
      </c>
      <c r="G67" s="160" t="e">
        <f>NA()</f>
        <v>#N/A</v>
      </c>
      <c r="H67" s="160" t="e">
        <f>NA()</f>
        <v>#N/A</v>
      </c>
      <c r="I67" s="160">
        <f>IF(ISNUMBER('将来負担比率（分子）の構造'!K$53), IF('将来負担比率（分子）の構造'!K$53 &lt; 0, 0, '将来負担比率（分子）の構造'!K$53), NA())</f>
        <v>760145</v>
      </c>
      <c r="J67" s="160" t="e">
        <f>NA()</f>
        <v>#N/A</v>
      </c>
      <c r="K67" s="160" t="e">
        <f>NA()</f>
        <v>#N/A</v>
      </c>
      <c r="L67" s="160">
        <f>IF(ISNUMBER('将来負担比率（分子）の構造'!L$53), IF('将来負担比率（分子）の構造'!L$53 &lt; 0, 0, '将来負担比率（分子）の構造'!L$53), NA())</f>
        <v>616512</v>
      </c>
      <c r="M67" s="160" t="e">
        <f>NA()</f>
        <v>#N/A</v>
      </c>
      <c r="N67" s="160" t="e">
        <f>NA()</f>
        <v>#N/A</v>
      </c>
      <c r="O67" s="160">
        <f>IF(ISNUMBER('将来負担比率（分子）の構造'!M$53), IF('将来負担比率（分子）の構造'!M$53 &lt; 0, 0, '将来負担比率（分子）の構造'!M$53), NA())</f>
        <v>479324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167945</v>
      </c>
      <c r="C72" s="164">
        <f>基金残高に係る経年分析!G55</f>
        <v>166643</v>
      </c>
      <c r="D72" s="164">
        <f>基金残高に係る経年分析!H55</f>
        <v>163020</v>
      </c>
    </row>
    <row r="73" spans="1:16" x14ac:dyDescent="0.15">
      <c r="A73" s="163" t="s">
        <v>72</v>
      </c>
      <c r="B73" s="164" t="str">
        <f>基金残高に係る経年分析!F56</f>
        <v>-</v>
      </c>
      <c r="C73" s="164" t="str">
        <f>基金残高に係る経年分析!G56</f>
        <v>-</v>
      </c>
      <c r="D73" s="164">
        <f>基金残高に係る経年分析!H56</f>
        <v>11592</v>
      </c>
    </row>
    <row r="74" spans="1:16" x14ac:dyDescent="0.15">
      <c r="A74" s="163" t="s">
        <v>73</v>
      </c>
      <c r="B74" s="164">
        <f>基金残高に係る経年分析!F57</f>
        <v>37053</v>
      </c>
      <c r="C74" s="164">
        <f>基金残高に係る経年分析!G57</f>
        <v>36389</v>
      </c>
      <c r="D74" s="164">
        <f>基金残高に係る経年分析!H57</f>
        <v>66041</v>
      </c>
    </row>
  </sheetData>
  <sheetProtection algorithmName="SHA-512" hashValue="PoOXiSvHgb463F02cw8fZiQ8oT2TrRVAdc7c1A54hg4MAdAfyVvxtG9iSB0MZBi0Wudg6hxGM67yfNJsQawd8w==" saltValue="3/CoW3IoxppaqVIglgDr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675404325</v>
      </c>
      <c r="S5" s="707"/>
      <c r="T5" s="707"/>
      <c r="U5" s="707"/>
      <c r="V5" s="707"/>
      <c r="W5" s="707"/>
      <c r="X5" s="707"/>
      <c r="Y5" s="753"/>
      <c r="Z5" s="771">
        <v>38.799999999999997</v>
      </c>
      <c r="AA5" s="771"/>
      <c r="AB5" s="771"/>
      <c r="AC5" s="771"/>
      <c r="AD5" s="772">
        <v>618766580</v>
      </c>
      <c r="AE5" s="772"/>
      <c r="AF5" s="772"/>
      <c r="AG5" s="772"/>
      <c r="AH5" s="772"/>
      <c r="AI5" s="772"/>
      <c r="AJ5" s="772"/>
      <c r="AK5" s="772"/>
      <c r="AL5" s="754">
        <v>75.2</v>
      </c>
      <c r="AM5" s="723"/>
      <c r="AN5" s="723"/>
      <c r="AO5" s="755"/>
      <c r="AP5" s="740" t="s">
        <v>220</v>
      </c>
      <c r="AQ5" s="741"/>
      <c r="AR5" s="741"/>
      <c r="AS5" s="741"/>
      <c r="AT5" s="741"/>
      <c r="AU5" s="741"/>
      <c r="AV5" s="741"/>
      <c r="AW5" s="741"/>
      <c r="AX5" s="741"/>
      <c r="AY5" s="741"/>
      <c r="AZ5" s="741"/>
      <c r="BA5" s="741"/>
      <c r="BB5" s="741"/>
      <c r="BC5" s="741"/>
      <c r="BD5" s="741"/>
      <c r="BE5" s="741"/>
      <c r="BF5" s="742"/>
      <c r="BG5" s="641">
        <v>591313046</v>
      </c>
      <c r="BH5" s="644"/>
      <c r="BI5" s="644"/>
      <c r="BJ5" s="644"/>
      <c r="BK5" s="644"/>
      <c r="BL5" s="644"/>
      <c r="BM5" s="644"/>
      <c r="BN5" s="645"/>
      <c r="BO5" s="703">
        <v>87.5</v>
      </c>
      <c r="BP5" s="703"/>
      <c r="BQ5" s="703"/>
      <c r="BR5" s="703"/>
      <c r="BS5" s="704">
        <v>19211954</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6120840</v>
      </c>
      <c r="S6" s="644"/>
      <c r="T6" s="644"/>
      <c r="U6" s="644"/>
      <c r="V6" s="644"/>
      <c r="W6" s="644"/>
      <c r="X6" s="644"/>
      <c r="Y6" s="645"/>
      <c r="Z6" s="703">
        <v>0.4</v>
      </c>
      <c r="AA6" s="703"/>
      <c r="AB6" s="703"/>
      <c r="AC6" s="703"/>
      <c r="AD6" s="704">
        <v>6120840</v>
      </c>
      <c r="AE6" s="704"/>
      <c r="AF6" s="704"/>
      <c r="AG6" s="704"/>
      <c r="AH6" s="704"/>
      <c r="AI6" s="704"/>
      <c r="AJ6" s="704"/>
      <c r="AK6" s="704"/>
      <c r="AL6" s="646">
        <v>0.7</v>
      </c>
      <c r="AM6" s="647"/>
      <c r="AN6" s="647"/>
      <c r="AO6" s="705"/>
      <c r="AP6" s="638" t="s">
        <v>225</v>
      </c>
      <c r="AQ6" s="639"/>
      <c r="AR6" s="639"/>
      <c r="AS6" s="639"/>
      <c r="AT6" s="639"/>
      <c r="AU6" s="639"/>
      <c r="AV6" s="639"/>
      <c r="AW6" s="639"/>
      <c r="AX6" s="639"/>
      <c r="AY6" s="639"/>
      <c r="AZ6" s="639"/>
      <c r="BA6" s="639"/>
      <c r="BB6" s="639"/>
      <c r="BC6" s="639"/>
      <c r="BD6" s="639"/>
      <c r="BE6" s="639"/>
      <c r="BF6" s="640"/>
      <c r="BG6" s="641">
        <v>591313046</v>
      </c>
      <c r="BH6" s="644"/>
      <c r="BI6" s="644"/>
      <c r="BJ6" s="644"/>
      <c r="BK6" s="644"/>
      <c r="BL6" s="644"/>
      <c r="BM6" s="644"/>
      <c r="BN6" s="645"/>
      <c r="BO6" s="703">
        <v>87.5</v>
      </c>
      <c r="BP6" s="703"/>
      <c r="BQ6" s="703"/>
      <c r="BR6" s="703"/>
      <c r="BS6" s="704">
        <v>19211954</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2348530</v>
      </c>
      <c r="CS6" s="644"/>
      <c r="CT6" s="644"/>
      <c r="CU6" s="644"/>
      <c r="CV6" s="644"/>
      <c r="CW6" s="644"/>
      <c r="CX6" s="644"/>
      <c r="CY6" s="645"/>
      <c r="CZ6" s="754">
        <v>0.1</v>
      </c>
      <c r="DA6" s="723"/>
      <c r="DB6" s="723"/>
      <c r="DC6" s="757"/>
      <c r="DD6" s="649" t="s">
        <v>227</v>
      </c>
      <c r="DE6" s="644"/>
      <c r="DF6" s="644"/>
      <c r="DG6" s="644"/>
      <c r="DH6" s="644"/>
      <c r="DI6" s="644"/>
      <c r="DJ6" s="644"/>
      <c r="DK6" s="644"/>
      <c r="DL6" s="644"/>
      <c r="DM6" s="644"/>
      <c r="DN6" s="644"/>
      <c r="DO6" s="644"/>
      <c r="DP6" s="645"/>
      <c r="DQ6" s="649">
        <v>2347725</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934168</v>
      </c>
      <c r="S7" s="644"/>
      <c r="T7" s="644"/>
      <c r="U7" s="644"/>
      <c r="V7" s="644"/>
      <c r="W7" s="644"/>
      <c r="X7" s="644"/>
      <c r="Y7" s="645"/>
      <c r="Z7" s="703">
        <v>0.1</v>
      </c>
      <c r="AA7" s="703"/>
      <c r="AB7" s="703"/>
      <c r="AC7" s="703"/>
      <c r="AD7" s="704">
        <v>934168</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281624622</v>
      </c>
      <c r="BH7" s="644"/>
      <c r="BI7" s="644"/>
      <c r="BJ7" s="644"/>
      <c r="BK7" s="644"/>
      <c r="BL7" s="644"/>
      <c r="BM7" s="644"/>
      <c r="BN7" s="645"/>
      <c r="BO7" s="703">
        <v>41.7</v>
      </c>
      <c r="BP7" s="703"/>
      <c r="BQ7" s="703"/>
      <c r="BR7" s="703"/>
      <c r="BS7" s="704">
        <v>19211954</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86550432</v>
      </c>
      <c r="CS7" s="644"/>
      <c r="CT7" s="644"/>
      <c r="CU7" s="644"/>
      <c r="CV7" s="644"/>
      <c r="CW7" s="644"/>
      <c r="CX7" s="644"/>
      <c r="CY7" s="645"/>
      <c r="CZ7" s="703">
        <v>5</v>
      </c>
      <c r="DA7" s="703"/>
      <c r="DB7" s="703"/>
      <c r="DC7" s="703"/>
      <c r="DD7" s="649">
        <v>2835496</v>
      </c>
      <c r="DE7" s="644"/>
      <c r="DF7" s="644"/>
      <c r="DG7" s="644"/>
      <c r="DH7" s="644"/>
      <c r="DI7" s="644"/>
      <c r="DJ7" s="644"/>
      <c r="DK7" s="644"/>
      <c r="DL7" s="644"/>
      <c r="DM7" s="644"/>
      <c r="DN7" s="644"/>
      <c r="DO7" s="644"/>
      <c r="DP7" s="645"/>
      <c r="DQ7" s="649">
        <v>72188107</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2654841</v>
      </c>
      <c r="S8" s="644"/>
      <c r="T8" s="644"/>
      <c r="U8" s="644"/>
      <c r="V8" s="644"/>
      <c r="W8" s="644"/>
      <c r="X8" s="644"/>
      <c r="Y8" s="645"/>
      <c r="Z8" s="703">
        <v>0.2</v>
      </c>
      <c r="AA8" s="703"/>
      <c r="AB8" s="703"/>
      <c r="AC8" s="703"/>
      <c r="AD8" s="704">
        <v>2654841</v>
      </c>
      <c r="AE8" s="704"/>
      <c r="AF8" s="704"/>
      <c r="AG8" s="704"/>
      <c r="AH8" s="704"/>
      <c r="AI8" s="704"/>
      <c r="AJ8" s="704"/>
      <c r="AK8" s="704"/>
      <c r="AL8" s="646">
        <v>0.3</v>
      </c>
      <c r="AM8" s="647"/>
      <c r="AN8" s="647"/>
      <c r="AO8" s="705"/>
      <c r="AP8" s="638" t="s">
        <v>232</v>
      </c>
      <c r="AQ8" s="639"/>
      <c r="AR8" s="639"/>
      <c r="AS8" s="639"/>
      <c r="AT8" s="639"/>
      <c r="AU8" s="639"/>
      <c r="AV8" s="639"/>
      <c r="AW8" s="639"/>
      <c r="AX8" s="639"/>
      <c r="AY8" s="639"/>
      <c r="AZ8" s="639"/>
      <c r="BA8" s="639"/>
      <c r="BB8" s="639"/>
      <c r="BC8" s="639"/>
      <c r="BD8" s="639"/>
      <c r="BE8" s="639"/>
      <c r="BF8" s="640"/>
      <c r="BG8" s="641">
        <v>4341547</v>
      </c>
      <c r="BH8" s="644"/>
      <c r="BI8" s="644"/>
      <c r="BJ8" s="644"/>
      <c r="BK8" s="644"/>
      <c r="BL8" s="644"/>
      <c r="BM8" s="644"/>
      <c r="BN8" s="645"/>
      <c r="BO8" s="703">
        <v>0.6</v>
      </c>
      <c r="BP8" s="703"/>
      <c r="BQ8" s="703"/>
      <c r="BR8" s="703"/>
      <c r="BS8" s="649" t="s">
        <v>128</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738875383</v>
      </c>
      <c r="CS8" s="644"/>
      <c r="CT8" s="644"/>
      <c r="CU8" s="644"/>
      <c r="CV8" s="644"/>
      <c r="CW8" s="644"/>
      <c r="CX8" s="644"/>
      <c r="CY8" s="645"/>
      <c r="CZ8" s="703">
        <v>42.4</v>
      </c>
      <c r="DA8" s="703"/>
      <c r="DB8" s="703"/>
      <c r="DC8" s="703"/>
      <c r="DD8" s="649">
        <v>12384005</v>
      </c>
      <c r="DE8" s="644"/>
      <c r="DF8" s="644"/>
      <c r="DG8" s="644"/>
      <c r="DH8" s="644"/>
      <c r="DI8" s="644"/>
      <c r="DJ8" s="644"/>
      <c r="DK8" s="644"/>
      <c r="DL8" s="644"/>
      <c r="DM8" s="644"/>
      <c r="DN8" s="644"/>
      <c r="DO8" s="644"/>
      <c r="DP8" s="645"/>
      <c r="DQ8" s="649">
        <v>305678556</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2697942</v>
      </c>
      <c r="S9" s="644"/>
      <c r="T9" s="644"/>
      <c r="U9" s="644"/>
      <c r="V9" s="644"/>
      <c r="W9" s="644"/>
      <c r="X9" s="644"/>
      <c r="Y9" s="645"/>
      <c r="Z9" s="703">
        <v>0.2</v>
      </c>
      <c r="AA9" s="703"/>
      <c r="AB9" s="703"/>
      <c r="AC9" s="703"/>
      <c r="AD9" s="704">
        <v>2697942</v>
      </c>
      <c r="AE9" s="704"/>
      <c r="AF9" s="704"/>
      <c r="AG9" s="704"/>
      <c r="AH9" s="704"/>
      <c r="AI9" s="704"/>
      <c r="AJ9" s="704"/>
      <c r="AK9" s="704"/>
      <c r="AL9" s="646">
        <v>0.3</v>
      </c>
      <c r="AM9" s="647"/>
      <c r="AN9" s="647"/>
      <c r="AO9" s="705"/>
      <c r="AP9" s="638" t="s">
        <v>235</v>
      </c>
      <c r="AQ9" s="639"/>
      <c r="AR9" s="639"/>
      <c r="AS9" s="639"/>
      <c r="AT9" s="639"/>
      <c r="AU9" s="639"/>
      <c r="AV9" s="639"/>
      <c r="AW9" s="639"/>
      <c r="AX9" s="639"/>
      <c r="AY9" s="639"/>
      <c r="AZ9" s="639"/>
      <c r="BA9" s="639"/>
      <c r="BB9" s="639"/>
      <c r="BC9" s="639"/>
      <c r="BD9" s="639"/>
      <c r="BE9" s="639"/>
      <c r="BF9" s="640"/>
      <c r="BG9" s="641">
        <v>146177406</v>
      </c>
      <c r="BH9" s="644"/>
      <c r="BI9" s="644"/>
      <c r="BJ9" s="644"/>
      <c r="BK9" s="644"/>
      <c r="BL9" s="644"/>
      <c r="BM9" s="644"/>
      <c r="BN9" s="645"/>
      <c r="BO9" s="703">
        <v>21.6</v>
      </c>
      <c r="BP9" s="703"/>
      <c r="BQ9" s="703"/>
      <c r="BR9" s="703"/>
      <c r="BS9" s="649" t="s">
        <v>120</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80476219</v>
      </c>
      <c r="CS9" s="644"/>
      <c r="CT9" s="644"/>
      <c r="CU9" s="644"/>
      <c r="CV9" s="644"/>
      <c r="CW9" s="644"/>
      <c r="CX9" s="644"/>
      <c r="CY9" s="645"/>
      <c r="CZ9" s="703">
        <v>4.5999999999999996</v>
      </c>
      <c r="DA9" s="703"/>
      <c r="DB9" s="703"/>
      <c r="DC9" s="703"/>
      <c r="DD9" s="649">
        <v>1335119</v>
      </c>
      <c r="DE9" s="644"/>
      <c r="DF9" s="644"/>
      <c r="DG9" s="644"/>
      <c r="DH9" s="644"/>
      <c r="DI9" s="644"/>
      <c r="DJ9" s="644"/>
      <c r="DK9" s="644"/>
      <c r="DL9" s="644"/>
      <c r="DM9" s="644"/>
      <c r="DN9" s="644"/>
      <c r="DO9" s="644"/>
      <c r="DP9" s="645"/>
      <c r="DQ9" s="649">
        <v>59292709</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v>385144</v>
      </c>
      <c r="S10" s="644"/>
      <c r="T10" s="644"/>
      <c r="U10" s="644"/>
      <c r="V10" s="644"/>
      <c r="W10" s="644"/>
      <c r="X10" s="644"/>
      <c r="Y10" s="645"/>
      <c r="Z10" s="703">
        <v>0</v>
      </c>
      <c r="AA10" s="703"/>
      <c r="AB10" s="703"/>
      <c r="AC10" s="703"/>
      <c r="AD10" s="704">
        <v>385144</v>
      </c>
      <c r="AE10" s="704"/>
      <c r="AF10" s="704"/>
      <c r="AG10" s="704"/>
      <c r="AH10" s="704"/>
      <c r="AI10" s="704"/>
      <c r="AJ10" s="704"/>
      <c r="AK10" s="704"/>
      <c r="AL10" s="646">
        <v>0</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18797931</v>
      </c>
      <c r="BH10" s="644"/>
      <c r="BI10" s="644"/>
      <c r="BJ10" s="644"/>
      <c r="BK10" s="644"/>
      <c r="BL10" s="644"/>
      <c r="BM10" s="644"/>
      <c r="BN10" s="645"/>
      <c r="BO10" s="703">
        <v>2.8</v>
      </c>
      <c r="BP10" s="703"/>
      <c r="BQ10" s="703"/>
      <c r="BR10" s="703"/>
      <c r="BS10" s="649" t="s">
        <v>227</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271296</v>
      </c>
      <c r="CS10" s="644"/>
      <c r="CT10" s="644"/>
      <c r="CU10" s="644"/>
      <c r="CV10" s="644"/>
      <c r="CW10" s="644"/>
      <c r="CX10" s="644"/>
      <c r="CY10" s="645"/>
      <c r="CZ10" s="703">
        <v>0</v>
      </c>
      <c r="DA10" s="703"/>
      <c r="DB10" s="703"/>
      <c r="DC10" s="703"/>
      <c r="DD10" s="649" t="s">
        <v>128</v>
      </c>
      <c r="DE10" s="644"/>
      <c r="DF10" s="644"/>
      <c r="DG10" s="644"/>
      <c r="DH10" s="644"/>
      <c r="DI10" s="644"/>
      <c r="DJ10" s="644"/>
      <c r="DK10" s="644"/>
      <c r="DL10" s="644"/>
      <c r="DM10" s="644"/>
      <c r="DN10" s="644"/>
      <c r="DO10" s="644"/>
      <c r="DP10" s="645"/>
      <c r="DQ10" s="649">
        <v>216091</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v>46801545</v>
      </c>
      <c r="S11" s="644"/>
      <c r="T11" s="644"/>
      <c r="U11" s="644"/>
      <c r="V11" s="644"/>
      <c r="W11" s="644"/>
      <c r="X11" s="644"/>
      <c r="Y11" s="645"/>
      <c r="Z11" s="703">
        <v>2.7</v>
      </c>
      <c r="AA11" s="703"/>
      <c r="AB11" s="703"/>
      <c r="AC11" s="703"/>
      <c r="AD11" s="704">
        <v>46801545</v>
      </c>
      <c r="AE11" s="704"/>
      <c r="AF11" s="704"/>
      <c r="AG11" s="704"/>
      <c r="AH11" s="704"/>
      <c r="AI11" s="704"/>
      <c r="AJ11" s="704"/>
      <c r="AK11" s="704"/>
      <c r="AL11" s="646">
        <v>5.7</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112307738</v>
      </c>
      <c r="BH11" s="644"/>
      <c r="BI11" s="644"/>
      <c r="BJ11" s="644"/>
      <c r="BK11" s="644"/>
      <c r="BL11" s="644"/>
      <c r="BM11" s="644"/>
      <c r="BN11" s="645"/>
      <c r="BO11" s="703">
        <v>16.600000000000001</v>
      </c>
      <c r="BP11" s="703"/>
      <c r="BQ11" s="703"/>
      <c r="BR11" s="703"/>
      <c r="BS11" s="649">
        <v>19211954</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92785</v>
      </c>
      <c r="CS11" s="644"/>
      <c r="CT11" s="644"/>
      <c r="CU11" s="644"/>
      <c r="CV11" s="644"/>
      <c r="CW11" s="644"/>
      <c r="CX11" s="644"/>
      <c r="CY11" s="645"/>
      <c r="CZ11" s="703">
        <v>0</v>
      </c>
      <c r="DA11" s="703"/>
      <c r="DB11" s="703"/>
      <c r="DC11" s="703"/>
      <c r="DD11" s="649" t="s">
        <v>243</v>
      </c>
      <c r="DE11" s="644"/>
      <c r="DF11" s="644"/>
      <c r="DG11" s="644"/>
      <c r="DH11" s="644"/>
      <c r="DI11" s="644"/>
      <c r="DJ11" s="644"/>
      <c r="DK11" s="644"/>
      <c r="DL11" s="644"/>
      <c r="DM11" s="644"/>
      <c r="DN11" s="644"/>
      <c r="DO11" s="644"/>
      <c r="DP11" s="645"/>
      <c r="DQ11" s="649">
        <v>20291</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60460501</v>
      </c>
      <c r="S12" s="644"/>
      <c r="T12" s="644"/>
      <c r="U12" s="644"/>
      <c r="V12" s="644"/>
      <c r="W12" s="644"/>
      <c r="X12" s="644"/>
      <c r="Y12" s="645"/>
      <c r="Z12" s="703">
        <v>3.5</v>
      </c>
      <c r="AA12" s="703"/>
      <c r="AB12" s="703"/>
      <c r="AC12" s="703"/>
      <c r="AD12" s="704">
        <v>60460501</v>
      </c>
      <c r="AE12" s="704"/>
      <c r="AF12" s="704"/>
      <c r="AG12" s="704"/>
      <c r="AH12" s="704"/>
      <c r="AI12" s="704"/>
      <c r="AJ12" s="704"/>
      <c r="AK12" s="704"/>
      <c r="AL12" s="646">
        <v>7.3</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277965430</v>
      </c>
      <c r="BH12" s="644"/>
      <c r="BI12" s="644"/>
      <c r="BJ12" s="644"/>
      <c r="BK12" s="644"/>
      <c r="BL12" s="644"/>
      <c r="BM12" s="644"/>
      <c r="BN12" s="645"/>
      <c r="BO12" s="703">
        <v>41.2</v>
      </c>
      <c r="BP12" s="703"/>
      <c r="BQ12" s="703"/>
      <c r="BR12" s="703"/>
      <c r="BS12" s="649" t="s">
        <v>227</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88227055</v>
      </c>
      <c r="CS12" s="644"/>
      <c r="CT12" s="644"/>
      <c r="CU12" s="644"/>
      <c r="CV12" s="644"/>
      <c r="CW12" s="644"/>
      <c r="CX12" s="644"/>
      <c r="CY12" s="645"/>
      <c r="CZ12" s="703">
        <v>5.0999999999999996</v>
      </c>
      <c r="DA12" s="703"/>
      <c r="DB12" s="703"/>
      <c r="DC12" s="703"/>
      <c r="DD12" s="649">
        <v>29618</v>
      </c>
      <c r="DE12" s="644"/>
      <c r="DF12" s="644"/>
      <c r="DG12" s="644"/>
      <c r="DH12" s="644"/>
      <c r="DI12" s="644"/>
      <c r="DJ12" s="644"/>
      <c r="DK12" s="644"/>
      <c r="DL12" s="644"/>
      <c r="DM12" s="644"/>
      <c r="DN12" s="644"/>
      <c r="DO12" s="644"/>
      <c r="DP12" s="645"/>
      <c r="DQ12" s="649">
        <v>7910488</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t="s">
        <v>227</v>
      </c>
      <c r="S13" s="644"/>
      <c r="T13" s="644"/>
      <c r="U13" s="644"/>
      <c r="V13" s="644"/>
      <c r="W13" s="644"/>
      <c r="X13" s="644"/>
      <c r="Y13" s="645"/>
      <c r="Z13" s="703" t="s">
        <v>248</v>
      </c>
      <c r="AA13" s="703"/>
      <c r="AB13" s="703"/>
      <c r="AC13" s="703"/>
      <c r="AD13" s="704" t="s">
        <v>120</v>
      </c>
      <c r="AE13" s="704"/>
      <c r="AF13" s="704"/>
      <c r="AG13" s="704"/>
      <c r="AH13" s="704"/>
      <c r="AI13" s="704"/>
      <c r="AJ13" s="704"/>
      <c r="AK13" s="704"/>
      <c r="AL13" s="646" t="s">
        <v>120</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277654650</v>
      </c>
      <c r="BH13" s="644"/>
      <c r="BI13" s="644"/>
      <c r="BJ13" s="644"/>
      <c r="BK13" s="644"/>
      <c r="BL13" s="644"/>
      <c r="BM13" s="644"/>
      <c r="BN13" s="645"/>
      <c r="BO13" s="703">
        <v>41.1</v>
      </c>
      <c r="BP13" s="703"/>
      <c r="BQ13" s="703"/>
      <c r="BR13" s="703"/>
      <c r="BS13" s="649" t="s">
        <v>120</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191122390</v>
      </c>
      <c r="CS13" s="644"/>
      <c r="CT13" s="644"/>
      <c r="CU13" s="644"/>
      <c r="CV13" s="644"/>
      <c r="CW13" s="644"/>
      <c r="CX13" s="644"/>
      <c r="CY13" s="645"/>
      <c r="CZ13" s="703">
        <v>11</v>
      </c>
      <c r="DA13" s="703"/>
      <c r="DB13" s="703"/>
      <c r="DC13" s="703"/>
      <c r="DD13" s="649">
        <v>75295361</v>
      </c>
      <c r="DE13" s="644"/>
      <c r="DF13" s="644"/>
      <c r="DG13" s="644"/>
      <c r="DH13" s="644"/>
      <c r="DI13" s="644"/>
      <c r="DJ13" s="644"/>
      <c r="DK13" s="644"/>
      <c r="DL13" s="644"/>
      <c r="DM13" s="644"/>
      <c r="DN13" s="644"/>
      <c r="DO13" s="644"/>
      <c r="DP13" s="645"/>
      <c r="DQ13" s="649">
        <v>87127636</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128</v>
      </c>
      <c r="S14" s="644"/>
      <c r="T14" s="644"/>
      <c r="U14" s="644"/>
      <c r="V14" s="644"/>
      <c r="W14" s="644"/>
      <c r="X14" s="644"/>
      <c r="Y14" s="645"/>
      <c r="Z14" s="703" t="s">
        <v>243</v>
      </c>
      <c r="AA14" s="703"/>
      <c r="AB14" s="703"/>
      <c r="AC14" s="703"/>
      <c r="AD14" s="704" t="s">
        <v>243</v>
      </c>
      <c r="AE14" s="704"/>
      <c r="AF14" s="704"/>
      <c r="AG14" s="704"/>
      <c r="AH14" s="704"/>
      <c r="AI14" s="704"/>
      <c r="AJ14" s="704"/>
      <c r="AK14" s="704"/>
      <c r="AL14" s="646" t="s">
        <v>120</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1713083</v>
      </c>
      <c r="BH14" s="644"/>
      <c r="BI14" s="644"/>
      <c r="BJ14" s="644"/>
      <c r="BK14" s="644"/>
      <c r="BL14" s="644"/>
      <c r="BM14" s="644"/>
      <c r="BN14" s="645"/>
      <c r="BO14" s="703">
        <v>0.3</v>
      </c>
      <c r="BP14" s="703"/>
      <c r="BQ14" s="703"/>
      <c r="BR14" s="703"/>
      <c r="BS14" s="649" t="s">
        <v>120</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37398404</v>
      </c>
      <c r="CS14" s="644"/>
      <c r="CT14" s="644"/>
      <c r="CU14" s="644"/>
      <c r="CV14" s="644"/>
      <c r="CW14" s="644"/>
      <c r="CX14" s="644"/>
      <c r="CY14" s="645"/>
      <c r="CZ14" s="703">
        <v>2.1</v>
      </c>
      <c r="DA14" s="703"/>
      <c r="DB14" s="703"/>
      <c r="DC14" s="703"/>
      <c r="DD14" s="649">
        <v>3045731</v>
      </c>
      <c r="DE14" s="644"/>
      <c r="DF14" s="644"/>
      <c r="DG14" s="644"/>
      <c r="DH14" s="644"/>
      <c r="DI14" s="644"/>
      <c r="DJ14" s="644"/>
      <c r="DK14" s="644"/>
      <c r="DL14" s="644"/>
      <c r="DM14" s="644"/>
      <c r="DN14" s="644"/>
      <c r="DO14" s="644"/>
      <c r="DP14" s="645"/>
      <c r="DQ14" s="649">
        <v>35533150</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3079229</v>
      </c>
      <c r="S15" s="644"/>
      <c r="T15" s="644"/>
      <c r="U15" s="644"/>
      <c r="V15" s="644"/>
      <c r="W15" s="644"/>
      <c r="X15" s="644"/>
      <c r="Y15" s="645"/>
      <c r="Z15" s="703">
        <v>0.2</v>
      </c>
      <c r="AA15" s="703"/>
      <c r="AB15" s="703"/>
      <c r="AC15" s="703"/>
      <c r="AD15" s="704">
        <v>3079229</v>
      </c>
      <c r="AE15" s="704"/>
      <c r="AF15" s="704"/>
      <c r="AG15" s="704"/>
      <c r="AH15" s="704"/>
      <c r="AI15" s="704"/>
      <c r="AJ15" s="704"/>
      <c r="AK15" s="704"/>
      <c r="AL15" s="646">
        <v>0.4</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30009911</v>
      </c>
      <c r="BH15" s="644"/>
      <c r="BI15" s="644"/>
      <c r="BJ15" s="644"/>
      <c r="BK15" s="644"/>
      <c r="BL15" s="644"/>
      <c r="BM15" s="644"/>
      <c r="BN15" s="645"/>
      <c r="BO15" s="703">
        <v>4.4000000000000004</v>
      </c>
      <c r="BP15" s="703"/>
      <c r="BQ15" s="703"/>
      <c r="BR15" s="703"/>
      <c r="BS15" s="649" t="s">
        <v>120</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247074233</v>
      </c>
      <c r="CS15" s="644"/>
      <c r="CT15" s="644"/>
      <c r="CU15" s="644"/>
      <c r="CV15" s="644"/>
      <c r="CW15" s="644"/>
      <c r="CX15" s="644"/>
      <c r="CY15" s="645"/>
      <c r="CZ15" s="703">
        <v>14.2</v>
      </c>
      <c r="DA15" s="703"/>
      <c r="DB15" s="703"/>
      <c r="DC15" s="703"/>
      <c r="DD15" s="649">
        <v>20831182</v>
      </c>
      <c r="DE15" s="644"/>
      <c r="DF15" s="644"/>
      <c r="DG15" s="644"/>
      <c r="DH15" s="644"/>
      <c r="DI15" s="644"/>
      <c r="DJ15" s="644"/>
      <c r="DK15" s="644"/>
      <c r="DL15" s="644"/>
      <c r="DM15" s="644"/>
      <c r="DN15" s="644"/>
      <c r="DO15" s="644"/>
      <c r="DP15" s="645"/>
      <c r="DQ15" s="649">
        <v>191397547</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v>11784162</v>
      </c>
      <c r="S16" s="644"/>
      <c r="T16" s="644"/>
      <c r="U16" s="644"/>
      <c r="V16" s="644"/>
      <c r="W16" s="644"/>
      <c r="X16" s="644"/>
      <c r="Y16" s="645"/>
      <c r="Z16" s="703">
        <v>0.7</v>
      </c>
      <c r="AA16" s="703"/>
      <c r="AB16" s="703"/>
      <c r="AC16" s="703"/>
      <c r="AD16" s="704">
        <v>11784162</v>
      </c>
      <c r="AE16" s="704"/>
      <c r="AF16" s="704"/>
      <c r="AG16" s="704"/>
      <c r="AH16" s="704"/>
      <c r="AI16" s="704"/>
      <c r="AJ16" s="704"/>
      <c r="AK16" s="704"/>
      <c r="AL16" s="646">
        <v>1.4</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128</v>
      </c>
      <c r="BH16" s="644"/>
      <c r="BI16" s="644"/>
      <c r="BJ16" s="644"/>
      <c r="BK16" s="644"/>
      <c r="BL16" s="644"/>
      <c r="BM16" s="644"/>
      <c r="BN16" s="645"/>
      <c r="BO16" s="703" t="s">
        <v>243</v>
      </c>
      <c r="BP16" s="703"/>
      <c r="BQ16" s="703"/>
      <c r="BR16" s="703"/>
      <c r="BS16" s="649" t="s">
        <v>120</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128</v>
      </c>
      <c r="CS16" s="644"/>
      <c r="CT16" s="644"/>
      <c r="CU16" s="644"/>
      <c r="CV16" s="644"/>
      <c r="CW16" s="644"/>
      <c r="CX16" s="644"/>
      <c r="CY16" s="645"/>
      <c r="CZ16" s="703" t="s">
        <v>227</v>
      </c>
      <c r="DA16" s="703"/>
      <c r="DB16" s="703"/>
      <c r="DC16" s="703"/>
      <c r="DD16" s="649" t="s">
        <v>128</v>
      </c>
      <c r="DE16" s="644"/>
      <c r="DF16" s="644"/>
      <c r="DG16" s="644"/>
      <c r="DH16" s="644"/>
      <c r="DI16" s="644"/>
      <c r="DJ16" s="644"/>
      <c r="DK16" s="644"/>
      <c r="DL16" s="644"/>
      <c r="DM16" s="644"/>
      <c r="DN16" s="644"/>
      <c r="DO16" s="644"/>
      <c r="DP16" s="645"/>
      <c r="DQ16" s="649" t="s">
        <v>128</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2242163</v>
      </c>
      <c r="S17" s="644"/>
      <c r="T17" s="644"/>
      <c r="U17" s="644"/>
      <c r="V17" s="644"/>
      <c r="W17" s="644"/>
      <c r="X17" s="644"/>
      <c r="Y17" s="645"/>
      <c r="Z17" s="703">
        <v>0.1</v>
      </c>
      <c r="AA17" s="703"/>
      <c r="AB17" s="703"/>
      <c r="AC17" s="703"/>
      <c r="AD17" s="704">
        <v>2242163</v>
      </c>
      <c r="AE17" s="704"/>
      <c r="AF17" s="704"/>
      <c r="AG17" s="704"/>
      <c r="AH17" s="704"/>
      <c r="AI17" s="704"/>
      <c r="AJ17" s="704"/>
      <c r="AK17" s="704"/>
      <c r="AL17" s="646">
        <v>0.3</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227</v>
      </c>
      <c r="BH17" s="644"/>
      <c r="BI17" s="644"/>
      <c r="BJ17" s="644"/>
      <c r="BK17" s="644"/>
      <c r="BL17" s="644"/>
      <c r="BM17" s="644"/>
      <c r="BN17" s="645"/>
      <c r="BO17" s="703" t="s">
        <v>227</v>
      </c>
      <c r="BP17" s="703"/>
      <c r="BQ17" s="703"/>
      <c r="BR17" s="703"/>
      <c r="BS17" s="649" t="s">
        <v>128</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263749003</v>
      </c>
      <c r="CS17" s="644"/>
      <c r="CT17" s="644"/>
      <c r="CU17" s="644"/>
      <c r="CV17" s="644"/>
      <c r="CW17" s="644"/>
      <c r="CX17" s="644"/>
      <c r="CY17" s="645"/>
      <c r="CZ17" s="703">
        <v>15.2</v>
      </c>
      <c r="DA17" s="703"/>
      <c r="DB17" s="703"/>
      <c r="DC17" s="703"/>
      <c r="DD17" s="649" t="s">
        <v>128</v>
      </c>
      <c r="DE17" s="644"/>
      <c r="DF17" s="644"/>
      <c r="DG17" s="644"/>
      <c r="DH17" s="644"/>
      <c r="DI17" s="644"/>
      <c r="DJ17" s="644"/>
      <c r="DK17" s="644"/>
      <c r="DL17" s="644"/>
      <c r="DM17" s="644"/>
      <c r="DN17" s="644"/>
      <c r="DO17" s="644"/>
      <c r="DP17" s="645"/>
      <c r="DQ17" s="649">
        <v>231694192</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52769721</v>
      </c>
      <c r="S18" s="644"/>
      <c r="T18" s="644"/>
      <c r="U18" s="644"/>
      <c r="V18" s="644"/>
      <c r="W18" s="644"/>
      <c r="X18" s="644"/>
      <c r="Y18" s="645"/>
      <c r="Z18" s="703">
        <v>3</v>
      </c>
      <c r="AA18" s="703"/>
      <c r="AB18" s="703"/>
      <c r="AC18" s="703"/>
      <c r="AD18" s="704">
        <v>52019079</v>
      </c>
      <c r="AE18" s="704"/>
      <c r="AF18" s="704"/>
      <c r="AG18" s="704"/>
      <c r="AH18" s="704"/>
      <c r="AI18" s="704"/>
      <c r="AJ18" s="704"/>
      <c r="AK18" s="704"/>
      <c r="AL18" s="646">
        <v>6.3</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120</v>
      </c>
      <c r="BH18" s="644"/>
      <c r="BI18" s="644"/>
      <c r="BJ18" s="644"/>
      <c r="BK18" s="644"/>
      <c r="BL18" s="644"/>
      <c r="BM18" s="644"/>
      <c r="BN18" s="645"/>
      <c r="BO18" s="703" t="s">
        <v>120</v>
      </c>
      <c r="BP18" s="703"/>
      <c r="BQ18" s="703"/>
      <c r="BR18" s="703"/>
      <c r="BS18" s="649" t="s">
        <v>128</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v>4627557</v>
      </c>
      <c r="CS18" s="644"/>
      <c r="CT18" s="644"/>
      <c r="CU18" s="644"/>
      <c r="CV18" s="644"/>
      <c r="CW18" s="644"/>
      <c r="CX18" s="644"/>
      <c r="CY18" s="645"/>
      <c r="CZ18" s="703">
        <v>0.3</v>
      </c>
      <c r="DA18" s="703"/>
      <c r="DB18" s="703"/>
      <c r="DC18" s="703"/>
      <c r="DD18" s="649" t="s">
        <v>120</v>
      </c>
      <c r="DE18" s="644"/>
      <c r="DF18" s="644"/>
      <c r="DG18" s="644"/>
      <c r="DH18" s="644"/>
      <c r="DI18" s="644"/>
      <c r="DJ18" s="644"/>
      <c r="DK18" s="644"/>
      <c r="DL18" s="644"/>
      <c r="DM18" s="644"/>
      <c r="DN18" s="644"/>
      <c r="DO18" s="644"/>
      <c r="DP18" s="645"/>
      <c r="DQ18" s="649">
        <v>4547557</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52019079</v>
      </c>
      <c r="S19" s="644"/>
      <c r="T19" s="644"/>
      <c r="U19" s="644"/>
      <c r="V19" s="644"/>
      <c r="W19" s="644"/>
      <c r="X19" s="644"/>
      <c r="Y19" s="645"/>
      <c r="Z19" s="703">
        <v>3</v>
      </c>
      <c r="AA19" s="703"/>
      <c r="AB19" s="703"/>
      <c r="AC19" s="703"/>
      <c r="AD19" s="704">
        <v>52019079</v>
      </c>
      <c r="AE19" s="704"/>
      <c r="AF19" s="704"/>
      <c r="AG19" s="704"/>
      <c r="AH19" s="704"/>
      <c r="AI19" s="704"/>
      <c r="AJ19" s="704"/>
      <c r="AK19" s="704"/>
      <c r="AL19" s="646">
        <v>6.3</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84091279</v>
      </c>
      <c r="BH19" s="644"/>
      <c r="BI19" s="644"/>
      <c r="BJ19" s="644"/>
      <c r="BK19" s="644"/>
      <c r="BL19" s="644"/>
      <c r="BM19" s="644"/>
      <c r="BN19" s="645"/>
      <c r="BO19" s="703">
        <v>12.5</v>
      </c>
      <c r="BP19" s="703"/>
      <c r="BQ19" s="703"/>
      <c r="BR19" s="703"/>
      <c r="BS19" s="649" t="s">
        <v>243</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128</v>
      </c>
      <c r="CS19" s="644"/>
      <c r="CT19" s="644"/>
      <c r="CU19" s="644"/>
      <c r="CV19" s="644"/>
      <c r="CW19" s="644"/>
      <c r="CX19" s="644"/>
      <c r="CY19" s="645"/>
      <c r="CZ19" s="703" t="s">
        <v>243</v>
      </c>
      <c r="DA19" s="703"/>
      <c r="DB19" s="703"/>
      <c r="DC19" s="703"/>
      <c r="DD19" s="649" t="s">
        <v>227</v>
      </c>
      <c r="DE19" s="644"/>
      <c r="DF19" s="644"/>
      <c r="DG19" s="644"/>
      <c r="DH19" s="644"/>
      <c r="DI19" s="644"/>
      <c r="DJ19" s="644"/>
      <c r="DK19" s="644"/>
      <c r="DL19" s="644"/>
      <c r="DM19" s="644"/>
      <c r="DN19" s="644"/>
      <c r="DO19" s="644"/>
      <c r="DP19" s="645"/>
      <c r="DQ19" s="649" t="s">
        <v>243</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750549</v>
      </c>
      <c r="S20" s="644"/>
      <c r="T20" s="644"/>
      <c r="U20" s="644"/>
      <c r="V20" s="644"/>
      <c r="W20" s="644"/>
      <c r="X20" s="644"/>
      <c r="Y20" s="645"/>
      <c r="Z20" s="703">
        <v>0</v>
      </c>
      <c r="AA20" s="703"/>
      <c r="AB20" s="703"/>
      <c r="AC20" s="703"/>
      <c r="AD20" s="704" t="s">
        <v>120</v>
      </c>
      <c r="AE20" s="704"/>
      <c r="AF20" s="704"/>
      <c r="AG20" s="704"/>
      <c r="AH20" s="704"/>
      <c r="AI20" s="704"/>
      <c r="AJ20" s="704"/>
      <c r="AK20" s="704"/>
      <c r="AL20" s="646" t="s">
        <v>227</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84091279</v>
      </c>
      <c r="BH20" s="644"/>
      <c r="BI20" s="644"/>
      <c r="BJ20" s="644"/>
      <c r="BK20" s="644"/>
      <c r="BL20" s="644"/>
      <c r="BM20" s="644"/>
      <c r="BN20" s="645"/>
      <c r="BO20" s="703">
        <v>12.5</v>
      </c>
      <c r="BP20" s="703"/>
      <c r="BQ20" s="703"/>
      <c r="BR20" s="703"/>
      <c r="BS20" s="649" t="s">
        <v>227</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1740813287</v>
      </c>
      <c r="CS20" s="644"/>
      <c r="CT20" s="644"/>
      <c r="CU20" s="644"/>
      <c r="CV20" s="644"/>
      <c r="CW20" s="644"/>
      <c r="CX20" s="644"/>
      <c r="CY20" s="645"/>
      <c r="CZ20" s="703">
        <v>100</v>
      </c>
      <c r="DA20" s="703"/>
      <c r="DB20" s="703"/>
      <c r="DC20" s="703"/>
      <c r="DD20" s="649">
        <v>115756512</v>
      </c>
      <c r="DE20" s="644"/>
      <c r="DF20" s="644"/>
      <c r="DG20" s="644"/>
      <c r="DH20" s="644"/>
      <c r="DI20" s="644"/>
      <c r="DJ20" s="644"/>
      <c r="DK20" s="644"/>
      <c r="DL20" s="644"/>
      <c r="DM20" s="644"/>
      <c r="DN20" s="644"/>
      <c r="DO20" s="644"/>
      <c r="DP20" s="645"/>
      <c r="DQ20" s="649">
        <v>997954049</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v>93</v>
      </c>
      <c r="S21" s="644"/>
      <c r="T21" s="644"/>
      <c r="U21" s="644"/>
      <c r="V21" s="644"/>
      <c r="W21" s="644"/>
      <c r="X21" s="644"/>
      <c r="Y21" s="645"/>
      <c r="Z21" s="703">
        <v>0</v>
      </c>
      <c r="AA21" s="703"/>
      <c r="AB21" s="703"/>
      <c r="AC21" s="703"/>
      <c r="AD21" s="704" t="s">
        <v>227</v>
      </c>
      <c r="AE21" s="704"/>
      <c r="AF21" s="704"/>
      <c r="AG21" s="704"/>
      <c r="AH21" s="704"/>
      <c r="AI21" s="704"/>
      <c r="AJ21" s="704"/>
      <c r="AK21" s="704"/>
      <c r="AL21" s="646" t="s">
        <v>227</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128</v>
      </c>
      <c r="BH21" s="644"/>
      <c r="BI21" s="644"/>
      <c r="BJ21" s="644"/>
      <c r="BK21" s="644"/>
      <c r="BL21" s="644"/>
      <c r="BM21" s="644"/>
      <c r="BN21" s="645"/>
      <c r="BO21" s="703" t="s">
        <v>120</v>
      </c>
      <c r="BP21" s="703"/>
      <c r="BQ21" s="703"/>
      <c r="BR21" s="703"/>
      <c r="BS21" s="649" t="s">
        <v>120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865334581</v>
      </c>
      <c r="S22" s="644"/>
      <c r="T22" s="644"/>
      <c r="U22" s="644"/>
      <c r="V22" s="644"/>
      <c r="W22" s="644"/>
      <c r="X22" s="644"/>
      <c r="Y22" s="645"/>
      <c r="Z22" s="703">
        <v>49.7</v>
      </c>
      <c r="AA22" s="703"/>
      <c r="AB22" s="703"/>
      <c r="AC22" s="703"/>
      <c r="AD22" s="704">
        <v>807946194</v>
      </c>
      <c r="AE22" s="704"/>
      <c r="AF22" s="704"/>
      <c r="AG22" s="704"/>
      <c r="AH22" s="704"/>
      <c r="AI22" s="704"/>
      <c r="AJ22" s="704"/>
      <c r="AK22" s="704"/>
      <c r="AL22" s="646">
        <v>98.2</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v>27453534</v>
      </c>
      <c r="BH22" s="644"/>
      <c r="BI22" s="644"/>
      <c r="BJ22" s="644"/>
      <c r="BK22" s="644"/>
      <c r="BL22" s="644"/>
      <c r="BM22" s="644"/>
      <c r="BN22" s="645"/>
      <c r="BO22" s="703">
        <v>4.0999999999999996</v>
      </c>
      <c r="BP22" s="703"/>
      <c r="BQ22" s="703"/>
      <c r="BR22" s="703"/>
      <c r="BS22" s="649" t="s">
        <v>243</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828586</v>
      </c>
      <c r="S23" s="644"/>
      <c r="T23" s="644"/>
      <c r="U23" s="644"/>
      <c r="V23" s="644"/>
      <c r="W23" s="644"/>
      <c r="X23" s="644"/>
      <c r="Y23" s="645"/>
      <c r="Z23" s="703">
        <v>0</v>
      </c>
      <c r="AA23" s="703"/>
      <c r="AB23" s="703"/>
      <c r="AC23" s="703"/>
      <c r="AD23" s="704">
        <v>828586</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56637745</v>
      </c>
      <c r="BH23" s="644"/>
      <c r="BI23" s="644"/>
      <c r="BJ23" s="644"/>
      <c r="BK23" s="644"/>
      <c r="BL23" s="644"/>
      <c r="BM23" s="644"/>
      <c r="BN23" s="645"/>
      <c r="BO23" s="703">
        <v>8.4</v>
      </c>
      <c r="BP23" s="703"/>
      <c r="BQ23" s="703"/>
      <c r="BR23" s="703"/>
      <c r="BS23" s="649" t="s">
        <v>128</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7573917</v>
      </c>
      <c r="S24" s="644"/>
      <c r="T24" s="644"/>
      <c r="U24" s="644"/>
      <c r="V24" s="644"/>
      <c r="W24" s="644"/>
      <c r="X24" s="644"/>
      <c r="Y24" s="645"/>
      <c r="Z24" s="703">
        <v>0.4</v>
      </c>
      <c r="AA24" s="703"/>
      <c r="AB24" s="703"/>
      <c r="AC24" s="703"/>
      <c r="AD24" s="704" t="s">
        <v>120</v>
      </c>
      <c r="AE24" s="704"/>
      <c r="AF24" s="704"/>
      <c r="AG24" s="704"/>
      <c r="AH24" s="704"/>
      <c r="AI24" s="704"/>
      <c r="AJ24" s="704"/>
      <c r="AK24" s="704"/>
      <c r="AL24" s="646" t="s">
        <v>227</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120</v>
      </c>
      <c r="BH24" s="644"/>
      <c r="BI24" s="644"/>
      <c r="BJ24" s="644"/>
      <c r="BK24" s="644"/>
      <c r="BL24" s="644"/>
      <c r="BM24" s="644"/>
      <c r="BN24" s="645"/>
      <c r="BO24" s="703" t="s">
        <v>120</v>
      </c>
      <c r="BP24" s="703"/>
      <c r="BQ24" s="703"/>
      <c r="BR24" s="703"/>
      <c r="BS24" s="649" t="s">
        <v>120</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1116390718</v>
      </c>
      <c r="CS24" s="707"/>
      <c r="CT24" s="707"/>
      <c r="CU24" s="707"/>
      <c r="CV24" s="707"/>
      <c r="CW24" s="707"/>
      <c r="CX24" s="707"/>
      <c r="CY24" s="753"/>
      <c r="CZ24" s="754">
        <v>64.099999999999994</v>
      </c>
      <c r="DA24" s="723"/>
      <c r="DB24" s="723"/>
      <c r="DC24" s="757"/>
      <c r="DD24" s="752">
        <v>647602483</v>
      </c>
      <c r="DE24" s="707"/>
      <c r="DF24" s="707"/>
      <c r="DG24" s="707"/>
      <c r="DH24" s="707"/>
      <c r="DI24" s="707"/>
      <c r="DJ24" s="707"/>
      <c r="DK24" s="753"/>
      <c r="DL24" s="752">
        <v>647489231</v>
      </c>
      <c r="DM24" s="707"/>
      <c r="DN24" s="707"/>
      <c r="DO24" s="707"/>
      <c r="DP24" s="707"/>
      <c r="DQ24" s="707"/>
      <c r="DR24" s="707"/>
      <c r="DS24" s="707"/>
      <c r="DT24" s="707"/>
      <c r="DU24" s="707"/>
      <c r="DV24" s="753"/>
      <c r="DW24" s="754">
        <v>72.099999999999994</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59538335</v>
      </c>
      <c r="S25" s="644"/>
      <c r="T25" s="644"/>
      <c r="U25" s="644"/>
      <c r="V25" s="644"/>
      <c r="W25" s="644"/>
      <c r="X25" s="644"/>
      <c r="Y25" s="645"/>
      <c r="Z25" s="703">
        <v>3.4</v>
      </c>
      <c r="AA25" s="703"/>
      <c r="AB25" s="703"/>
      <c r="AC25" s="703"/>
      <c r="AD25" s="704">
        <v>10208720</v>
      </c>
      <c r="AE25" s="704"/>
      <c r="AF25" s="704"/>
      <c r="AG25" s="704"/>
      <c r="AH25" s="704"/>
      <c r="AI25" s="704"/>
      <c r="AJ25" s="704"/>
      <c r="AK25" s="704"/>
      <c r="AL25" s="646">
        <v>1.2</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227</v>
      </c>
      <c r="BH25" s="644"/>
      <c r="BI25" s="644"/>
      <c r="BJ25" s="644"/>
      <c r="BK25" s="644"/>
      <c r="BL25" s="644"/>
      <c r="BM25" s="644"/>
      <c r="BN25" s="645"/>
      <c r="BO25" s="703" t="s">
        <v>243</v>
      </c>
      <c r="BP25" s="703"/>
      <c r="BQ25" s="703"/>
      <c r="BR25" s="703"/>
      <c r="BS25" s="649" t="s">
        <v>120</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300873562</v>
      </c>
      <c r="CS25" s="642"/>
      <c r="CT25" s="642"/>
      <c r="CU25" s="642"/>
      <c r="CV25" s="642"/>
      <c r="CW25" s="642"/>
      <c r="CX25" s="642"/>
      <c r="CY25" s="643"/>
      <c r="CZ25" s="646">
        <v>17.3</v>
      </c>
      <c r="DA25" s="675"/>
      <c r="DB25" s="675"/>
      <c r="DC25" s="676"/>
      <c r="DD25" s="649">
        <v>253389293</v>
      </c>
      <c r="DE25" s="642"/>
      <c r="DF25" s="642"/>
      <c r="DG25" s="642"/>
      <c r="DH25" s="642"/>
      <c r="DI25" s="642"/>
      <c r="DJ25" s="642"/>
      <c r="DK25" s="643"/>
      <c r="DL25" s="649">
        <v>253276184</v>
      </c>
      <c r="DM25" s="642"/>
      <c r="DN25" s="642"/>
      <c r="DO25" s="642"/>
      <c r="DP25" s="642"/>
      <c r="DQ25" s="642"/>
      <c r="DR25" s="642"/>
      <c r="DS25" s="642"/>
      <c r="DT25" s="642"/>
      <c r="DU25" s="642"/>
      <c r="DV25" s="643"/>
      <c r="DW25" s="646">
        <v>28.2</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7742239</v>
      </c>
      <c r="S26" s="644"/>
      <c r="T26" s="644"/>
      <c r="U26" s="644"/>
      <c r="V26" s="644"/>
      <c r="W26" s="644"/>
      <c r="X26" s="644"/>
      <c r="Y26" s="645"/>
      <c r="Z26" s="703">
        <v>0.4</v>
      </c>
      <c r="AA26" s="703"/>
      <c r="AB26" s="703"/>
      <c r="AC26" s="703"/>
      <c r="AD26" s="704" t="s">
        <v>120</v>
      </c>
      <c r="AE26" s="704"/>
      <c r="AF26" s="704"/>
      <c r="AG26" s="704"/>
      <c r="AH26" s="704"/>
      <c r="AI26" s="704"/>
      <c r="AJ26" s="704"/>
      <c r="AK26" s="704"/>
      <c r="AL26" s="646" t="s">
        <v>120</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128</v>
      </c>
      <c r="BH26" s="644"/>
      <c r="BI26" s="644"/>
      <c r="BJ26" s="644"/>
      <c r="BK26" s="644"/>
      <c r="BL26" s="644"/>
      <c r="BM26" s="644"/>
      <c r="BN26" s="645"/>
      <c r="BO26" s="703" t="s">
        <v>120</v>
      </c>
      <c r="BP26" s="703"/>
      <c r="BQ26" s="703"/>
      <c r="BR26" s="703"/>
      <c r="BS26" s="649" t="s">
        <v>128</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218464913</v>
      </c>
      <c r="CS26" s="644"/>
      <c r="CT26" s="644"/>
      <c r="CU26" s="644"/>
      <c r="CV26" s="644"/>
      <c r="CW26" s="644"/>
      <c r="CX26" s="644"/>
      <c r="CY26" s="645"/>
      <c r="CZ26" s="646">
        <v>12.5</v>
      </c>
      <c r="DA26" s="675"/>
      <c r="DB26" s="675"/>
      <c r="DC26" s="676"/>
      <c r="DD26" s="649">
        <v>184000144</v>
      </c>
      <c r="DE26" s="644"/>
      <c r="DF26" s="644"/>
      <c r="DG26" s="644"/>
      <c r="DH26" s="644"/>
      <c r="DI26" s="644"/>
      <c r="DJ26" s="644"/>
      <c r="DK26" s="645"/>
      <c r="DL26" s="649" t="s">
        <v>128</v>
      </c>
      <c r="DM26" s="644"/>
      <c r="DN26" s="644"/>
      <c r="DO26" s="644"/>
      <c r="DP26" s="644"/>
      <c r="DQ26" s="644"/>
      <c r="DR26" s="644"/>
      <c r="DS26" s="644"/>
      <c r="DT26" s="644"/>
      <c r="DU26" s="644"/>
      <c r="DV26" s="645"/>
      <c r="DW26" s="646" t="s">
        <v>248</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403886978</v>
      </c>
      <c r="S27" s="644"/>
      <c r="T27" s="644"/>
      <c r="U27" s="644"/>
      <c r="V27" s="644"/>
      <c r="W27" s="644"/>
      <c r="X27" s="644"/>
      <c r="Y27" s="645"/>
      <c r="Z27" s="703">
        <v>23.2</v>
      </c>
      <c r="AA27" s="703"/>
      <c r="AB27" s="703"/>
      <c r="AC27" s="703"/>
      <c r="AD27" s="704" t="s">
        <v>128</v>
      </c>
      <c r="AE27" s="704"/>
      <c r="AF27" s="704"/>
      <c r="AG27" s="704"/>
      <c r="AH27" s="704"/>
      <c r="AI27" s="704"/>
      <c r="AJ27" s="704"/>
      <c r="AK27" s="704"/>
      <c r="AL27" s="646" t="s">
        <v>227</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675404325</v>
      </c>
      <c r="BH27" s="644"/>
      <c r="BI27" s="644"/>
      <c r="BJ27" s="644"/>
      <c r="BK27" s="644"/>
      <c r="BL27" s="644"/>
      <c r="BM27" s="644"/>
      <c r="BN27" s="645"/>
      <c r="BO27" s="703">
        <v>100</v>
      </c>
      <c r="BP27" s="703"/>
      <c r="BQ27" s="703"/>
      <c r="BR27" s="703"/>
      <c r="BS27" s="649">
        <v>19211954</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552537563</v>
      </c>
      <c r="CS27" s="642"/>
      <c r="CT27" s="642"/>
      <c r="CU27" s="642"/>
      <c r="CV27" s="642"/>
      <c r="CW27" s="642"/>
      <c r="CX27" s="642"/>
      <c r="CY27" s="643"/>
      <c r="CZ27" s="646">
        <v>31.7</v>
      </c>
      <c r="DA27" s="675"/>
      <c r="DB27" s="675"/>
      <c r="DC27" s="676"/>
      <c r="DD27" s="649">
        <v>163288408</v>
      </c>
      <c r="DE27" s="642"/>
      <c r="DF27" s="642"/>
      <c r="DG27" s="642"/>
      <c r="DH27" s="642"/>
      <c r="DI27" s="642"/>
      <c r="DJ27" s="642"/>
      <c r="DK27" s="643"/>
      <c r="DL27" s="649">
        <v>163288408</v>
      </c>
      <c r="DM27" s="642"/>
      <c r="DN27" s="642"/>
      <c r="DO27" s="642"/>
      <c r="DP27" s="642"/>
      <c r="DQ27" s="642"/>
      <c r="DR27" s="642"/>
      <c r="DS27" s="642"/>
      <c r="DT27" s="642"/>
      <c r="DU27" s="642"/>
      <c r="DV27" s="643"/>
      <c r="DW27" s="646">
        <v>18.2</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120</v>
      </c>
      <c r="S28" s="644"/>
      <c r="T28" s="644"/>
      <c r="U28" s="644"/>
      <c r="V28" s="644"/>
      <c r="W28" s="644"/>
      <c r="X28" s="644"/>
      <c r="Y28" s="645"/>
      <c r="Z28" s="703" t="s">
        <v>128</v>
      </c>
      <c r="AA28" s="703"/>
      <c r="AB28" s="703"/>
      <c r="AC28" s="703"/>
      <c r="AD28" s="704" t="s">
        <v>120</v>
      </c>
      <c r="AE28" s="704"/>
      <c r="AF28" s="704"/>
      <c r="AG28" s="704"/>
      <c r="AH28" s="704"/>
      <c r="AI28" s="704"/>
      <c r="AJ28" s="704"/>
      <c r="AK28" s="704"/>
      <c r="AL28" s="646" t="s">
        <v>227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262979593</v>
      </c>
      <c r="CS28" s="644"/>
      <c r="CT28" s="644"/>
      <c r="CU28" s="644"/>
      <c r="CV28" s="644"/>
      <c r="CW28" s="644"/>
      <c r="CX28" s="644"/>
      <c r="CY28" s="645"/>
      <c r="CZ28" s="646">
        <v>15.1</v>
      </c>
      <c r="DA28" s="675"/>
      <c r="DB28" s="675"/>
      <c r="DC28" s="676"/>
      <c r="DD28" s="649">
        <v>230924782</v>
      </c>
      <c r="DE28" s="644"/>
      <c r="DF28" s="644"/>
      <c r="DG28" s="644"/>
      <c r="DH28" s="644"/>
      <c r="DI28" s="644"/>
      <c r="DJ28" s="644"/>
      <c r="DK28" s="645"/>
      <c r="DL28" s="649">
        <v>230924639</v>
      </c>
      <c r="DM28" s="644"/>
      <c r="DN28" s="644"/>
      <c r="DO28" s="644"/>
      <c r="DP28" s="644"/>
      <c r="DQ28" s="644"/>
      <c r="DR28" s="644"/>
      <c r="DS28" s="644"/>
      <c r="DT28" s="644"/>
      <c r="DU28" s="644"/>
      <c r="DV28" s="645"/>
      <c r="DW28" s="646">
        <v>25.7</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69879604</v>
      </c>
      <c r="S29" s="644"/>
      <c r="T29" s="644"/>
      <c r="U29" s="644"/>
      <c r="V29" s="644"/>
      <c r="W29" s="644"/>
      <c r="X29" s="644"/>
      <c r="Y29" s="645"/>
      <c r="Z29" s="703">
        <v>4</v>
      </c>
      <c r="AA29" s="703"/>
      <c r="AB29" s="703"/>
      <c r="AC29" s="703"/>
      <c r="AD29" s="704" t="s">
        <v>227</v>
      </c>
      <c r="AE29" s="704"/>
      <c r="AF29" s="704"/>
      <c r="AG29" s="704"/>
      <c r="AH29" s="704"/>
      <c r="AI29" s="704"/>
      <c r="AJ29" s="704"/>
      <c r="AK29" s="704"/>
      <c r="AL29" s="646" t="s">
        <v>227</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262979172</v>
      </c>
      <c r="CS29" s="642"/>
      <c r="CT29" s="642"/>
      <c r="CU29" s="642"/>
      <c r="CV29" s="642"/>
      <c r="CW29" s="642"/>
      <c r="CX29" s="642"/>
      <c r="CY29" s="643"/>
      <c r="CZ29" s="646">
        <v>15.1</v>
      </c>
      <c r="DA29" s="675"/>
      <c r="DB29" s="675"/>
      <c r="DC29" s="676"/>
      <c r="DD29" s="649">
        <v>230924361</v>
      </c>
      <c r="DE29" s="642"/>
      <c r="DF29" s="642"/>
      <c r="DG29" s="642"/>
      <c r="DH29" s="642"/>
      <c r="DI29" s="642"/>
      <c r="DJ29" s="642"/>
      <c r="DK29" s="643"/>
      <c r="DL29" s="649">
        <v>230924218</v>
      </c>
      <c r="DM29" s="642"/>
      <c r="DN29" s="642"/>
      <c r="DO29" s="642"/>
      <c r="DP29" s="642"/>
      <c r="DQ29" s="642"/>
      <c r="DR29" s="642"/>
      <c r="DS29" s="642"/>
      <c r="DT29" s="642"/>
      <c r="DU29" s="642"/>
      <c r="DV29" s="643"/>
      <c r="DW29" s="646">
        <v>25.7</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25408358</v>
      </c>
      <c r="S30" s="644"/>
      <c r="T30" s="644"/>
      <c r="U30" s="644"/>
      <c r="V30" s="644"/>
      <c r="W30" s="644"/>
      <c r="X30" s="644"/>
      <c r="Y30" s="645"/>
      <c r="Z30" s="703">
        <v>1.5</v>
      </c>
      <c r="AA30" s="703"/>
      <c r="AB30" s="703"/>
      <c r="AC30" s="703"/>
      <c r="AD30" s="704">
        <v>3588736</v>
      </c>
      <c r="AE30" s="704"/>
      <c r="AF30" s="704"/>
      <c r="AG30" s="704"/>
      <c r="AH30" s="704"/>
      <c r="AI30" s="704"/>
      <c r="AJ30" s="704"/>
      <c r="AK30" s="704"/>
      <c r="AL30" s="646">
        <v>0.4</v>
      </c>
      <c r="AM30" s="647"/>
      <c r="AN30" s="647"/>
      <c r="AO30" s="705"/>
      <c r="AP30" s="731" t="s">
        <v>304</v>
      </c>
      <c r="AQ30" s="732"/>
      <c r="AR30" s="732"/>
      <c r="AS30" s="732"/>
      <c r="AT30" s="737" t="s">
        <v>305</v>
      </c>
      <c r="AU30" s="210"/>
      <c r="AV30" s="210"/>
      <c r="AW30" s="210"/>
      <c r="AX30" s="740" t="s">
        <v>178</v>
      </c>
      <c r="AY30" s="741"/>
      <c r="AZ30" s="741"/>
      <c r="BA30" s="741"/>
      <c r="BB30" s="741"/>
      <c r="BC30" s="741"/>
      <c r="BD30" s="741"/>
      <c r="BE30" s="741"/>
      <c r="BF30" s="742"/>
      <c r="BG30" s="721">
        <v>99.4</v>
      </c>
      <c r="BH30" s="722"/>
      <c r="BI30" s="722"/>
      <c r="BJ30" s="722"/>
      <c r="BK30" s="722"/>
      <c r="BL30" s="722"/>
      <c r="BM30" s="723">
        <v>98.2</v>
      </c>
      <c r="BN30" s="722"/>
      <c r="BO30" s="722"/>
      <c r="BP30" s="722"/>
      <c r="BQ30" s="724"/>
      <c r="BR30" s="721">
        <v>99.4</v>
      </c>
      <c r="BS30" s="722"/>
      <c r="BT30" s="722"/>
      <c r="BU30" s="722"/>
      <c r="BV30" s="722"/>
      <c r="BW30" s="722"/>
      <c r="BX30" s="723">
        <v>97.9</v>
      </c>
      <c r="BY30" s="722"/>
      <c r="BZ30" s="722"/>
      <c r="CA30" s="722"/>
      <c r="CB30" s="724"/>
      <c r="CD30" s="727"/>
      <c r="CE30" s="728"/>
      <c r="CF30" s="685" t="s">
        <v>306</v>
      </c>
      <c r="CG30" s="682"/>
      <c r="CH30" s="682"/>
      <c r="CI30" s="682"/>
      <c r="CJ30" s="682"/>
      <c r="CK30" s="682"/>
      <c r="CL30" s="682"/>
      <c r="CM30" s="682"/>
      <c r="CN30" s="682"/>
      <c r="CO30" s="682"/>
      <c r="CP30" s="682"/>
      <c r="CQ30" s="683"/>
      <c r="CR30" s="641">
        <v>234058463</v>
      </c>
      <c r="CS30" s="644"/>
      <c r="CT30" s="644"/>
      <c r="CU30" s="644"/>
      <c r="CV30" s="644"/>
      <c r="CW30" s="644"/>
      <c r="CX30" s="644"/>
      <c r="CY30" s="645"/>
      <c r="CZ30" s="646">
        <v>13.4</v>
      </c>
      <c r="DA30" s="675"/>
      <c r="DB30" s="675"/>
      <c r="DC30" s="676"/>
      <c r="DD30" s="649">
        <v>202047397</v>
      </c>
      <c r="DE30" s="644"/>
      <c r="DF30" s="644"/>
      <c r="DG30" s="644"/>
      <c r="DH30" s="644"/>
      <c r="DI30" s="644"/>
      <c r="DJ30" s="644"/>
      <c r="DK30" s="645"/>
      <c r="DL30" s="649">
        <v>202047254</v>
      </c>
      <c r="DM30" s="644"/>
      <c r="DN30" s="644"/>
      <c r="DO30" s="644"/>
      <c r="DP30" s="644"/>
      <c r="DQ30" s="644"/>
      <c r="DR30" s="644"/>
      <c r="DS30" s="644"/>
      <c r="DT30" s="644"/>
      <c r="DU30" s="644"/>
      <c r="DV30" s="645"/>
      <c r="DW30" s="646">
        <v>22.5</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855098</v>
      </c>
      <c r="S31" s="644"/>
      <c r="T31" s="644"/>
      <c r="U31" s="644"/>
      <c r="V31" s="644"/>
      <c r="W31" s="644"/>
      <c r="X31" s="644"/>
      <c r="Y31" s="645"/>
      <c r="Z31" s="703">
        <v>0</v>
      </c>
      <c r="AA31" s="703"/>
      <c r="AB31" s="703"/>
      <c r="AC31" s="703"/>
      <c r="AD31" s="704" t="s">
        <v>120</v>
      </c>
      <c r="AE31" s="704"/>
      <c r="AF31" s="704"/>
      <c r="AG31" s="704"/>
      <c r="AH31" s="704"/>
      <c r="AI31" s="704"/>
      <c r="AJ31" s="704"/>
      <c r="AK31" s="704"/>
      <c r="AL31" s="646" t="s">
        <v>243</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99.1</v>
      </c>
      <c r="BH31" s="642"/>
      <c r="BI31" s="642"/>
      <c r="BJ31" s="642"/>
      <c r="BK31" s="642"/>
      <c r="BL31" s="642"/>
      <c r="BM31" s="647">
        <v>97</v>
      </c>
      <c r="BN31" s="720"/>
      <c r="BO31" s="720"/>
      <c r="BP31" s="720"/>
      <c r="BQ31" s="681"/>
      <c r="BR31" s="719">
        <v>99</v>
      </c>
      <c r="BS31" s="642"/>
      <c r="BT31" s="642"/>
      <c r="BU31" s="642"/>
      <c r="BV31" s="642"/>
      <c r="BW31" s="642"/>
      <c r="BX31" s="647">
        <v>96.5</v>
      </c>
      <c r="BY31" s="720"/>
      <c r="BZ31" s="720"/>
      <c r="CA31" s="720"/>
      <c r="CB31" s="681"/>
      <c r="CD31" s="727"/>
      <c r="CE31" s="728"/>
      <c r="CF31" s="685" t="s">
        <v>310</v>
      </c>
      <c r="CG31" s="682"/>
      <c r="CH31" s="682"/>
      <c r="CI31" s="682"/>
      <c r="CJ31" s="682"/>
      <c r="CK31" s="682"/>
      <c r="CL31" s="682"/>
      <c r="CM31" s="682"/>
      <c r="CN31" s="682"/>
      <c r="CO31" s="682"/>
      <c r="CP31" s="682"/>
      <c r="CQ31" s="683"/>
      <c r="CR31" s="641">
        <v>28920709</v>
      </c>
      <c r="CS31" s="642"/>
      <c r="CT31" s="642"/>
      <c r="CU31" s="642"/>
      <c r="CV31" s="642"/>
      <c r="CW31" s="642"/>
      <c r="CX31" s="642"/>
      <c r="CY31" s="643"/>
      <c r="CZ31" s="646">
        <v>1.7</v>
      </c>
      <c r="DA31" s="675"/>
      <c r="DB31" s="675"/>
      <c r="DC31" s="676"/>
      <c r="DD31" s="649">
        <v>28876964</v>
      </c>
      <c r="DE31" s="642"/>
      <c r="DF31" s="642"/>
      <c r="DG31" s="642"/>
      <c r="DH31" s="642"/>
      <c r="DI31" s="642"/>
      <c r="DJ31" s="642"/>
      <c r="DK31" s="643"/>
      <c r="DL31" s="649">
        <v>28876964</v>
      </c>
      <c r="DM31" s="642"/>
      <c r="DN31" s="642"/>
      <c r="DO31" s="642"/>
      <c r="DP31" s="642"/>
      <c r="DQ31" s="642"/>
      <c r="DR31" s="642"/>
      <c r="DS31" s="642"/>
      <c r="DT31" s="642"/>
      <c r="DU31" s="642"/>
      <c r="DV31" s="643"/>
      <c r="DW31" s="646">
        <v>3.2</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35780440</v>
      </c>
      <c r="S32" s="644"/>
      <c r="T32" s="644"/>
      <c r="U32" s="644"/>
      <c r="V32" s="644"/>
      <c r="W32" s="644"/>
      <c r="X32" s="644"/>
      <c r="Y32" s="645"/>
      <c r="Z32" s="703">
        <v>2.1</v>
      </c>
      <c r="AA32" s="703"/>
      <c r="AB32" s="703"/>
      <c r="AC32" s="703"/>
      <c r="AD32" s="704" t="s">
        <v>243</v>
      </c>
      <c r="AE32" s="704"/>
      <c r="AF32" s="704"/>
      <c r="AG32" s="704"/>
      <c r="AH32" s="704"/>
      <c r="AI32" s="704"/>
      <c r="AJ32" s="704"/>
      <c r="AK32" s="704"/>
      <c r="AL32" s="646" t="s">
        <v>120</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99.7</v>
      </c>
      <c r="BH32" s="657"/>
      <c r="BI32" s="657"/>
      <c r="BJ32" s="657"/>
      <c r="BK32" s="657"/>
      <c r="BL32" s="657"/>
      <c r="BM32" s="701">
        <v>99.1</v>
      </c>
      <c r="BN32" s="657"/>
      <c r="BO32" s="657"/>
      <c r="BP32" s="657"/>
      <c r="BQ32" s="694"/>
      <c r="BR32" s="718">
        <v>99.6</v>
      </c>
      <c r="BS32" s="657"/>
      <c r="BT32" s="657"/>
      <c r="BU32" s="657"/>
      <c r="BV32" s="657"/>
      <c r="BW32" s="657"/>
      <c r="BX32" s="701">
        <v>98.8</v>
      </c>
      <c r="BY32" s="657"/>
      <c r="BZ32" s="657"/>
      <c r="CA32" s="657"/>
      <c r="CB32" s="694"/>
      <c r="CD32" s="729"/>
      <c r="CE32" s="730"/>
      <c r="CF32" s="685" t="s">
        <v>313</v>
      </c>
      <c r="CG32" s="682"/>
      <c r="CH32" s="682"/>
      <c r="CI32" s="682"/>
      <c r="CJ32" s="682"/>
      <c r="CK32" s="682"/>
      <c r="CL32" s="682"/>
      <c r="CM32" s="682"/>
      <c r="CN32" s="682"/>
      <c r="CO32" s="682"/>
      <c r="CP32" s="682"/>
      <c r="CQ32" s="683"/>
      <c r="CR32" s="641">
        <v>421</v>
      </c>
      <c r="CS32" s="644"/>
      <c r="CT32" s="644"/>
      <c r="CU32" s="644"/>
      <c r="CV32" s="644"/>
      <c r="CW32" s="644"/>
      <c r="CX32" s="644"/>
      <c r="CY32" s="645"/>
      <c r="CZ32" s="646">
        <v>0</v>
      </c>
      <c r="DA32" s="675"/>
      <c r="DB32" s="675"/>
      <c r="DC32" s="676"/>
      <c r="DD32" s="649">
        <v>421</v>
      </c>
      <c r="DE32" s="644"/>
      <c r="DF32" s="644"/>
      <c r="DG32" s="644"/>
      <c r="DH32" s="644"/>
      <c r="DI32" s="644"/>
      <c r="DJ32" s="644"/>
      <c r="DK32" s="645"/>
      <c r="DL32" s="649">
        <v>421</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1990584</v>
      </c>
      <c r="S33" s="644"/>
      <c r="T33" s="644"/>
      <c r="U33" s="644"/>
      <c r="V33" s="644"/>
      <c r="W33" s="644"/>
      <c r="X33" s="644"/>
      <c r="Y33" s="645"/>
      <c r="Z33" s="703">
        <v>0.1</v>
      </c>
      <c r="AA33" s="703"/>
      <c r="AB33" s="703"/>
      <c r="AC33" s="703"/>
      <c r="AD33" s="704" t="s">
        <v>128</v>
      </c>
      <c r="AE33" s="704"/>
      <c r="AF33" s="704"/>
      <c r="AG33" s="704"/>
      <c r="AH33" s="704"/>
      <c r="AI33" s="704"/>
      <c r="AJ33" s="704"/>
      <c r="AK33" s="704"/>
      <c r="AL33" s="646" t="s">
        <v>243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508666057</v>
      </c>
      <c r="CS33" s="642"/>
      <c r="CT33" s="642"/>
      <c r="CU33" s="642"/>
      <c r="CV33" s="642"/>
      <c r="CW33" s="642"/>
      <c r="CX33" s="642"/>
      <c r="CY33" s="643"/>
      <c r="CZ33" s="646">
        <v>29.2</v>
      </c>
      <c r="DA33" s="675"/>
      <c r="DB33" s="675"/>
      <c r="DC33" s="676"/>
      <c r="DD33" s="649">
        <v>312739865</v>
      </c>
      <c r="DE33" s="642"/>
      <c r="DF33" s="642"/>
      <c r="DG33" s="642"/>
      <c r="DH33" s="642"/>
      <c r="DI33" s="642"/>
      <c r="DJ33" s="642"/>
      <c r="DK33" s="643"/>
      <c r="DL33" s="649">
        <v>234957034</v>
      </c>
      <c r="DM33" s="642"/>
      <c r="DN33" s="642"/>
      <c r="DO33" s="642"/>
      <c r="DP33" s="642"/>
      <c r="DQ33" s="642"/>
      <c r="DR33" s="642"/>
      <c r="DS33" s="642"/>
      <c r="DT33" s="642"/>
      <c r="DU33" s="642"/>
      <c r="DV33" s="643"/>
      <c r="DW33" s="646">
        <v>26.2</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146025924</v>
      </c>
      <c r="S34" s="644"/>
      <c r="T34" s="644"/>
      <c r="U34" s="644"/>
      <c r="V34" s="644"/>
      <c r="W34" s="644"/>
      <c r="X34" s="644"/>
      <c r="Y34" s="645"/>
      <c r="Z34" s="703">
        <v>8.4</v>
      </c>
      <c r="AA34" s="703"/>
      <c r="AB34" s="703"/>
      <c r="AC34" s="703"/>
      <c r="AD34" s="704">
        <v>463811</v>
      </c>
      <c r="AE34" s="704"/>
      <c r="AF34" s="704"/>
      <c r="AG34" s="704"/>
      <c r="AH34" s="704"/>
      <c r="AI34" s="704"/>
      <c r="AJ34" s="704"/>
      <c r="AK34" s="704"/>
      <c r="AL34" s="646">
        <v>0.1</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111768760</v>
      </c>
      <c r="CS34" s="644"/>
      <c r="CT34" s="644"/>
      <c r="CU34" s="644"/>
      <c r="CV34" s="644"/>
      <c r="CW34" s="644"/>
      <c r="CX34" s="644"/>
      <c r="CY34" s="645"/>
      <c r="CZ34" s="646">
        <v>6.4</v>
      </c>
      <c r="DA34" s="675"/>
      <c r="DB34" s="675"/>
      <c r="DC34" s="676"/>
      <c r="DD34" s="649">
        <v>71872375</v>
      </c>
      <c r="DE34" s="644"/>
      <c r="DF34" s="644"/>
      <c r="DG34" s="644"/>
      <c r="DH34" s="644"/>
      <c r="DI34" s="644"/>
      <c r="DJ34" s="644"/>
      <c r="DK34" s="645"/>
      <c r="DL34" s="649">
        <v>69775799</v>
      </c>
      <c r="DM34" s="644"/>
      <c r="DN34" s="644"/>
      <c r="DO34" s="644"/>
      <c r="DP34" s="644"/>
      <c r="DQ34" s="644"/>
      <c r="DR34" s="644"/>
      <c r="DS34" s="644"/>
      <c r="DT34" s="644"/>
      <c r="DU34" s="644"/>
      <c r="DV34" s="645"/>
      <c r="DW34" s="646">
        <v>7.8</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117972500</v>
      </c>
      <c r="S35" s="644"/>
      <c r="T35" s="644"/>
      <c r="U35" s="644"/>
      <c r="V35" s="644"/>
      <c r="W35" s="644"/>
      <c r="X35" s="644"/>
      <c r="Y35" s="645"/>
      <c r="Z35" s="703">
        <v>6.8</v>
      </c>
      <c r="AA35" s="703"/>
      <c r="AB35" s="703"/>
      <c r="AC35" s="703"/>
      <c r="AD35" s="704" t="s">
        <v>128</v>
      </c>
      <c r="AE35" s="704"/>
      <c r="AF35" s="704"/>
      <c r="AG35" s="704"/>
      <c r="AH35" s="704"/>
      <c r="AI35" s="704"/>
      <c r="AJ35" s="704"/>
      <c r="AK35" s="704"/>
      <c r="AL35" s="646" t="s">
        <v>227</v>
      </c>
      <c r="AM35" s="647"/>
      <c r="AN35" s="647"/>
      <c r="AO35" s="705"/>
      <c r="AP35" s="214"/>
      <c r="AQ35" s="709" t="s">
        <v>321</v>
      </c>
      <c r="AR35" s="710"/>
      <c r="AS35" s="710"/>
      <c r="AT35" s="710"/>
      <c r="AU35" s="710"/>
      <c r="AV35" s="710"/>
      <c r="AW35" s="710"/>
      <c r="AX35" s="710"/>
      <c r="AY35" s="711"/>
      <c r="AZ35" s="706">
        <v>167030102</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1618150</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16384296</v>
      </c>
      <c r="CS35" s="642"/>
      <c r="CT35" s="642"/>
      <c r="CU35" s="642"/>
      <c r="CV35" s="642"/>
      <c r="CW35" s="642"/>
      <c r="CX35" s="642"/>
      <c r="CY35" s="643"/>
      <c r="CZ35" s="646">
        <v>0.9</v>
      </c>
      <c r="DA35" s="675"/>
      <c r="DB35" s="675"/>
      <c r="DC35" s="676"/>
      <c r="DD35" s="649">
        <v>12239191</v>
      </c>
      <c r="DE35" s="642"/>
      <c r="DF35" s="642"/>
      <c r="DG35" s="642"/>
      <c r="DH35" s="642"/>
      <c r="DI35" s="642"/>
      <c r="DJ35" s="642"/>
      <c r="DK35" s="643"/>
      <c r="DL35" s="649">
        <v>12239076</v>
      </c>
      <c r="DM35" s="642"/>
      <c r="DN35" s="642"/>
      <c r="DO35" s="642"/>
      <c r="DP35" s="642"/>
      <c r="DQ35" s="642"/>
      <c r="DR35" s="642"/>
      <c r="DS35" s="642"/>
      <c r="DT35" s="642"/>
      <c r="DU35" s="642"/>
      <c r="DV35" s="643"/>
      <c r="DW35" s="646">
        <v>1.4</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120</v>
      </c>
      <c r="S36" s="644"/>
      <c r="T36" s="644"/>
      <c r="U36" s="644"/>
      <c r="V36" s="644"/>
      <c r="W36" s="644"/>
      <c r="X36" s="644"/>
      <c r="Y36" s="645"/>
      <c r="Z36" s="703" t="s">
        <v>128</v>
      </c>
      <c r="AA36" s="703"/>
      <c r="AB36" s="703"/>
      <c r="AC36" s="703"/>
      <c r="AD36" s="704" t="s">
        <v>128</v>
      </c>
      <c r="AE36" s="704"/>
      <c r="AF36" s="704"/>
      <c r="AG36" s="704"/>
      <c r="AH36" s="704"/>
      <c r="AI36" s="704"/>
      <c r="AJ36" s="704"/>
      <c r="AK36" s="704"/>
      <c r="AL36" s="646" t="s">
        <v>120</v>
      </c>
      <c r="AM36" s="647"/>
      <c r="AN36" s="647"/>
      <c r="AO36" s="705"/>
      <c r="AQ36" s="678" t="s">
        <v>325</v>
      </c>
      <c r="AR36" s="679"/>
      <c r="AS36" s="679"/>
      <c r="AT36" s="679"/>
      <c r="AU36" s="679"/>
      <c r="AV36" s="679"/>
      <c r="AW36" s="679"/>
      <c r="AX36" s="679"/>
      <c r="AY36" s="680"/>
      <c r="AZ36" s="641">
        <v>30282716</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-13091261</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115483776</v>
      </c>
      <c r="CS36" s="644"/>
      <c r="CT36" s="644"/>
      <c r="CU36" s="644"/>
      <c r="CV36" s="644"/>
      <c r="CW36" s="644"/>
      <c r="CX36" s="644"/>
      <c r="CY36" s="645"/>
      <c r="CZ36" s="646">
        <v>6.6</v>
      </c>
      <c r="DA36" s="675"/>
      <c r="DB36" s="675"/>
      <c r="DC36" s="676"/>
      <c r="DD36" s="649">
        <v>96530910</v>
      </c>
      <c r="DE36" s="644"/>
      <c r="DF36" s="644"/>
      <c r="DG36" s="644"/>
      <c r="DH36" s="644"/>
      <c r="DI36" s="644"/>
      <c r="DJ36" s="644"/>
      <c r="DK36" s="645"/>
      <c r="DL36" s="649">
        <v>75597541</v>
      </c>
      <c r="DM36" s="644"/>
      <c r="DN36" s="644"/>
      <c r="DO36" s="644"/>
      <c r="DP36" s="644"/>
      <c r="DQ36" s="644"/>
      <c r="DR36" s="644"/>
      <c r="DS36" s="644"/>
      <c r="DT36" s="644"/>
      <c r="DU36" s="644"/>
      <c r="DV36" s="645"/>
      <c r="DW36" s="646">
        <v>8.4</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74600000</v>
      </c>
      <c r="S37" s="644"/>
      <c r="T37" s="644"/>
      <c r="U37" s="644"/>
      <c r="V37" s="644"/>
      <c r="W37" s="644"/>
      <c r="X37" s="644"/>
      <c r="Y37" s="645"/>
      <c r="Z37" s="703">
        <v>4.3</v>
      </c>
      <c r="AA37" s="703"/>
      <c r="AB37" s="703"/>
      <c r="AC37" s="703"/>
      <c r="AD37" s="704" t="s">
        <v>128</v>
      </c>
      <c r="AE37" s="704"/>
      <c r="AF37" s="704"/>
      <c r="AG37" s="704"/>
      <c r="AH37" s="704"/>
      <c r="AI37" s="704"/>
      <c r="AJ37" s="704"/>
      <c r="AK37" s="704"/>
      <c r="AL37" s="646" t="s">
        <v>120</v>
      </c>
      <c r="AM37" s="647"/>
      <c r="AN37" s="647"/>
      <c r="AO37" s="705"/>
      <c r="AQ37" s="678" t="s">
        <v>329</v>
      </c>
      <c r="AR37" s="679"/>
      <c r="AS37" s="679"/>
      <c r="AT37" s="679"/>
      <c r="AU37" s="679"/>
      <c r="AV37" s="679"/>
      <c r="AW37" s="679"/>
      <c r="AX37" s="679"/>
      <c r="AY37" s="680"/>
      <c r="AZ37" s="641">
        <v>11555648</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432424</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7616250</v>
      </c>
      <c r="CS37" s="642"/>
      <c r="CT37" s="642"/>
      <c r="CU37" s="642"/>
      <c r="CV37" s="642"/>
      <c r="CW37" s="642"/>
      <c r="CX37" s="642"/>
      <c r="CY37" s="643"/>
      <c r="CZ37" s="646">
        <v>0.4</v>
      </c>
      <c r="DA37" s="675"/>
      <c r="DB37" s="675"/>
      <c r="DC37" s="676"/>
      <c r="DD37" s="649">
        <v>2700029</v>
      </c>
      <c r="DE37" s="642"/>
      <c r="DF37" s="642"/>
      <c r="DG37" s="642"/>
      <c r="DH37" s="642"/>
      <c r="DI37" s="642"/>
      <c r="DJ37" s="642"/>
      <c r="DK37" s="643"/>
      <c r="DL37" s="649">
        <v>2476491</v>
      </c>
      <c r="DM37" s="642"/>
      <c r="DN37" s="642"/>
      <c r="DO37" s="642"/>
      <c r="DP37" s="642"/>
      <c r="DQ37" s="642"/>
      <c r="DR37" s="642"/>
      <c r="DS37" s="642"/>
      <c r="DT37" s="642"/>
      <c r="DU37" s="642"/>
      <c r="DV37" s="643"/>
      <c r="DW37" s="646">
        <v>0.3</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1742817144</v>
      </c>
      <c r="S38" s="693"/>
      <c r="T38" s="693"/>
      <c r="U38" s="693"/>
      <c r="V38" s="693"/>
      <c r="W38" s="693"/>
      <c r="X38" s="693"/>
      <c r="Y38" s="698"/>
      <c r="Z38" s="699">
        <v>100</v>
      </c>
      <c r="AA38" s="699"/>
      <c r="AB38" s="699"/>
      <c r="AC38" s="699"/>
      <c r="AD38" s="700">
        <v>823036047</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4627557</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645128</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129366304</v>
      </c>
      <c r="CS38" s="644"/>
      <c r="CT38" s="644"/>
      <c r="CU38" s="644"/>
      <c r="CV38" s="644"/>
      <c r="CW38" s="644"/>
      <c r="CX38" s="644"/>
      <c r="CY38" s="645"/>
      <c r="CZ38" s="646">
        <v>7.4</v>
      </c>
      <c r="DA38" s="675"/>
      <c r="DB38" s="675"/>
      <c r="DC38" s="676"/>
      <c r="DD38" s="649">
        <v>106294625</v>
      </c>
      <c r="DE38" s="644"/>
      <c r="DF38" s="644"/>
      <c r="DG38" s="644"/>
      <c r="DH38" s="644"/>
      <c r="DI38" s="644"/>
      <c r="DJ38" s="644"/>
      <c r="DK38" s="645"/>
      <c r="DL38" s="649">
        <v>77344618</v>
      </c>
      <c r="DM38" s="644"/>
      <c r="DN38" s="644"/>
      <c r="DO38" s="644"/>
      <c r="DP38" s="644"/>
      <c r="DQ38" s="644"/>
      <c r="DR38" s="644"/>
      <c r="DS38" s="644"/>
      <c r="DT38" s="644"/>
      <c r="DU38" s="644"/>
      <c r="DV38" s="645"/>
      <c r="DW38" s="646">
        <v>8.6</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v>3440948</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87</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45726154</v>
      </c>
      <c r="CS39" s="642"/>
      <c r="CT39" s="642"/>
      <c r="CU39" s="642"/>
      <c r="CV39" s="642"/>
      <c r="CW39" s="642"/>
      <c r="CX39" s="642"/>
      <c r="CY39" s="643"/>
      <c r="CZ39" s="646">
        <v>2.6</v>
      </c>
      <c r="DA39" s="675"/>
      <c r="DB39" s="675"/>
      <c r="DC39" s="676"/>
      <c r="DD39" s="649">
        <v>21001078</v>
      </c>
      <c r="DE39" s="642"/>
      <c r="DF39" s="642"/>
      <c r="DG39" s="642"/>
      <c r="DH39" s="642"/>
      <c r="DI39" s="642"/>
      <c r="DJ39" s="642"/>
      <c r="DK39" s="643"/>
      <c r="DL39" s="649" t="s">
        <v>128</v>
      </c>
      <c r="DM39" s="642"/>
      <c r="DN39" s="642"/>
      <c r="DO39" s="642"/>
      <c r="DP39" s="642"/>
      <c r="DQ39" s="642"/>
      <c r="DR39" s="642"/>
      <c r="DS39" s="642"/>
      <c r="DT39" s="642"/>
      <c r="DU39" s="642"/>
      <c r="DV39" s="643"/>
      <c r="DW39" s="646" t="s">
        <v>248</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41866135</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133</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89936767</v>
      </c>
      <c r="CS40" s="644"/>
      <c r="CT40" s="644"/>
      <c r="CU40" s="644"/>
      <c r="CV40" s="644"/>
      <c r="CW40" s="644"/>
      <c r="CX40" s="644"/>
      <c r="CY40" s="645"/>
      <c r="CZ40" s="646">
        <v>5.2</v>
      </c>
      <c r="DA40" s="675"/>
      <c r="DB40" s="675"/>
      <c r="DC40" s="676"/>
      <c r="DD40" s="649">
        <v>4801686</v>
      </c>
      <c r="DE40" s="644"/>
      <c r="DF40" s="644"/>
      <c r="DG40" s="644"/>
      <c r="DH40" s="644"/>
      <c r="DI40" s="644"/>
      <c r="DJ40" s="644"/>
      <c r="DK40" s="645"/>
      <c r="DL40" s="649" t="s">
        <v>248</v>
      </c>
      <c r="DM40" s="644"/>
      <c r="DN40" s="644"/>
      <c r="DO40" s="644"/>
      <c r="DP40" s="644"/>
      <c r="DQ40" s="644"/>
      <c r="DR40" s="644"/>
      <c r="DS40" s="644"/>
      <c r="DT40" s="644"/>
      <c r="DU40" s="644"/>
      <c r="DV40" s="645"/>
      <c r="DW40" s="646" t="s">
        <v>227</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75257098</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313</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248</v>
      </c>
      <c r="CS41" s="642"/>
      <c r="CT41" s="642"/>
      <c r="CU41" s="642"/>
      <c r="CV41" s="642"/>
      <c r="CW41" s="642"/>
      <c r="CX41" s="642"/>
      <c r="CY41" s="643"/>
      <c r="CZ41" s="646" t="s">
        <v>227</v>
      </c>
      <c r="DA41" s="675"/>
      <c r="DB41" s="675"/>
      <c r="DC41" s="676"/>
      <c r="DD41" s="649" t="s">
        <v>248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115756512</v>
      </c>
      <c r="CS42" s="644"/>
      <c r="CT42" s="644"/>
      <c r="CU42" s="644"/>
      <c r="CV42" s="644"/>
      <c r="CW42" s="644"/>
      <c r="CX42" s="644"/>
      <c r="CY42" s="645"/>
      <c r="CZ42" s="646">
        <v>6.6</v>
      </c>
      <c r="DA42" s="647"/>
      <c r="DB42" s="647"/>
      <c r="DC42" s="648"/>
      <c r="DD42" s="649">
        <v>37611701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2113538</v>
      </c>
      <c r="CS43" s="642"/>
      <c r="CT43" s="642"/>
      <c r="CU43" s="642"/>
      <c r="CV43" s="642"/>
      <c r="CW43" s="642"/>
      <c r="CX43" s="642"/>
      <c r="CY43" s="643"/>
      <c r="CZ43" s="646">
        <v>0.1</v>
      </c>
      <c r="DA43" s="675"/>
      <c r="DB43" s="675"/>
      <c r="DC43" s="676"/>
      <c r="DD43" s="649">
        <v>1981337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115756512</v>
      </c>
      <c r="CS44" s="644"/>
      <c r="CT44" s="644"/>
      <c r="CU44" s="644"/>
      <c r="CV44" s="644"/>
      <c r="CW44" s="644"/>
      <c r="CX44" s="644"/>
      <c r="CY44" s="645"/>
      <c r="CZ44" s="646">
        <v>6.6</v>
      </c>
      <c r="DA44" s="647"/>
      <c r="DB44" s="647"/>
      <c r="DC44" s="648"/>
      <c r="DD44" s="649">
        <v>37611701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71070390</v>
      </c>
      <c r="CS45" s="642"/>
      <c r="CT45" s="642"/>
      <c r="CU45" s="642"/>
      <c r="CV45" s="642"/>
      <c r="CW45" s="642"/>
      <c r="CX45" s="642"/>
      <c r="CY45" s="643"/>
      <c r="CZ45" s="646">
        <v>4.0999999999999996</v>
      </c>
      <c r="DA45" s="675"/>
      <c r="DB45" s="675"/>
      <c r="DC45" s="676"/>
      <c r="DD45" s="649">
        <v>11928900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41661382</v>
      </c>
      <c r="CS46" s="644"/>
      <c r="CT46" s="644"/>
      <c r="CU46" s="644"/>
      <c r="CV46" s="644"/>
      <c r="CW46" s="644"/>
      <c r="CX46" s="644"/>
      <c r="CY46" s="645"/>
      <c r="CZ46" s="646">
        <v>2.4</v>
      </c>
      <c r="DA46" s="647"/>
      <c r="DB46" s="647"/>
      <c r="DC46" s="648"/>
      <c r="DD46" s="649">
        <v>25375061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t="s">
        <v>128</v>
      </c>
      <c r="CS47" s="642"/>
      <c r="CT47" s="642"/>
      <c r="CU47" s="642"/>
      <c r="CV47" s="642"/>
      <c r="CW47" s="642"/>
      <c r="CX47" s="642"/>
      <c r="CY47" s="643"/>
      <c r="CZ47" s="646" t="s">
        <v>128</v>
      </c>
      <c r="DA47" s="675"/>
      <c r="DB47" s="675"/>
      <c r="DC47" s="676"/>
      <c r="DD47" s="649" t="s">
        <v>128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120</v>
      </c>
      <c r="CS48" s="644"/>
      <c r="CT48" s="644"/>
      <c r="CU48" s="644"/>
      <c r="CV48" s="644"/>
      <c r="CW48" s="644"/>
      <c r="CX48" s="644"/>
      <c r="CY48" s="645"/>
      <c r="CZ48" s="646" t="s">
        <v>120</v>
      </c>
      <c r="DA48" s="647"/>
      <c r="DB48" s="647"/>
      <c r="DC48" s="648"/>
      <c r="DD48" s="649" t="s">
        <v>128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1740813287</v>
      </c>
      <c r="CS49" s="657"/>
      <c r="CT49" s="657"/>
      <c r="CU49" s="657"/>
      <c r="CV49" s="657"/>
      <c r="CW49" s="657"/>
      <c r="CX49" s="657"/>
      <c r="CY49" s="658"/>
      <c r="CZ49" s="659">
        <v>100</v>
      </c>
      <c r="DA49" s="660"/>
      <c r="DB49" s="660"/>
      <c r="DC49" s="661"/>
      <c r="DD49" s="662">
        <v>997954049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YU0V+lOq+5Umzghh7rh+3HBx8pY8bQD8Tpm+gjlSFkuF50yLhXZpczfuv4911ryIAOUjnraU7bqHv2HkNZTp6A==" saltValue="Fj3mnjOYjgrGKB8vHLHC1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1751687</v>
      </c>
      <c r="R7" s="1174"/>
      <c r="S7" s="1174"/>
      <c r="T7" s="1174"/>
      <c r="U7" s="1174"/>
      <c r="V7" s="1174">
        <v>1750324</v>
      </c>
      <c r="W7" s="1174"/>
      <c r="X7" s="1174"/>
      <c r="Y7" s="1174"/>
      <c r="Z7" s="1174"/>
      <c r="AA7" s="1174">
        <v>1362</v>
      </c>
      <c r="AB7" s="1174"/>
      <c r="AC7" s="1174"/>
      <c r="AD7" s="1174"/>
      <c r="AE7" s="1175"/>
      <c r="AF7" s="1176">
        <v>420</v>
      </c>
      <c r="AG7" s="1177"/>
      <c r="AH7" s="1177"/>
      <c r="AI7" s="1177"/>
      <c r="AJ7" s="1178"/>
      <c r="AK7" s="1160">
        <v>114933</v>
      </c>
      <c r="AL7" s="1161"/>
      <c r="AM7" s="1161"/>
      <c r="AN7" s="1161"/>
      <c r="AO7" s="1161"/>
      <c r="AP7" s="1161">
        <v>3328407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591</v>
      </c>
      <c r="BT7" s="1165"/>
      <c r="BU7" s="1165"/>
      <c r="BV7" s="1165"/>
      <c r="BW7" s="1165"/>
      <c r="BX7" s="1165"/>
      <c r="BY7" s="1165"/>
      <c r="BZ7" s="1165"/>
      <c r="CA7" s="1165"/>
      <c r="CB7" s="1165"/>
      <c r="CC7" s="1165"/>
      <c r="CD7" s="1165"/>
      <c r="CE7" s="1165"/>
      <c r="CF7" s="1165"/>
      <c r="CG7" s="1166"/>
      <c r="CH7" s="1157">
        <v>-33</v>
      </c>
      <c r="CI7" s="1158"/>
      <c r="CJ7" s="1158"/>
      <c r="CK7" s="1158"/>
      <c r="CL7" s="1159"/>
      <c r="CM7" s="1157">
        <v>698</v>
      </c>
      <c r="CN7" s="1158"/>
      <c r="CO7" s="1158"/>
      <c r="CP7" s="1158"/>
      <c r="CQ7" s="1159"/>
      <c r="CR7" s="1157">
        <v>200</v>
      </c>
      <c r="CS7" s="1158"/>
      <c r="CT7" s="1158"/>
      <c r="CU7" s="1158"/>
      <c r="CV7" s="1159"/>
      <c r="CW7" s="1157">
        <v>41</v>
      </c>
      <c r="CX7" s="1158"/>
      <c r="CY7" s="1158"/>
      <c r="CZ7" s="1158"/>
      <c r="DA7" s="1159"/>
      <c r="DB7" s="1157" t="s">
        <v>516</v>
      </c>
      <c r="DC7" s="1158"/>
      <c r="DD7" s="1158"/>
      <c r="DE7" s="1158"/>
      <c r="DF7" s="1159"/>
      <c r="DG7" s="1157" t="s">
        <v>516</v>
      </c>
      <c r="DH7" s="1158"/>
      <c r="DI7" s="1158"/>
      <c r="DJ7" s="1158"/>
      <c r="DK7" s="1159"/>
      <c r="DL7" s="1157" t="s">
        <v>516</v>
      </c>
      <c r="DM7" s="1158"/>
      <c r="DN7" s="1158"/>
      <c r="DO7" s="1158"/>
      <c r="DP7" s="1159"/>
      <c r="DQ7" s="1157" t="s">
        <v>516</v>
      </c>
      <c r="DR7" s="1158"/>
      <c r="DS7" s="1158"/>
      <c r="DT7" s="1158"/>
      <c r="DU7" s="1159"/>
      <c r="DV7" s="1184"/>
      <c r="DW7" s="1185"/>
      <c r="DX7" s="1185"/>
      <c r="DY7" s="1185"/>
      <c r="DZ7" s="1186"/>
      <c r="EA7" s="234"/>
    </row>
    <row r="8" spans="1:131" s="235" customFormat="1" ht="26.25" customHeight="1" x14ac:dyDescent="0.15">
      <c r="A8" s="241">
        <v>2</v>
      </c>
      <c r="B8" s="1106" t="s">
        <v>380</v>
      </c>
      <c r="C8" s="1107"/>
      <c r="D8" s="1107"/>
      <c r="E8" s="1107"/>
      <c r="F8" s="1107"/>
      <c r="G8" s="1107"/>
      <c r="H8" s="1107"/>
      <c r="I8" s="1107"/>
      <c r="J8" s="1107"/>
      <c r="K8" s="1107"/>
      <c r="L8" s="1107"/>
      <c r="M8" s="1107"/>
      <c r="N8" s="1107"/>
      <c r="O8" s="1107"/>
      <c r="P8" s="1108"/>
      <c r="Q8" s="1112">
        <v>853</v>
      </c>
      <c r="R8" s="1113"/>
      <c r="S8" s="1113"/>
      <c r="T8" s="1113"/>
      <c r="U8" s="1113"/>
      <c r="V8" s="1113">
        <v>224</v>
      </c>
      <c r="W8" s="1113"/>
      <c r="X8" s="1113"/>
      <c r="Y8" s="1113"/>
      <c r="Z8" s="1113"/>
      <c r="AA8" s="1113">
        <v>628</v>
      </c>
      <c r="AB8" s="1113"/>
      <c r="AC8" s="1113"/>
      <c r="AD8" s="1113"/>
      <c r="AE8" s="1114"/>
      <c r="AF8" s="1088" t="s">
        <v>120</v>
      </c>
      <c r="AG8" s="1089"/>
      <c r="AH8" s="1089"/>
      <c r="AI8" s="1089"/>
      <c r="AJ8" s="1090"/>
      <c r="AK8" s="1155">
        <v>8</v>
      </c>
      <c r="AL8" s="1156"/>
      <c r="AM8" s="1156"/>
      <c r="AN8" s="1156"/>
      <c r="AO8" s="1156"/>
      <c r="AP8" s="1156">
        <v>2468</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592</v>
      </c>
      <c r="BT8" s="1084"/>
      <c r="BU8" s="1084"/>
      <c r="BV8" s="1084"/>
      <c r="BW8" s="1084"/>
      <c r="BX8" s="1084"/>
      <c r="BY8" s="1084"/>
      <c r="BZ8" s="1084"/>
      <c r="CA8" s="1084"/>
      <c r="CB8" s="1084"/>
      <c r="CC8" s="1084"/>
      <c r="CD8" s="1084"/>
      <c r="CE8" s="1084"/>
      <c r="CF8" s="1084"/>
      <c r="CG8" s="1085"/>
      <c r="CH8" s="1058">
        <v>7</v>
      </c>
      <c r="CI8" s="1059"/>
      <c r="CJ8" s="1059"/>
      <c r="CK8" s="1059"/>
      <c r="CL8" s="1060"/>
      <c r="CM8" s="1058">
        <v>1048</v>
      </c>
      <c r="CN8" s="1059"/>
      <c r="CO8" s="1059"/>
      <c r="CP8" s="1059"/>
      <c r="CQ8" s="1060"/>
      <c r="CR8" s="1058">
        <v>25</v>
      </c>
      <c r="CS8" s="1059"/>
      <c r="CT8" s="1059"/>
      <c r="CU8" s="1059"/>
      <c r="CV8" s="1060"/>
      <c r="CW8" s="1058">
        <v>321</v>
      </c>
      <c r="CX8" s="1059"/>
      <c r="CY8" s="1059"/>
      <c r="CZ8" s="1059"/>
      <c r="DA8" s="1060"/>
      <c r="DB8" s="1058" t="s">
        <v>516</v>
      </c>
      <c r="DC8" s="1059"/>
      <c r="DD8" s="1059"/>
      <c r="DE8" s="1059"/>
      <c r="DF8" s="1060"/>
      <c r="DG8" s="1058" t="s">
        <v>516</v>
      </c>
      <c r="DH8" s="1059"/>
      <c r="DI8" s="1059"/>
      <c r="DJ8" s="1059"/>
      <c r="DK8" s="1060"/>
      <c r="DL8" s="1058" t="s">
        <v>516</v>
      </c>
      <c r="DM8" s="1059"/>
      <c r="DN8" s="1059"/>
      <c r="DO8" s="1059"/>
      <c r="DP8" s="1060"/>
      <c r="DQ8" s="1058" t="s">
        <v>516</v>
      </c>
      <c r="DR8" s="1059"/>
      <c r="DS8" s="1059"/>
      <c r="DT8" s="1059"/>
      <c r="DU8" s="1060"/>
      <c r="DV8" s="1061"/>
      <c r="DW8" s="1062"/>
      <c r="DX8" s="1062"/>
      <c r="DY8" s="1062"/>
      <c r="DZ8" s="1063"/>
      <c r="EA8" s="234"/>
    </row>
    <row r="9" spans="1:131" s="235" customFormat="1" ht="26.25" customHeight="1" x14ac:dyDescent="0.15">
      <c r="A9" s="241">
        <v>3</v>
      </c>
      <c r="B9" s="1106" t="s">
        <v>381</v>
      </c>
      <c r="C9" s="1107"/>
      <c r="D9" s="1107"/>
      <c r="E9" s="1107"/>
      <c r="F9" s="1107"/>
      <c r="G9" s="1107"/>
      <c r="H9" s="1107"/>
      <c r="I9" s="1107"/>
      <c r="J9" s="1107"/>
      <c r="K9" s="1107"/>
      <c r="L9" s="1107"/>
      <c r="M9" s="1107"/>
      <c r="N9" s="1107"/>
      <c r="O9" s="1107"/>
      <c r="P9" s="1108"/>
      <c r="Q9" s="1112">
        <v>497</v>
      </c>
      <c r="R9" s="1113"/>
      <c r="S9" s="1113"/>
      <c r="T9" s="1113"/>
      <c r="U9" s="1113"/>
      <c r="V9" s="1113">
        <v>497</v>
      </c>
      <c r="W9" s="1113"/>
      <c r="X9" s="1113"/>
      <c r="Y9" s="1113"/>
      <c r="Z9" s="1113"/>
      <c r="AA9" s="1113">
        <v>0</v>
      </c>
      <c r="AB9" s="1113"/>
      <c r="AC9" s="1113"/>
      <c r="AD9" s="1113"/>
      <c r="AE9" s="1114"/>
      <c r="AF9" s="1088" t="s">
        <v>382</v>
      </c>
      <c r="AG9" s="1089"/>
      <c r="AH9" s="1089"/>
      <c r="AI9" s="1089"/>
      <c r="AJ9" s="1090"/>
      <c r="AK9" s="1155">
        <v>92</v>
      </c>
      <c r="AL9" s="1156"/>
      <c r="AM9" s="1156"/>
      <c r="AN9" s="1156"/>
      <c r="AO9" s="1156"/>
      <c r="AP9" s="1156" t="s">
        <v>516</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593</v>
      </c>
      <c r="BT9" s="1084"/>
      <c r="BU9" s="1084"/>
      <c r="BV9" s="1084"/>
      <c r="BW9" s="1084"/>
      <c r="BX9" s="1084"/>
      <c r="BY9" s="1084"/>
      <c r="BZ9" s="1084"/>
      <c r="CA9" s="1084"/>
      <c r="CB9" s="1084"/>
      <c r="CC9" s="1084"/>
      <c r="CD9" s="1084"/>
      <c r="CE9" s="1084"/>
      <c r="CF9" s="1084"/>
      <c r="CG9" s="1085"/>
      <c r="CH9" s="1058">
        <v>67</v>
      </c>
      <c r="CI9" s="1059"/>
      <c r="CJ9" s="1059"/>
      <c r="CK9" s="1059"/>
      <c r="CL9" s="1060"/>
      <c r="CM9" s="1058">
        <v>1264</v>
      </c>
      <c r="CN9" s="1059"/>
      <c r="CO9" s="1059"/>
      <c r="CP9" s="1059"/>
      <c r="CQ9" s="1060"/>
      <c r="CR9" s="1058">
        <v>30</v>
      </c>
      <c r="CS9" s="1059"/>
      <c r="CT9" s="1059"/>
      <c r="CU9" s="1059"/>
      <c r="CV9" s="1060"/>
      <c r="CW9" s="1058" t="s">
        <v>516</v>
      </c>
      <c r="CX9" s="1059"/>
      <c r="CY9" s="1059"/>
      <c r="CZ9" s="1059"/>
      <c r="DA9" s="1060"/>
      <c r="DB9" s="1058" t="s">
        <v>516</v>
      </c>
      <c r="DC9" s="1059"/>
      <c r="DD9" s="1059"/>
      <c r="DE9" s="1059"/>
      <c r="DF9" s="1060"/>
      <c r="DG9" s="1058" t="s">
        <v>516</v>
      </c>
      <c r="DH9" s="1059"/>
      <c r="DI9" s="1059"/>
      <c r="DJ9" s="1059"/>
      <c r="DK9" s="1060"/>
      <c r="DL9" s="1058" t="s">
        <v>516</v>
      </c>
      <c r="DM9" s="1059"/>
      <c r="DN9" s="1059"/>
      <c r="DO9" s="1059"/>
      <c r="DP9" s="1060"/>
      <c r="DQ9" s="1058" t="s">
        <v>516</v>
      </c>
      <c r="DR9" s="1059"/>
      <c r="DS9" s="1059"/>
      <c r="DT9" s="1059"/>
      <c r="DU9" s="1060"/>
      <c r="DV9" s="1061"/>
      <c r="DW9" s="1062"/>
      <c r="DX9" s="1062"/>
      <c r="DY9" s="1062"/>
      <c r="DZ9" s="1063"/>
      <c r="EA9" s="234"/>
    </row>
    <row r="10" spans="1:131" s="235" customFormat="1" ht="26.25" customHeight="1" x14ac:dyDescent="0.15">
      <c r="A10" s="241">
        <v>4</v>
      </c>
      <c r="B10" s="1106" t="s">
        <v>383</v>
      </c>
      <c r="C10" s="1107"/>
      <c r="D10" s="1107"/>
      <c r="E10" s="1107"/>
      <c r="F10" s="1107"/>
      <c r="G10" s="1107"/>
      <c r="H10" s="1107"/>
      <c r="I10" s="1107"/>
      <c r="J10" s="1107"/>
      <c r="K10" s="1107"/>
      <c r="L10" s="1107"/>
      <c r="M10" s="1107"/>
      <c r="N10" s="1107"/>
      <c r="O10" s="1107"/>
      <c r="P10" s="1108"/>
      <c r="Q10" s="1112">
        <v>1304683</v>
      </c>
      <c r="R10" s="1113"/>
      <c r="S10" s="1113"/>
      <c r="T10" s="1113"/>
      <c r="U10" s="1113"/>
      <c r="V10" s="1113">
        <v>1304683</v>
      </c>
      <c r="W10" s="1113"/>
      <c r="X10" s="1113"/>
      <c r="Y10" s="1113"/>
      <c r="Z10" s="1113"/>
      <c r="AA10" s="1113">
        <v>0</v>
      </c>
      <c r="AB10" s="1113"/>
      <c r="AC10" s="1113"/>
      <c r="AD10" s="1113"/>
      <c r="AE10" s="1114"/>
      <c r="AF10" s="1088" t="s">
        <v>382</v>
      </c>
      <c r="AG10" s="1089"/>
      <c r="AH10" s="1089"/>
      <c r="AI10" s="1089"/>
      <c r="AJ10" s="1090"/>
      <c r="AK10" s="1155">
        <v>1013018</v>
      </c>
      <c r="AL10" s="1156"/>
      <c r="AM10" s="1156"/>
      <c r="AN10" s="1156"/>
      <c r="AO10" s="1156"/>
      <c r="AP10" s="1156" t="s">
        <v>516</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594</v>
      </c>
      <c r="BT10" s="1084"/>
      <c r="BU10" s="1084"/>
      <c r="BV10" s="1084"/>
      <c r="BW10" s="1084"/>
      <c r="BX10" s="1084"/>
      <c r="BY10" s="1084"/>
      <c r="BZ10" s="1084"/>
      <c r="CA10" s="1084"/>
      <c r="CB10" s="1084"/>
      <c r="CC10" s="1084"/>
      <c r="CD10" s="1084"/>
      <c r="CE10" s="1084"/>
      <c r="CF10" s="1084"/>
      <c r="CG10" s="1085"/>
      <c r="CH10" s="1058">
        <v>212</v>
      </c>
      <c r="CI10" s="1059"/>
      <c r="CJ10" s="1059"/>
      <c r="CK10" s="1059"/>
      <c r="CL10" s="1060"/>
      <c r="CM10" s="1058">
        <v>3468</v>
      </c>
      <c r="CN10" s="1059"/>
      <c r="CO10" s="1059"/>
      <c r="CP10" s="1059"/>
      <c r="CQ10" s="1060"/>
      <c r="CR10" s="1058">
        <v>250</v>
      </c>
      <c r="CS10" s="1059"/>
      <c r="CT10" s="1059"/>
      <c r="CU10" s="1059"/>
      <c r="CV10" s="1060"/>
      <c r="CW10" s="1058" t="s">
        <v>516</v>
      </c>
      <c r="CX10" s="1059"/>
      <c r="CY10" s="1059"/>
      <c r="CZ10" s="1059"/>
      <c r="DA10" s="1060"/>
      <c r="DB10" s="1058" t="s">
        <v>516</v>
      </c>
      <c r="DC10" s="1059"/>
      <c r="DD10" s="1059"/>
      <c r="DE10" s="1059"/>
      <c r="DF10" s="1060"/>
      <c r="DG10" s="1058" t="s">
        <v>516</v>
      </c>
      <c r="DH10" s="1059"/>
      <c r="DI10" s="1059"/>
      <c r="DJ10" s="1059"/>
      <c r="DK10" s="1060"/>
      <c r="DL10" s="1058" t="s">
        <v>516</v>
      </c>
      <c r="DM10" s="1059"/>
      <c r="DN10" s="1059"/>
      <c r="DO10" s="1059"/>
      <c r="DP10" s="1060"/>
      <c r="DQ10" s="1058" t="s">
        <v>516</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595</v>
      </c>
      <c r="BT11" s="1084"/>
      <c r="BU11" s="1084"/>
      <c r="BV11" s="1084"/>
      <c r="BW11" s="1084"/>
      <c r="BX11" s="1084"/>
      <c r="BY11" s="1084"/>
      <c r="BZ11" s="1084"/>
      <c r="CA11" s="1084"/>
      <c r="CB11" s="1084"/>
      <c r="CC11" s="1084"/>
      <c r="CD11" s="1084"/>
      <c r="CE11" s="1084"/>
      <c r="CF11" s="1084"/>
      <c r="CG11" s="1085"/>
      <c r="CH11" s="1058">
        <v>60</v>
      </c>
      <c r="CI11" s="1059"/>
      <c r="CJ11" s="1059"/>
      <c r="CK11" s="1059"/>
      <c r="CL11" s="1060"/>
      <c r="CM11" s="1058">
        <v>10718</v>
      </c>
      <c r="CN11" s="1059"/>
      <c r="CO11" s="1059"/>
      <c r="CP11" s="1059"/>
      <c r="CQ11" s="1060"/>
      <c r="CR11" s="1058">
        <v>302</v>
      </c>
      <c r="CS11" s="1059"/>
      <c r="CT11" s="1059"/>
      <c r="CU11" s="1059"/>
      <c r="CV11" s="1060"/>
      <c r="CW11" s="1058" t="s">
        <v>516</v>
      </c>
      <c r="CX11" s="1059"/>
      <c r="CY11" s="1059"/>
      <c r="CZ11" s="1059"/>
      <c r="DA11" s="1060"/>
      <c r="DB11" s="1058" t="s">
        <v>516</v>
      </c>
      <c r="DC11" s="1059"/>
      <c r="DD11" s="1059"/>
      <c r="DE11" s="1059"/>
      <c r="DF11" s="1060"/>
      <c r="DG11" s="1058" t="s">
        <v>516</v>
      </c>
      <c r="DH11" s="1059"/>
      <c r="DI11" s="1059"/>
      <c r="DJ11" s="1059"/>
      <c r="DK11" s="1060"/>
      <c r="DL11" s="1058" t="s">
        <v>516</v>
      </c>
      <c r="DM11" s="1059"/>
      <c r="DN11" s="1059"/>
      <c r="DO11" s="1059"/>
      <c r="DP11" s="1060"/>
      <c r="DQ11" s="1058" t="s">
        <v>516</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t="s">
        <v>596</v>
      </c>
      <c r="BS12" s="1083" t="s">
        <v>597</v>
      </c>
      <c r="BT12" s="1084"/>
      <c r="BU12" s="1084"/>
      <c r="BV12" s="1084"/>
      <c r="BW12" s="1084"/>
      <c r="BX12" s="1084"/>
      <c r="BY12" s="1084"/>
      <c r="BZ12" s="1084"/>
      <c r="CA12" s="1084"/>
      <c r="CB12" s="1084"/>
      <c r="CC12" s="1084"/>
      <c r="CD12" s="1084"/>
      <c r="CE12" s="1084"/>
      <c r="CF12" s="1084"/>
      <c r="CG12" s="1085"/>
      <c r="CH12" s="1058">
        <v>1233</v>
      </c>
      <c r="CI12" s="1059"/>
      <c r="CJ12" s="1059"/>
      <c r="CK12" s="1059"/>
      <c r="CL12" s="1060"/>
      <c r="CM12" s="1058">
        <v>-13479</v>
      </c>
      <c r="CN12" s="1059"/>
      <c r="CO12" s="1059"/>
      <c r="CP12" s="1059"/>
      <c r="CQ12" s="1060"/>
      <c r="CR12" s="1058">
        <v>11500</v>
      </c>
      <c r="CS12" s="1059"/>
      <c r="CT12" s="1059"/>
      <c r="CU12" s="1059"/>
      <c r="CV12" s="1060"/>
      <c r="CW12" s="1058">
        <v>10</v>
      </c>
      <c r="CX12" s="1059"/>
      <c r="CY12" s="1059"/>
      <c r="CZ12" s="1059"/>
      <c r="DA12" s="1060"/>
      <c r="DB12" s="1058">
        <v>15621</v>
      </c>
      <c r="DC12" s="1059"/>
      <c r="DD12" s="1059"/>
      <c r="DE12" s="1059"/>
      <c r="DF12" s="1060"/>
      <c r="DG12" s="1058" t="s">
        <v>516</v>
      </c>
      <c r="DH12" s="1059"/>
      <c r="DI12" s="1059"/>
      <c r="DJ12" s="1059"/>
      <c r="DK12" s="1060"/>
      <c r="DL12" s="1058">
        <v>19674</v>
      </c>
      <c r="DM12" s="1059"/>
      <c r="DN12" s="1059"/>
      <c r="DO12" s="1059"/>
      <c r="DP12" s="1060"/>
      <c r="DQ12" s="1058">
        <v>19674</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598</v>
      </c>
      <c r="BT13" s="1084"/>
      <c r="BU13" s="1084"/>
      <c r="BV13" s="1084"/>
      <c r="BW13" s="1084"/>
      <c r="BX13" s="1084"/>
      <c r="BY13" s="1084"/>
      <c r="BZ13" s="1084"/>
      <c r="CA13" s="1084"/>
      <c r="CB13" s="1084"/>
      <c r="CC13" s="1084"/>
      <c r="CD13" s="1084"/>
      <c r="CE13" s="1084"/>
      <c r="CF13" s="1084"/>
      <c r="CG13" s="1085"/>
      <c r="CH13" s="1058">
        <v>15</v>
      </c>
      <c r="CI13" s="1059"/>
      <c r="CJ13" s="1059"/>
      <c r="CK13" s="1059"/>
      <c r="CL13" s="1060"/>
      <c r="CM13" s="1058">
        <v>94</v>
      </c>
      <c r="CN13" s="1059"/>
      <c r="CO13" s="1059"/>
      <c r="CP13" s="1059"/>
      <c r="CQ13" s="1060"/>
      <c r="CR13" s="1058">
        <v>330</v>
      </c>
      <c r="CS13" s="1059"/>
      <c r="CT13" s="1059"/>
      <c r="CU13" s="1059"/>
      <c r="CV13" s="1060"/>
      <c r="CW13" s="1058" t="s">
        <v>516</v>
      </c>
      <c r="CX13" s="1059"/>
      <c r="CY13" s="1059"/>
      <c r="CZ13" s="1059"/>
      <c r="DA13" s="1060"/>
      <c r="DB13" s="1058" t="s">
        <v>516</v>
      </c>
      <c r="DC13" s="1059"/>
      <c r="DD13" s="1059"/>
      <c r="DE13" s="1059"/>
      <c r="DF13" s="1060"/>
      <c r="DG13" s="1058" t="s">
        <v>516</v>
      </c>
      <c r="DH13" s="1059"/>
      <c r="DI13" s="1059"/>
      <c r="DJ13" s="1059"/>
      <c r="DK13" s="1060"/>
      <c r="DL13" s="1058" t="s">
        <v>516</v>
      </c>
      <c r="DM13" s="1059"/>
      <c r="DN13" s="1059"/>
      <c r="DO13" s="1059"/>
      <c r="DP13" s="1060"/>
      <c r="DQ13" s="1058" t="s">
        <v>516</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t="s">
        <v>596</v>
      </c>
      <c r="BS14" s="1083" t="s">
        <v>599</v>
      </c>
      <c r="BT14" s="1084"/>
      <c r="BU14" s="1084"/>
      <c r="BV14" s="1084"/>
      <c r="BW14" s="1084"/>
      <c r="BX14" s="1084"/>
      <c r="BY14" s="1084"/>
      <c r="BZ14" s="1084"/>
      <c r="CA14" s="1084"/>
      <c r="CB14" s="1084"/>
      <c r="CC14" s="1084"/>
      <c r="CD14" s="1084"/>
      <c r="CE14" s="1084"/>
      <c r="CF14" s="1084"/>
      <c r="CG14" s="1085"/>
      <c r="CH14" s="1058">
        <v>740</v>
      </c>
      <c r="CI14" s="1059"/>
      <c r="CJ14" s="1059"/>
      <c r="CK14" s="1059"/>
      <c r="CL14" s="1060"/>
      <c r="CM14" s="1058">
        <v>87391</v>
      </c>
      <c r="CN14" s="1059"/>
      <c r="CO14" s="1059"/>
      <c r="CP14" s="1059"/>
      <c r="CQ14" s="1060"/>
      <c r="CR14" s="1058">
        <v>102311</v>
      </c>
      <c r="CS14" s="1059"/>
      <c r="CT14" s="1059"/>
      <c r="CU14" s="1059"/>
      <c r="CV14" s="1060"/>
      <c r="CW14" s="1058">
        <v>13879</v>
      </c>
      <c r="CX14" s="1059"/>
      <c r="CY14" s="1059"/>
      <c r="CZ14" s="1059"/>
      <c r="DA14" s="1060"/>
      <c r="DB14" s="1058">
        <v>3847</v>
      </c>
      <c r="DC14" s="1059"/>
      <c r="DD14" s="1059"/>
      <c r="DE14" s="1059"/>
      <c r="DF14" s="1060"/>
      <c r="DG14" s="1058" t="s">
        <v>516</v>
      </c>
      <c r="DH14" s="1059"/>
      <c r="DI14" s="1059"/>
      <c r="DJ14" s="1059"/>
      <c r="DK14" s="1060"/>
      <c r="DL14" s="1058" t="s">
        <v>516</v>
      </c>
      <c r="DM14" s="1059"/>
      <c r="DN14" s="1059"/>
      <c r="DO14" s="1059"/>
      <c r="DP14" s="1060"/>
      <c r="DQ14" s="1058" t="s">
        <v>516</v>
      </c>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t="s">
        <v>600</v>
      </c>
      <c r="BT15" s="1084"/>
      <c r="BU15" s="1084"/>
      <c r="BV15" s="1084"/>
      <c r="BW15" s="1084"/>
      <c r="BX15" s="1084"/>
      <c r="BY15" s="1084"/>
      <c r="BZ15" s="1084"/>
      <c r="CA15" s="1084"/>
      <c r="CB15" s="1084"/>
      <c r="CC15" s="1084"/>
      <c r="CD15" s="1084"/>
      <c r="CE15" s="1084"/>
      <c r="CF15" s="1084"/>
      <c r="CG15" s="1085"/>
      <c r="CH15" s="1058">
        <v>627</v>
      </c>
      <c r="CI15" s="1059"/>
      <c r="CJ15" s="1059"/>
      <c r="CK15" s="1059"/>
      <c r="CL15" s="1060"/>
      <c r="CM15" s="1058">
        <v>7194</v>
      </c>
      <c r="CN15" s="1059"/>
      <c r="CO15" s="1059"/>
      <c r="CP15" s="1059"/>
      <c r="CQ15" s="1060"/>
      <c r="CR15" s="1058">
        <v>4505</v>
      </c>
      <c r="CS15" s="1059"/>
      <c r="CT15" s="1059"/>
      <c r="CU15" s="1059"/>
      <c r="CV15" s="1060"/>
      <c r="CW15" s="1058" t="s">
        <v>516</v>
      </c>
      <c r="CX15" s="1059"/>
      <c r="CY15" s="1059"/>
      <c r="CZ15" s="1059"/>
      <c r="DA15" s="1060"/>
      <c r="DB15" s="1058" t="s">
        <v>516</v>
      </c>
      <c r="DC15" s="1059"/>
      <c r="DD15" s="1059"/>
      <c r="DE15" s="1059"/>
      <c r="DF15" s="1060"/>
      <c r="DG15" s="1058" t="s">
        <v>516</v>
      </c>
      <c r="DH15" s="1059"/>
      <c r="DI15" s="1059"/>
      <c r="DJ15" s="1059"/>
      <c r="DK15" s="1060"/>
      <c r="DL15" s="1058" t="s">
        <v>516</v>
      </c>
      <c r="DM15" s="1059"/>
      <c r="DN15" s="1059"/>
      <c r="DO15" s="1059"/>
      <c r="DP15" s="1060"/>
      <c r="DQ15" s="1058" t="s">
        <v>516</v>
      </c>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t="s">
        <v>601</v>
      </c>
      <c r="BT16" s="1084"/>
      <c r="BU16" s="1084"/>
      <c r="BV16" s="1084"/>
      <c r="BW16" s="1084"/>
      <c r="BX16" s="1084"/>
      <c r="BY16" s="1084"/>
      <c r="BZ16" s="1084"/>
      <c r="CA16" s="1084"/>
      <c r="CB16" s="1084"/>
      <c r="CC16" s="1084"/>
      <c r="CD16" s="1084"/>
      <c r="CE16" s="1084"/>
      <c r="CF16" s="1084"/>
      <c r="CG16" s="1085"/>
      <c r="CH16" s="1058">
        <v>0</v>
      </c>
      <c r="CI16" s="1059"/>
      <c r="CJ16" s="1059"/>
      <c r="CK16" s="1059"/>
      <c r="CL16" s="1060"/>
      <c r="CM16" s="1058">
        <v>5</v>
      </c>
      <c r="CN16" s="1059"/>
      <c r="CO16" s="1059"/>
      <c r="CP16" s="1059"/>
      <c r="CQ16" s="1060"/>
      <c r="CR16" s="1058">
        <v>5</v>
      </c>
      <c r="CS16" s="1059"/>
      <c r="CT16" s="1059"/>
      <c r="CU16" s="1059"/>
      <c r="CV16" s="1060"/>
      <c r="CW16" s="1058" t="s">
        <v>516</v>
      </c>
      <c r="CX16" s="1059"/>
      <c r="CY16" s="1059"/>
      <c r="CZ16" s="1059"/>
      <c r="DA16" s="1060"/>
      <c r="DB16" s="1058" t="s">
        <v>516</v>
      </c>
      <c r="DC16" s="1059"/>
      <c r="DD16" s="1059"/>
      <c r="DE16" s="1059"/>
      <c r="DF16" s="1060"/>
      <c r="DG16" s="1058" t="s">
        <v>516</v>
      </c>
      <c r="DH16" s="1059"/>
      <c r="DI16" s="1059"/>
      <c r="DJ16" s="1059"/>
      <c r="DK16" s="1060"/>
      <c r="DL16" s="1058" t="s">
        <v>516</v>
      </c>
      <c r="DM16" s="1059"/>
      <c r="DN16" s="1059"/>
      <c r="DO16" s="1059"/>
      <c r="DP16" s="1060"/>
      <c r="DQ16" s="1058" t="s">
        <v>516</v>
      </c>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t="s">
        <v>596</v>
      </c>
      <c r="BS17" s="1083" t="s">
        <v>602</v>
      </c>
      <c r="BT17" s="1084"/>
      <c r="BU17" s="1084"/>
      <c r="BV17" s="1084"/>
      <c r="BW17" s="1084"/>
      <c r="BX17" s="1084"/>
      <c r="BY17" s="1084"/>
      <c r="BZ17" s="1084"/>
      <c r="CA17" s="1084"/>
      <c r="CB17" s="1084"/>
      <c r="CC17" s="1084"/>
      <c r="CD17" s="1084"/>
      <c r="CE17" s="1084"/>
      <c r="CF17" s="1084"/>
      <c r="CG17" s="1085"/>
      <c r="CH17" s="1058">
        <v>313</v>
      </c>
      <c r="CI17" s="1059"/>
      <c r="CJ17" s="1059"/>
      <c r="CK17" s="1059"/>
      <c r="CL17" s="1060"/>
      <c r="CM17" s="1058">
        <v>3961</v>
      </c>
      <c r="CN17" s="1059"/>
      <c r="CO17" s="1059"/>
      <c r="CP17" s="1059"/>
      <c r="CQ17" s="1060"/>
      <c r="CR17" s="1058">
        <v>100</v>
      </c>
      <c r="CS17" s="1059"/>
      <c r="CT17" s="1059"/>
      <c r="CU17" s="1059"/>
      <c r="CV17" s="1060"/>
      <c r="CW17" s="1058">
        <v>8184</v>
      </c>
      <c r="CX17" s="1059"/>
      <c r="CY17" s="1059"/>
      <c r="CZ17" s="1059"/>
      <c r="DA17" s="1060"/>
      <c r="DB17" s="1058">
        <v>9544</v>
      </c>
      <c r="DC17" s="1059"/>
      <c r="DD17" s="1059"/>
      <c r="DE17" s="1059"/>
      <c r="DF17" s="1060"/>
      <c r="DG17" s="1058" t="s">
        <v>516</v>
      </c>
      <c r="DH17" s="1059"/>
      <c r="DI17" s="1059"/>
      <c r="DJ17" s="1059"/>
      <c r="DK17" s="1060"/>
      <c r="DL17" s="1058" t="s">
        <v>516</v>
      </c>
      <c r="DM17" s="1059"/>
      <c r="DN17" s="1059"/>
      <c r="DO17" s="1059"/>
      <c r="DP17" s="1060"/>
      <c r="DQ17" s="1058" t="s">
        <v>516</v>
      </c>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t="s">
        <v>596</v>
      </c>
      <c r="BS18" s="1083" t="s">
        <v>603</v>
      </c>
      <c r="BT18" s="1084"/>
      <c r="BU18" s="1084"/>
      <c r="BV18" s="1084"/>
      <c r="BW18" s="1084"/>
      <c r="BX18" s="1084"/>
      <c r="BY18" s="1084"/>
      <c r="BZ18" s="1084"/>
      <c r="CA18" s="1084"/>
      <c r="CB18" s="1084"/>
      <c r="CC18" s="1084"/>
      <c r="CD18" s="1084"/>
      <c r="CE18" s="1084"/>
      <c r="CF18" s="1084"/>
      <c r="CG18" s="1085"/>
      <c r="CH18" s="1058">
        <v>198</v>
      </c>
      <c r="CI18" s="1059"/>
      <c r="CJ18" s="1059"/>
      <c r="CK18" s="1059"/>
      <c r="CL18" s="1060"/>
      <c r="CM18" s="1058">
        <v>433</v>
      </c>
      <c r="CN18" s="1059"/>
      <c r="CO18" s="1059"/>
      <c r="CP18" s="1059"/>
      <c r="CQ18" s="1060"/>
      <c r="CR18" s="1058">
        <v>217</v>
      </c>
      <c r="CS18" s="1059"/>
      <c r="CT18" s="1059"/>
      <c r="CU18" s="1059"/>
      <c r="CV18" s="1060"/>
      <c r="CW18" s="1058">
        <v>740</v>
      </c>
      <c r="CX18" s="1059"/>
      <c r="CY18" s="1059"/>
      <c r="CZ18" s="1059"/>
      <c r="DA18" s="1060"/>
      <c r="DB18" s="1058" t="s">
        <v>516</v>
      </c>
      <c r="DC18" s="1059"/>
      <c r="DD18" s="1059"/>
      <c r="DE18" s="1059"/>
      <c r="DF18" s="1060"/>
      <c r="DG18" s="1058" t="s">
        <v>516</v>
      </c>
      <c r="DH18" s="1059"/>
      <c r="DI18" s="1059"/>
      <c r="DJ18" s="1059"/>
      <c r="DK18" s="1060"/>
      <c r="DL18" s="1058" t="s">
        <v>516</v>
      </c>
      <c r="DM18" s="1059"/>
      <c r="DN18" s="1059"/>
      <c r="DO18" s="1059"/>
      <c r="DP18" s="1060"/>
      <c r="DQ18" s="1058" t="s">
        <v>516</v>
      </c>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t="s">
        <v>596</v>
      </c>
      <c r="BS19" s="1083" t="s">
        <v>604</v>
      </c>
      <c r="BT19" s="1084"/>
      <c r="BU19" s="1084"/>
      <c r="BV19" s="1084"/>
      <c r="BW19" s="1084"/>
      <c r="BX19" s="1084"/>
      <c r="BY19" s="1084"/>
      <c r="BZ19" s="1084"/>
      <c r="CA19" s="1084"/>
      <c r="CB19" s="1084"/>
      <c r="CC19" s="1084"/>
      <c r="CD19" s="1084"/>
      <c r="CE19" s="1084"/>
      <c r="CF19" s="1084"/>
      <c r="CG19" s="1085"/>
      <c r="CH19" s="1058">
        <v>235</v>
      </c>
      <c r="CI19" s="1059"/>
      <c r="CJ19" s="1059"/>
      <c r="CK19" s="1059"/>
      <c r="CL19" s="1060"/>
      <c r="CM19" s="1058">
        <v>3625</v>
      </c>
      <c r="CN19" s="1059"/>
      <c r="CO19" s="1059"/>
      <c r="CP19" s="1059"/>
      <c r="CQ19" s="1060"/>
      <c r="CR19" s="1058">
        <v>342</v>
      </c>
      <c r="CS19" s="1059"/>
      <c r="CT19" s="1059"/>
      <c r="CU19" s="1059"/>
      <c r="CV19" s="1060"/>
      <c r="CW19" s="1058" t="s">
        <v>516</v>
      </c>
      <c r="CX19" s="1059"/>
      <c r="CY19" s="1059"/>
      <c r="CZ19" s="1059"/>
      <c r="DA19" s="1060"/>
      <c r="DB19" s="1058">
        <v>3601</v>
      </c>
      <c r="DC19" s="1059"/>
      <c r="DD19" s="1059"/>
      <c r="DE19" s="1059"/>
      <c r="DF19" s="1060"/>
      <c r="DG19" s="1058" t="s">
        <v>516</v>
      </c>
      <c r="DH19" s="1059"/>
      <c r="DI19" s="1059"/>
      <c r="DJ19" s="1059"/>
      <c r="DK19" s="1060"/>
      <c r="DL19" s="1058">
        <v>3649</v>
      </c>
      <c r="DM19" s="1059"/>
      <c r="DN19" s="1059"/>
      <c r="DO19" s="1059"/>
      <c r="DP19" s="1060"/>
      <c r="DQ19" s="1058">
        <v>365</v>
      </c>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t="s">
        <v>605</v>
      </c>
      <c r="BT20" s="1084"/>
      <c r="BU20" s="1084"/>
      <c r="BV20" s="1084"/>
      <c r="BW20" s="1084"/>
      <c r="BX20" s="1084"/>
      <c r="BY20" s="1084"/>
      <c r="BZ20" s="1084"/>
      <c r="CA20" s="1084"/>
      <c r="CB20" s="1084"/>
      <c r="CC20" s="1084"/>
      <c r="CD20" s="1084"/>
      <c r="CE20" s="1084"/>
      <c r="CF20" s="1084"/>
      <c r="CG20" s="1085"/>
      <c r="CH20" s="1058">
        <v>95</v>
      </c>
      <c r="CI20" s="1059"/>
      <c r="CJ20" s="1059"/>
      <c r="CK20" s="1059"/>
      <c r="CL20" s="1060"/>
      <c r="CM20" s="1058">
        <v>5384</v>
      </c>
      <c r="CN20" s="1059"/>
      <c r="CO20" s="1059"/>
      <c r="CP20" s="1059"/>
      <c r="CQ20" s="1060"/>
      <c r="CR20" s="1058">
        <v>40</v>
      </c>
      <c r="CS20" s="1059"/>
      <c r="CT20" s="1059"/>
      <c r="CU20" s="1059"/>
      <c r="CV20" s="1060"/>
      <c r="CW20" s="1058">
        <v>205</v>
      </c>
      <c r="CX20" s="1059"/>
      <c r="CY20" s="1059"/>
      <c r="CZ20" s="1059"/>
      <c r="DA20" s="1060"/>
      <c r="DB20" s="1058">
        <v>32261</v>
      </c>
      <c r="DC20" s="1059"/>
      <c r="DD20" s="1059"/>
      <c r="DE20" s="1059"/>
      <c r="DF20" s="1060"/>
      <c r="DG20" s="1058" t="s">
        <v>516</v>
      </c>
      <c r="DH20" s="1059"/>
      <c r="DI20" s="1059"/>
      <c r="DJ20" s="1059"/>
      <c r="DK20" s="1060"/>
      <c r="DL20" s="1058" t="s">
        <v>516</v>
      </c>
      <c r="DM20" s="1059"/>
      <c r="DN20" s="1059"/>
      <c r="DO20" s="1059"/>
      <c r="DP20" s="1060"/>
      <c r="DQ20" s="1058" t="s">
        <v>516</v>
      </c>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t="s">
        <v>606</v>
      </c>
      <c r="BT21" s="1084"/>
      <c r="BU21" s="1084"/>
      <c r="BV21" s="1084"/>
      <c r="BW21" s="1084"/>
      <c r="BX21" s="1084"/>
      <c r="BY21" s="1084"/>
      <c r="BZ21" s="1084"/>
      <c r="CA21" s="1084"/>
      <c r="CB21" s="1084"/>
      <c r="CC21" s="1084"/>
      <c r="CD21" s="1084"/>
      <c r="CE21" s="1084"/>
      <c r="CF21" s="1084"/>
      <c r="CG21" s="1085"/>
      <c r="CH21" s="1058">
        <v>116</v>
      </c>
      <c r="CI21" s="1059"/>
      <c r="CJ21" s="1059"/>
      <c r="CK21" s="1059"/>
      <c r="CL21" s="1060"/>
      <c r="CM21" s="1058">
        <v>505</v>
      </c>
      <c r="CN21" s="1059"/>
      <c r="CO21" s="1059"/>
      <c r="CP21" s="1059"/>
      <c r="CQ21" s="1060"/>
      <c r="CR21" s="1058">
        <v>211</v>
      </c>
      <c r="CS21" s="1059"/>
      <c r="CT21" s="1059"/>
      <c r="CU21" s="1059"/>
      <c r="CV21" s="1060"/>
      <c r="CW21" s="1058" t="s">
        <v>516</v>
      </c>
      <c r="CX21" s="1059"/>
      <c r="CY21" s="1059"/>
      <c r="CZ21" s="1059"/>
      <c r="DA21" s="1060"/>
      <c r="DB21" s="1058" t="s">
        <v>516</v>
      </c>
      <c r="DC21" s="1059"/>
      <c r="DD21" s="1059"/>
      <c r="DE21" s="1059"/>
      <c r="DF21" s="1060"/>
      <c r="DG21" s="1058" t="s">
        <v>516</v>
      </c>
      <c r="DH21" s="1059"/>
      <c r="DI21" s="1059"/>
      <c r="DJ21" s="1059"/>
      <c r="DK21" s="1060"/>
      <c r="DL21" s="1058" t="s">
        <v>516</v>
      </c>
      <c r="DM21" s="1059"/>
      <c r="DN21" s="1059"/>
      <c r="DO21" s="1059"/>
      <c r="DP21" s="1060"/>
      <c r="DQ21" s="1058" t="s">
        <v>516</v>
      </c>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t="s">
        <v>607</v>
      </c>
      <c r="BT22" s="1084"/>
      <c r="BU22" s="1084"/>
      <c r="BV22" s="1084"/>
      <c r="BW22" s="1084"/>
      <c r="BX22" s="1084"/>
      <c r="BY22" s="1084"/>
      <c r="BZ22" s="1084"/>
      <c r="CA22" s="1084"/>
      <c r="CB22" s="1084"/>
      <c r="CC22" s="1084"/>
      <c r="CD22" s="1084"/>
      <c r="CE22" s="1084"/>
      <c r="CF22" s="1084"/>
      <c r="CG22" s="1085"/>
      <c r="CH22" s="1058">
        <v>-64</v>
      </c>
      <c r="CI22" s="1059"/>
      <c r="CJ22" s="1059"/>
      <c r="CK22" s="1059"/>
      <c r="CL22" s="1060"/>
      <c r="CM22" s="1058">
        <v>977</v>
      </c>
      <c r="CN22" s="1059"/>
      <c r="CO22" s="1059"/>
      <c r="CP22" s="1059"/>
      <c r="CQ22" s="1060"/>
      <c r="CR22" s="1058">
        <v>20</v>
      </c>
      <c r="CS22" s="1059"/>
      <c r="CT22" s="1059"/>
      <c r="CU22" s="1059"/>
      <c r="CV22" s="1060"/>
      <c r="CW22" s="1058" t="s">
        <v>516</v>
      </c>
      <c r="CX22" s="1059"/>
      <c r="CY22" s="1059"/>
      <c r="CZ22" s="1059"/>
      <c r="DA22" s="1060"/>
      <c r="DB22" s="1058" t="s">
        <v>516</v>
      </c>
      <c r="DC22" s="1059"/>
      <c r="DD22" s="1059"/>
      <c r="DE22" s="1059"/>
      <c r="DF22" s="1060"/>
      <c r="DG22" s="1058" t="s">
        <v>516</v>
      </c>
      <c r="DH22" s="1059"/>
      <c r="DI22" s="1059"/>
      <c r="DJ22" s="1059"/>
      <c r="DK22" s="1060"/>
      <c r="DL22" s="1058" t="s">
        <v>516</v>
      </c>
      <c r="DM22" s="1059"/>
      <c r="DN22" s="1059"/>
      <c r="DO22" s="1059"/>
      <c r="DP22" s="1060"/>
      <c r="DQ22" s="1058" t="s">
        <v>516</v>
      </c>
      <c r="DR22" s="1059"/>
      <c r="DS22" s="1059"/>
      <c r="DT22" s="1059"/>
      <c r="DU22" s="1060"/>
      <c r="DV22" s="1061"/>
      <c r="DW22" s="1062"/>
      <c r="DX22" s="1062"/>
      <c r="DY22" s="1062"/>
      <c r="DZ22" s="1063"/>
      <c r="EA22" s="234"/>
    </row>
    <row r="23" spans="1:131" s="235" customFormat="1" ht="26.25" customHeight="1" thickBot="1" x14ac:dyDescent="0.2">
      <c r="A23" s="244" t="s">
        <v>385</v>
      </c>
      <c r="B23" s="1013" t="s">
        <v>386</v>
      </c>
      <c r="C23" s="1014"/>
      <c r="D23" s="1014"/>
      <c r="E23" s="1014"/>
      <c r="F23" s="1014"/>
      <c r="G23" s="1014"/>
      <c r="H23" s="1014"/>
      <c r="I23" s="1014"/>
      <c r="J23" s="1014"/>
      <c r="K23" s="1014"/>
      <c r="L23" s="1014"/>
      <c r="M23" s="1014"/>
      <c r="N23" s="1014"/>
      <c r="O23" s="1014"/>
      <c r="P23" s="1015"/>
      <c r="Q23" s="1137">
        <v>2641518</v>
      </c>
      <c r="R23" s="1138"/>
      <c r="S23" s="1138"/>
      <c r="T23" s="1138"/>
      <c r="U23" s="1138"/>
      <c r="V23" s="1138">
        <v>2639527</v>
      </c>
      <c r="W23" s="1138"/>
      <c r="X23" s="1138"/>
      <c r="Y23" s="1138"/>
      <c r="Z23" s="1138"/>
      <c r="AA23" s="1138">
        <v>1991</v>
      </c>
      <c r="AB23" s="1138"/>
      <c r="AC23" s="1138"/>
      <c r="AD23" s="1138"/>
      <c r="AE23" s="1139"/>
      <c r="AF23" s="1140">
        <v>420</v>
      </c>
      <c r="AG23" s="1138"/>
      <c r="AH23" s="1138"/>
      <c r="AI23" s="1138"/>
      <c r="AJ23" s="1141"/>
      <c r="AK23" s="1142"/>
      <c r="AL23" s="1143"/>
      <c r="AM23" s="1143"/>
      <c r="AN23" s="1143"/>
      <c r="AO23" s="1143"/>
      <c r="AP23" s="1138">
        <v>3330875</v>
      </c>
      <c r="AQ23" s="1138"/>
      <c r="AR23" s="1138"/>
      <c r="AS23" s="1138"/>
      <c r="AT23" s="1138"/>
      <c r="AU23" s="1144"/>
      <c r="AV23" s="1144"/>
      <c r="AW23" s="1144"/>
      <c r="AX23" s="1144"/>
      <c r="AY23" s="1145"/>
      <c r="AZ23" s="1134" t="s">
        <v>387</v>
      </c>
      <c r="BA23" s="1135"/>
      <c r="BB23" s="1135"/>
      <c r="BC23" s="1135"/>
      <c r="BD23" s="1136"/>
      <c r="BE23" s="233"/>
      <c r="BF23" s="233"/>
      <c r="BG23" s="233"/>
      <c r="BH23" s="233"/>
      <c r="BI23" s="233"/>
      <c r="BJ23" s="233"/>
      <c r="BK23" s="233"/>
      <c r="BL23" s="233"/>
      <c r="BM23" s="233"/>
      <c r="BN23" s="233"/>
      <c r="BO23" s="233"/>
      <c r="BP23" s="233"/>
      <c r="BQ23" s="242">
        <v>17</v>
      </c>
      <c r="BR23" s="243" t="s">
        <v>596</v>
      </c>
      <c r="BS23" s="1083" t="s">
        <v>608</v>
      </c>
      <c r="BT23" s="1084"/>
      <c r="BU23" s="1084"/>
      <c r="BV23" s="1084"/>
      <c r="BW23" s="1084"/>
      <c r="BX23" s="1084"/>
      <c r="BY23" s="1084"/>
      <c r="BZ23" s="1084"/>
      <c r="CA23" s="1084"/>
      <c r="CB23" s="1084"/>
      <c r="CC23" s="1084"/>
      <c r="CD23" s="1084"/>
      <c r="CE23" s="1084"/>
      <c r="CF23" s="1084"/>
      <c r="CG23" s="1085"/>
      <c r="CH23" s="1058">
        <v>349</v>
      </c>
      <c r="CI23" s="1059"/>
      <c r="CJ23" s="1059"/>
      <c r="CK23" s="1059"/>
      <c r="CL23" s="1060"/>
      <c r="CM23" s="1058">
        <v>-10677</v>
      </c>
      <c r="CN23" s="1059"/>
      <c r="CO23" s="1059"/>
      <c r="CP23" s="1059"/>
      <c r="CQ23" s="1060"/>
      <c r="CR23" s="1058">
        <v>2300</v>
      </c>
      <c r="CS23" s="1059"/>
      <c r="CT23" s="1059"/>
      <c r="CU23" s="1059"/>
      <c r="CV23" s="1060"/>
      <c r="CW23" s="1058">
        <v>6</v>
      </c>
      <c r="CX23" s="1059"/>
      <c r="CY23" s="1059"/>
      <c r="CZ23" s="1059"/>
      <c r="DA23" s="1060"/>
      <c r="DB23" s="1058">
        <v>7128</v>
      </c>
      <c r="DC23" s="1059"/>
      <c r="DD23" s="1059"/>
      <c r="DE23" s="1059"/>
      <c r="DF23" s="1060"/>
      <c r="DG23" s="1058" t="s">
        <v>516</v>
      </c>
      <c r="DH23" s="1059"/>
      <c r="DI23" s="1059"/>
      <c r="DJ23" s="1059"/>
      <c r="DK23" s="1060"/>
      <c r="DL23" s="1058">
        <v>7374</v>
      </c>
      <c r="DM23" s="1059"/>
      <c r="DN23" s="1059"/>
      <c r="DO23" s="1059"/>
      <c r="DP23" s="1060"/>
      <c r="DQ23" s="1058">
        <v>7374</v>
      </c>
      <c r="DR23" s="1059"/>
      <c r="DS23" s="1059"/>
      <c r="DT23" s="1059"/>
      <c r="DU23" s="1060"/>
      <c r="DV23" s="1061"/>
      <c r="DW23" s="1062"/>
      <c r="DX23" s="1062"/>
      <c r="DY23" s="1062"/>
      <c r="DZ23" s="1063"/>
      <c r="EA23" s="234"/>
    </row>
    <row r="24" spans="1:131" s="235" customFormat="1" ht="26.25" customHeight="1" x14ac:dyDescent="0.15">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t="s">
        <v>609</v>
      </c>
      <c r="BT24" s="1084"/>
      <c r="BU24" s="1084"/>
      <c r="BV24" s="1084"/>
      <c r="BW24" s="1084"/>
      <c r="BX24" s="1084"/>
      <c r="BY24" s="1084"/>
      <c r="BZ24" s="1084"/>
      <c r="CA24" s="1084"/>
      <c r="CB24" s="1084"/>
      <c r="CC24" s="1084"/>
      <c r="CD24" s="1084"/>
      <c r="CE24" s="1084"/>
      <c r="CF24" s="1084"/>
      <c r="CG24" s="1085"/>
      <c r="CH24" s="1058">
        <v>190</v>
      </c>
      <c r="CI24" s="1059"/>
      <c r="CJ24" s="1059"/>
      <c r="CK24" s="1059"/>
      <c r="CL24" s="1060"/>
      <c r="CM24" s="1058">
        <v>338</v>
      </c>
      <c r="CN24" s="1059"/>
      <c r="CO24" s="1059"/>
      <c r="CP24" s="1059"/>
      <c r="CQ24" s="1060"/>
      <c r="CR24" s="1058">
        <v>200</v>
      </c>
      <c r="CS24" s="1059"/>
      <c r="CT24" s="1059"/>
      <c r="CU24" s="1059"/>
      <c r="CV24" s="1060"/>
      <c r="CW24" s="1058" t="s">
        <v>516</v>
      </c>
      <c r="CX24" s="1059"/>
      <c r="CY24" s="1059"/>
      <c r="CZ24" s="1059"/>
      <c r="DA24" s="1060"/>
      <c r="DB24" s="1058" t="s">
        <v>516</v>
      </c>
      <c r="DC24" s="1059"/>
      <c r="DD24" s="1059"/>
      <c r="DE24" s="1059"/>
      <c r="DF24" s="1060"/>
      <c r="DG24" s="1058" t="s">
        <v>516</v>
      </c>
      <c r="DH24" s="1059"/>
      <c r="DI24" s="1059"/>
      <c r="DJ24" s="1059"/>
      <c r="DK24" s="1060"/>
      <c r="DL24" s="1058" t="s">
        <v>516</v>
      </c>
      <c r="DM24" s="1059"/>
      <c r="DN24" s="1059"/>
      <c r="DO24" s="1059"/>
      <c r="DP24" s="1060"/>
      <c r="DQ24" s="1058" t="s">
        <v>516</v>
      </c>
      <c r="DR24" s="1059"/>
      <c r="DS24" s="1059"/>
      <c r="DT24" s="1059"/>
      <c r="DU24" s="1060"/>
      <c r="DV24" s="1061"/>
      <c r="DW24" s="1062"/>
      <c r="DX24" s="1062"/>
      <c r="DY24" s="1062"/>
      <c r="DZ24" s="1063"/>
      <c r="EA24" s="234"/>
    </row>
    <row r="25" spans="1:131" s="227" customFormat="1" ht="26.25" customHeight="1" thickBot="1" x14ac:dyDescent="0.2">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t="s">
        <v>610</v>
      </c>
      <c r="BT25" s="1084"/>
      <c r="BU25" s="1084"/>
      <c r="BV25" s="1084"/>
      <c r="BW25" s="1084"/>
      <c r="BX25" s="1084"/>
      <c r="BY25" s="1084"/>
      <c r="BZ25" s="1084"/>
      <c r="CA25" s="1084"/>
      <c r="CB25" s="1084"/>
      <c r="CC25" s="1084"/>
      <c r="CD25" s="1084"/>
      <c r="CE25" s="1084"/>
      <c r="CF25" s="1084"/>
      <c r="CG25" s="1085"/>
      <c r="CH25" s="1058">
        <v>858</v>
      </c>
      <c r="CI25" s="1059"/>
      <c r="CJ25" s="1059"/>
      <c r="CK25" s="1059"/>
      <c r="CL25" s="1060"/>
      <c r="CM25" s="1058">
        <v>8333</v>
      </c>
      <c r="CN25" s="1059"/>
      <c r="CO25" s="1059"/>
      <c r="CP25" s="1059"/>
      <c r="CQ25" s="1060"/>
      <c r="CR25" s="1058">
        <v>40</v>
      </c>
      <c r="CS25" s="1059"/>
      <c r="CT25" s="1059"/>
      <c r="CU25" s="1059"/>
      <c r="CV25" s="1060"/>
      <c r="CW25" s="1058">
        <v>71</v>
      </c>
      <c r="CX25" s="1059"/>
      <c r="CY25" s="1059"/>
      <c r="CZ25" s="1059"/>
      <c r="DA25" s="1060"/>
      <c r="DB25" s="1058" t="s">
        <v>516</v>
      </c>
      <c r="DC25" s="1059"/>
      <c r="DD25" s="1059"/>
      <c r="DE25" s="1059"/>
      <c r="DF25" s="1060"/>
      <c r="DG25" s="1058" t="s">
        <v>516</v>
      </c>
      <c r="DH25" s="1059"/>
      <c r="DI25" s="1059"/>
      <c r="DJ25" s="1059"/>
      <c r="DK25" s="1060"/>
      <c r="DL25" s="1058" t="s">
        <v>516</v>
      </c>
      <c r="DM25" s="1059"/>
      <c r="DN25" s="1059"/>
      <c r="DO25" s="1059"/>
      <c r="DP25" s="1060"/>
      <c r="DQ25" s="1058" t="s">
        <v>516</v>
      </c>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369</v>
      </c>
      <c r="BF26" s="1071"/>
      <c r="BG26" s="1071"/>
      <c r="BH26" s="1071"/>
      <c r="BI26" s="1086"/>
      <c r="BJ26" s="232"/>
      <c r="BK26" s="232"/>
      <c r="BL26" s="232"/>
      <c r="BM26" s="232"/>
      <c r="BN26" s="232"/>
      <c r="BO26" s="245"/>
      <c r="BP26" s="245"/>
      <c r="BQ26" s="242">
        <v>20</v>
      </c>
      <c r="BR26" s="243"/>
      <c r="BS26" s="1083" t="s">
        <v>611</v>
      </c>
      <c r="BT26" s="1084"/>
      <c r="BU26" s="1084"/>
      <c r="BV26" s="1084"/>
      <c r="BW26" s="1084"/>
      <c r="BX26" s="1084"/>
      <c r="BY26" s="1084"/>
      <c r="BZ26" s="1084"/>
      <c r="CA26" s="1084"/>
      <c r="CB26" s="1084"/>
      <c r="CC26" s="1084"/>
      <c r="CD26" s="1084"/>
      <c r="CE26" s="1084"/>
      <c r="CF26" s="1084"/>
      <c r="CG26" s="1085"/>
      <c r="CH26" s="1058">
        <v>435</v>
      </c>
      <c r="CI26" s="1059"/>
      <c r="CJ26" s="1059"/>
      <c r="CK26" s="1059"/>
      <c r="CL26" s="1060"/>
      <c r="CM26" s="1058">
        <v>1017</v>
      </c>
      <c r="CN26" s="1059"/>
      <c r="CO26" s="1059"/>
      <c r="CP26" s="1059"/>
      <c r="CQ26" s="1060"/>
      <c r="CR26" s="1058">
        <v>3</v>
      </c>
      <c r="CS26" s="1059"/>
      <c r="CT26" s="1059"/>
      <c r="CU26" s="1059"/>
      <c r="CV26" s="1060"/>
      <c r="CW26" s="1058" t="s">
        <v>516</v>
      </c>
      <c r="CX26" s="1059"/>
      <c r="CY26" s="1059"/>
      <c r="CZ26" s="1059"/>
      <c r="DA26" s="1060"/>
      <c r="DB26" s="1058" t="s">
        <v>516</v>
      </c>
      <c r="DC26" s="1059"/>
      <c r="DD26" s="1059"/>
      <c r="DE26" s="1059"/>
      <c r="DF26" s="1060"/>
      <c r="DG26" s="1058" t="s">
        <v>516</v>
      </c>
      <c r="DH26" s="1059"/>
      <c r="DI26" s="1059"/>
      <c r="DJ26" s="1059"/>
      <c r="DK26" s="1060"/>
      <c r="DL26" s="1058" t="s">
        <v>516</v>
      </c>
      <c r="DM26" s="1059"/>
      <c r="DN26" s="1059"/>
      <c r="DO26" s="1059"/>
      <c r="DP26" s="1060"/>
      <c r="DQ26" s="1058" t="s">
        <v>516</v>
      </c>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t="s">
        <v>612</v>
      </c>
      <c r="BT27" s="1084"/>
      <c r="BU27" s="1084"/>
      <c r="BV27" s="1084"/>
      <c r="BW27" s="1084"/>
      <c r="BX27" s="1084"/>
      <c r="BY27" s="1084"/>
      <c r="BZ27" s="1084"/>
      <c r="CA27" s="1084"/>
      <c r="CB27" s="1084"/>
      <c r="CC27" s="1084"/>
      <c r="CD27" s="1084"/>
      <c r="CE27" s="1084"/>
      <c r="CF27" s="1084"/>
      <c r="CG27" s="1085"/>
      <c r="CH27" s="1058">
        <v>64</v>
      </c>
      <c r="CI27" s="1059"/>
      <c r="CJ27" s="1059"/>
      <c r="CK27" s="1059"/>
      <c r="CL27" s="1060"/>
      <c r="CM27" s="1058">
        <v>1633</v>
      </c>
      <c r="CN27" s="1059"/>
      <c r="CO27" s="1059"/>
      <c r="CP27" s="1059"/>
      <c r="CQ27" s="1060"/>
      <c r="CR27" s="1058">
        <v>50</v>
      </c>
      <c r="CS27" s="1059"/>
      <c r="CT27" s="1059"/>
      <c r="CU27" s="1059"/>
      <c r="CV27" s="1060"/>
      <c r="CW27" s="1058">
        <v>99</v>
      </c>
      <c r="CX27" s="1059"/>
      <c r="CY27" s="1059"/>
      <c r="CZ27" s="1059"/>
      <c r="DA27" s="1060"/>
      <c r="DB27" s="1058" t="s">
        <v>516</v>
      </c>
      <c r="DC27" s="1059"/>
      <c r="DD27" s="1059"/>
      <c r="DE27" s="1059"/>
      <c r="DF27" s="1060"/>
      <c r="DG27" s="1058" t="s">
        <v>516</v>
      </c>
      <c r="DH27" s="1059"/>
      <c r="DI27" s="1059"/>
      <c r="DJ27" s="1059"/>
      <c r="DK27" s="1060"/>
      <c r="DL27" s="1058" t="s">
        <v>516</v>
      </c>
      <c r="DM27" s="1059"/>
      <c r="DN27" s="1059"/>
      <c r="DO27" s="1059"/>
      <c r="DP27" s="1060"/>
      <c r="DQ27" s="1058" t="s">
        <v>516</v>
      </c>
      <c r="DR27" s="1059"/>
      <c r="DS27" s="1059"/>
      <c r="DT27" s="1059"/>
      <c r="DU27" s="1060"/>
      <c r="DV27" s="1061"/>
      <c r="DW27" s="1062"/>
      <c r="DX27" s="1062"/>
      <c r="DY27" s="1062"/>
      <c r="DZ27" s="1063"/>
      <c r="EA27" s="226"/>
    </row>
    <row r="28" spans="1:131" s="227" customFormat="1" ht="26.25" customHeight="1" thickTop="1" x14ac:dyDescent="0.15">
      <c r="A28" s="246">
        <v>1</v>
      </c>
      <c r="B28" s="1119" t="s">
        <v>398</v>
      </c>
      <c r="C28" s="1120"/>
      <c r="D28" s="1120"/>
      <c r="E28" s="1120"/>
      <c r="F28" s="1120"/>
      <c r="G28" s="1120"/>
      <c r="H28" s="1120"/>
      <c r="I28" s="1120"/>
      <c r="J28" s="1120"/>
      <c r="K28" s="1120"/>
      <c r="L28" s="1120"/>
      <c r="M28" s="1120"/>
      <c r="N28" s="1120"/>
      <c r="O28" s="1120"/>
      <c r="P28" s="1121"/>
      <c r="Q28" s="1122">
        <v>2766</v>
      </c>
      <c r="R28" s="1123"/>
      <c r="S28" s="1123"/>
      <c r="T28" s="1123"/>
      <c r="U28" s="1123"/>
      <c r="V28" s="1123">
        <v>2725</v>
      </c>
      <c r="W28" s="1123"/>
      <c r="X28" s="1123"/>
      <c r="Y28" s="1123"/>
      <c r="Z28" s="1123"/>
      <c r="AA28" s="1123">
        <v>41</v>
      </c>
      <c r="AB28" s="1123"/>
      <c r="AC28" s="1123"/>
      <c r="AD28" s="1123"/>
      <c r="AE28" s="1124"/>
      <c r="AF28" s="1125">
        <v>41</v>
      </c>
      <c r="AG28" s="1123"/>
      <c r="AH28" s="1123"/>
      <c r="AI28" s="1123"/>
      <c r="AJ28" s="1126"/>
      <c r="AK28" s="1127" t="s">
        <v>516</v>
      </c>
      <c r="AL28" s="1115"/>
      <c r="AM28" s="1115"/>
      <c r="AN28" s="1115"/>
      <c r="AO28" s="1115"/>
      <c r="AP28" s="1115">
        <v>287</v>
      </c>
      <c r="AQ28" s="1115"/>
      <c r="AR28" s="1115"/>
      <c r="AS28" s="1115"/>
      <c r="AT28" s="1115"/>
      <c r="AU28" s="1115" t="s">
        <v>516</v>
      </c>
      <c r="AV28" s="1115"/>
      <c r="AW28" s="1115"/>
      <c r="AX28" s="1115"/>
      <c r="AY28" s="1115"/>
      <c r="AZ28" s="1116">
        <v>0</v>
      </c>
      <c r="BA28" s="1116"/>
      <c r="BB28" s="1116"/>
      <c r="BC28" s="1116"/>
      <c r="BD28" s="1116"/>
      <c r="BE28" s="1117"/>
      <c r="BF28" s="1117"/>
      <c r="BG28" s="1117"/>
      <c r="BH28" s="1117"/>
      <c r="BI28" s="1118"/>
      <c r="BJ28" s="232"/>
      <c r="BK28" s="232"/>
      <c r="BL28" s="232"/>
      <c r="BM28" s="232"/>
      <c r="BN28" s="232"/>
      <c r="BO28" s="245"/>
      <c r="BP28" s="245"/>
      <c r="BQ28" s="242">
        <v>22</v>
      </c>
      <c r="BR28" s="243"/>
      <c r="BS28" s="1083" t="s">
        <v>613</v>
      </c>
      <c r="BT28" s="1084"/>
      <c r="BU28" s="1084"/>
      <c r="BV28" s="1084"/>
      <c r="BW28" s="1084"/>
      <c r="BX28" s="1084"/>
      <c r="BY28" s="1084"/>
      <c r="BZ28" s="1084"/>
      <c r="CA28" s="1084"/>
      <c r="CB28" s="1084"/>
      <c r="CC28" s="1084"/>
      <c r="CD28" s="1084"/>
      <c r="CE28" s="1084"/>
      <c r="CF28" s="1084"/>
      <c r="CG28" s="1085"/>
      <c r="CH28" s="1058">
        <v>-41</v>
      </c>
      <c r="CI28" s="1059"/>
      <c r="CJ28" s="1059"/>
      <c r="CK28" s="1059"/>
      <c r="CL28" s="1060"/>
      <c r="CM28" s="1058">
        <v>134</v>
      </c>
      <c r="CN28" s="1059"/>
      <c r="CO28" s="1059"/>
      <c r="CP28" s="1059"/>
      <c r="CQ28" s="1060"/>
      <c r="CR28" s="1058">
        <v>175</v>
      </c>
      <c r="CS28" s="1059"/>
      <c r="CT28" s="1059"/>
      <c r="CU28" s="1059"/>
      <c r="CV28" s="1060"/>
      <c r="CW28" s="1058" t="s">
        <v>516</v>
      </c>
      <c r="CX28" s="1059"/>
      <c r="CY28" s="1059"/>
      <c r="CZ28" s="1059"/>
      <c r="DA28" s="1060"/>
      <c r="DB28" s="1058" t="s">
        <v>516</v>
      </c>
      <c r="DC28" s="1059"/>
      <c r="DD28" s="1059"/>
      <c r="DE28" s="1059"/>
      <c r="DF28" s="1060"/>
      <c r="DG28" s="1058" t="s">
        <v>516</v>
      </c>
      <c r="DH28" s="1059"/>
      <c r="DI28" s="1059"/>
      <c r="DJ28" s="1059"/>
      <c r="DK28" s="1060"/>
      <c r="DL28" s="1058" t="s">
        <v>516</v>
      </c>
      <c r="DM28" s="1059"/>
      <c r="DN28" s="1059"/>
      <c r="DO28" s="1059"/>
      <c r="DP28" s="1060"/>
      <c r="DQ28" s="1058" t="s">
        <v>516</v>
      </c>
      <c r="DR28" s="1059"/>
      <c r="DS28" s="1059"/>
      <c r="DT28" s="1059"/>
      <c r="DU28" s="1060"/>
      <c r="DV28" s="1061"/>
      <c r="DW28" s="1062"/>
      <c r="DX28" s="1062"/>
      <c r="DY28" s="1062"/>
      <c r="DZ28" s="1063"/>
      <c r="EA28" s="226"/>
    </row>
    <row r="29" spans="1:131" s="227" customFormat="1" ht="26.25" customHeight="1" x14ac:dyDescent="0.15">
      <c r="A29" s="246">
        <v>2</v>
      </c>
      <c r="B29" s="1106" t="s">
        <v>399</v>
      </c>
      <c r="C29" s="1107"/>
      <c r="D29" s="1107"/>
      <c r="E29" s="1107"/>
      <c r="F29" s="1107"/>
      <c r="G29" s="1107"/>
      <c r="H29" s="1107"/>
      <c r="I29" s="1107"/>
      <c r="J29" s="1107"/>
      <c r="K29" s="1107"/>
      <c r="L29" s="1107"/>
      <c r="M29" s="1107"/>
      <c r="N29" s="1107"/>
      <c r="O29" s="1107"/>
      <c r="P29" s="1108"/>
      <c r="Q29" s="1112">
        <v>357139</v>
      </c>
      <c r="R29" s="1113"/>
      <c r="S29" s="1113"/>
      <c r="T29" s="1113"/>
      <c r="U29" s="1113"/>
      <c r="V29" s="1113">
        <v>355521</v>
      </c>
      <c r="W29" s="1113"/>
      <c r="X29" s="1113"/>
      <c r="Y29" s="1113"/>
      <c r="Z29" s="1113"/>
      <c r="AA29" s="1113">
        <v>1618</v>
      </c>
      <c r="AB29" s="1113"/>
      <c r="AC29" s="1113"/>
      <c r="AD29" s="1113"/>
      <c r="AE29" s="1114"/>
      <c r="AF29" s="1088">
        <v>1618</v>
      </c>
      <c r="AG29" s="1089"/>
      <c r="AH29" s="1089"/>
      <c r="AI29" s="1089"/>
      <c r="AJ29" s="1090"/>
      <c r="AK29" s="1049">
        <v>41866</v>
      </c>
      <c r="AL29" s="1040"/>
      <c r="AM29" s="1040"/>
      <c r="AN29" s="1040"/>
      <c r="AO29" s="1040"/>
      <c r="AP29" s="1040" t="s">
        <v>516</v>
      </c>
      <c r="AQ29" s="1040"/>
      <c r="AR29" s="1040"/>
      <c r="AS29" s="1040"/>
      <c r="AT29" s="1040"/>
      <c r="AU29" s="1040" t="s">
        <v>516</v>
      </c>
      <c r="AV29" s="1040"/>
      <c r="AW29" s="1040"/>
      <c r="AX29" s="1040"/>
      <c r="AY29" s="1040"/>
      <c r="AZ29" s="1111">
        <v>0</v>
      </c>
      <c r="BA29" s="1111"/>
      <c r="BB29" s="1111"/>
      <c r="BC29" s="1111"/>
      <c r="BD29" s="1111"/>
      <c r="BE29" s="1101"/>
      <c r="BF29" s="1101"/>
      <c r="BG29" s="1101"/>
      <c r="BH29" s="1101"/>
      <c r="BI29" s="1102"/>
      <c r="BJ29" s="232"/>
      <c r="BK29" s="232"/>
      <c r="BL29" s="232"/>
      <c r="BM29" s="232"/>
      <c r="BN29" s="232"/>
      <c r="BO29" s="245"/>
      <c r="BP29" s="245"/>
      <c r="BQ29" s="242">
        <v>23</v>
      </c>
      <c r="BR29" s="243" t="s">
        <v>596</v>
      </c>
      <c r="BS29" s="1083" t="s">
        <v>614</v>
      </c>
      <c r="BT29" s="1084"/>
      <c r="BU29" s="1084"/>
      <c r="BV29" s="1084"/>
      <c r="BW29" s="1084"/>
      <c r="BX29" s="1084"/>
      <c r="BY29" s="1084"/>
      <c r="BZ29" s="1084"/>
      <c r="CA29" s="1084"/>
      <c r="CB29" s="1084"/>
      <c r="CC29" s="1084"/>
      <c r="CD29" s="1084"/>
      <c r="CE29" s="1084"/>
      <c r="CF29" s="1084"/>
      <c r="CG29" s="1085"/>
      <c r="CH29" s="1058">
        <v>66</v>
      </c>
      <c r="CI29" s="1059"/>
      <c r="CJ29" s="1059"/>
      <c r="CK29" s="1059"/>
      <c r="CL29" s="1060"/>
      <c r="CM29" s="1058">
        <v>31821</v>
      </c>
      <c r="CN29" s="1059"/>
      <c r="CO29" s="1059"/>
      <c r="CP29" s="1059"/>
      <c r="CQ29" s="1060"/>
      <c r="CR29" s="1058">
        <v>30568</v>
      </c>
      <c r="CS29" s="1059"/>
      <c r="CT29" s="1059"/>
      <c r="CU29" s="1059"/>
      <c r="CV29" s="1060"/>
      <c r="CW29" s="1058" t="s">
        <v>516</v>
      </c>
      <c r="CX29" s="1059"/>
      <c r="CY29" s="1059"/>
      <c r="CZ29" s="1059"/>
      <c r="DA29" s="1060"/>
      <c r="DB29" s="1058">
        <v>5251</v>
      </c>
      <c r="DC29" s="1059"/>
      <c r="DD29" s="1059"/>
      <c r="DE29" s="1059"/>
      <c r="DF29" s="1060"/>
      <c r="DG29" s="1058" t="s">
        <v>516</v>
      </c>
      <c r="DH29" s="1059"/>
      <c r="DI29" s="1059"/>
      <c r="DJ29" s="1059"/>
      <c r="DK29" s="1060"/>
      <c r="DL29" s="1058">
        <v>668</v>
      </c>
      <c r="DM29" s="1059"/>
      <c r="DN29" s="1059"/>
      <c r="DO29" s="1059"/>
      <c r="DP29" s="1060"/>
      <c r="DQ29" s="1058">
        <v>67</v>
      </c>
      <c r="DR29" s="1059"/>
      <c r="DS29" s="1059"/>
      <c r="DT29" s="1059"/>
      <c r="DU29" s="1060"/>
      <c r="DV29" s="1061"/>
      <c r="DW29" s="1062"/>
      <c r="DX29" s="1062"/>
      <c r="DY29" s="1062"/>
      <c r="DZ29" s="1063"/>
      <c r="EA29" s="226"/>
    </row>
    <row r="30" spans="1:131" s="227" customFormat="1" ht="26.25" customHeight="1" x14ac:dyDescent="0.15">
      <c r="A30" s="246">
        <v>3</v>
      </c>
      <c r="B30" s="1106" t="s">
        <v>400</v>
      </c>
      <c r="C30" s="1107"/>
      <c r="D30" s="1107"/>
      <c r="E30" s="1107"/>
      <c r="F30" s="1107"/>
      <c r="G30" s="1107"/>
      <c r="H30" s="1107"/>
      <c r="I30" s="1107"/>
      <c r="J30" s="1107"/>
      <c r="K30" s="1107"/>
      <c r="L30" s="1107"/>
      <c r="M30" s="1107"/>
      <c r="N30" s="1107"/>
      <c r="O30" s="1107"/>
      <c r="P30" s="1108"/>
      <c r="Q30" s="1112">
        <v>254225</v>
      </c>
      <c r="R30" s="1113"/>
      <c r="S30" s="1113"/>
      <c r="T30" s="1113"/>
      <c r="U30" s="1113"/>
      <c r="V30" s="1113">
        <v>253470</v>
      </c>
      <c r="W30" s="1113"/>
      <c r="X30" s="1113"/>
      <c r="Y30" s="1113"/>
      <c r="Z30" s="1113"/>
      <c r="AA30" s="1113">
        <v>755</v>
      </c>
      <c r="AB30" s="1113"/>
      <c r="AC30" s="1113"/>
      <c r="AD30" s="1113"/>
      <c r="AE30" s="1114"/>
      <c r="AF30" s="1088">
        <v>755</v>
      </c>
      <c r="AG30" s="1089"/>
      <c r="AH30" s="1089"/>
      <c r="AI30" s="1089"/>
      <c r="AJ30" s="1090"/>
      <c r="AK30" s="1049">
        <v>37686</v>
      </c>
      <c r="AL30" s="1040"/>
      <c r="AM30" s="1040"/>
      <c r="AN30" s="1040"/>
      <c r="AO30" s="1040"/>
      <c r="AP30" s="1040" t="s">
        <v>516</v>
      </c>
      <c r="AQ30" s="1040"/>
      <c r="AR30" s="1040"/>
      <c r="AS30" s="1040"/>
      <c r="AT30" s="1040"/>
      <c r="AU30" s="1040" t="s">
        <v>516</v>
      </c>
      <c r="AV30" s="1040"/>
      <c r="AW30" s="1040"/>
      <c r="AX30" s="1040"/>
      <c r="AY30" s="1040"/>
      <c r="AZ30" s="1111">
        <v>0</v>
      </c>
      <c r="BA30" s="1111"/>
      <c r="BB30" s="1111"/>
      <c r="BC30" s="1111"/>
      <c r="BD30" s="1111"/>
      <c r="BE30" s="1101"/>
      <c r="BF30" s="1101"/>
      <c r="BG30" s="1101"/>
      <c r="BH30" s="1101"/>
      <c r="BI30" s="1102"/>
      <c r="BJ30" s="232"/>
      <c r="BK30" s="232"/>
      <c r="BL30" s="232"/>
      <c r="BM30" s="232"/>
      <c r="BN30" s="232"/>
      <c r="BO30" s="245"/>
      <c r="BP30" s="245"/>
      <c r="BQ30" s="242">
        <v>24</v>
      </c>
      <c r="BR30" s="243"/>
      <c r="BS30" s="1083" t="s">
        <v>615</v>
      </c>
      <c r="BT30" s="1084"/>
      <c r="BU30" s="1084"/>
      <c r="BV30" s="1084"/>
      <c r="BW30" s="1084"/>
      <c r="BX30" s="1084"/>
      <c r="BY30" s="1084"/>
      <c r="BZ30" s="1084"/>
      <c r="CA30" s="1084"/>
      <c r="CB30" s="1084"/>
      <c r="CC30" s="1084"/>
      <c r="CD30" s="1084"/>
      <c r="CE30" s="1084"/>
      <c r="CF30" s="1084"/>
      <c r="CG30" s="1085"/>
      <c r="CH30" s="1058">
        <v>807</v>
      </c>
      <c r="CI30" s="1059"/>
      <c r="CJ30" s="1059"/>
      <c r="CK30" s="1059"/>
      <c r="CL30" s="1060"/>
      <c r="CM30" s="1058">
        <v>3748</v>
      </c>
      <c r="CN30" s="1059"/>
      <c r="CO30" s="1059"/>
      <c r="CP30" s="1059"/>
      <c r="CQ30" s="1060"/>
      <c r="CR30" s="1058">
        <v>450</v>
      </c>
      <c r="CS30" s="1059"/>
      <c r="CT30" s="1059"/>
      <c r="CU30" s="1059"/>
      <c r="CV30" s="1060"/>
      <c r="CW30" s="1058" t="s">
        <v>516</v>
      </c>
      <c r="CX30" s="1059"/>
      <c r="CY30" s="1059"/>
      <c r="CZ30" s="1059"/>
      <c r="DA30" s="1060"/>
      <c r="DB30" s="1058">
        <v>5488</v>
      </c>
      <c r="DC30" s="1059"/>
      <c r="DD30" s="1059"/>
      <c r="DE30" s="1059"/>
      <c r="DF30" s="1060"/>
      <c r="DG30" s="1058" t="s">
        <v>516</v>
      </c>
      <c r="DH30" s="1059"/>
      <c r="DI30" s="1059"/>
      <c r="DJ30" s="1059"/>
      <c r="DK30" s="1060"/>
      <c r="DL30" s="1058" t="s">
        <v>516</v>
      </c>
      <c r="DM30" s="1059"/>
      <c r="DN30" s="1059"/>
      <c r="DO30" s="1059"/>
      <c r="DP30" s="1060"/>
      <c r="DQ30" s="1058" t="s">
        <v>516</v>
      </c>
      <c r="DR30" s="1059"/>
      <c r="DS30" s="1059"/>
      <c r="DT30" s="1059"/>
      <c r="DU30" s="1060"/>
      <c r="DV30" s="1061"/>
      <c r="DW30" s="1062"/>
      <c r="DX30" s="1062"/>
      <c r="DY30" s="1062"/>
      <c r="DZ30" s="1063"/>
      <c r="EA30" s="226"/>
    </row>
    <row r="31" spans="1:131" s="227" customFormat="1" ht="26.25" customHeight="1" x14ac:dyDescent="0.15">
      <c r="A31" s="246">
        <v>4</v>
      </c>
      <c r="B31" s="1106" t="s">
        <v>401</v>
      </c>
      <c r="C31" s="1107"/>
      <c r="D31" s="1107"/>
      <c r="E31" s="1107"/>
      <c r="F31" s="1107"/>
      <c r="G31" s="1107"/>
      <c r="H31" s="1107"/>
      <c r="I31" s="1107"/>
      <c r="J31" s="1107"/>
      <c r="K31" s="1107"/>
      <c r="L31" s="1107"/>
      <c r="M31" s="1107"/>
      <c r="N31" s="1107"/>
      <c r="O31" s="1107"/>
      <c r="P31" s="1108"/>
      <c r="Q31" s="1112">
        <v>30996</v>
      </c>
      <c r="R31" s="1113"/>
      <c r="S31" s="1113"/>
      <c r="T31" s="1113"/>
      <c r="U31" s="1113"/>
      <c r="V31" s="1113">
        <v>29616</v>
      </c>
      <c r="W31" s="1113"/>
      <c r="X31" s="1113"/>
      <c r="Y31" s="1113"/>
      <c r="Z31" s="1113"/>
      <c r="AA31" s="1113">
        <v>1380</v>
      </c>
      <c r="AB31" s="1113"/>
      <c r="AC31" s="1113"/>
      <c r="AD31" s="1113"/>
      <c r="AE31" s="1114"/>
      <c r="AF31" s="1088">
        <v>1380</v>
      </c>
      <c r="AG31" s="1089"/>
      <c r="AH31" s="1089"/>
      <c r="AI31" s="1089"/>
      <c r="AJ31" s="1090"/>
      <c r="AK31" s="1049">
        <v>7757</v>
      </c>
      <c r="AL31" s="1040"/>
      <c r="AM31" s="1040"/>
      <c r="AN31" s="1040"/>
      <c r="AO31" s="1040"/>
      <c r="AP31" s="1040" t="s">
        <v>516</v>
      </c>
      <c r="AQ31" s="1040"/>
      <c r="AR31" s="1040"/>
      <c r="AS31" s="1040"/>
      <c r="AT31" s="1040"/>
      <c r="AU31" s="1040" t="s">
        <v>516</v>
      </c>
      <c r="AV31" s="1040"/>
      <c r="AW31" s="1040"/>
      <c r="AX31" s="1040"/>
      <c r="AY31" s="1040"/>
      <c r="AZ31" s="1111">
        <v>0</v>
      </c>
      <c r="BA31" s="1111"/>
      <c r="BB31" s="1111"/>
      <c r="BC31" s="1111"/>
      <c r="BD31" s="1111"/>
      <c r="BE31" s="1101"/>
      <c r="BF31" s="1101"/>
      <c r="BG31" s="1101"/>
      <c r="BH31" s="1101"/>
      <c r="BI31" s="1102"/>
      <c r="BJ31" s="232"/>
      <c r="BK31" s="232"/>
      <c r="BL31" s="232"/>
      <c r="BM31" s="232"/>
      <c r="BN31" s="232"/>
      <c r="BO31" s="245"/>
      <c r="BP31" s="245"/>
      <c r="BQ31" s="242">
        <v>25</v>
      </c>
      <c r="BR31" s="243"/>
      <c r="BS31" s="1083" t="s">
        <v>616</v>
      </c>
      <c r="BT31" s="1084"/>
      <c r="BU31" s="1084"/>
      <c r="BV31" s="1084"/>
      <c r="BW31" s="1084"/>
      <c r="BX31" s="1084"/>
      <c r="BY31" s="1084"/>
      <c r="BZ31" s="1084"/>
      <c r="CA31" s="1084"/>
      <c r="CB31" s="1084"/>
      <c r="CC31" s="1084"/>
      <c r="CD31" s="1084"/>
      <c r="CE31" s="1084"/>
      <c r="CF31" s="1084"/>
      <c r="CG31" s="1085"/>
      <c r="CH31" s="1058">
        <v>779</v>
      </c>
      <c r="CI31" s="1059"/>
      <c r="CJ31" s="1059"/>
      <c r="CK31" s="1059"/>
      <c r="CL31" s="1060"/>
      <c r="CM31" s="1058">
        <v>11852</v>
      </c>
      <c r="CN31" s="1059"/>
      <c r="CO31" s="1059"/>
      <c r="CP31" s="1059"/>
      <c r="CQ31" s="1060"/>
      <c r="CR31" s="1058">
        <v>4174</v>
      </c>
      <c r="CS31" s="1059"/>
      <c r="CT31" s="1059"/>
      <c r="CU31" s="1059"/>
      <c r="CV31" s="1060"/>
      <c r="CW31" s="1058" t="s">
        <v>516</v>
      </c>
      <c r="CX31" s="1059"/>
      <c r="CY31" s="1059"/>
      <c r="CZ31" s="1059"/>
      <c r="DA31" s="1060"/>
      <c r="DB31" s="1058" t="s">
        <v>516</v>
      </c>
      <c r="DC31" s="1059"/>
      <c r="DD31" s="1059"/>
      <c r="DE31" s="1059"/>
      <c r="DF31" s="1060"/>
      <c r="DG31" s="1058" t="s">
        <v>516</v>
      </c>
      <c r="DH31" s="1059"/>
      <c r="DI31" s="1059"/>
      <c r="DJ31" s="1059"/>
      <c r="DK31" s="1060"/>
      <c r="DL31" s="1058" t="s">
        <v>516</v>
      </c>
      <c r="DM31" s="1059"/>
      <c r="DN31" s="1059"/>
      <c r="DO31" s="1059"/>
      <c r="DP31" s="1060"/>
      <c r="DQ31" s="1058" t="s">
        <v>516</v>
      </c>
      <c r="DR31" s="1059"/>
      <c r="DS31" s="1059"/>
      <c r="DT31" s="1059"/>
      <c r="DU31" s="1060"/>
      <c r="DV31" s="1061"/>
      <c r="DW31" s="1062"/>
      <c r="DX31" s="1062"/>
      <c r="DY31" s="1062"/>
      <c r="DZ31" s="1063"/>
      <c r="EA31" s="226"/>
    </row>
    <row r="32" spans="1:131" s="227" customFormat="1" ht="26.25" customHeight="1" x14ac:dyDescent="0.15">
      <c r="A32" s="246">
        <v>5</v>
      </c>
      <c r="B32" s="1106" t="s">
        <v>402</v>
      </c>
      <c r="C32" s="1107"/>
      <c r="D32" s="1107"/>
      <c r="E32" s="1107"/>
      <c r="F32" s="1107"/>
      <c r="G32" s="1107"/>
      <c r="H32" s="1107"/>
      <c r="I32" s="1107"/>
      <c r="J32" s="1107"/>
      <c r="K32" s="1107"/>
      <c r="L32" s="1107"/>
      <c r="M32" s="1107"/>
      <c r="N32" s="1107"/>
      <c r="O32" s="1107"/>
      <c r="P32" s="1108"/>
      <c r="Q32" s="1112">
        <v>53991</v>
      </c>
      <c r="R32" s="1113"/>
      <c r="S32" s="1113"/>
      <c r="T32" s="1113"/>
      <c r="U32" s="1113"/>
      <c r="V32" s="1113">
        <v>21428</v>
      </c>
      <c r="W32" s="1113"/>
      <c r="X32" s="1113"/>
      <c r="Y32" s="1113"/>
      <c r="Z32" s="1113"/>
      <c r="AA32" s="1113">
        <v>32563</v>
      </c>
      <c r="AB32" s="1113"/>
      <c r="AC32" s="1113"/>
      <c r="AD32" s="1113"/>
      <c r="AE32" s="1114"/>
      <c r="AF32" s="1088">
        <v>167</v>
      </c>
      <c r="AG32" s="1089"/>
      <c r="AH32" s="1089"/>
      <c r="AI32" s="1089"/>
      <c r="AJ32" s="1090"/>
      <c r="AK32" s="1049">
        <v>12188</v>
      </c>
      <c r="AL32" s="1040"/>
      <c r="AM32" s="1040"/>
      <c r="AN32" s="1040"/>
      <c r="AO32" s="1040"/>
      <c r="AP32" s="1040" t="s">
        <v>516</v>
      </c>
      <c r="AQ32" s="1040"/>
      <c r="AR32" s="1040"/>
      <c r="AS32" s="1040"/>
      <c r="AT32" s="1040"/>
      <c r="AU32" s="1040" t="s">
        <v>516</v>
      </c>
      <c r="AV32" s="1040"/>
      <c r="AW32" s="1040"/>
      <c r="AX32" s="1040"/>
      <c r="AY32" s="1040"/>
      <c r="AZ32" s="1111">
        <v>0</v>
      </c>
      <c r="BA32" s="1111"/>
      <c r="BB32" s="1111"/>
      <c r="BC32" s="1111"/>
      <c r="BD32" s="1111"/>
      <c r="BE32" s="1101" t="s">
        <v>403</v>
      </c>
      <c r="BF32" s="1101"/>
      <c r="BG32" s="1101"/>
      <c r="BH32" s="1101"/>
      <c r="BI32" s="1102"/>
      <c r="BJ32" s="232"/>
      <c r="BK32" s="232"/>
      <c r="BL32" s="232"/>
      <c r="BM32" s="232"/>
      <c r="BN32" s="232"/>
      <c r="BO32" s="245"/>
      <c r="BP32" s="245"/>
      <c r="BQ32" s="242">
        <v>26</v>
      </c>
      <c r="BR32" s="243"/>
      <c r="BS32" s="1083" t="s">
        <v>617</v>
      </c>
      <c r="BT32" s="1084"/>
      <c r="BU32" s="1084"/>
      <c r="BV32" s="1084"/>
      <c r="BW32" s="1084"/>
      <c r="BX32" s="1084"/>
      <c r="BY32" s="1084"/>
      <c r="BZ32" s="1084"/>
      <c r="CA32" s="1084"/>
      <c r="CB32" s="1084"/>
      <c r="CC32" s="1084"/>
      <c r="CD32" s="1084"/>
      <c r="CE32" s="1084"/>
      <c r="CF32" s="1084"/>
      <c r="CG32" s="1085"/>
      <c r="CH32" s="1058">
        <v>114</v>
      </c>
      <c r="CI32" s="1059"/>
      <c r="CJ32" s="1059"/>
      <c r="CK32" s="1059"/>
      <c r="CL32" s="1060"/>
      <c r="CM32" s="1058">
        <v>2326</v>
      </c>
      <c r="CN32" s="1059"/>
      <c r="CO32" s="1059"/>
      <c r="CP32" s="1059"/>
      <c r="CQ32" s="1060"/>
      <c r="CR32" s="1058">
        <v>246</v>
      </c>
      <c r="CS32" s="1059"/>
      <c r="CT32" s="1059"/>
      <c r="CU32" s="1059"/>
      <c r="CV32" s="1060"/>
      <c r="CW32" s="1058" t="s">
        <v>516</v>
      </c>
      <c r="CX32" s="1059"/>
      <c r="CY32" s="1059"/>
      <c r="CZ32" s="1059"/>
      <c r="DA32" s="1060"/>
      <c r="DB32" s="1058" t="s">
        <v>516</v>
      </c>
      <c r="DC32" s="1059"/>
      <c r="DD32" s="1059"/>
      <c r="DE32" s="1059"/>
      <c r="DF32" s="1060"/>
      <c r="DG32" s="1058" t="s">
        <v>516</v>
      </c>
      <c r="DH32" s="1059"/>
      <c r="DI32" s="1059"/>
      <c r="DJ32" s="1059"/>
      <c r="DK32" s="1060"/>
      <c r="DL32" s="1058" t="s">
        <v>516</v>
      </c>
      <c r="DM32" s="1059"/>
      <c r="DN32" s="1059"/>
      <c r="DO32" s="1059"/>
      <c r="DP32" s="1060"/>
      <c r="DQ32" s="1058" t="s">
        <v>516</v>
      </c>
      <c r="DR32" s="1059"/>
      <c r="DS32" s="1059"/>
      <c r="DT32" s="1059"/>
      <c r="DU32" s="1060"/>
      <c r="DV32" s="1061"/>
      <c r="DW32" s="1062"/>
      <c r="DX32" s="1062"/>
      <c r="DY32" s="1062"/>
      <c r="DZ32" s="1063"/>
      <c r="EA32" s="226"/>
    </row>
    <row r="33" spans="1:131" s="227" customFormat="1" ht="26.25" customHeight="1" x14ac:dyDescent="0.15">
      <c r="A33" s="246">
        <v>6</v>
      </c>
      <c r="B33" s="1106" t="s">
        <v>404</v>
      </c>
      <c r="C33" s="1107"/>
      <c r="D33" s="1107"/>
      <c r="E33" s="1107"/>
      <c r="F33" s="1107"/>
      <c r="G33" s="1107"/>
      <c r="H33" s="1107"/>
      <c r="I33" s="1107"/>
      <c r="J33" s="1107"/>
      <c r="K33" s="1107"/>
      <c r="L33" s="1107"/>
      <c r="M33" s="1107"/>
      <c r="N33" s="1107"/>
      <c r="O33" s="1107"/>
      <c r="P33" s="1108"/>
      <c r="Q33" s="1112">
        <v>176542</v>
      </c>
      <c r="R33" s="1113"/>
      <c r="S33" s="1113"/>
      <c r="T33" s="1113"/>
      <c r="U33" s="1113"/>
      <c r="V33" s="1113">
        <v>173598</v>
      </c>
      <c r="W33" s="1113"/>
      <c r="X33" s="1113"/>
      <c r="Y33" s="1113"/>
      <c r="Z33" s="1113"/>
      <c r="AA33" s="1113">
        <v>2943</v>
      </c>
      <c r="AB33" s="1113"/>
      <c r="AC33" s="1113"/>
      <c r="AD33" s="1113"/>
      <c r="AE33" s="1114"/>
      <c r="AF33" s="1088">
        <v>1806</v>
      </c>
      <c r="AG33" s="1089"/>
      <c r="AH33" s="1089"/>
      <c r="AI33" s="1089"/>
      <c r="AJ33" s="1090"/>
      <c r="AK33" s="1049">
        <v>3910</v>
      </c>
      <c r="AL33" s="1040"/>
      <c r="AM33" s="1040"/>
      <c r="AN33" s="1040"/>
      <c r="AO33" s="1040"/>
      <c r="AP33" s="1040" t="s">
        <v>516</v>
      </c>
      <c r="AQ33" s="1040"/>
      <c r="AR33" s="1040"/>
      <c r="AS33" s="1040"/>
      <c r="AT33" s="1040"/>
      <c r="AU33" s="1040" t="s">
        <v>516</v>
      </c>
      <c r="AV33" s="1040"/>
      <c r="AW33" s="1040"/>
      <c r="AX33" s="1040"/>
      <c r="AY33" s="1040"/>
      <c r="AZ33" s="1111">
        <v>0</v>
      </c>
      <c r="BA33" s="1111"/>
      <c r="BB33" s="1111"/>
      <c r="BC33" s="1111"/>
      <c r="BD33" s="1111"/>
      <c r="BE33" s="1101" t="s">
        <v>405</v>
      </c>
      <c r="BF33" s="1101"/>
      <c r="BG33" s="1101"/>
      <c r="BH33" s="1101"/>
      <c r="BI33" s="1102"/>
      <c r="BJ33" s="232"/>
      <c r="BK33" s="232"/>
      <c r="BL33" s="232"/>
      <c r="BM33" s="232"/>
      <c r="BN33" s="232"/>
      <c r="BO33" s="245"/>
      <c r="BP33" s="245"/>
      <c r="BQ33" s="242">
        <v>27</v>
      </c>
      <c r="BR33" s="243"/>
      <c r="BS33" s="1083" t="s">
        <v>618</v>
      </c>
      <c r="BT33" s="1084"/>
      <c r="BU33" s="1084"/>
      <c r="BV33" s="1084"/>
      <c r="BW33" s="1084"/>
      <c r="BX33" s="1084"/>
      <c r="BY33" s="1084"/>
      <c r="BZ33" s="1084"/>
      <c r="CA33" s="1084"/>
      <c r="CB33" s="1084"/>
      <c r="CC33" s="1084"/>
      <c r="CD33" s="1084"/>
      <c r="CE33" s="1084"/>
      <c r="CF33" s="1084"/>
      <c r="CG33" s="1085"/>
      <c r="CH33" s="1058">
        <v>79</v>
      </c>
      <c r="CI33" s="1059"/>
      <c r="CJ33" s="1059"/>
      <c r="CK33" s="1059"/>
      <c r="CL33" s="1060"/>
      <c r="CM33" s="1058">
        <v>2237</v>
      </c>
      <c r="CN33" s="1059"/>
      <c r="CO33" s="1059"/>
      <c r="CP33" s="1059"/>
      <c r="CQ33" s="1060"/>
      <c r="CR33" s="1058">
        <v>10</v>
      </c>
      <c r="CS33" s="1059"/>
      <c r="CT33" s="1059"/>
      <c r="CU33" s="1059"/>
      <c r="CV33" s="1060"/>
      <c r="CW33" s="1058" t="s">
        <v>516</v>
      </c>
      <c r="CX33" s="1059"/>
      <c r="CY33" s="1059"/>
      <c r="CZ33" s="1059"/>
      <c r="DA33" s="1060"/>
      <c r="DB33" s="1058" t="s">
        <v>516</v>
      </c>
      <c r="DC33" s="1059"/>
      <c r="DD33" s="1059"/>
      <c r="DE33" s="1059"/>
      <c r="DF33" s="1060"/>
      <c r="DG33" s="1058" t="s">
        <v>516</v>
      </c>
      <c r="DH33" s="1059"/>
      <c r="DI33" s="1059"/>
      <c r="DJ33" s="1059"/>
      <c r="DK33" s="1060"/>
      <c r="DL33" s="1058" t="s">
        <v>516</v>
      </c>
      <c r="DM33" s="1059"/>
      <c r="DN33" s="1059"/>
      <c r="DO33" s="1059"/>
      <c r="DP33" s="1060"/>
      <c r="DQ33" s="1058" t="s">
        <v>516</v>
      </c>
      <c r="DR33" s="1059"/>
      <c r="DS33" s="1059"/>
      <c r="DT33" s="1059"/>
      <c r="DU33" s="1060"/>
      <c r="DV33" s="1061"/>
      <c r="DW33" s="1062"/>
      <c r="DX33" s="1062"/>
      <c r="DY33" s="1062"/>
      <c r="DZ33" s="1063"/>
      <c r="EA33" s="226"/>
    </row>
    <row r="34" spans="1:131" s="227" customFormat="1" ht="26.25" customHeight="1" x14ac:dyDescent="0.15">
      <c r="A34" s="246">
        <v>7</v>
      </c>
      <c r="B34" s="1106" t="s">
        <v>406</v>
      </c>
      <c r="C34" s="1107"/>
      <c r="D34" s="1107"/>
      <c r="E34" s="1107"/>
      <c r="F34" s="1107"/>
      <c r="G34" s="1107"/>
      <c r="H34" s="1107"/>
      <c r="I34" s="1107"/>
      <c r="J34" s="1107"/>
      <c r="K34" s="1107"/>
      <c r="L34" s="1107"/>
      <c r="M34" s="1107"/>
      <c r="N34" s="1107"/>
      <c r="O34" s="1107"/>
      <c r="P34" s="1108"/>
      <c r="Q34" s="1112">
        <v>64854</v>
      </c>
      <c r="R34" s="1113"/>
      <c r="S34" s="1113"/>
      <c r="T34" s="1113"/>
      <c r="U34" s="1113"/>
      <c r="V34" s="1113">
        <v>49786</v>
      </c>
      <c r="W34" s="1113"/>
      <c r="X34" s="1113"/>
      <c r="Y34" s="1113"/>
      <c r="Z34" s="1113"/>
      <c r="AA34" s="1113">
        <v>15067</v>
      </c>
      <c r="AB34" s="1113"/>
      <c r="AC34" s="1113"/>
      <c r="AD34" s="1113"/>
      <c r="AE34" s="1114"/>
      <c r="AF34" s="1088">
        <v>38486</v>
      </c>
      <c r="AG34" s="1089"/>
      <c r="AH34" s="1089"/>
      <c r="AI34" s="1089"/>
      <c r="AJ34" s="1090"/>
      <c r="AK34" s="1049">
        <v>482</v>
      </c>
      <c r="AL34" s="1040"/>
      <c r="AM34" s="1040"/>
      <c r="AN34" s="1040"/>
      <c r="AO34" s="1040"/>
      <c r="AP34" s="1040">
        <v>147884</v>
      </c>
      <c r="AQ34" s="1040"/>
      <c r="AR34" s="1040"/>
      <c r="AS34" s="1040"/>
      <c r="AT34" s="1040"/>
      <c r="AU34" s="1040">
        <v>296</v>
      </c>
      <c r="AV34" s="1040"/>
      <c r="AW34" s="1040"/>
      <c r="AX34" s="1040"/>
      <c r="AY34" s="1040"/>
      <c r="AZ34" s="1111">
        <v>0</v>
      </c>
      <c r="BA34" s="1111"/>
      <c r="BB34" s="1111"/>
      <c r="BC34" s="1111"/>
      <c r="BD34" s="1111"/>
      <c r="BE34" s="1101" t="s">
        <v>403</v>
      </c>
      <c r="BF34" s="1101"/>
      <c r="BG34" s="1101"/>
      <c r="BH34" s="1101"/>
      <c r="BI34" s="1102"/>
      <c r="BJ34" s="232"/>
      <c r="BK34" s="232"/>
      <c r="BL34" s="232"/>
      <c r="BM34" s="232"/>
      <c r="BN34" s="232"/>
      <c r="BO34" s="245"/>
      <c r="BP34" s="245"/>
      <c r="BQ34" s="242">
        <v>28</v>
      </c>
      <c r="BR34" s="243" t="s">
        <v>596</v>
      </c>
      <c r="BS34" s="1083" t="s">
        <v>619</v>
      </c>
      <c r="BT34" s="1084"/>
      <c r="BU34" s="1084"/>
      <c r="BV34" s="1084"/>
      <c r="BW34" s="1084"/>
      <c r="BX34" s="1084"/>
      <c r="BY34" s="1084"/>
      <c r="BZ34" s="1084"/>
      <c r="CA34" s="1084"/>
      <c r="CB34" s="1084"/>
      <c r="CC34" s="1084"/>
      <c r="CD34" s="1084"/>
      <c r="CE34" s="1084"/>
      <c r="CF34" s="1084"/>
      <c r="CG34" s="1085"/>
      <c r="CH34" s="1058">
        <v>367</v>
      </c>
      <c r="CI34" s="1059"/>
      <c r="CJ34" s="1059"/>
      <c r="CK34" s="1059"/>
      <c r="CL34" s="1060"/>
      <c r="CM34" s="1058">
        <v>4565</v>
      </c>
      <c r="CN34" s="1059"/>
      <c r="CO34" s="1059"/>
      <c r="CP34" s="1059"/>
      <c r="CQ34" s="1060"/>
      <c r="CR34" s="1058">
        <v>26890</v>
      </c>
      <c r="CS34" s="1059"/>
      <c r="CT34" s="1059"/>
      <c r="CU34" s="1059"/>
      <c r="CV34" s="1060"/>
      <c r="CW34" s="1058">
        <v>385</v>
      </c>
      <c r="CX34" s="1059"/>
      <c r="CY34" s="1059"/>
      <c r="CZ34" s="1059"/>
      <c r="DA34" s="1060"/>
      <c r="DB34" s="1058">
        <v>6001</v>
      </c>
      <c r="DC34" s="1059"/>
      <c r="DD34" s="1059"/>
      <c r="DE34" s="1059"/>
      <c r="DF34" s="1060"/>
      <c r="DG34" s="1058" t="s">
        <v>516</v>
      </c>
      <c r="DH34" s="1059"/>
      <c r="DI34" s="1059"/>
      <c r="DJ34" s="1059"/>
      <c r="DK34" s="1060"/>
      <c r="DL34" s="1058">
        <v>4073</v>
      </c>
      <c r="DM34" s="1059"/>
      <c r="DN34" s="1059"/>
      <c r="DO34" s="1059"/>
      <c r="DP34" s="1060"/>
      <c r="DQ34" s="1058">
        <v>4073</v>
      </c>
      <c r="DR34" s="1059"/>
      <c r="DS34" s="1059"/>
      <c r="DT34" s="1059"/>
      <c r="DU34" s="1060"/>
      <c r="DV34" s="1061"/>
      <c r="DW34" s="1062"/>
      <c r="DX34" s="1062"/>
      <c r="DY34" s="1062"/>
      <c r="DZ34" s="1063"/>
      <c r="EA34" s="226"/>
    </row>
    <row r="35" spans="1:131" s="227" customFormat="1" ht="26.25" customHeight="1" x14ac:dyDescent="0.15">
      <c r="A35" s="246">
        <v>8</v>
      </c>
      <c r="B35" s="1106" t="s">
        <v>407</v>
      </c>
      <c r="C35" s="1107"/>
      <c r="D35" s="1107"/>
      <c r="E35" s="1107"/>
      <c r="F35" s="1107"/>
      <c r="G35" s="1107"/>
      <c r="H35" s="1107"/>
      <c r="I35" s="1107"/>
      <c r="J35" s="1107"/>
      <c r="K35" s="1107"/>
      <c r="L35" s="1107"/>
      <c r="M35" s="1107"/>
      <c r="N35" s="1107"/>
      <c r="O35" s="1107"/>
      <c r="P35" s="1108"/>
      <c r="Q35" s="1112">
        <v>1638</v>
      </c>
      <c r="R35" s="1113"/>
      <c r="S35" s="1113"/>
      <c r="T35" s="1113"/>
      <c r="U35" s="1113"/>
      <c r="V35" s="1113">
        <v>1299</v>
      </c>
      <c r="W35" s="1113"/>
      <c r="X35" s="1113"/>
      <c r="Y35" s="1113"/>
      <c r="Z35" s="1113"/>
      <c r="AA35" s="1113">
        <v>339</v>
      </c>
      <c r="AB35" s="1113"/>
      <c r="AC35" s="1113"/>
      <c r="AD35" s="1113"/>
      <c r="AE35" s="1114"/>
      <c r="AF35" s="1088">
        <v>6689</v>
      </c>
      <c r="AG35" s="1089"/>
      <c r="AH35" s="1089"/>
      <c r="AI35" s="1089"/>
      <c r="AJ35" s="1090"/>
      <c r="AK35" s="1049">
        <v>2</v>
      </c>
      <c r="AL35" s="1040"/>
      <c r="AM35" s="1040"/>
      <c r="AN35" s="1040"/>
      <c r="AO35" s="1040"/>
      <c r="AP35" s="1040">
        <v>685</v>
      </c>
      <c r="AQ35" s="1040"/>
      <c r="AR35" s="1040"/>
      <c r="AS35" s="1040"/>
      <c r="AT35" s="1040"/>
      <c r="AU35" s="1040">
        <v>1</v>
      </c>
      <c r="AV35" s="1040"/>
      <c r="AW35" s="1040"/>
      <c r="AX35" s="1040"/>
      <c r="AY35" s="1040"/>
      <c r="AZ35" s="1111">
        <v>0</v>
      </c>
      <c r="BA35" s="1111"/>
      <c r="BB35" s="1111"/>
      <c r="BC35" s="1111"/>
      <c r="BD35" s="1111"/>
      <c r="BE35" s="1101" t="s">
        <v>405</v>
      </c>
      <c r="BF35" s="1101"/>
      <c r="BG35" s="1101"/>
      <c r="BH35" s="1101"/>
      <c r="BI35" s="1102"/>
      <c r="BJ35" s="232"/>
      <c r="BK35" s="232"/>
      <c r="BL35" s="232"/>
      <c r="BM35" s="232"/>
      <c r="BN35" s="232"/>
      <c r="BO35" s="245"/>
      <c r="BP35" s="245"/>
      <c r="BQ35" s="242">
        <v>29</v>
      </c>
      <c r="BR35" s="243"/>
      <c r="BS35" s="1083" t="s">
        <v>620</v>
      </c>
      <c r="BT35" s="1084"/>
      <c r="BU35" s="1084"/>
      <c r="BV35" s="1084"/>
      <c r="BW35" s="1084"/>
      <c r="BX35" s="1084"/>
      <c r="BY35" s="1084"/>
      <c r="BZ35" s="1084"/>
      <c r="CA35" s="1084"/>
      <c r="CB35" s="1084"/>
      <c r="CC35" s="1084"/>
      <c r="CD35" s="1084"/>
      <c r="CE35" s="1084"/>
      <c r="CF35" s="1084"/>
      <c r="CG35" s="1085"/>
      <c r="CH35" s="1058">
        <v>-177</v>
      </c>
      <c r="CI35" s="1059"/>
      <c r="CJ35" s="1059"/>
      <c r="CK35" s="1059"/>
      <c r="CL35" s="1060"/>
      <c r="CM35" s="1058">
        <v>24080</v>
      </c>
      <c r="CN35" s="1059"/>
      <c r="CO35" s="1059"/>
      <c r="CP35" s="1059"/>
      <c r="CQ35" s="1060"/>
      <c r="CR35" s="1058">
        <v>8712</v>
      </c>
      <c r="CS35" s="1059"/>
      <c r="CT35" s="1059"/>
      <c r="CU35" s="1059"/>
      <c r="CV35" s="1060"/>
      <c r="CW35" s="1058" t="s">
        <v>516</v>
      </c>
      <c r="CX35" s="1059"/>
      <c r="CY35" s="1059"/>
      <c r="CZ35" s="1059"/>
      <c r="DA35" s="1060"/>
      <c r="DB35" s="1058" t="s">
        <v>516</v>
      </c>
      <c r="DC35" s="1059"/>
      <c r="DD35" s="1059"/>
      <c r="DE35" s="1059"/>
      <c r="DF35" s="1060"/>
      <c r="DG35" s="1058" t="s">
        <v>516</v>
      </c>
      <c r="DH35" s="1059"/>
      <c r="DI35" s="1059"/>
      <c r="DJ35" s="1059"/>
      <c r="DK35" s="1060"/>
      <c r="DL35" s="1058" t="s">
        <v>516</v>
      </c>
      <c r="DM35" s="1059"/>
      <c r="DN35" s="1059"/>
      <c r="DO35" s="1059"/>
      <c r="DP35" s="1060"/>
      <c r="DQ35" s="1058" t="s">
        <v>516</v>
      </c>
      <c r="DR35" s="1059"/>
      <c r="DS35" s="1059"/>
      <c r="DT35" s="1059"/>
      <c r="DU35" s="1060"/>
      <c r="DV35" s="1061"/>
      <c r="DW35" s="1062"/>
      <c r="DX35" s="1062"/>
      <c r="DY35" s="1062"/>
      <c r="DZ35" s="1063"/>
      <c r="EA35" s="226"/>
    </row>
    <row r="36" spans="1:131" s="227" customFormat="1" ht="26.25" customHeight="1" x14ac:dyDescent="0.15">
      <c r="A36" s="246">
        <v>9</v>
      </c>
      <c r="B36" s="1106" t="s">
        <v>408</v>
      </c>
      <c r="C36" s="1107"/>
      <c r="D36" s="1107"/>
      <c r="E36" s="1107"/>
      <c r="F36" s="1107"/>
      <c r="G36" s="1107"/>
      <c r="H36" s="1107"/>
      <c r="I36" s="1107"/>
      <c r="J36" s="1107"/>
      <c r="K36" s="1107"/>
      <c r="L36" s="1107"/>
      <c r="M36" s="1107"/>
      <c r="N36" s="1107"/>
      <c r="O36" s="1107"/>
      <c r="P36" s="1108"/>
      <c r="Q36" s="1112">
        <v>7387</v>
      </c>
      <c r="R36" s="1113"/>
      <c r="S36" s="1113"/>
      <c r="T36" s="1113"/>
      <c r="U36" s="1113"/>
      <c r="V36" s="1113">
        <v>7353</v>
      </c>
      <c r="W36" s="1113"/>
      <c r="X36" s="1113"/>
      <c r="Y36" s="1113"/>
      <c r="Z36" s="1113"/>
      <c r="AA36" s="1113">
        <v>34</v>
      </c>
      <c r="AB36" s="1113"/>
      <c r="AC36" s="1113"/>
      <c r="AD36" s="1113"/>
      <c r="AE36" s="1114"/>
      <c r="AF36" s="1088">
        <v>5274</v>
      </c>
      <c r="AG36" s="1089"/>
      <c r="AH36" s="1089"/>
      <c r="AI36" s="1089"/>
      <c r="AJ36" s="1090"/>
      <c r="AK36" s="1049">
        <v>2401</v>
      </c>
      <c r="AL36" s="1040"/>
      <c r="AM36" s="1040"/>
      <c r="AN36" s="1040"/>
      <c r="AO36" s="1040"/>
      <c r="AP36" s="1040">
        <v>59202</v>
      </c>
      <c r="AQ36" s="1040"/>
      <c r="AR36" s="1040"/>
      <c r="AS36" s="1040"/>
      <c r="AT36" s="1040"/>
      <c r="AU36" s="1040">
        <v>13025</v>
      </c>
      <c r="AV36" s="1040"/>
      <c r="AW36" s="1040"/>
      <c r="AX36" s="1040"/>
      <c r="AY36" s="1040"/>
      <c r="AZ36" s="1111">
        <v>0</v>
      </c>
      <c r="BA36" s="1111"/>
      <c r="BB36" s="1111"/>
      <c r="BC36" s="1111"/>
      <c r="BD36" s="1111"/>
      <c r="BE36" s="1101" t="s">
        <v>409</v>
      </c>
      <c r="BF36" s="1101"/>
      <c r="BG36" s="1101"/>
      <c r="BH36" s="1101"/>
      <c r="BI36" s="1102"/>
      <c r="BJ36" s="232"/>
      <c r="BK36" s="232"/>
      <c r="BL36" s="232"/>
      <c r="BM36" s="232"/>
      <c r="BN36" s="232"/>
      <c r="BO36" s="245"/>
      <c r="BP36" s="245"/>
      <c r="BQ36" s="242">
        <v>30</v>
      </c>
      <c r="BR36" s="243"/>
      <c r="BS36" s="1083" t="s">
        <v>621</v>
      </c>
      <c r="BT36" s="1084"/>
      <c r="BU36" s="1084"/>
      <c r="BV36" s="1084"/>
      <c r="BW36" s="1084"/>
      <c r="BX36" s="1084"/>
      <c r="BY36" s="1084"/>
      <c r="BZ36" s="1084"/>
      <c r="CA36" s="1084"/>
      <c r="CB36" s="1084"/>
      <c r="CC36" s="1084"/>
      <c r="CD36" s="1084"/>
      <c r="CE36" s="1084"/>
      <c r="CF36" s="1084"/>
      <c r="CG36" s="1085"/>
      <c r="CH36" s="1058">
        <v>-216</v>
      </c>
      <c r="CI36" s="1059"/>
      <c r="CJ36" s="1059"/>
      <c r="CK36" s="1059"/>
      <c r="CL36" s="1060"/>
      <c r="CM36" s="1058">
        <v>14627</v>
      </c>
      <c r="CN36" s="1059"/>
      <c r="CO36" s="1059"/>
      <c r="CP36" s="1059"/>
      <c r="CQ36" s="1060"/>
      <c r="CR36" s="1058">
        <v>5933</v>
      </c>
      <c r="CS36" s="1059"/>
      <c r="CT36" s="1059"/>
      <c r="CU36" s="1059"/>
      <c r="CV36" s="1060"/>
      <c r="CW36" s="1058" t="s">
        <v>516</v>
      </c>
      <c r="CX36" s="1059"/>
      <c r="CY36" s="1059"/>
      <c r="CZ36" s="1059"/>
      <c r="DA36" s="1060"/>
      <c r="DB36" s="1058" t="s">
        <v>516</v>
      </c>
      <c r="DC36" s="1059"/>
      <c r="DD36" s="1059"/>
      <c r="DE36" s="1059"/>
      <c r="DF36" s="1060"/>
      <c r="DG36" s="1058" t="s">
        <v>516</v>
      </c>
      <c r="DH36" s="1059"/>
      <c r="DI36" s="1059"/>
      <c r="DJ36" s="1059"/>
      <c r="DK36" s="1060"/>
      <c r="DL36" s="1058" t="s">
        <v>516</v>
      </c>
      <c r="DM36" s="1059"/>
      <c r="DN36" s="1059"/>
      <c r="DO36" s="1059"/>
      <c r="DP36" s="1060"/>
      <c r="DQ36" s="1058" t="s">
        <v>516</v>
      </c>
      <c r="DR36" s="1059"/>
      <c r="DS36" s="1059"/>
      <c r="DT36" s="1059"/>
      <c r="DU36" s="1060"/>
      <c r="DV36" s="1061"/>
      <c r="DW36" s="1062"/>
      <c r="DX36" s="1062"/>
      <c r="DY36" s="1062"/>
      <c r="DZ36" s="1063"/>
      <c r="EA36" s="226"/>
    </row>
    <row r="37" spans="1:131" s="227" customFormat="1" ht="26.25" customHeight="1" x14ac:dyDescent="0.15">
      <c r="A37" s="246">
        <v>10</v>
      </c>
      <c r="B37" s="1106" t="s">
        <v>410</v>
      </c>
      <c r="C37" s="1107"/>
      <c r="D37" s="1107"/>
      <c r="E37" s="1107"/>
      <c r="F37" s="1107"/>
      <c r="G37" s="1107"/>
      <c r="H37" s="1107"/>
      <c r="I37" s="1107"/>
      <c r="J37" s="1107"/>
      <c r="K37" s="1107"/>
      <c r="L37" s="1107"/>
      <c r="M37" s="1107"/>
      <c r="N37" s="1107"/>
      <c r="O37" s="1107"/>
      <c r="P37" s="1108"/>
      <c r="Q37" s="1112">
        <v>82917</v>
      </c>
      <c r="R37" s="1113"/>
      <c r="S37" s="1113"/>
      <c r="T37" s="1113"/>
      <c r="U37" s="1113"/>
      <c r="V37" s="1113">
        <v>78749</v>
      </c>
      <c r="W37" s="1113"/>
      <c r="X37" s="1113"/>
      <c r="Y37" s="1113"/>
      <c r="Z37" s="1113"/>
      <c r="AA37" s="1113">
        <v>4168</v>
      </c>
      <c r="AB37" s="1113"/>
      <c r="AC37" s="1113"/>
      <c r="AD37" s="1113"/>
      <c r="AE37" s="1114"/>
      <c r="AF37" s="1088">
        <v>32858</v>
      </c>
      <c r="AG37" s="1089"/>
      <c r="AH37" s="1089"/>
      <c r="AI37" s="1089"/>
      <c r="AJ37" s="1090"/>
      <c r="AK37" s="1049">
        <v>30283</v>
      </c>
      <c r="AL37" s="1040"/>
      <c r="AM37" s="1040"/>
      <c r="AN37" s="1040"/>
      <c r="AO37" s="1040"/>
      <c r="AP37" s="1040">
        <v>463902</v>
      </c>
      <c r="AQ37" s="1040"/>
      <c r="AR37" s="1040"/>
      <c r="AS37" s="1040"/>
      <c r="AT37" s="1040"/>
      <c r="AU37" s="1040">
        <v>295041</v>
      </c>
      <c r="AV37" s="1040"/>
      <c r="AW37" s="1040"/>
      <c r="AX37" s="1040"/>
      <c r="AY37" s="1040"/>
      <c r="AZ37" s="1111">
        <v>0</v>
      </c>
      <c r="BA37" s="1111"/>
      <c r="BB37" s="1111"/>
      <c r="BC37" s="1111"/>
      <c r="BD37" s="1111"/>
      <c r="BE37" s="1101" t="s">
        <v>405</v>
      </c>
      <c r="BF37" s="1101"/>
      <c r="BG37" s="1101"/>
      <c r="BH37" s="1101"/>
      <c r="BI37" s="1102"/>
      <c r="BJ37" s="232"/>
      <c r="BK37" s="232"/>
      <c r="BL37" s="232"/>
      <c r="BM37" s="232"/>
      <c r="BN37" s="232"/>
      <c r="BO37" s="245"/>
      <c r="BP37" s="245"/>
      <c r="BQ37" s="242">
        <v>31</v>
      </c>
      <c r="BR37" s="243"/>
      <c r="BS37" s="1083" t="s">
        <v>622</v>
      </c>
      <c r="BT37" s="1084"/>
      <c r="BU37" s="1084"/>
      <c r="BV37" s="1084"/>
      <c r="BW37" s="1084"/>
      <c r="BX37" s="1084"/>
      <c r="BY37" s="1084"/>
      <c r="BZ37" s="1084"/>
      <c r="CA37" s="1084"/>
      <c r="CB37" s="1084"/>
      <c r="CC37" s="1084"/>
      <c r="CD37" s="1084"/>
      <c r="CE37" s="1084"/>
      <c r="CF37" s="1084"/>
      <c r="CG37" s="1085"/>
      <c r="CH37" s="1058">
        <v>80</v>
      </c>
      <c r="CI37" s="1059"/>
      <c r="CJ37" s="1059"/>
      <c r="CK37" s="1059"/>
      <c r="CL37" s="1060"/>
      <c r="CM37" s="1058">
        <v>1987</v>
      </c>
      <c r="CN37" s="1059"/>
      <c r="CO37" s="1059"/>
      <c r="CP37" s="1059"/>
      <c r="CQ37" s="1060"/>
      <c r="CR37" s="1058">
        <v>459</v>
      </c>
      <c r="CS37" s="1059"/>
      <c r="CT37" s="1059"/>
      <c r="CU37" s="1059"/>
      <c r="CV37" s="1060"/>
      <c r="CW37" s="1058" t="s">
        <v>516</v>
      </c>
      <c r="CX37" s="1059"/>
      <c r="CY37" s="1059"/>
      <c r="CZ37" s="1059"/>
      <c r="DA37" s="1060"/>
      <c r="DB37" s="1058" t="s">
        <v>516</v>
      </c>
      <c r="DC37" s="1059"/>
      <c r="DD37" s="1059"/>
      <c r="DE37" s="1059"/>
      <c r="DF37" s="1060"/>
      <c r="DG37" s="1058" t="s">
        <v>516</v>
      </c>
      <c r="DH37" s="1059"/>
      <c r="DI37" s="1059"/>
      <c r="DJ37" s="1059"/>
      <c r="DK37" s="1060"/>
      <c r="DL37" s="1058" t="s">
        <v>516</v>
      </c>
      <c r="DM37" s="1059"/>
      <c r="DN37" s="1059"/>
      <c r="DO37" s="1059"/>
      <c r="DP37" s="1060"/>
      <c r="DQ37" s="1058" t="s">
        <v>516</v>
      </c>
      <c r="DR37" s="1059"/>
      <c r="DS37" s="1059"/>
      <c r="DT37" s="1059"/>
      <c r="DU37" s="1060"/>
      <c r="DV37" s="1061"/>
      <c r="DW37" s="1062"/>
      <c r="DX37" s="1062"/>
      <c r="DY37" s="1062"/>
      <c r="DZ37" s="1063"/>
      <c r="EA37" s="226"/>
    </row>
    <row r="38" spans="1:131" s="227" customFormat="1" ht="26.25" customHeight="1" x14ac:dyDescent="0.15">
      <c r="A38" s="246">
        <v>11</v>
      </c>
      <c r="B38" s="1106" t="s">
        <v>411</v>
      </c>
      <c r="C38" s="1107"/>
      <c r="D38" s="1107"/>
      <c r="E38" s="1107"/>
      <c r="F38" s="1107"/>
      <c r="G38" s="1107"/>
      <c r="H38" s="1107"/>
      <c r="I38" s="1107"/>
      <c r="J38" s="1107"/>
      <c r="K38" s="1107"/>
      <c r="L38" s="1107"/>
      <c r="M38" s="1107"/>
      <c r="N38" s="1107"/>
      <c r="O38" s="1107"/>
      <c r="P38" s="1108"/>
      <c r="Q38" s="1112">
        <v>23335</v>
      </c>
      <c r="R38" s="1113"/>
      <c r="S38" s="1113"/>
      <c r="T38" s="1113"/>
      <c r="U38" s="1113"/>
      <c r="V38" s="1113">
        <v>15412</v>
      </c>
      <c r="W38" s="1113"/>
      <c r="X38" s="1113"/>
      <c r="Y38" s="1113"/>
      <c r="Z38" s="1113"/>
      <c r="AA38" s="1113">
        <v>7923</v>
      </c>
      <c r="AB38" s="1113"/>
      <c r="AC38" s="1113"/>
      <c r="AD38" s="1113"/>
      <c r="AE38" s="1114"/>
      <c r="AF38" s="1088" t="s">
        <v>412</v>
      </c>
      <c r="AG38" s="1089"/>
      <c r="AH38" s="1089"/>
      <c r="AI38" s="1089"/>
      <c r="AJ38" s="1090"/>
      <c r="AK38" s="1049">
        <v>1</v>
      </c>
      <c r="AL38" s="1040"/>
      <c r="AM38" s="1040"/>
      <c r="AN38" s="1040"/>
      <c r="AO38" s="1040"/>
      <c r="AP38" s="1040">
        <v>134857</v>
      </c>
      <c r="AQ38" s="1040"/>
      <c r="AR38" s="1040"/>
      <c r="AS38" s="1040"/>
      <c r="AT38" s="1040"/>
      <c r="AU38" s="1040" t="s">
        <v>516</v>
      </c>
      <c r="AV38" s="1040"/>
      <c r="AW38" s="1040"/>
      <c r="AX38" s="1040"/>
      <c r="AY38" s="1040"/>
      <c r="AZ38" s="1111">
        <v>0</v>
      </c>
      <c r="BA38" s="1111"/>
      <c r="BB38" s="1111"/>
      <c r="BC38" s="1111"/>
      <c r="BD38" s="1111"/>
      <c r="BE38" s="1101" t="s">
        <v>405</v>
      </c>
      <c r="BF38" s="1101"/>
      <c r="BG38" s="1101"/>
      <c r="BH38" s="1101"/>
      <c r="BI38" s="1102"/>
      <c r="BJ38" s="232"/>
      <c r="BK38" s="232"/>
      <c r="BL38" s="232"/>
      <c r="BM38" s="232"/>
      <c r="BN38" s="232"/>
      <c r="BO38" s="245"/>
      <c r="BP38" s="245"/>
      <c r="BQ38" s="242">
        <v>32</v>
      </c>
      <c r="BR38" s="243"/>
      <c r="BS38" s="1083" t="s">
        <v>623</v>
      </c>
      <c r="BT38" s="1084"/>
      <c r="BU38" s="1084"/>
      <c r="BV38" s="1084"/>
      <c r="BW38" s="1084"/>
      <c r="BX38" s="1084"/>
      <c r="BY38" s="1084"/>
      <c r="BZ38" s="1084"/>
      <c r="CA38" s="1084"/>
      <c r="CB38" s="1084"/>
      <c r="CC38" s="1084"/>
      <c r="CD38" s="1084"/>
      <c r="CE38" s="1084"/>
      <c r="CF38" s="1084"/>
      <c r="CG38" s="1085"/>
      <c r="CH38" s="1058">
        <v>-15</v>
      </c>
      <c r="CI38" s="1059"/>
      <c r="CJ38" s="1059"/>
      <c r="CK38" s="1059"/>
      <c r="CL38" s="1060"/>
      <c r="CM38" s="1058">
        <v>2602</v>
      </c>
      <c r="CN38" s="1059"/>
      <c r="CO38" s="1059"/>
      <c r="CP38" s="1059"/>
      <c r="CQ38" s="1060"/>
      <c r="CR38" s="1058">
        <v>800</v>
      </c>
      <c r="CS38" s="1059"/>
      <c r="CT38" s="1059"/>
      <c r="CU38" s="1059"/>
      <c r="CV38" s="1060"/>
      <c r="CW38" s="1058" t="s">
        <v>516</v>
      </c>
      <c r="CX38" s="1059"/>
      <c r="CY38" s="1059"/>
      <c r="CZ38" s="1059"/>
      <c r="DA38" s="1060"/>
      <c r="DB38" s="1058" t="s">
        <v>516</v>
      </c>
      <c r="DC38" s="1059"/>
      <c r="DD38" s="1059"/>
      <c r="DE38" s="1059"/>
      <c r="DF38" s="1060"/>
      <c r="DG38" s="1058" t="s">
        <v>516</v>
      </c>
      <c r="DH38" s="1059"/>
      <c r="DI38" s="1059"/>
      <c r="DJ38" s="1059"/>
      <c r="DK38" s="1060"/>
      <c r="DL38" s="1058" t="s">
        <v>516</v>
      </c>
      <c r="DM38" s="1059"/>
      <c r="DN38" s="1059"/>
      <c r="DO38" s="1059"/>
      <c r="DP38" s="1060"/>
      <c r="DQ38" s="1058" t="s">
        <v>516</v>
      </c>
      <c r="DR38" s="1059"/>
      <c r="DS38" s="1059"/>
      <c r="DT38" s="1059"/>
      <c r="DU38" s="1060"/>
      <c r="DV38" s="1061"/>
      <c r="DW38" s="1062"/>
      <c r="DX38" s="1062"/>
      <c r="DY38" s="1062"/>
      <c r="DZ38" s="1063"/>
      <c r="EA38" s="226"/>
    </row>
    <row r="39" spans="1:131" s="227" customFormat="1" ht="26.25" customHeight="1" x14ac:dyDescent="0.15">
      <c r="A39" s="246">
        <v>12</v>
      </c>
      <c r="B39" s="1106" t="s">
        <v>413</v>
      </c>
      <c r="C39" s="1107"/>
      <c r="D39" s="1107"/>
      <c r="E39" s="1107"/>
      <c r="F39" s="1107"/>
      <c r="G39" s="1107"/>
      <c r="H39" s="1107"/>
      <c r="I39" s="1107"/>
      <c r="J39" s="1107"/>
      <c r="K39" s="1107"/>
      <c r="L39" s="1107"/>
      <c r="M39" s="1107"/>
      <c r="N39" s="1107"/>
      <c r="O39" s="1107"/>
      <c r="P39" s="1108"/>
      <c r="Q39" s="1112">
        <v>1802</v>
      </c>
      <c r="R39" s="1113"/>
      <c r="S39" s="1113"/>
      <c r="T39" s="1113"/>
      <c r="U39" s="1113"/>
      <c r="V39" s="1113">
        <v>1802</v>
      </c>
      <c r="W39" s="1113"/>
      <c r="X39" s="1113"/>
      <c r="Y39" s="1113"/>
      <c r="Z39" s="1113"/>
      <c r="AA39" s="1113">
        <v>0</v>
      </c>
      <c r="AB39" s="1113"/>
      <c r="AC39" s="1113"/>
      <c r="AD39" s="1113"/>
      <c r="AE39" s="1114"/>
      <c r="AF39" s="1088" t="s">
        <v>120</v>
      </c>
      <c r="AG39" s="1089"/>
      <c r="AH39" s="1089"/>
      <c r="AI39" s="1089"/>
      <c r="AJ39" s="1090"/>
      <c r="AK39" s="1049">
        <v>1040</v>
      </c>
      <c r="AL39" s="1040"/>
      <c r="AM39" s="1040"/>
      <c r="AN39" s="1040"/>
      <c r="AO39" s="1040"/>
      <c r="AP39" s="1040">
        <v>350</v>
      </c>
      <c r="AQ39" s="1040"/>
      <c r="AR39" s="1040"/>
      <c r="AS39" s="1040"/>
      <c r="AT39" s="1040"/>
      <c r="AU39" s="1040">
        <v>270</v>
      </c>
      <c r="AV39" s="1040"/>
      <c r="AW39" s="1040"/>
      <c r="AX39" s="1040"/>
      <c r="AY39" s="1040"/>
      <c r="AZ39" s="1111">
        <v>0</v>
      </c>
      <c r="BA39" s="1111"/>
      <c r="BB39" s="1111"/>
      <c r="BC39" s="1111"/>
      <c r="BD39" s="1111"/>
      <c r="BE39" s="1101" t="s">
        <v>414</v>
      </c>
      <c r="BF39" s="1101"/>
      <c r="BG39" s="1101"/>
      <c r="BH39" s="1101"/>
      <c r="BI39" s="1102"/>
      <c r="BJ39" s="232"/>
      <c r="BK39" s="232"/>
      <c r="BL39" s="232"/>
      <c r="BM39" s="232"/>
      <c r="BN39" s="232"/>
      <c r="BO39" s="245"/>
      <c r="BP39" s="245"/>
      <c r="BQ39" s="242">
        <v>33</v>
      </c>
      <c r="BR39" s="243"/>
      <c r="BS39" s="1083" t="s">
        <v>624</v>
      </c>
      <c r="BT39" s="1084"/>
      <c r="BU39" s="1084"/>
      <c r="BV39" s="1084"/>
      <c r="BW39" s="1084"/>
      <c r="BX39" s="1084"/>
      <c r="BY39" s="1084"/>
      <c r="BZ39" s="1084"/>
      <c r="CA39" s="1084"/>
      <c r="CB39" s="1084"/>
      <c r="CC39" s="1084"/>
      <c r="CD39" s="1084"/>
      <c r="CE39" s="1084"/>
      <c r="CF39" s="1084"/>
      <c r="CG39" s="1085"/>
      <c r="CH39" s="1058">
        <v>-38</v>
      </c>
      <c r="CI39" s="1059"/>
      <c r="CJ39" s="1059"/>
      <c r="CK39" s="1059"/>
      <c r="CL39" s="1060"/>
      <c r="CM39" s="1058">
        <v>573</v>
      </c>
      <c r="CN39" s="1059"/>
      <c r="CO39" s="1059"/>
      <c r="CP39" s="1059"/>
      <c r="CQ39" s="1060"/>
      <c r="CR39" s="1058">
        <v>250</v>
      </c>
      <c r="CS39" s="1059"/>
      <c r="CT39" s="1059"/>
      <c r="CU39" s="1059"/>
      <c r="CV39" s="1060"/>
      <c r="CW39" s="1058" t="s">
        <v>516</v>
      </c>
      <c r="CX39" s="1059"/>
      <c r="CY39" s="1059"/>
      <c r="CZ39" s="1059"/>
      <c r="DA39" s="1060"/>
      <c r="DB39" s="1058" t="s">
        <v>516</v>
      </c>
      <c r="DC39" s="1059"/>
      <c r="DD39" s="1059"/>
      <c r="DE39" s="1059"/>
      <c r="DF39" s="1060"/>
      <c r="DG39" s="1058" t="s">
        <v>516</v>
      </c>
      <c r="DH39" s="1059"/>
      <c r="DI39" s="1059"/>
      <c r="DJ39" s="1059"/>
      <c r="DK39" s="1060"/>
      <c r="DL39" s="1058" t="s">
        <v>516</v>
      </c>
      <c r="DM39" s="1059"/>
      <c r="DN39" s="1059"/>
      <c r="DO39" s="1059"/>
      <c r="DP39" s="1060"/>
      <c r="DQ39" s="1058" t="s">
        <v>516</v>
      </c>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t="s">
        <v>625</v>
      </c>
      <c r="BT40" s="1084"/>
      <c r="BU40" s="1084"/>
      <c r="BV40" s="1084"/>
      <c r="BW40" s="1084"/>
      <c r="BX40" s="1084"/>
      <c r="BY40" s="1084"/>
      <c r="BZ40" s="1084"/>
      <c r="CA40" s="1084"/>
      <c r="CB40" s="1084"/>
      <c r="CC40" s="1084"/>
      <c r="CD40" s="1084"/>
      <c r="CE40" s="1084"/>
      <c r="CF40" s="1084"/>
      <c r="CG40" s="1085"/>
      <c r="CH40" s="1058">
        <v>-638</v>
      </c>
      <c r="CI40" s="1059"/>
      <c r="CJ40" s="1059"/>
      <c r="CK40" s="1059"/>
      <c r="CL40" s="1060"/>
      <c r="CM40" s="1058">
        <v>13000</v>
      </c>
      <c r="CN40" s="1059"/>
      <c r="CO40" s="1059"/>
      <c r="CP40" s="1059"/>
      <c r="CQ40" s="1060"/>
      <c r="CR40" s="1058">
        <v>6470</v>
      </c>
      <c r="CS40" s="1059"/>
      <c r="CT40" s="1059"/>
      <c r="CU40" s="1059"/>
      <c r="CV40" s="1060"/>
      <c r="CW40" s="1058">
        <v>561</v>
      </c>
      <c r="CX40" s="1059"/>
      <c r="CY40" s="1059"/>
      <c r="CZ40" s="1059"/>
      <c r="DA40" s="1060"/>
      <c r="DB40" s="1058">
        <v>18315</v>
      </c>
      <c r="DC40" s="1059"/>
      <c r="DD40" s="1059"/>
      <c r="DE40" s="1059"/>
      <c r="DF40" s="1060"/>
      <c r="DG40" s="1058" t="s">
        <v>516</v>
      </c>
      <c r="DH40" s="1059"/>
      <c r="DI40" s="1059"/>
      <c r="DJ40" s="1059"/>
      <c r="DK40" s="1060"/>
      <c r="DL40" s="1058" t="s">
        <v>516</v>
      </c>
      <c r="DM40" s="1059"/>
      <c r="DN40" s="1059"/>
      <c r="DO40" s="1059"/>
      <c r="DP40" s="1060"/>
      <c r="DQ40" s="1058" t="s">
        <v>516</v>
      </c>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t="s">
        <v>626</v>
      </c>
      <c r="BT41" s="1084"/>
      <c r="BU41" s="1084"/>
      <c r="BV41" s="1084"/>
      <c r="BW41" s="1084"/>
      <c r="BX41" s="1084"/>
      <c r="BY41" s="1084"/>
      <c r="BZ41" s="1084"/>
      <c r="CA41" s="1084"/>
      <c r="CB41" s="1084"/>
      <c r="CC41" s="1084"/>
      <c r="CD41" s="1084"/>
      <c r="CE41" s="1084"/>
      <c r="CF41" s="1084"/>
      <c r="CG41" s="1085"/>
      <c r="CH41" s="1058">
        <v>-1</v>
      </c>
      <c r="CI41" s="1059"/>
      <c r="CJ41" s="1059"/>
      <c r="CK41" s="1059"/>
      <c r="CL41" s="1060"/>
      <c r="CM41" s="1058">
        <v>2183</v>
      </c>
      <c r="CN41" s="1059"/>
      <c r="CO41" s="1059"/>
      <c r="CP41" s="1059"/>
      <c r="CQ41" s="1060"/>
      <c r="CR41" s="1058">
        <v>100</v>
      </c>
      <c r="CS41" s="1059"/>
      <c r="CT41" s="1059"/>
      <c r="CU41" s="1059"/>
      <c r="CV41" s="1060"/>
      <c r="CW41" s="1058">
        <v>65</v>
      </c>
      <c r="CX41" s="1059"/>
      <c r="CY41" s="1059"/>
      <c r="CZ41" s="1059"/>
      <c r="DA41" s="1060"/>
      <c r="DB41" s="1058" t="s">
        <v>516</v>
      </c>
      <c r="DC41" s="1059"/>
      <c r="DD41" s="1059"/>
      <c r="DE41" s="1059"/>
      <c r="DF41" s="1060"/>
      <c r="DG41" s="1058" t="s">
        <v>516</v>
      </c>
      <c r="DH41" s="1059"/>
      <c r="DI41" s="1059"/>
      <c r="DJ41" s="1059"/>
      <c r="DK41" s="1060"/>
      <c r="DL41" s="1058" t="s">
        <v>516</v>
      </c>
      <c r="DM41" s="1059"/>
      <c r="DN41" s="1059"/>
      <c r="DO41" s="1059"/>
      <c r="DP41" s="1060"/>
      <c r="DQ41" s="1058" t="s">
        <v>516</v>
      </c>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t="s">
        <v>627</v>
      </c>
      <c r="BT42" s="1084"/>
      <c r="BU42" s="1084"/>
      <c r="BV42" s="1084"/>
      <c r="BW42" s="1084"/>
      <c r="BX42" s="1084"/>
      <c r="BY42" s="1084"/>
      <c r="BZ42" s="1084"/>
      <c r="CA42" s="1084"/>
      <c r="CB42" s="1084"/>
      <c r="CC42" s="1084"/>
      <c r="CD42" s="1084"/>
      <c r="CE42" s="1084"/>
      <c r="CF42" s="1084"/>
      <c r="CG42" s="1085"/>
      <c r="CH42" s="1058">
        <v>42</v>
      </c>
      <c r="CI42" s="1059"/>
      <c r="CJ42" s="1059"/>
      <c r="CK42" s="1059"/>
      <c r="CL42" s="1060"/>
      <c r="CM42" s="1058">
        <v>1015</v>
      </c>
      <c r="CN42" s="1059"/>
      <c r="CO42" s="1059"/>
      <c r="CP42" s="1059"/>
      <c r="CQ42" s="1060"/>
      <c r="CR42" s="1058">
        <v>8</v>
      </c>
      <c r="CS42" s="1059"/>
      <c r="CT42" s="1059"/>
      <c r="CU42" s="1059"/>
      <c r="CV42" s="1060"/>
      <c r="CW42" s="1058" t="s">
        <v>516</v>
      </c>
      <c r="CX42" s="1059"/>
      <c r="CY42" s="1059"/>
      <c r="CZ42" s="1059"/>
      <c r="DA42" s="1060"/>
      <c r="DB42" s="1058" t="s">
        <v>516</v>
      </c>
      <c r="DC42" s="1059"/>
      <c r="DD42" s="1059"/>
      <c r="DE42" s="1059"/>
      <c r="DF42" s="1060"/>
      <c r="DG42" s="1058" t="s">
        <v>516</v>
      </c>
      <c r="DH42" s="1059"/>
      <c r="DI42" s="1059"/>
      <c r="DJ42" s="1059"/>
      <c r="DK42" s="1060"/>
      <c r="DL42" s="1058" t="s">
        <v>516</v>
      </c>
      <c r="DM42" s="1059"/>
      <c r="DN42" s="1059"/>
      <c r="DO42" s="1059"/>
      <c r="DP42" s="1060"/>
      <c r="DQ42" s="1058" t="s">
        <v>516</v>
      </c>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t="s">
        <v>628</v>
      </c>
      <c r="BT43" s="1084"/>
      <c r="BU43" s="1084"/>
      <c r="BV43" s="1084"/>
      <c r="BW43" s="1084"/>
      <c r="BX43" s="1084"/>
      <c r="BY43" s="1084"/>
      <c r="BZ43" s="1084"/>
      <c r="CA43" s="1084"/>
      <c r="CB43" s="1084"/>
      <c r="CC43" s="1084"/>
      <c r="CD43" s="1084"/>
      <c r="CE43" s="1084"/>
      <c r="CF43" s="1084"/>
      <c r="CG43" s="1085"/>
      <c r="CH43" s="1058">
        <v>-7</v>
      </c>
      <c r="CI43" s="1059"/>
      <c r="CJ43" s="1059"/>
      <c r="CK43" s="1059"/>
      <c r="CL43" s="1060"/>
      <c r="CM43" s="1058">
        <v>20405</v>
      </c>
      <c r="CN43" s="1059"/>
      <c r="CO43" s="1059"/>
      <c r="CP43" s="1059"/>
      <c r="CQ43" s="1060"/>
      <c r="CR43" s="1058">
        <v>167</v>
      </c>
      <c r="CS43" s="1059"/>
      <c r="CT43" s="1059"/>
      <c r="CU43" s="1059"/>
      <c r="CV43" s="1060"/>
      <c r="CW43" s="1058">
        <v>1</v>
      </c>
      <c r="CX43" s="1059"/>
      <c r="CY43" s="1059"/>
      <c r="CZ43" s="1059"/>
      <c r="DA43" s="1060"/>
      <c r="DB43" s="1058" t="s">
        <v>516</v>
      </c>
      <c r="DC43" s="1059"/>
      <c r="DD43" s="1059"/>
      <c r="DE43" s="1059"/>
      <c r="DF43" s="1060"/>
      <c r="DG43" s="1058" t="s">
        <v>516</v>
      </c>
      <c r="DH43" s="1059"/>
      <c r="DI43" s="1059"/>
      <c r="DJ43" s="1059"/>
      <c r="DK43" s="1060"/>
      <c r="DL43" s="1058" t="s">
        <v>516</v>
      </c>
      <c r="DM43" s="1059"/>
      <c r="DN43" s="1059"/>
      <c r="DO43" s="1059"/>
      <c r="DP43" s="1060"/>
      <c r="DQ43" s="1058" t="s">
        <v>516</v>
      </c>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t="s">
        <v>596</v>
      </c>
      <c r="BS44" s="1083" t="s">
        <v>629</v>
      </c>
      <c r="BT44" s="1084"/>
      <c r="BU44" s="1084"/>
      <c r="BV44" s="1084"/>
      <c r="BW44" s="1084"/>
      <c r="BX44" s="1084"/>
      <c r="BY44" s="1084"/>
      <c r="BZ44" s="1084"/>
      <c r="CA44" s="1084"/>
      <c r="CB44" s="1084"/>
      <c r="CC44" s="1084"/>
      <c r="CD44" s="1084"/>
      <c r="CE44" s="1084"/>
      <c r="CF44" s="1084"/>
      <c r="CG44" s="1085"/>
      <c r="CH44" s="1058">
        <v>7830</v>
      </c>
      <c r="CI44" s="1059"/>
      <c r="CJ44" s="1059"/>
      <c r="CK44" s="1059"/>
      <c r="CL44" s="1060"/>
      <c r="CM44" s="1058">
        <v>160064</v>
      </c>
      <c r="CN44" s="1059"/>
      <c r="CO44" s="1059"/>
      <c r="CP44" s="1059"/>
      <c r="CQ44" s="1060"/>
      <c r="CR44" s="1058">
        <v>4353</v>
      </c>
      <c r="CS44" s="1059"/>
      <c r="CT44" s="1059"/>
      <c r="CU44" s="1059"/>
      <c r="CV44" s="1060"/>
      <c r="CW44" s="1058">
        <v>281</v>
      </c>
      <c r="CX44" s="1059"/>
      <c r="CY44" s="1059"/>
      <c r="CZ44" s="1059"/>
      <c r="DA44" s="1060"/>
      <c r="DB44" s="1058" t="s">
        <v>516</v>
      </c>
      <c r="DC44" s="1059"/>
      <c r="DD44" s="1059"/>
      <c r="DE44" s="1059"/>
      <c r="DF44" s="1060"/>
      <c r="DG44" s="1058" t="s">
        <v>516</v>
      </c>
      <c r="DH44" s="1059"/>
      <c r="DI44" s="1059"/>
      <c r="DJ44" s="1059"/>
      <c r="DK44" s="1060"/>
      <c r="DL44" s="1058">
        <v>69556</v>
      </c>
      <c r="DM44" s="1059"/>
      <c r="DN44" s="1059"/>
      <c r="DO44" s="1059"/>
      <c r="DP44" s="1060"/>
      <c r="DQ44" s="1058">
        <v>99</v>
      </c>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t="s">
        <v>596</v>
      </c>
      <c r="BS45" s="1083" t="s">
        <v>630</v>
      </c>
      <c r="BT45" s="1084"/>
      <c r="BU45" s="1084"/>
      <c r="BV45" s="1084"/>
      <c r="BW45" s="1084"/>
      <c r="BX45" s="1084"/>
      <c r="BY45" s="1084"/>
      <c r="BZ45" s="1084"/>
      <c r="CA45" s="1084"/>
      <c r="CB45" s="1084"/>
      <c r="CC45" s="1084"/>
      <c r="CD45" s="1084"/>
      <c r="CE45" s="1084"/>
      <c r="CF45" s="1084"/>
      <c r="CG45" s="1085"/>
      <c r="CH45" s="1058">
        <v>126</v>
      </c>
      <c r="CI45" s="1059"/>
      <c r="CJ45" s="1059"/>
      <c r="CK45" s="1059"/>
      <c r="CL45" s="1060"/>
      <c r="CM45" s="1058">
        <v>14466</v>
      </c>
      <c r="CN45" s="1059"/>
      <c r="CO45" s="1059"/>
      <c r="CP45" s="1059"/>
      <c r="CQ45" s="1060"/>
      <c r="CR45" s="1058">
        <v>4853</v>
      </c>
      <c r="CS45" s="1059"/>
      <c r="CT45" s="1059"/>
      <c r="CU45" s="1059"/>
      <c r="CV45" s="1060"/>
      <c r="CW45" s="1058">
        <v>1131</v>
      </c>
      <c r="CX45" s="1059"/>
      <c r="CY45" s="1059"/>
      <c r="CZ45" s="1059"/>
      <c r="DA45" s="1060"/>
      <c r="DB45" s="1058" t="s">
        <v>516</v>
      </c>
      <c r="DC45" s="1059"/>
      <c r="DD45" s="1059"/>
      <c r="DE45" s="1059"/>
      <c r="DF45" s="1060"/>
      <c r="DG45" s="1058" t="s">
        <v>516</v>
      </c>
      <c r="DH45" s="1059"/>
      <c r="DI45" s="1059"/>
      <c r="DJ45" s="1059"/>
      <c r="DK45" s="1060"/>
      <c r="DL45" s="1058" t="s">
        <v>516</v>
      </c>
      <c r="DM45" s="1059"/>
      <c r="DN45" s="1059"/>
      <c r="DO45" s="1059"/>
      <c r="DP45" s="1060"/>
      <c r="DQ45" s="1058" t="s">
        <v>516</v>
      </c>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t="s">
        <v>631</v>
      </c>
      <c r="BT46" s="1084"/>
      <c r="BU46" s="1084"/>
      <c r="BV46" s="1084"/>
      <c r="BW46" s="1084"/>
      <c r="BX46" s="1084"/>
      <c r="BY46" s="1084"/>
      <c r="BZ46" s="1084"/>
      <c r="CA46" s="1084"/>
      <c r="CB46" s="1084"/>
      <c r="CC46" s="1084"/>
      <c r="CD46" s="1084"/>
      <c r="CE46" s="1084"/>
      <c r="CF46" s="1084"/>
      <c r="CG46" s="1085"/>
      <c r="CH46" s="1058">
        <v>70</v>
      </c>
      <c r="CI46" s="1059"/>
      <c r="CJ46" s="1059"/>
      <c r="CK46" s="1059"/>
      <c r="CL46" s="1060"/>
      <c r="CM46" s="1058">
        <v>513</v>
      </c>
      <c r="CN46" s="1059"/>
      <c r="CO46" s="1059"/>
      <c r="CP46" s="1059"/>
      <c r="CQ46" s="1060"/>
      <c r="CR46" s="1058">
        <v>50</v>
      </c>
      <c r="CS46" s="1059"/>
      <c r="CT46" s="1059"/>
      <c r="CU46" s="1059"/>
      <c r="CV46" s="1060"/>
      <c r="CW46" s="1058">
        <v>320</v>
      </c>
      <c r="CX46" s="1059"/>
      <c r="CY46" s="1059"/>
      <c r="CZ46" s="1059"/>
      <c r="DA46" s="1060"/>
      <c r="DB46" s="1058" t="s">
        <v>516</v>
      </c>
      <c r="DC46" s="1059"/>
      <c r="DD46" s="1059"/>
      <c r="DE46" s="1059"/>
      <c r="DF46" s="1060"/>
      <c r="DG46" s="1058" t="s">
        <v>516</v>
      </c>
      <c r="DH46" s="1059"/>
      <c r="DI46" s="1059"/>
      <c r="DJ46" s="1059"/>
      <c r="DK46" s="1060"/>
      <c r="DL46" s="1058" t="s">
        <v>516</v>
      </c>
      <c r="DM46" s="1059"/>
      <c r="DN46" s="1059"/>
      <c r="DO46" s="1059"/>
      <c r="DP46" s="1060"/>
      <c r="DQ46" s="1058" t="s">
        <v>516</v>
      </c>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385</v>
      </c>
      <c r="B63" s="1013" t="s">
        <v>416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89075</v>
      </c>
      <c r="AG63" s="1028"/>
      <c r="AH63" s="1028"/>
      <c r="AI63" s="1028"/>
      <c r="AJ63" s="1099"/>
      <c r="AK63" s="1100"/>
      <c r="AL63" s="1032"/>
      <c r="AM63" s="1032"/>
      <c r="AN63" s="1032"/>
      <c r="AO63" s="1032"/>
      <c r="AP63" s="1028">
        <v>807167</v>
      </c>
      <c r="AQ63" s="1028"/>
      <c r="AR63" s="1028"/>
      <c r="AS63" s="1028"/>
      <c r="AT63" s="1028"/>
      <c r="AU63" s="1028">
        <v>308633</v>
      </c>
      <c r="AV63" s="1028"/>
      <c r="AW63" s="1028"/>
      <c r="AX63" s="1028"/>
      <c r="AY63" s="1028"/>
      <c r="AZ63" s="1094"/>
      <c r="BA63" s="1094"/>
      <c r="BB63" s="1094"/>
      <c r="BC63" s="1094"/>
      <c r="BD63" s="1094"/>
      <c r="BE63" s="1029"/>
      <c r="BF63" s="1029"/>
      <c r="BG63" s="1029"/>
      <c r="BH63" s="1029"/>
      <c r="BI63" s="1030"/>
      <c r="BJ63" s="1095" t="s">
        <v>120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418</v>
      </c>
      <c r="B66" s="1065"/>
      <c r="C66" s="1065"/>
      <c r="D66" s="1065"/>
      <c r="E66" s="1065"/>
      <c r="F66" s="1065"/>
      <c r="G66" s="1065"/>
      <c r="H66" s="1065"/>
      <c r="I66" s="1065"/>
      <c r="J66" s="1065"/>
      <c r="K66" s="1065"/>
      <c r="L66" s="1065"/>
      <c r="M66" s="1065"/>
      <c r="N66" s="1065"/>
      <c r="O66" s="1065"/>
      <c r="P66" s="1066"/>
      <c r="Q66" s="1070" t="s">
        <v>419</v>
      </c>
      <c r="R66" s="1071"/>
      <c r="S66" s="1071"/>
      <c r="T66" s="1071"/>
      <c r="U66" s="1072"/>
      <c r="V66" s="1070" t="s">
        <v>391</v>
      </c>
      <c r="W66" s="1071"/>
      <c r="X66" s="1071"/>
      <c r="Y66" s="1071"/>
      <c r="Z66" s="1072"/>
      <c r="AA66" s="1070" t="s">
        <v>420</v>
      </c>
      <c r="AB66" s="1071"/>
      <c r="AC66" s="1071"/>
      <c r="AD66" s="1071"/>
      <c r="AE66" s="1072"/>
      <c r="AF66" s="1076" t="s">
        <v>421</v>
      </c>
      <c r="AG66" s="1077"/>
      <c r="AH66" s="1077"/>
      <c r="AI66" s="1077"/>
      <c r="AJ66" s="1078"/>
      <c r="AK66" s="1070" t="s">
        <v>394</v>
      </c>
      <c r="AL66" s="1065"/>
      <c r="AM66" s="1065"/>
      <c r="AN66" s="1065"/>
      <c r="AO66" s="1066"/>
      <c r="AP66" s="1070" t="s">
        <v>422</v>
      </c>
      <c r="AQ66" s="1071"/>
      <c r="AR66" s="1071"/>
      <c r="AS66" s="1071"/>
      <c r="AT66" s="1072"/>
      <c r="AU66" s="1070" t="s">
        <v>423</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632</v>
      </c>
      <c r="C68" s="1055"/>
      <c r="D68" s="1055"/>
      <c r="E68" s="1055"/>
      <c r="F68" s="1055"/>
      <c r="G68" s="1055"/>
      <c r="H68" s="1055"/>
      <c r="I68" s="1055"/>
      <c r="J68" s="1055"/>
      <c r="K68" s="1055"/>
      <c r="L68" s="1055"/>
      <c r="M68" s="1055"/>
      <c r="N68" s="1055"/>
      <c r="O68" s="1055"/>
      <c r="P68" s="1056"/>
      <c r="Q68" s="1057">
        <v>2135</v>
      </c>
      <c r="R68" s="1051"/>
      <c r="S68" s="1051"/>
      <c r="T68" s="1051"/>
      <c r="U68" s="1051"/>
      <c r="V68" s="1051">
        <v>2074</v>
      </c>
      <c r="W68" s="1051"/>
      <c r="X68" s="1051"/>
      <c r="Y68" s="1051"/>
      <c r="Z68" s="1051"/>
      <c r="AA68" s="1051">
        <v>61</v>
      </c>
      <c r="AB68" s="1051"/>
      <c r="AC68" s="1051"/>
      <c r="AD68" s="1051"/>
      <c r="AE68" s="1051"/>
      <c r="AF68" s="1051">
        <v>61</v>
      </c>
      <c r="AG68" s="1051"/>
      <c r="AH68" s="1051"/>
      <c r="AI68" s="1051"/>
      <c r="AJ68" s="1051"/>
      <c r="AK68" s="1051" t="s">
        <v>516</v>
      </c>
      <c r="AL68" s="1051"/>
      <c r="AM68" s="1051"/>
      <c r="AN68" s="1051"/>
      <c r="AO68" s="1051"/>
      <c r="AP68" s="1051">
        <v>131</v>
      </c>
      <c r="AQ68" s="1051"/>
      <c r="AR68" s="1051"/>
      <c r="AS68" s="1051"/>
      <c r="AT68" s="1051"/>
      <c r="AU68" s="1051" t="s">
        <v>516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633</v>
      </c>
      <c r="C69" s="1044"/>
      <c r="D69" s="1044"/>
      <c r="E69" s="1044"/>
      <c r="F69" s="1044"/>
      <c r="G69" s="1044"/>
      <c r="H69" s="1044"/>
      <c r="I69" s="1044"/>
      <c r="J69" s="1044"/>
      <c r="K69" s="1044"/>
      <c r="L69" s="1044"/>
      <c r="M69" s="1044"/>
      <c r="N69" s="1044"/>
      <c r="O69" s="1044"/>
      <c r="P69" s="1045"/>
      <c r="Q69" s="1046">
        <v>197</v>
      </c>
      <c r="R69" s="1040"/>
      <c r="S69" s="1040"/>
      <c r="T69" s="1040"/>
      <c r="U69" s="1040"/>
      <c r="V69" s="1040">
        <v>168</v>
      </c>
      <c r="W69" s="1040"/>
      <c r="X69" s="1040"/>
      <c r="Y69" s="1040"/>
      <c r="Z69" s="1040"/>
      <c r="AA69" s="1040">
        <v>29</v>
      </c>
      <c r="AB69" s="1040"/>
      <c r="AC69" s="1040"/>
      <c r="AD69" s="1040"/>
      <c r="AE69" s="1040"/>
      <c r="AF69" s="1040">
        <v>29</v>
      </c>
      <c r="AG69" s="1040"/>
      <c r="AH69" s="1040"/>
      <c r="AI69" s="1040"/>
      <c r="AJ69" s="1040"/>
      <c r="AK69" s="1040" t="s">
        <v>516</v>
      </c>
      <c r="AL69" s="1040"/>
      <c r="AM69" s="1040"/>
      <c r="AN69" s="1040"/>
      <c r="AO69" s="1040"/>
      <c r="AP69" s="1040" t="s">
        <v>516</v>
      </c>
      <c r="AQ69" s="1040"/>
      <c r="AR69" s="1040"/>
      <c r="AS69" s="1040"/>
      <c r="AT69" s="1040"/>
      <c r="AU69" s="1040" t="s">
        <v>516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634</v>
      </c>
      <c r="C70" s="1044"/>
      <c r="D70" s="1044"/>
      <c r="E70" s="1044"/>
      <c r="F70" s="1044"/>
      <c r="G70" s="1044"/>
      <c r="H70" s="1044"/>
      <c r="I70" s="1044"/>
      <c r="J70" s="1044"/>
      <c r="K70" s="1044"/>
      <c r="L70" s="1044"/>
      <c r="M70" s="1044"/>
      <c r="N70" s="1044"/>
      <c r="O70" s="1044"/>
      <c r="P70" s="1045"/>
      <c r="Q70" s="1046">
        <v>1132716</v>
      </c>
      <c r="R70" s="1040"/>
      <c r="S70" s="1040"/>
      <c r="T70" s="1040"/>
      <c r="U70" s="1040"/>
      <c r="V70" s="1040">
        <v>1106468</v>
      </c>
      <c r="W70" s="1040"/>
      <c r="X70" s="1040"/>
      <c r="Y70" s="1040"/>
      <c r="Z70" s="1040"/>
      <c r="AA70" s="1040">
        <v>26248</v>
      </c>
      <c r="AB70" s="1040"/>
      <c r="AC70" s="1040"/>
      <c r="AD70" s="1040"/>
      <c r="AE70" s="1040"/>
      <c r="AF70" s="1040">
        <v>26248</v>
      </c>
      <c r="AG70" s="1040"/>
      <c r="AH70" s="1040"/>
      <c r="AI70" s="1040"/>
      <c r="AJ70" s="1040"/>
      <c r="AK70" s="1040">
        <v>8638</v>
      </c>
      <c r="AL70" s="1040"/>
      <c r="AM70" s="1040"/>
      <c r="AN70" s="1040"/>
      <c r="AO70" s="1040"/>
      <c r="AP70" s="1040" t="s">
        <v>516</v>
      </c>
      <c r="AQ70" s="1040"/>
      <c r="AR70" s="1040"/>
      <c r="AS70" s="1040"/>
      <c r="AT70" s="1040"/>
      <c r="AU70" s="1040" t="s">
        <v>516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635</v>
      </c>
      <c r="C71" s="1044"/>
      <c r="D71" s="1044"/>
      <c r="E71" s="1044"/>
      <c r="F71" s="1044"/>
      <c r="G71" s="1044"/>
      <c r="H71" s="1044"/>
      <c r="I71" s="1044"/>
      <c r="J71" s="1044"/>
      <c r="K71" s="1044"/>
      <c r="L71" s="1044"/>
      <c r="M71" s="1044"/>
      <c r="N71" s="1044"/>
      <c r="O71" s="1044"/>
      <c r="P71" s="1045"/>
      <c r="Q71" s="1046">
        <v>275</v>
      </c>
      <c r="R71" s="1040"/>
      <c r="S71" s="1040"/>
      <c r="T71" s="1040"/>
      <c r="U71" s="1040"/>
      <c r="V71" s="1040">
        <v>272</v>
      </c>
      <c r="W71" s="1040"/>
      <c r="X71" s="1040"/>
      <c r="Y71" s="1040"/>
      <c r="Z71" s="1040"/>
      <c r="AA71" s="1040">
        <v>3</v>
      </c>
      <c r="AB71" s="1040"/>
      <c r="AC71" s="1040"/>
      <c r="AD71" s="1040"/>
      <c r="AE71" s="1040"/>
      <c r="AF71" s="1040">
        <v>3</v>
      </c>
      <c r="AG71" s="1040"/>
      <c r="AH71" s="1040"/>
      <c r="AI71" s="1040"/>
      <c r="AJ71" s="1040"/>
      <c r="AK71" s="1040">
        <v>99</v>
      </c>
      <c r="AL71" s="1040"/>
      <c r="AM71" s="1040"/>
      <c r="AN71" s="1040"/>
      <c r="AO71" s="1040"/>
      <c r="AP71" s="1040" t="s">
        <v>516</v>
      </c>
      <c r="AQ71" s="1040"/>
      <c r="AR71" s="1040"/>
      <c r="AS71" s="1040"/>
      <c r="AT71" s="1040"/>
      <c r="AU71" s="1040" t="s">
        <v>516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636</v>
      </c>
      <c r="C72" s="1044"/>
      <c r="D72" s="1044"/>
      <c r="E72" s="1044"/>
      <c r="F72" s="1044"/>
      <c r="G72" s="1044"/>
      <c r="H72" s="1044"/>
      <c r="I72" s="1044"/>
      <c r="J72" s="1044"/>
      <c r="K72" s="1044"/>
      <c r="L72" s="1044"/>
      <c r="M72" s="1044"/>
      <c r="N72" s="1044"/>
      <c r="O72" s="1044"/>
      <c r="P72" s="1045"/>
      <c r="Q72" s="1046">
        <v>121</v>
      </c>
      <c r="R72" s="1040"/>
      <c r="S72" s="1040"/>
      <c r="T72" s="1040"/>
      <c r="U72" s="1040"/>
      <c r="V72" s="1040">
        <v>119</v>
      </c>
      <c r="W72" s="1040"/>
      <c r="X72" s="1040"/>
      <c r="Y72" s="1040"/>
      <c r="Z72" s="1040"/>
      <c r="AA72" s="1040">
        <v>2</v>
      </c>
      <c r="AB72" s="1040"/>
      <c r="AC72" s="1040"/>
      <c r="AD72" s="1040"/>
      <c r="AE72" s="1040"/>
      <c r="AF72" s="1040">
        <v>2</v>
      </c>
      <c r="AG72" s="1040"/>
      <c r="AH72" s="1040"/>
      <c r="AI72" s="1040"/>
      <c r="AJ72" s="1040"/>
      <c r="AK72" s="1040" t="s">
        <v>516</v>
      </c>
      <c r="AL72" s="1040"/>
      <c r="AM72" s="1040"/>
      <c r="AN72" s="1040"/>
      <c r="AO72" s="1040"/>
      <c r="AP72" s="1040" t="s">
        <v>516</v>
      </c>
      <c r="AQ72" s="1040"/>
      <c r="AR72" s="1040"/>
      <c r="AS72" s="1040"/>
      <c r="AT72" s="1040"/>
      <c r="AU72" s="1040" t="s">
        <v>516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637</v>
      </c>
      <c r="C73" s="1044"/>
      <c r="D73" s="1044"/>
      <c r="E73" s="1044"/>
      <c r="F73" s="1044"/>
      <c r="G73" s="1044"/>
      <c r="H73" s="1044"/>
      <c r="I73" s="1044"/>
      <c r="J73" s="1044"/>
      <c r="K73" s="1044"/>
      <c r="L73" s="1044"/>
      <c r="M73" s="1044"/>
      <c r="N73" s="1044"/>
      <c r="O73" s="1044"/>
      <c r="P73" s="1045"/>
      <c r="Q73" s="1046">
        <v>93</v>
      </c>
      <c r="R73" s="1040"/>
      <c r="S73" s="1040"/>
      <c r="T73" s="1040"/>
      <c r="U73" s="1040"/>
      <c r="V73" s="1040">
        <v>90</v>
      </c>
      <c r="W73" s="1040"/>
      <c r="X73" s="1040"/>
      <c r="Y73" s="1040"/>
      <c r="Z73" s="1040"/>
      <c r="AA73" s="1040">
        <v>3</v>
      </c>
      <c r="AB73" s="1040"/>
      <c r="AC73" s="1040"/>
      <c r="AD73" s="1040"/>
      <c r="AE73" s="1040"/>
      <c r="AF73" s="1040">
        <v>3</v>
      </c>
      <c r="AG73" s="1040"/>
      <c r="AH73" s="1040"/>
      <c r="AI73" s="1040"/>
      <c r="AJ73" s="1040"/>
      <c r="AK73" s="1040" t="s">
        <v>516</v>
      </c>
      <c r="AL73" s="1040"/>
      <c r="AM73" s="1040"/>
      <c r="AN73" s="1040"/>
      <c r="AO73" s="1040"/>
      <c r="AP73" s="1040" t="s">
        <v>516</v>
      </c>
      <c r="AQ73" s="1040"/>
      <c r="AR73" s="1040"/>
      <c r="AS73" s="1040"/>
      <c r="AT73" s="1040"/>
      <c r="AU73" s="1040" t="s">
        <v>516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638</v>
      </c>
      <c r="C74" s="1044"/>
      <c r="D74" s="1044"/>
      <c r="E74" s="1044"/>
      <c r="F74" s="1044"/>
      <c r="G74" s="1044"/>
      <c r="H74" s="1044"/>
      <c r="I74" s="1044"/>
      <c r="J74" s="1044"/>
      <c r="K74" s="1044"/>
      <c r="L74" s="1044"/>
      <c r="M74" s="1044"/>
      <c r="N74" s="1044"/>
      <c r="O74" s="1044"/>
      <c r="P74" s="1045"/>
      <c r="Q74" s="1046">
        <v>12567</v>
      </c>
      <c r="R74" s="1040"/>
      <c r="S74" s="1040"/>
      <c r="T74" s="1040"/>
      <c r="U74" s="1040"/>
      <c r="V74" s="1040">
        <v>12567</v>
      </c>
      <c r="W74" s="1040"/>
      <c r="X74" s="1040"/>
      <c r="Y74" s="1040"/>
      <c r="Z74" s="1040"/>
      <c r="AA74" s="1040">
        <v>0</v>
      </c>
      <c r="AB74" s="1040"/>
      <c r="AC74" s="1040"/>
      <c r="AD74" s="1040"/>
      <c r="AE74" s="1040"/>
      <c r="AF74" s="1040">
        <v>0</v>
      </c>
      <c r="AG74" s="1040"/>
      <c r="AH74" s="1040"/>
      <c r="AI74" s="1040"/>
      <c r="AJ74" s="1040"/>
      <c r="AK74" s="1040">
        <v>8474</v>
      </c>
      <c r="AL74" s="1040"/>
      <c r="AM74" s="1040"/>
      <c r="AN74" s="1040"/>
      <c r="AO74" s="1040"/>
      <c r="AP74" s="1040">
        <v>16250</v>
      </c>
      <c r="AQ74" s="1040"/>
      <c r="AR74" s="1040"/>
      <c r="AS74" s="1040"/>
      <c r="AT74" s="1040"/>
      <c r="AU74" s="1040">
        <v>9344</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385</v>
      </c>
      <c r="B88" s="1013" t="s">
        <v>424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26346</v>
      </c>
      <c r="AG88" s="1028"/>
      <c r="AH88" s="1028"/>
      <c r="AI88" s="1028"/>
      <c r="AJ88" s="1028"/>
      <c r="AK88" s="1032"/>
      <c r="AL88" s="1032"/>
      <c r="AM88" s="1032"/>
      <c r="AN88" s="1032"/>
      <c r="AO88" s="1032"/>
      <c r="AP88" s="1028">
        <v>16381</v>
      </c>
      <c r="AQ88" s="1028"/>
      <c r="AR88" s="1028"/>
      <c r="AS88" s="1028"/>
      <c r="AT88" s="1028"/>
      <c r="AU88" s="1028">
        <v>9344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425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217649</v>
      </c>
      <c r="CS102" s="1020"/>
      <c r="CT102" s="1020"/>
      <c r="CU102" s="1020"/>
      <c r="CV102" s="1021"/>
      <c r="CW102" s="1019">
        <v>25566</v>
      </c>
      <c r="CX102" s="1020"/>
      <c r="CY102" s="1020"/>
      <c r="CZ102" s="1020"/>
      <c r="DA102" s="1021"/>
      <c r="DB102" s="1019">
        <v>107057</v>
      </c>
      <c r="DC102" s="1020"/>
      <c r="DD102" s="1020"/>
      <c r="DE102" s="1020"/>
      <c r="DF102" s="1021"/>
      <c r="DG102" s="1019" t="s">
        <v>516</v>
      </c>
      <c r="DH102" s="1020"/>
      <c r="DI102" s="1020"/>
      <c r="DJ102" s="1020"/>
      <c r="DK102" s="1021"/>
      <c r="DL102" s="1019">
        <v>104994</v>
      </c>
      <c r="DM102" s="1020"/>
      <c r="DN102" s="1020"/>
      <c r="DO102" s="1020"/>
      <c r="DP102" s="1021"/>
      <c r="DQ102" s="1019">
        <v>31652</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432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433</v>
      </c>
      <c r="AB109" s="963"/>
      <c r="AC109" s="963"/>
      <c r="AD109" s="963"/>
      <c r="AE109" s="964"/>
      <c r="AF109" s="965" t="s">
        <v>300</v>
      </c>
      <c r="AG109" s="963"/>
      <c r="AH109" s="963"/>
      <c r="AI109" s="963"/>
      <c r="AJ109" s="964"/>
      <c r="AK109" s="965" t="s">
        <v>299</v>
      </c>
      <c r="AL109" s="963"/>
      <c r="AM109" s="963"/>
      <c r="AN109" s="963"/>
      <c r="AO109" s="964"/>
      <c r="AP109" s="965" t="s">
        <v>434</v>
      </c>
      <c r="AQ109" s="963"/>
      <c r="AR109" s="963"/>
      <c r="AS109" s="963"/>
      <c r="AT109" s="994"/>
      <c r="AU109" s="962" t="s">
        <v>432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433</v>
      </c>
      <c r="BR109" s="963"/>
      <c r="BS109" s="963"/>
      <c r="BT109" s="963"/>
      <c r="BU109" s="964"/>
      <c r="BV109" s="965" t="s">
        <v>300</v>
      </c>
      <c r="BW109" s="963"/>
      <c r="BX109" s="963"/>
      <c r="BY109" s="963"/>
      <c r="BZ109" s="964"/>
      <c r="CA109" s="965" t="s">
        <v>299</v>
      </c>
      <c r="CB109" s="963"/>
      <c r="CC109" s="963"/>
      <c r="CD109" s="963"/>
      <c r="CE109" s="964"/>
      <c r="CF109" s="1001" t="s">
        <v>434</v>
      </c>
      <c r="CG109" s="1001"/>
      <c r="CH109" s="1001"/>
      <c r="CI109" s="1001"/>
      <c r="CJ109" s="1001"/>
      <c r="CK109" s="965" t="s">
        <v>435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433</v>
      </c>
      <c r="DH109" s="963"/>
      <c r="DI109" s="963"/>
      <c r="DJ109" s="963"/>
      <c r="DK109" s="964"/>
      <c r="DL109" s="965" t="s">
        <v>300</v>
      </c>
      <c r="DM109" s="963"/>
      <c r="DN109" s="963"/>
      <c r="DO109" s="963"/>
      <c r="DP109" s="964"/>
      <c r="DQ109" s="965" t="s">
        <v>299</v>
      </c>
      <c r="DR109" s="963"/>
      <c r="DS109" s="963"/>
      <c r="DT109" s="963"/>
      <c r="DU109" s="964"/>
      <c r="DV109" s="965" t="s">
        <v>434</v>
      </c>
      <c r="DW109" s="963"/>
      <c r="DX109" s="963"/>
      <c r="DY109" s="963"/>
      <c r="DZ109" s="994"/>
    </row>
    <row r="110" spans="1:131" s="226" customFormat="1" ht="26.25" customHeight="1" x14ac:dyDescent="0.15">
      <c r="A110" s="865" t="s">
        <v>436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100288953</v>
      </c>
      <c r="AB110" s="956"/>
      <c r="AC110" s="956"/>
      <c r="AD110" s="956"/>
      <c r="AE110" s="957"/>
      <c r="AF110" s="958">
        <v>98498364</v>
      </c>
      <c r="AG110" s="956"/>
      <c r="AH110" s="956"/>
      <c r="AI110" s="956"/>
      <c r="AJ110" s="957"/>
      <c r="AK110" s="958">
        <v>91415604</v>
      </c>
      <c r="AL110" s="956"/>
      <c r="AM110" s="956"/>
      <c r="AN110" s="956"/>
      <c r="AO110" s="957"/>
      <c r="AP110" s="959">
        <v>12.4</v>
      </c>
      <c r="AQ110" s="960"/>
      <c r="AR110" s="960"/>
      <c r="AS110" s="960"/>
      <c r="AT110" s="961"/>
      <c r="AU110" s="995" t="s">
        <v>67</v>
      </c>
      <c r="AV110" s="996"/>
      <c r="AW110" s="996"/>
      <c r="AX110" s="996"/>
      <c r="AY110" s="996"/>
      <c r="AZ110" s="921" t="s">
        <v>437</v>
      </c>
      <c r="BA110" s="866"/>
      <c r="BB110" s="866"/>
      <c r="BC110" s="866"/>
      <c r="BD110" s="866"/>
      <c r="BE110" s="866"/>
      <c r="BF110" s="866"/>
      <c r="BG110" s="866"/>
      <c r="BH110" s="866"/>
      <c r="BI110" s="866"/>
      <c r="BJ110" s="866"/>
      <c r="BK110" s="866"/>
      <c r="BL110" s="866"/>
      <c r="BM110" s="866"/>
      <c r="BN110" s="866"/>
      <c r="BO110" s="866"/>
      <c r="BP110" s="867"/>
      <c r="BQ110" s="922">
        <v>2924642978</v>
      </c>
      <c r="BR110" s="903"/>
      <c r="BS110" s="903"/>
      <c r="BT110" s="903"/>
      <c r="BU110" s="903"/>
      <c r="BV110" s="903">
        <v>2943610004</v>
      </c>
      <c r="BW110" s="903"/>
      <c r="BX110" s="903"/>
      <c r="BY110" s="903"/>
      <c r="BZ110" s="903"/>
      <c r="CA110" s="903">
        <v>3330874890</v>
      </c>
      <c r="CB110" s="903"/>
      <c r="CC110" s="903"/>
      <c r="CD110" s="903"/>
      <c r="CE110" s="903"/>
      <c r="CF110" s="927">
        <v>453.4</v>
      </c>
      <c r="CG110" s="928"/>
      <c r="CH110" s="928"/>
      <c r="CI110" s="928"/>
      <c r="CJ110" s="928"/>
      <c r="CK110" s="991" t="s">
        <v>438</v>
      </c>
      <c r="CL110" s="877"/>
      <c r="CM110" s="952" t="s">
        <v>439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412</v>
      </c>
      <c r="DH110" s="903"/>
      <c r="DI110" s="903"/>
      <c r="DJ110" s="903"/>
      <c r="DK110" s="903"/>
      <c r="DL110" s="903" t="s">
        <v>412</v>
      </c>
      <c r="DM110" s="903"/>
      <c r="DN110" s="903"/>
      <c r="DO110" s="903"/>
      <c r="DP110" s="903"/>
      <c r="DQ110" s="903" t="s">
        <v>382</v>
      </c>
      <c r="DR110" s="903"/>
      <c r="DS110" s="903"/>
      <c r="DT110" s="903"/>
      <c r="DU110" s="903"/>
      <c r="DV110" s="904" t="s">
        <v>412</v>
      </c>
      <c r="DW110" s="904"/>
      <c r="DX110" s="904"/>
      <c r="DY110" s="904"/>
      <c r="DZ110" s="905"/>
    </row>
    <row r="111" spans="1:131" s="226" customFormat="1" ht="26.25" customHeight="1" x14ac:dyDescent="0.15">
      <c r="A111" s="832" t="s">
        <v>440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441</v>
      </c>
      <c r="AB111" s="984"/>
      <c r="AC111" s="984"/>
      <c r="AD111" s="984"/>
      <c r="AE111" s="985"/>
      <c r="AF111" s="986" t="s">
        <v>120</v>
      </c>
      <c r="AG111" s="984"/>
      <c r="AH111" s="984"/>
      <c r="AI111" s="984"/>
      <c r="AJ111" s="985"/>
      <c r="AK111" s="986" t="s">
        <v>412</v>
      </c>
      <c r="AL111" s="984"/>
      <c r="AM111" s="984"/>
      <c r="AN111" s="984"/>
      <c r="AO111" s="985"/>
      <c r="AP111" s="987" t="s">
        <v>120</v>
      </c>
      <c r="AQ111" s="988"/>
      <c r="AR111" s="988"/>
      <c r="AS111" s="988"/>
      <c r="AT111" s="989"/>
      <c r="AU111" s="997"/>
      <c r="AV111" s="998"/>
      <c r="AW111" s="998"/>
      <c r="AX111" s="998"/>
      <c r="AY111" s="998"/>
      <c r="AZ111" s="873" t="s">
        <v>442</v>
      </c>
      <c r="BA111" s="808"/>
      <c r="BB111" s="808"/>
      <c r="BC111" s="808"/>
      <c r="BD111" s="808"/>
      <c r="BE111" s="808"/>
      <c r="BF111" s="808"/>
      <c r="BG111" s="808"/>
      <c r="BH111" s="808"/>
      <c r="BI111" s="808"/>
      <c r="BJ111" s="808"/>
      <c r="BK111" s="808"/>
      <c r="BL111" s="808"/>
      <c r="BM111" s="808"/>
      <c r="BN111" s="808"/>
      <c r="BO111" s="808"/>
      <c r="BP111" s="809"/>
      <c r="BQ111" s="874">
        <v>125184567</v>
      </c>
      <c r="BR111" s="875"/>
      <c r="BS111" s="875"/>
      <c r="BT111" s="875"/>
      <c r="BU111" s="875"/>
      <c r="BV111" s="875">
        <v>117429884</v>
      </c>
      <c r="BW111" s="875"/>
      <c r="BX111" s="875"/>
      <c r="BY111" s="875"/>
      <c r="BZ111" s="875"/>
      <c r="CA111" s="875">
        <v>109016097</v>
      </c>
      <c r="CB111" s="875"/>
      <c r="CC111" s="875"/>
      <c r="CD111" s="875"/>
      <c r="CE111" s="875"/>
      <c r="CF111" s="936">
        <v>14.8</v>
      </c>
      <c r="CG111" s="937"/>
      <c r="CH111" s="937"/>
      <c r="CI111" s="937"/>
      <c r="CJ111" s="937"/>
      <c r="CK111" s="992"/>
      <c r="CL111" s="879"/>
      <c r="CM111" s="882" t="s">
        <v>443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13585315</v>
      </c>
      <c r="DH111" s="875"/>
      <c r="DI111" s="875"/>
      <c r="DJ111" s="875"/>
      <c r="DK111" s="875"/>
      <c r="DL111" s="875">
        <v>13576554</v>
      </c>
      <c r="DM111" s="875"/>
      <c r="DN111" s="875"/>
      <c r="DO111" s="875"/>
      <c r="DP111" s="875"/>
      <c r="DQ111" s="875">
        <v>13567778</v>
      </c>
      <c r="DR111" s="875"/>
      <c r="DS111" s="875"/>
      <c r="DT111" s="875"/>
      <c r="DU111" s="875"/>
      <c r="DV111" s="852">
        <v>1.8</v>
      </c>
      <c r="DW111" s="852"/>
      <c r="DX111" s="852"/>
      <c r="DY111" s="852"/>
      <c r="DZ111" s="853"/>
    </row>
    <row r="112" spans="1:131" s="226" customFormat="1" ht="26.25" customHeight="1" x14ac:dyDescent="0.15">
      <c r="A112" s="977" t="s">
        <v>444</v>
      </c>
      <c r="B112" s="978"/>
      <c r="C112" s="808" t="s">
        <v>445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92740096</v>
      </c>
      <c r="AB112" s="838"/>
      <c r="AC112" s="838"/>
      <c r="AD112" s="838"/>
      <c r="AE112" s="839"/>
      <c r="AF112" s="840">
        <v>96040766</v>
      </c>
      <c r="AG112" s="838"/>
      <c r="AH112" s="838"/>
      <c r="AI112" s="838"/>
      <c r="AJ112" s="839"/>
      <c r="AK112" s="840">
        <v>90868971</v>
      </c>
      <c r="AL112" s="838"/>
      <c r="AM112" s="838"/>
      <c r="AN112" s="838"/>
      <c r="AO112" s="839"/>
      <c r="AP112" s="885">
        <v>12.4</v>
      </c>
      <c r="AQ112" s="886"/>
      <c r="AR112" s="886"/>
      <c r="AS112" s="886"/>
      <c r="AT112" s="887"/>
      <c r="AU112" s="997"/>
      <c r="AV112" s="998"/>
      <c r="AW112" s="998"/>
      <c r="AX112" s="998"/>
      <c r="AY112" s="998"/>
      <c r="AZ112" s="873" t="s">
        <v>446</v>
      </c>
      <c r="BA112" s="808"/>
      <c r="BB112" s="808"/>
      <c r="BC112" s="808"/>
      <c r="BD112" s="808"/>
      <c r="BE112" s="808"/>
      <c r="BF112" s="808"/>
      <c r="BG112" s="808"/>
      <c r="BH112" s="808"/>
      <c r="BI112" s="808"/>
      <c r="BJ112" s="808"/>
      <c r="BK112" s="808"/>
      <c r="BL112" s="808"/>
      <c r="BM112" s="808"/>
      <c r="BN112" s="808"/>
      <c r="BO112" s="808"/>
      <c r="BP112" s="809"/>
      <c r="BQ112" s="874">
        <v>464316195</v>
      </c>
      <c r="BR112" s="875"/>
      <c r="BS112" s="875"/>
      <c r="BT112" s="875"/>
      <c r="BU112" s="875"/>
      <c r="BV112" s="875">
        <v>343539848</v>
      </c>
      <c r="BW112" s="875"/>
      <c r="BX112" s="875"/>
      <c r="BY112" s="875"/>
      <c r="BZ112" s="875"/>
      <c r="CA112" s="875">
        <v>308632598</v>
      </c>
      <c r="CB112" s="875"/>
      <c r="CC112" s="875"/>
      <c r="CD112" s="875"/>
      <c r="CE112" s="875"/>
      <c r="CF112" s="936">
        <v>42</v>
      </c>
      <c r="CG112" s="937"/>
      <c r="CH112" s="937"/>
      <c r="CI112" s="937"/>
      <c r="CJ112" s="937"/>
      <c r="CK112" s="992"/>
      <c r="CL112" s="879"/>
      <c r="CM112" s="882" t="s">
        <v>447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441</v>
      </c>
      <c r="DH112" s="875"/>
      <c r="DI112" s="875"/>
      <c r="DJ112" s="875"/>
      <c r="DK112" s="875"/>
      <c r="DL112" s="875" t="s">
        <v>387</v>
      </c>
      <c r="DM112" s="875"/>
      <c r="DN112" s="875"/>
      <c r="DO112" s="875"/>
      <c r="DP112" s="875"/>
      <c r="DQ112" s="875" t="s">
        <v>120</v>
      </c>
      <c r="DR112" s="875"/>
      <c r="DS112" s="875"/>
      <c r="DT112" s="875"/>
      <c r="DU112" s="875"/>
      <c r="DV112" s="852" t="s">
        <v>387</v>
      </c>
      <c r="DW112" s="852"/>
      <c r="DX112" s="852"/>
      <c r="DY112" s="852"/>
      <c r="DZ112" s="853"/>
    </row>
    <row r="113" spans="1:130" s="226" customFormat="1" ht="26.25" customHeight="1" x14ac:dyDescent="0.15">
      <c r="A113" s="979"/>
      <c r="B113" s="980"/>
      <c r="C113" s="808" t="s">
        <v>448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46687644</v>
      </c>
      <c r="AB113" s="984"/>
      <c r="AC113" s="984"/>
      <c r="AD113" s="984"/>
      <c r="AE113" s="985"/>
      <c r="AF113" s="986">
        <v>29493278</v>
      </c>
      <c r="AG113" s="984"/>
      <c r="AH113" s="984"/>
      <c r="AI113" s="984"/>
      <c r="AJ113" s="985"/>
      <c r="AK113" s="986">
        <v>28678213</v>
      </c>
      <c r="AL113" s="984"/>
      <c r="AM113" s="984"/>
      <c r="AN113" s="984"/>
      <c r="AO113" s="985"/>
      <c r="AP113" s="987">
        <v>3.9</v>
      </c>
      <c r="AQ113" s="988"/>
      <c r="AR113" s="988"/>
      <c r="AS113" s="988"/>
      <c r="AT113" s="989"/>
      <c r="AU113" s="997"/>
      <c r="AV113" s="998"/>
      <c r="AW113" s="998"/>
      <c r="AX113" s="998"/>
      <c r="AY113" s="998"/>
      <c r="AZ113" s="873" t="s">
        <v>449</v>
      </c>
      <c r="BA113" s="808"/>
      <c r="BB113" s="808"/>
      <c r="BC113" s="808"/>
      <c r="BD113" s="808"/>
      <c r="BE113" s="808"/>
      <c r="BF113" s="808"/>
      <c r="BG113" s="808"/>
      <c r="BH113" s="808"/>
      <c r="BI113" s="808"/>
      <c r="BJ113" s="808"/>
      <c r="BK113" s="808"/>
      <c r="BL113" s="808"/>
      <c r="BM113" s="808"/>
      <c r="BN113" s="808"/>
      <c r="BO113" s="808"/>
      <c r="BP113" s="809"/>
      <c r="BQ113" s="874">
        <v>11918844</v>
      </c>
      <c r="BR113" s="875"/>
      <c r="BS113" s="875"/>
      <c r="BT113" s="875"/>
      <c r="BU113" s="875"/>
      <c r="BV113" s="875">
        <v>10536700</v>
      </c>
      <c r="BW113" s="875"/>
      <c r="BX113" s="875"/>
      <c r="BY113" s="875"/>
      <c r="BZ113" s="875"/>
      <c r="CA113" s="875">
        <v>9343791</v>
      </c>
      <c r="CB113" s="875"/>
      <c r="CC113" s="875"/>
      <c r="CD113" s="875"/>
      <c r="CE113" s="875"/>
      <c r="CF113" s="936">
        <v>1.3</v>
      </c>
      <c r="CG113" s="937"/>
      <c r="CH113" s="937"/>
      <c r="CI113" s="937"/>
      <c r="CJ113" s="937"/>
      <c r="CK113" s="992"/>
      <c r="CL113" s="879"/>
      <c r="CM113" s="882" t="s">
        <v>450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570164</v>
      </c>
      <c r="DH113" s="838"/>
      <c r="DI113" s="838"/>
      <c r="DJ113" s="838"/>
      <c r="DK113" s="839"/>
      <c r="DL113" s="840">
        <v>427623</v>
      </c>
      <c r="DM113" s="838"/>
      <c r="DN113" s="838"/>
      <c r="DO113" s="838"/>
      <c r="DP113" s="839"/>
      <c r="DQ113" s="840">
        <v>285082</v>
      </c>
      <c r="DR113" s="838"/>
      <c r="DS113" s="838"/>
      <c r="DT113" s="838"/>
      <c r="DU113" s="839"/>
      <c r="DV113" s="885">
        <v>0</v>
      </c>
      <c r="DW113" s="886"/>
      <c r="DX113" s="886"/>
      <c r="DY113" s="886"/>
      <c r="DZ113" s="887"/>
    </row>
    <row r="114" spans="1:130" s="226" customFormat="1" ht="26.25" customHeight="1" x14ac:dyDescent="0.15">
      <c r="A114" s="979"/>
      <c r="B114" s="980"/>
      <c r="C114" s="808" t="s">
        <v>451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2368891</v>
      </c>
      <c r="AB114" s="838"/>
      <c r="AC114" s="838"/>
      <c r="AD114" s="838"/>
      <c r="AE114" s="839"/>
      <c r="AF114" s="840">
        <v>1401206</v>
      </c>
      <c r="AG114" s="838"/>
      <c r="AH114" s="838"/>
      <c r="AI114" s="838"/>
      <c r="AJ114" s="839"/>
      <c r="AK114" s="840">
        <v>1420872</v>
      </c>
      <c r="AL114" s="838"/>
      <c r="AM114" s="838"/>
      <c r="AN114" s="838"/>
      <c r="AO114" s="839"/>
      <c r="AP114" s="885">
        <v>0.2</v>
      </c>
      <c r="AQ114" s="886"/>
      <c r="AR114" s="886"/>
      <c r="AS114" s="886"/>
      <c r="AT114" s="887"/>
      <c r="AU114" s="997"/>
      <c r="AV114" s="998"/>
      <c r="AW114" s="998"/>
      <c r="AX114" s="998"/>
      <c r="AY114" s="998"/>
      <c r="AZ114" s="873" t="s">
        <v>452</v>
      </c>
      <c r="BA114" s="808"/>
      <c r="BB114" s="808"/>
      <c r="BC114" s="808"/>
      <c r="BD114" s="808"/>
      <c r="BE114" s="808"/>
      <c r="BF114" s="808"/>
      <c r="BG114" s="808"/>
      <c r="BH114" s="808"/>
      <c r="BI114" s="808"/>
      <c r="BJ114" s="808"/>
      <c r="BK114" s="808"/>
      <c r="BL114" s="808"/>
      <c r="BM114" s="808"/>
      <c r="BN114" s="808"/>
      <c r="BO114" s="808"/>
      <c r="BP114" s="809"/>
      <c r="BQ114" s="874">
        <v>175462795</v>
      </c>
      <c r="BR114" s="875"/>
      <c r="BS114" s="875"/>
      <c r="BT114" s="875"/>
      <c r="BU114" s="875"/>
      <c r="BV114" s="875">
        <v>173475353</v>
      </c>
      <c r="BW114" s="875"/>
      <c r="BX114" s="875"/>
      <c r="BY114" s="875"/>
      <c r="BZ114" s="875"/>
      <c r="CA114" s="875">
        <v>238982073</v>
      </c>
      <c r="CB114" s="875"/>
      <c r="CC114" s="875"/>
      <c r="CD114" s="875"/>
      <c r="CE114" s="875"/>
      <c r="CF114" s="936">
        <v>32.5</v>
      </c>
      <c r="CG114" s="937"/>
      <c r="CH114" s="937"/>
      <c r="CI114" s="937"/>
      <c r="CJ114" s="937"/>
      <c r="CK114" s="992"/>
      <c r="CL114" s="879"/>
      <c r="CM114" s="882" t="s">
        <v>453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382</v>
      </c>
      <c r="DH114" s="838"/>
      <c r="DI114" s="838"/>
      <c r="DJ114" s="838"/>
      <c r="DK114" s="839"/>
      <c r="DL114" s="840" t="s">
        <v>120</v>
      </c>
      <c r="DM114" s="838"/>
      <c r="DN114" s="838"/>
      <c r="DO114" s="838"/>
      <c r="DP114" s="839"/>
      <c r="DQ114" s="840" t="s">
        <v>441</v>
      </c>
      <c r="DR114" s="838"/>
      <c r="DS114" s="838"/>
      <c r="DT114" s="838"/>
      <c r="DU114" s="839"/>
      <c r="DV114" s="885" t="s">
        <v>441</v>
      </c>
      <c r="DW114" s="886"/>
      <c r="DX114" s="886"/>
      <c r="DY114" s="886"/>
      <c r="DZ114" s="887"/>
    </row>
    <row r="115" spans="1:130" s="226" customFormat="1" ht="26.25" customHeight="1" x14ac:dyDescent="0.15">
      <c r="A115" s="979"/>
      <c r="B115" s="980"/>
      <c r="C115" s="808" t="s">
        <v>454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6536004</v>
      </c>
      <c r="AB115" s="984"/>
      <c r="AC115" s="984"/>
      <c r="AD115" s="984"/>
      <c r="AE115" s="985"/>
      <c r="AF115" s="986">
        <v>9624499</v>
      </c>
      <c r="AG115" s="984"/>
      <c r="AH115" s="984"/>
      <c r="AI115" s="984"/>
      <c r="AJ115" s="985"/>
      <c r="AK115" s="986">
        <v>9503636</v>
      </c>
      <c r="AL115" s="984"/>
      <c r="AM115" s="984"/>
      <c r="AN115" s="984"/>
      <c r="AO115" s="985"/>
      <c r="AP115" s="987">
        <v>1.3</v>
      </c>
      <c r="AQ115" s="988"/>
      <c r="AR115" s="988"/>
      <c r="AS115" s="988"/>
      <c r="AT115" s="989"/>
      <c r="AU115" s="997"/>
      <c r="AV115" s="998"/>
      <c r="AW115" s="998"/>
      <c r="AX115" s="998"/>
      <c r="AY115" s="998"/>
      <c r="AZ115" s="873" t="s">
        <v>455</v>
      </c>
      <c r="BA115" s="808"/>
      <c r="BB115" s="808"/>
      <c r="BC115" s="808"/>
      <c r="BD115" s="808"/>
      <c r="BE115" s="808"/>
      <c r="BF115" s="808"/>
      <c r="BG115" s="808"/>
      <c r="BH115" s="808"/>
      <c r="BI115" s="808"/>
      <c r="BJ115" s="808"/>
      <c r="BK115" s="808"/>
      <c r="BL115" s="808"/>
      <c r="BM115" s="808"/>
      <c r="BN115" s="808"/>
      <c r="BO115" s="808"/>
      <c r="BP115" s="809"/>
      <c r="BQ115" s="874">
        <v>35031702</v>
      </c>
      <c r="BR115" s="875"/>
      <c r="BS115" s="875"/>
      <c r="BT115" s="875"/>
      <c r="BU115" s="875"/>
      <c r="BV115" s="875">
        <v>33145675</v>
      </c>
      <c r="BW115" s="875"/>
      <c r="BX115" s="875"/>
      <c r="BY115" s="875"/>
      <c r="BZ115" s="875"/>
      <c r="CA115" s="875">
        <v>31651697</v>
      </c>
      <c r="CB115" s="875"/>
      <c r="CC115" s="875"/>
      <c r="CD115" s="875"/>
      <c r="CE115" s="875"/>
      <c r="CF115" s="936">
        <v>4.3</v>
      </c>
      <c r="CG115" s="937"/>
      <c r="CH115" s="937"/>
      <c r="CI115" s="937"/>
      <c r="CJ115" s="937"/>
      <c r="CK115" s="992"/>
      <c r="CL115" s="879"/>
      <c r="CM115" s="873" t="s">
        <v>456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387</v>
      </c>
      <c r="DH115" s="838"/>
      <c r="DI115" s="838"/>
      <c r="DJ115" s="838"/>
      <c r="DK115" s="839"/>
      <c r="DL115" s="840" t="s">
        <v>441</v>
      </c>
      <c r="DM115" s="838"/>
      <c r="DN115" s="838"/>
      <c r="DO115" s="838"/>
      <c r="DP115" s="839"/>
      <c r="DQ115" s="840" t="s">
        <v>441</v>
      </c>
      <c r="DR115" s="838"/>
      <c r="DS115" s="838"/>
      <c r="DT115" s="838"/>
      <c r="DU115" s="839"/>
      <c r="DV115" s="885" t="s">
        <v>441</v>
      </c>
      <c r="DW115" s="886"/>
      <c r="DX115" s="886"/>
      <c r="DY115" s="886"/>
      <c r="DZ115" s="887"/>
    </row>
    <row r="116" spans="1:130" s="226" customFormat="1" ht="26.25" customHeight="1" x14ac:dyDescent="0.15">
      <c r="A116" s="981"/>
      <c r="B116" s="982"/>
      <c r="C116" s="941" t="s">
        <v>457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120</v>
      </c>
      <c r="AB116" s="838"/>
      <c r="AC116" s="838"/>
      <c r="AD116" s="838"/>
      <c r="AE116" s="839"/>
      <c r="AF116" s="840" t="s">
        <v>382</v>
      </c>
      <c r="AG116" s="838"/>
      <c r="AH116" s="838"/>
      <c r="AI116" s="838"/>
      <c r="AJ116" s="839"/>
      <c r="AK116" s="840" t="s">
        <v>412</v>
      </c>
      <c r="AL116" s="838"/>
      <c r="AM116" s="838"/>
      <c r="AN116" s="838"/>
      <c r="AO116" s="839"/>
      <c r="AP116" s="885" t="s">
        <v>441</v>
      </c>
      <c r="AQ116" s="886"/>
      <c r="AR116" s="886"/>
      <c r="AS116" s="886"/>
      <c r="AT116" s="887"/>
      <c r="AU116" s="997"/>
      <c r="AV116" s="998"/>
      <c r="AW116" s="998"/>
      <c r="AX116" s="998"/>
      <c r="AY116" s="998"/>
      <c r="AZ116" s="924" t="s">
        <v>458</v>
      </c>
      <c r="BA116" s="925"/>
      <c r="BB116" s="925"/>
      <c r="BC116" s="925"/>
      <c r="BD116" s="925"/>
      <c r="BE116" s="925"/>
      <c r="BF116" s="925"/>
      <c r="BG116" s="925"/>
      <c r="BH116" s="925"/>
      <c r="BI116" s="925"/>
      <c r="BJ116" s="925"/>
      <c r="BK116" s="925"/>
      <c r="BL116" s="925"/>
      <c r="BM116" s="925"/>
      <c r="BN116" s="925"/>
      <c r="BO116" s="925"/>
      <c r="BP116" s="926"/>
      <c r="BQ116" s="874" t="s">
        <v>120</v>
      </c>
      <c r="BR116" s="875"/>
      <c r="BS116" s="875"/>
      <c r="BT116" s="875"/>
      <c r="BU116" s="875"/>
      <c r="BV116" s="875" t="s">
        <v>441</v>
      </c>
      <c r="BW116" s="875"/>
      <c r="BX116" s="875"/>
      <c r="BY116" s="875"/>
      <c r="BZ116" s="875"/>
      <c r="CA116" s="875" t="s">
        <v>382</v>
      </c>
      <c r="CB116" s="875"/>
      <c r="CC116" s="875"/>
      <c r="CD116" s="875"/>
      <c r="CE116" s="875"/>
      <c r="CF116" s="936" t="s">
        <v>382</v>
      </c>
      <c r="CG116" s="937"/>
      <c r="CH116" s="937"/>
      <c r="CI116" s="937"/>
      <c r="CJ116" s="937"/>
      <c r="CK116" s="992"/>
      <c r="CL116" s="879"/>
      <c r="CM116" s="882" t="s">
        <v>459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412</v>
      </c>
      <c r="DH116" s="838"/>
      <c r="DI116" s="838"/>
      <c r="DJ116" s="838"/>
      <c r="DK116" s="839"/>
      <c r="DL116" s="840" t="s">
        <v>412</v>
      </c>
      <c r="DM116" s="838"/>
      <c r="DN116" s="838"/>
      <c r="DO116" s="838"/>
      <c r="DP116" s="839"/>
      <c r="DQ116" s="840" t="s">
        <v>412</v>
      </c>
      <c r="DR116" s="838"/>
      <c r="DS116" s="838"/>
      <c r="DT116" s="838"/>
      <c r="DU116" s="839"/>
      <c r="DV116" s="885" t="s">
        <v>382</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460</v>
      </c>
      <c r="Z117" s="964"/>
      <c r="AA117" s="969">
        <v>248621588</v>
      </c>
      <c r="AB117" s="970"/>
      <c r="AC117" s="970"/>
      <c r="AD117" s="970"/>
      <c r="AE117" s="971"/>
      <c r="AF117" s="972">
        <v>235058113</v>
      </c>
      <c r="AG117" s="970"/>
      <c r="AH117" s="970"/>
      <c r="AI117" s="970"/>
      <c r="AJ117" s="971"/>
      <c r="AK117" s="972">
        <v>221887296</v>
      </c>
      <c r="AL117" s="970"/>
      <c r="AM117" s="970"/>
      <c r="AN117" s="970"/>
      <c r="AO117" s="971"/>
      <c r="AP117" s="973"/>
      <c r="AQ117" s="974"/>
      <c r="AR117" s="974"/>
      <c r="AS117" s="974"/>
      <c r="AT117" s="975"/>
      <c r="AU117" s="997"/>
      <c r="AV117" s="998"/>
      <c r="AW117" s="998"/>
      <c r="AX117" s="998"/>
      <c r="AY117" s="998"/>
      <c r="AZ117" s="924" t="s">
        <v>461</v>
      </c>
      <c r="BA117" s="925"/>
      <c r="BB117" s="925"/>
      <c r="BC117" s="925"/>
      <c r="BD117" s="925"/>
      <c r="BE117" s="925"/>
      <c r="BF117" s="925"/>
      <c r="BG117" s="925"/>
      <c r="BH117" s="925"/>
      <c r="BI117" s="925"/>
      <c r="BJ117" s="925"/>
      <c r="BK117" s="925"/>
      <c r="BL117" s="925"/>
      <c r="BM117" s="925"/>
      <c r="BN117" s="925"/>
      <c r="BO117" s="925"/>
      <c r="BP117" s="926"/>
      <c r="BQ117" s="874" t="s">
        <v>382</v>
      </c>
      <c r="BR117" s="875"/>
      <c r="BS117" s="875"/>
      <c r="BT117" s="875"/>
      <c r="BU117" s="875"/>
      <c r="BV117" s="875" t="s">
        <v>382</v>
      </c>
      <c r="BW117" s="875"/>
      <c r="BX117" s="875"/>
      <c r="BY117" s="875"/>
      <c r="BZ117" s="875"/>
      <c r="CA117" s="875" t="s">
        <v>441</v>
      </c>
      <c r="CB117" s="875"/>
      <c r="CC117" s="875"/>
      <c r="CD117" s="875"/>
      <c r="CE117" s="875"/>
      <c r="CF117" s="936" t="s">
        <v>441</v>
      </c>
      <c r="CG117" s="937"/>
      <c r="CH117" s="937"/>
      <c r="CI117" s="937"/>
      <c r="CJ117" s="937"/>
      <c r="CK117" s="992"/>
      <c r="CL117" s="879"/>
      <c r="CM117" s="882" t="s">
        <v>462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441</v>
      </c>
      <c r="DH117" s="838"/>
      <c r="DI117" s="838"/>
      <c r="DJ117" s="838"/>
      <c r="DK117" s="839"/>
      <c r="DL117" s="840" t="s">
        <v>441</v>
      </c>
      <c r="DM117" s="838"/>
      <c r="DN117" s="838"/>
      <c r="DO117" s="838"/>
      <c r="DP117" s="839"/>
      <c r="DQ117" s="840" t="s">
        <v>382</v>
      </c>
      <c r="DR117" s="838"/>
      <c r="DS117" s="838"/>
      <c r="DT117" s="838"/>
      <c r="DU117" s="839"/>
      <c r="DV117" s="885" t="s">
        <v>441</v>
      </c>
      <c r="DW117" s="886"/>
      <c r="DX117" s="886"/>
      <c r="DY117" s="886"/>
      <c r="DZ117" s="887"/>
    </row>
    <row r="118" spans="1:130" s="226" customFormat="1" ht="26.25" customHeight="1" x14ac:dyDescent="0.15">
      <c r="A118" s="962" t="s">
        <v>435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433</v>
      </c>
      <c r="AB118" s="963"/>
      <c r="AC118" s="963"/>
      <c r="AD118" s="963"/>
      <c r="AE118" s="964"/>
      <c r="AF118" s="965" t="s">
        <v>300</v>
      </c>
      <c r="AG118" s="963"/>
      <c r="AH118" s="963"/>
      <c r="AI118" s="963"/>
      <c r="AJ118" s="964"/>
      <c r="AK118" s="965" t="s">
        <v>299</v>
      </c>
      <c r="AL118" s="963"/>
      <c r="AM118" s="963"/>
      <c r="AN118" s="963"/>
      <c r="AO118" s="964"/>
      <c r="AP118" s="966" t="s">
        <v>434</v>
      </c>
      <c r="AQ118" s="967"/>
      <c r="AR118" s="967"/>
      <c r="AS118" s="967"/>
      <c r="AT118" s="968"/>
      <c r="AU118" s="997"/>
      <c r="AV118" s="998"/>
      <c r="AW118" s="998"/>
      <c r="AX118" s="998"/>
      <c r="AY118" s="998"/>
      <c r="AZ118" s="940" t="s">
        <v>463</v>
      </c>
      <c r="BA118" s="941"/>
      <c r="BB118" s="941"/>
      <c r="BC118" s="941"/>
      <c r="BD118" s="941"/>
      <c r="BE118" s="941"/>
      <c r="BF118" s="941"/>
      <c r="BG118" s="941"/>
      <c r="BH118" s="941"/>
      <c r="BI118" s="941"/>
      <c r="BJ118" s="941"/>
      <c r="BK118" s="941"/>
      <c r="BL118" s="941"/>
      <c r="BM118" s="941"/>
      <c r="BN118" s="941"/>
      <c r="BO118" s="941"/>
      <c r="BP118" s="942"/>
      <c r="BQ118" s="943" t="s">
        <v>120</v>
      </c>
      <c r="BR118" s="906"/>
      <c r="BS118" s="906"/>
      <c r="BT118" s="906"/>
      <c r="BU118" s="906"/>
      <c r="BV118" s="906" t="s">
        <v>120</v>
      </c>
      <c r="BW118" s="906"/>
      <c r="BX118" s="906"/>
      <c r="BY118" s="906"/>
      <c r="BZ118" s="906"/>
      <c r="CA118" s="906" t="s">
        <v>382</v>
      </c>
      <c r="CB118" s="906"/>
      <c r="CC118" s="906"/>
      <c r="CD118" s="906"/>
      <c r="CE118" s="906"/>
      <c r="CF118" s="936" t="s">
        <v>120</v>
      </c>
      <c r="CG118" s="937"/>
      <c r="CH118" s="937"/>
      <c r="CI118" s="937"/>
      <c r="CJ118" s="937"/>
      <c r="CK118" s="992"/>
      <c r="CL118" s="879"/>
      <c r="CM118" s="882" t="s">
        <v>464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120</v>
      </c>
      <c r="DH118" s="838"/>
      <c r="DI118" s="838"/>
      <c r="DJ118" s="838"/>
      <c r="DK118" s="839"/>
      <c r="DL118" s="840" t="s">
        <v>382</v>
      </c>
      <c r="DM118" s="838"/>
      <c r="DN118" s="838"/>
      <c r="DO118" s="838"/>
      <c r="DP118" s="839"/>
      <c r="DQ118" s="840" t="s">
        <v>120</v>
      </c>
      <c r="DR118" s="838"/>
      <c r="DS118" s="838"/>
      <c r="DT118" s="838"/>
      <c r="DU118" s="839"/>
      <c r="DV118" s="885" t="s">
        <v>120</v>
      </c>
      <c r="DW118" s="886"/>
      <c r="DX118" s="886"/>
      <c r="DY118" s="886"/>
      <c r="DZ118" s="887"/>
    </row>
    <row r="119" spans="1:130" s="226" customFormat="1" ht="26.25" customHeight="1" x14ac:dyDescent="0.15">
      <c r="A119" s="876" t="s">
        <v>438</v>
      </c>
      <c r="B119" s="877"/>
      <c r="C119" s="952" t="s">
        <v>439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441</v>
      </c>
      <c r="AB119" s="956"/>
      <c r="AC119" s="956"/>
      <c r="AD119" s="956"/>
      <c r="AE119" s="957"/>
      <c r="AF119" s="958" t="s">
        <v>382</v>
      </c>
      <c r="AG119" s="956"/>
      <c r="AH119" s="956"/>
      <c r="AI119" s="956"/>
      <c r="AJ119" s="957"/>
      <c r="AK119" s="958" t="s">
        <v>120</v>
      </c>
      <c r="AL119" s="956"/>
      <c r="AM119" s="956"/>
      <c r="AN119" s="956"/>
      <c r="AO119" s="957"/>
      <c r="AP119" s="959" t="s">
        <v>120</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465</v>
      </c>
      <c r="BP119" s="939"/>
      <c r="BQ119" s="943">
        <v>3736557081</v>
      </c>
      <c r="BR119" s="906"/>
      <c r="BS119" s="906"/>
      <c r="BT119" s="906"/>
      <c r="BU119" s="906"/>
      <c r="BV119" s="906">
        <v>3621737464</v>
      </c>
      <c r="BW119" s="906"/>
      <c r="BX119" s="906"/>
      <c r="BY119" s="906"/>
      <c r="BZ119" s="906"/>
      <c r="CA119" s="906">
        <v>4028501146</v>
      </c>
      <c r="CB119" s="906"/>
      <c r="CC119" s="906"/>
      <c r="CD119" s="906"/>
      <c r="CE119" s="906"/>
      <c r="CF119" s="804"/>
      <c r="CG119" s="805"/>
      <c r="CH119" s="805"/>
      <c r="CI119" s="805"/>
      <c r="CJ119" s="895"/>
      <c r="CK119" s="993"/>
      <c r="CL119" s="881"/>
      <c r="CM119" s="899" t="s">
        <v>466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111029088</v>
      </c>
      <c r="DH119" s="821"/>
      <c r="DI119" s="821"/>
      <c r="DJ119" s="821"/>
      <c r="DK119" s="822"/>
      <c r="DL119" s="823">
        <v>103425707</v>
      </c>
      <c r="DM119" s="821"/>
      <c r="DN119" s="821"/>
      <c r="DO119" s="821"/>
      <c r="DP119" s="822"/>
      <c r="DQ119" s="823">
        <v>95163237</v>
      </c>
      <c r="DR119" s="821"/>
      <c r="DS119" s="821"/>
      <c r="DT119" s="821"/>
      <c r="DU119" s="822"/>
      <c r="DV119" s="909">
        <v>13</v>
      </c>
      <c r="DW119" s="910"/>
      <c r="DX119" s="910"/>
      <c r="DY119" s="910"/>
      <c r="DZ119" s="911"/>
    </row>
    <row r="120" spans="1:130" s="226" customFormat="1" ht="26.25" customHeight="1" x14ac:dyDescent="0.15">
      <c r="A120" s="878"/>
      <c r="B120" s="879"/>
      <c r="C120" s="882" t="s">
        <v>443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8923</v>
      </c>
      <c r="AB120" s="838"/>
      <c r="AC120" s="838"/>
      <c r="AD120" s="838"/>
      <c r="AE120" s="839"/>
      <c r="AF120" s="840">
        <v>8923</v>
      </c>
      <c r="AG120" s="838"/>
      <c r="AH120" s="838"/>
      <c r="AI120" s="838"/>
      <c r="AJ120" s="839"/>
      <c r="AK120" s="840">
        <v>8923</v>
      </c>
      <c r="AL120" s="838"/>
      <c r="AM120" s="838"/>
      <c r="AN120" s="838"/>
      <c r="AO120" s="839"/>
      <c r="AP120" s="885">
        <v>0</v>
      </c>
      <c r="AQ120" s="886"/>
      <c r="AR120" s="886"/>
      <c r="AS120" s="886"/>
      <c r="AT120" s="887"/>
      <c r="AU120" s="944" t="s">
        <v>467</v>
      </c>
      <c r="AV120" s="945"/>
      <c r="AW120" s="945"/>
      <c r="AX120" s="945"/>
      <c r="AY120" s="946"/>
      <c r="AZ120" s="921" t="s">
        <v>468</v>
      </c>
      <c r="BA120" s="866"/>
      <c r="BB120" s="866"/>
      <c r="BC120" s="866"/>
      <c r="BD120" s="866"/>
      <c r="BE120" s="866"/>
      <c r="BF120" s="866"/>
      <c r="BG120" s="866"/>
      <c r="BH120" s="866"/>
      <c r="BI120" s="866"/>
      <c r="BJ120" s="866"/>
      <c r="BK120" s="866"/>
      <c r="BL120" s="866"/>
      <c r="BM120" s="866"/>
      <c r="BN120" s="866"/>
      <c r="BO120" s="866"/>
      <c r="BP120" s="867"/>
      <c r="BQ120" s="922">
        <v>753842896</v>
      </c>
      <c r="BR120" s="903"/>
      <c r="BS120" s="903"/>
      <c r="BT120" s="903"/>
      <c r="BU120" s="903"/>
      <c r="BV120" s="903">
        <v>789994251</v>
      </c>
      <c r="BW120" s="903"/>
      <c r="BX120" s="903"/>
      <c r="BY120" s="903"/>
      <c r="BZ120" s="903"/>
      <c r="CA120" s="903">
        <v>1357767748</v>
      </c>
      <c r="CB120" s="903"/>
      <c r="CC120" s="903"/>
      <c r="CD120" s="903"/>
      <c r="CE120" s="903"/>
      <c r="CF120" s="927">
        <v>184.8</v>
      </c>
      <c r="CG120" s="928"/>
      <c r="CH120" s="928"/>
      <c r="CI120" s="928"/>
      <c r="CJ120" s="928"/>
      <c r="CK120" s="929" t="s">
        <v>469</v>
      </c>
      <c r="CL120" s="913"/>
      <c r="CM120" s="913"/>
      <c r="CN120" s="913"/>
      <c r="CO120" s="914"/>
      <c r="CP120" s="933" t="s">
        <v>410</v>
      </c>
      <c r="CQ120" s="934"/>
      <c r="CR120" s="934"/>
      <c r="CS120" s="934"/>
      <c r="CT120" s="934"/>
      <c r="CU120" s="934"/>
      <c r="CV120" s="934"/>
      <c r="CW120" s="934"/>
      <c r="CX120" s="934"/>
      <c r="CY120" s="934"/>
      <c r="CZ120" s="934"/>
      <c r="DA120" s="934"/>
      <c r="DB120" s="934"/>
      <c r="DC120" s="934"/>
      <c r="DD120" s="934"/>
      <c r="DE120" s="934"/>
      <c r="DF120" s="935"/>
      <c r="DG120" s="922">
        <v>288361491</v>
      </c>
      <c r="DH120" s="903"/>
      <c r="DI120" s="903"/>
      <c r="DJ120" s="903"/>
      <c r="DK120" s="903"/>
      <c r="DL120" s="903">
        <v>291950048</v>
      </c>
      <c r="DM120" s="903"/>
      <c r="DN120" s="903"/>
      <c r="DO120" s="903"/>
      <c r="DP120" s="903"/>
      <c r="DQ120" s="903">
        <v>295041435</v>
      </c>
      <c r="DR120" s="903"/>
      <c r="DS120" s="903"/>
      <c r="DT120" s="903"/>
      <c r="DU120" s="903"/>
      <c r="DV120" s="904">
        <v>40.200000000000003</v>
      </c>
      <c r="DW120" s="904"/>
      <c r="DX120" s="904"/>
      <c r="DY120" s="904"/>
      <c r="DZ120" s="905"/>
    </row>
    <row r="121" spans="1:130" s="226" customFormat="1" ht="26.25" customHeight="1" x14ac:dyDescent="0.15">
      <c r="A121" s="878"/>
      <c r="B121" s="879"/>
      <c r="C121" s="924" t="s">
        <v>470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157081</v>
      </c>
      <c r="AB121" s="838"/>
      <c r="AC121" s="838"/>
      <c r="AD121" s="838"/>
      <c r="AE121" s="839"/>
      <c r="AF121" s="840">
        <v>154020</v>
      </c>
      <c r="AG121" s="838"/>
      <c r="AH121" s="838"/>
      <c r="AI121" s="838"/>
      <c r="AJ121" s="839"/>
      <c r="AK121" s="840">
        <v>150959</v>
      </c>
      <c r="AL121" s="838"/>
      <c r="AM121" s="838"/>
      <c r="AN121" s="838"/>
      <c r="AO121" s="839"/>
      <c r="AP121" s="885">
        <v>0</v>
      </c>
      <c r="AQ121" s="886"/>
      <c r="AR121" s="886"/>
      <c r="AS121" s="886"/>
      <c r="AT121" s="887"/>
      <c r="AU121" s="947"/>
      <c r="AV121" s="948"/>
      <c r="AW121" s="948"/>
      <c r="AX121" s="948"/>
      <c r="AY121" s="949"/>
      <c r="AZ121" s="873" t="s">
        <v>471</v>
      </c>
      <c r="BA121" s="808"/>
      <c r="BB121" s="808"/>
      <c r="BC121" s="808"/>
      <c r="BD121" s="808"/>
      <c r="BE121" s="808"/>
      <c r="BF121" s="808"/>
      <c r="BG121" s="808"/>
      <c r="BH121" s="808"/>
      <c r="BI121" s="808"/>
      <c r="BJ121" s="808"/>
      <c r="BK121" s="808"/>
      <c r="BL121" s="808"/>
      <c r="BM121" s="808"/>
      <c r="BN121" s="808"/>
      <c r="BO121" s="808"/>
      <c r="BP121" s="809"/>
      <c r="BQ121" s="874">
        <v>809546744</v>
      </c>
      <c r="BR121" s="875"/>
      <c r="BS121" s="875"/>
      <c r="BT121" s="875"/>
      <c r="BU121" s="875"/>
      <c r="BV121" s="875">
        <v>823323786</v>
      </c>
      <c r="BW121" s="875"/>
      <c r="BX121" s="875"/>
      <c r="BY121" s="875"/>
      <c r="BZ121" s="875"/>
      <c r="CA121" s="875">
        <v>802848032</v>
      </c>
      <c r="CB121" s="875"/>
      <c r="CC121" s="875"/>
      <c r="CD121" s="875"/>
      <c r="CE121" s="875"/>
      <c r="CF121" s="936">
        <v>109.3</v>
      </c>
      <c r="CG121" s="937"/>
      <c r="CH121" s="937"/>
      <c r="CI121" s="937"/>
      <c r="CJ121" s="937"/>
      <c r="CK121" s="930"/>
      <c r="CL121" s="916"/>
      <c r="CM121" s="916"/>
      <c r="CN121" s="916"/>
      <c r="CO121" s="917"/>
      <c r="CP121" s="896" t="s">
        <v>408</v>
      </c>
      <c r="CQ121" s="897"/>
      <c r="CR121" s="897"/>
      <c r="CS121" s="897"/>
      <c r="CT121" s="897"/>
      <c r="CU121" s="897"/>
      <c r="CV121" s="897"/>
      <c r="CW121" s="897"/>
      <c r="CX121" s="897"/>
      <c r="CY121" s="897"/>
      <c r="CZ121" s="897"/>
      <c r="DA121" s="897"/>
      <c r="DB121" s="897"/>
      <c r="DC121" s="897"/>
      <c r="DD121" s="897"/>
      <c r="DE121" s="897"/>
      <c r="DF121" s="898"/>
      <c r="DG121" s="874">
        <v>21212083</v>
      </c>
      <c r="DH121" s="875"/>
      <c r="DI121" s="875"/>
      <c r="DJ121" s="875"/>
      <c r="DK121" s="875"/>
      <c r="DL121" s="875">
        <v>13490219</v>
      </c>
      <c r="DM121" s="875"/>
      <c r="DN121" s="875"/>
      <c r="DO121" s="875"/>
      <c r="DP121" s="875"/>
      <c r="DQ121" s="875">
        <v>13024502</v>
      </c>
      <c r="DR121" s="875"/>
      <c r="DS121" s="875"/>
      <c r="DT121" s="875"/>
      <c r="DU121" s="875"/>
      <c r="DV121" s="852">
        <v>1.8</v>
      </c>
      <c r="DW121" s="852"/>
      <c r="DX121" s="852"/>
      <c r="DY121" s="852"/>
      <c r="DZ121" s="853"/>
    </row>
    <row r="122" spans="1:130" s="226" customFormat="1" ht="26.25" customHeight="1" x14ac:dyDescent="0.15">
      <c r="A122" s="878"/>
      <c r="B122" s="879"/>
      <c r="C122" s="882" t="s">
        <v>453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120</v>
      </c>
      <c r="AB122" s="838"/>
      <c r="AC122" s="838"/>
      <c r="AD122" s="838"/>
      <c r="AE122" s="839"/>
      <c r="AF122" s="840" t="s">
        <v>120</v>
      </c>
      <c r="AG122" s="838"/>
      <c r="AH122" s="838"/>
      <c r="AI122" s="838"/>
      <c r="AJ122" s="839"/>
      <c r="AK122" s="840" t="s">
        <v>120</v>
      </c>
      <c r="AL122" s="838"/>
      <c r="AM122" s="838"/>
      <c r="AN122" s="838"/>
      <c r="AO122" s="839"/>
      <c r="AP122" s="885" t="s">
        <v>120</v>
      </c>
      <c r="AQ122" s="886"/>
      <c r="AR122" s="886"/>
      <c r="AS122" s="886"/>
      <c r="AT122" s="887"/>
      <c r="AU122" s="947"/>
      <c r="AV122" s="948"/>
      <c r="AW122" s="948"/>
      <c r="AX122" s="948"/>
      <c r="AY122" s="949"/>
      <c r="AZ122" s="940" t="s">
        <v>472</v>
      </c>
      <c r="BA122" s="941"/>
      <c r="BB122" s="941"/>
      <c r="BC122" s="941"/>
      <c r="BD122" s="941"/>
      <c r="BE122" s="941"/>
      <c r="BF122" s="941"/>
      <c r="BG122" s="941"/>
      <c r="BH122" s="941"/>
      <c r="BI122" s="941"/>
      <c r="BJ122" s="941"/>
      <c r="BK122" s="941"/>
      <c r="BL122" s="941"/>
      <c r="BM122" s="941"/>
      <c r="BN122" s="941"/>
      <c r="BO122" s="941"/>
      <c r="BP122" s="942"/>
      <c r="BQ122" s="943">
        <v>1413022484</v>
      </c>
      <c r="BR122" s="906"/>
      <c r="BS122" s="906"/>
      <c r="BT122" s="906"/>
      <c r="BU122" s="906"/>
      <c r="BV122" s="906">
        <v>1391907171</v>
      </c>
      <c r="BW122" s="906"/>
      <c r="BX122" s="906"/>
      <c r="BY122" s="906"/>
      <c r="BZ122" s="906"/>
      <c r="CA122" s="906">
        <v>1388561177</v>
      </c>
      <c r="CB122" s="906"/>
      <c r="CC122" s="906"/>
      <c r="CD122" s="906"/>
      <c r="CE122" s="906"/>
      <c r="CF122" s="907">
        <v>189</v>
      </c>
      <c r="CG122" s="908"/>
      <c r="CH122" s="908"/>
      <c r="CI122" s="908"/>
      <c r="CJ122" s="908"/>
      <c r="CK122" s="930"/>
      <c r="CL122" s="916"/>
      <c r="CM122" s="916"/>
      <c r="CN122" s="916"/>
      <c r="CO122" s="917"/>
      <c r="CP122" s="896" t="s">
        <v>473</v>
      </c>
      <c r="CQ122" s="897"/>
      <c r="CR122" s="897"/>
      <c r="CS122" s="897"/>
      <c r="CT122" s="897"/>
      <c r="CU122" s="897"/>
      <c r="CV122" s="897"/>
      <c r="CW122" s="897"/>
      <c r="CX122" s="897"/>
      <c r="CY122" s="897"/>
      <c r="CZ122" s="897"/>
      <c r="DA122" s="897"/>
      <c r="DB122" s="897"/>
      <c r="DC122" s="897"/>
      <c r="DD122" s="897"/>
      <c r="DE122" s="897"/>
      <c r="DF122" s="898"/>
      <c r="DG122" s="874">
        <v>357492</v>
      </c>
      <c r="DH122" s="875"/>
      <c r="DI122" s="875"/>
      <c r="DJ122" s="875"/>
      <c r="DK122" s="875"/>
      <c r="DL122" s="875">
        <v>330230</v>
      </c>
      <c r="DM122" s="875"/>
      <c r="DN122" s="875"/>
      <c r="DO122" s="875"/>
      <c r="DP122" s="875"/>
      <c r="DQ122" s="875">
        <v>295767</v>
      </c>
      <c r="DR122" s="875"/>
      <c r="DS122" s="875"/>
      <c r="DT122" s="875"/>
      <c r="DU122" s="875"/>
      <c r="DV122" s="852">
        <v>0</v>
      </c>
      <c r="DW122" s="852"/>
      <c r="DX122" s="852"/>
      <c r="DY122" s="852"/>
      <c r="DZ122" s="853"/>
    </row>
    <row r="123" spans="1:130" s="226" customFormat="1" ht="26.25" customHeight="1" x14ac:dyDescent="0.15">
      <c r="A123" s="878"/>
      <c r="B123" s="879"/>
      <c r="C123" s="882" t="s">
        <v>459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382</v>
      </c>
      <c r="AB123" s="838"/>
      <c r="AC123" s="838"/>
      <c r="AD123" s="838"/>
      <c r="AE123" s="839"/>
      <c r="AF123" s="840" t="s">
        <v>120</v>
      </c>
      <c r="AG123" s="838"/>
      <c r="AH123" s="838"/>
      <c r="AI123" s="838"/>
      <c r="AJ123" s="839"/>
      <c r="AK123" s="840" t="s">
        <v>120</v>
      </c>
      <c r="AL123" s="838"/>
      <c r="AM123" s="838"/>
      <c r="AN123" s="838"/>
      <c r="AO123" s="839"/>
      <c r="AP123" s="885" t="s">
        <v>382</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474</v>
      </c>
      <c r="BP123" s="939"/>
      <c r="BQ123" s="893">
        <v>2976412124</v>
      </c>
      <c r="BR123" s="894"/>
      <c r="BS123" s="894"/>
      <c r="BT123" s="894"/>
      <c r="BU123" s="894"/>
      <c r="BV123" s="894">
        <v>3005225208</v>
      </c>
      <c r="BW123" s="894"/>
      <c r="BX123" s="894"/>
      <c r="BY123" s="894"/>
      <c r="BZ123" s="894"/>
      <c r="CA123" s="894">
        <v>3549176957</v>
      </c>
      <c r="CB123" s="894"/>
      <c r="CC123" s="894"/>
      <c r="CD123" s="894"/>
      <c r="CE123" s="894"/>
      <c r="CF123" s="804"/>
      <c r="CG123" s="805"/>
      <c r="CH123" s="805"/>
      <c r="CI123" s="805"/>
      <c r="CJ123" s="895"/>
      <c r="CK123" s="930"/>
      <c r="CL123" s="916"/>
      <c r="CM123" s="916"/>
      <c r="CN123" s="916"/>
      <c r="CO123" s="917"/>
      <c r="CP123" s="896" t="s">
        <v>413</v>
      </c>
      <c r="CQ123" s="897"/>
      <c r="CR123" s="897"/>
      <c r="CS123" s="897"/>
      <c r="CT123" s="897"/>
      <c r="CU123" s="897"/>
      <c r="CV123" s="897"/>
      <c r="CW123" s="897"/>
      <c r="CX123" s="897"/>
      <c r="CY123" s="897"/>
      <c r="CZ123" s="897"/>
      <c r="DA123" s="897"/>
      <c r="DB123" s="897"/>
      <c r="DC123" s="897"/>
      <c r="DD123" s="897"/>
      <c r="DE123" s="897"/>
      <c r="DF123" s="898"/>
      <c r="DG123" s="837">
        <v>347015</v>
      </c>
      <c r="DH123" s="838"/>
      <c r="DI123" s="838"/>
      <c r="DJ123" s="838"/>
      <c r="DK123" s="839"/>
      <c r="DL123" s="840">
        <v>305264</v>
      </c>
      <c r="DM123" s="838"/>
      <c r="DN123" s="838"/>
      <c r="DO123" s="838"/>
      <c r="DP123" s="839"/>
      <c r="DQ123" s="840">
        <v>270210</v>
      </c>
      <c r="DR123" s="838"/>
      <c r="DS123" s="838"/>
      <c r="DT123" s="838"/>
      <c r="DU123" s="839"/>
      <c r="DV123" s="885">
        <v>0</v>
      </c>
      <c r="DW123" s="886"/>
      <c r="DX123" s="886"/>
      <c r="DY123" s="886"/>
      <c r="DZ123" s="887"/>
    </row>
    <row r="124" spans="1:130" s="226" customFormat="1" ht="26.25" customHeight="1" thickBot="1" x14ac:dyDescent="0.2">
      <c r="A124" s="878"/>
      <c r="B124" s="879"/>
      <c r="C124" s="882" t="s">
        <v>462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382</v>
      </c>
      <c r="AB124" s="838"/>
      <c r="AC124" s="838"/>
      <c r="AD124" s="838"/>
      <c r="AE124" s="839"/>
      <c r="AF124" s="840" t="s">
        <v>382</v>
      </c>
      <c r="AG124" s="838"/>
      <c r="AH124" s="838"/>
      <c r="AI124" s="838"/>
      <c r="AJ124" s="839"/>
      <c r="AK124" s="840" t="s">
        <v>382</v>
      </c>
      <c r="AL124" s="838"/>
      <c r="AM124" s="838"/>
      <c r="AN124" s="838"/>
      <c r="AO124" s="839"/>
      <c r="AP124" s="885" t="s">
        <v>120</v>
      </c>
      <c r="AQ124" s="886"/>
      <c r="AR124" s="886"/>
      <c r="AS124" s="886"/>
      <c r="AT124" s="887"/>
      <c r="AU124" s="888" t="s">
        <v>475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117.1</v>
      </c>
      <c r="BR124" s="892"/>
      <c r="BS124" s="892"/>
      <c r="BT124" s="892"/>
      <c r="BU124" s="892"/>
      <c r="BV124" s="892">
        <v>95.2</v>
      </c>
      <c r="BW124" s="892"/>
      <c r="BX124" s="892"/>
      <c r="BY124" s="892"/>
      <c r="BZ124" s="892"/>
      <c r="CA124" s="892">
        <v>65.2</v>
      </c>
      <c r="CB124" s="892"/>
      <c r="CC124" s="892"/>
      <c r="CD124" s="892"/>
      <c r="CE124" s="892"/>
      <c r="CF124" s="782"/>
      <c r="CG124" s="783"/>
      <c r="CH124" s="783"/>
      <c r="CI124" s="783"/>
      <c r="CJ124" s="923"/>
      <c r="CK124" s="931"/>
      <c r="CL124" s="931"/>
      <c r="CM124" s="931"/>
      <c r="CN124" s="931"/>
      <c r="CO124" s="932"/>
      <c r="CP124" s="896" t="s">
        <v>476</v>
      </c>
      <c r="CQ124" s="897"/>
      <c r="CR124" s="897"/>
      <c r="CS124" s="897"/>
      <c r="CT124" s="897"/>
      <c r="CU124" s="897"/>
      <c r="CV124" s="897"/>
      <c r="CW124" s="897"/>
      <c r="CX124" s="897"/>
      <c r="CY124" s="897"/>
      <c r="CZ124" s="897"/>
      <c r="DA124" s="897"/>
      <c r="DB124" s="897"/>
      <c r="DC124" s="897"/>
      <c r="DD124" s="897"/>
      <c r="DE124" s="897"/>
      <c r="DF124" s="898"/>
      <c r="DG124" s="820">
        <v>154038114</v>
      </c>
      <c r="DH124" s="821"/>
      <c r="DI124" s="821"/>
      <c r="DJ124" s="821"/>
      <c r="DK124" s="822"/>
      <c r="DL124" s="823">
        <v>37464087</v>
      </c>
      <c r="DM124" s="821"/>
      <c r="DN124" s="821"/>
      <c r="DO124" s="821"/>
      <c r="DP124" s="822"/>
      <c r="DQ124" s="823">
        <v>684</v>
      </c>
      <c r="DR124" s="821"/>
      <c r="DS124" s="821"/>
      <c r="DT124" s="821"/>
      <c r="DU124" s="822"/>
      <c r="DV124" s="909">
        <v>0</v>
      </c>
      <c r="DW124" s="910"/>
      <c r="DX124" s="910"/>
      <c r="DY124" s="910"/>
      <c r="DZ124" s="911"/>
    </row>
    <row r="125" spans="1:130" s="226" customFormat="1" ht="26.25" customHeight="1" x14ac:dyDescent="0.15">
      <c r="A125" s="878"/>
      <c r="B125" s="879"/>
      <c r="C125" s="882" t="s">
        <v>464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382</v>
      </c>
      <c r="AB125" s="838"/>
      <c r="AC125" s="838"/>
      <c r="AD125" s="838"/>
      <c r="AE125" s="839"/>
      <c r="AF125" s="840" t="s">
        <v>382</v>
      </c>
      <c r="AG125" s="838"/>
      <c r="AH125" s="838"/>
      <c r="AI125" s="838"/>
      <c r="AJ125" s="839"/>
      <c r="AK125" s="840" t="s">
        <v>382</v>
      </c>
      <c r="AL125" s="838"/>
      <c r="AM125" s="838"/>
      <c r="AN125" s="838"/>
      <c r="AO125" s="839"/>
      <c r="AP125" s="885" t="s">
        <v>382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477</v>
      </c>
      <c r="CL125" s="913"/>
      <c r="CM125" s="913"/>
      <c r="CN125" s="913"/>
      <c r="CO125" s="914"/>
      <c r="CP125" s="921" t="s">
        <v>478</v>
      </c>
      <c r="CQ125" s="866"/>
      <c r="CR125" s="866"/>
      <c r="CS125" s="866"/>
      <c r="CT125" s="866"/>
      <c r="CU125" s="866"/>
      <c r="CV125" s="866"/>
      <c r="CW125" s="866"/>
      <c r="CX125" s="866"/>
      <c r="CY125" s="866"/>
      <c r="CZ125" s="866"/>
      <c r="DA125" s="866"/>
      <c r="DB125" s="866"/>
      <c r="DC125" s="866"/>
      <c r="DD125" s="866"/>
      <c r="DE125" s="866"/>
      <c r="DF125" s="867"/>
      <c r="DG125" s="922" t="s">
        <v>382</v>
      </c>
      <c r="DH125" s="903"/>
      <c r="DI125" s="903"/>
      <c r="DJ125" s="903"/>
      <c r="DK125" s="903"/>
      <c r="DL125" s="903" t="s">
        <v>382</v>
      </c>
      <c r="DM125" s="903"/>
      <c r="DN125" s="903"/>
      <c r="DO125" s="903"/>
      <c r="DP125" s="903"/>
      <c r="DQ125" s="903" t="s">
        <v>382</v>
      </c>
      <c r="DR125" s="903"/>
      <c r="DS125" s="903"/>
      <c r="DT125" s="903"/>
      <c r="DU125" s="903"/>
      <c r="DV125" s="904" t="s">
        <v>120</v>
      </c>
      <c r="DW125" s="904"/>
      <c r="DX125" s="904"/>
      <c r="DY125" s="904"/>
      <c r="DZ125" s="905"/>
    </row>
    <row r="126" spans="1:130" s="226" customFormat="1" ht="26.25" customHeight="1" thickBot="1" x14ac:dyDescent="0.2">
      <c r="A126" s="878"/>
      <c r="B126" s="879"/>
      <c r="C126" s="882" t="s">
        <v>466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6370000</v>
      </c>
      <c r="AB126" s="838"/>
      <c r="AC126" s="838"/>
      <c r="AD126" s="838"/>
      <c r="AE126" s="839"/>
      <c r="AF126" s="840">
        <v>9461556</v>
      </c>
      <c r="AG126" s="838"/>
      <c r="AH126" s="838"/>
      <c r="AI126" s="838"/>
      <c r="AJ126" s="839"/>
      <c r="AK126" s="840">
        <v>9343754</v>
      </c>
      <c r="AL126" s="838"/>
      <c r="AM126" s="838"/>
      <c r="AN126" s="838"/>
      <c r="AO126" s="839"/>
      <c r="AP126" s="885">
        <v>1.3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479</v>
      </c>
      <c r="CQ126" s="808"/>
      <c r="CR126" s="808"/>
      <c r="CS126" s="808"/>
      <c r="CT126" s="808"/>
      <c r="CU126" s="808"/>
      <c r="CV126" s="808"/>
      <c r="CW126" s="808"/>
      <c r="CX126" s="808"/>
      <c r="CY126" s="808"/>
      <c r="CZ126" s="808"/>
      <c r="DA126" s="808"/>
      <c r="DB126" s="808"/>
      <c r="DC126" s="808"/>
      <c r="DD126" s="808"/>
      <c r="DE126" s="808"/>
      <c r="DF126" s="809"/>
      <c r="DG126" s="874" t="s">
        <v>480</v>
      </c>
      <c r="DH126" s="875"/>
      <c r="DI126" s="875"/>
      <c r="DJ126" s="875"/>
      <c r="DK126" s="875"/>
      <c r="DL126" s="875" t="s">
        <v>120</v>
      </c>
      <c r="DM126" s="875"/>
      <c r="DN126" s="875"/>
      <c r="DO126" s="875"/>
      <c r="DP126" s="875"/>
      <c r="DQ126" s="875" t="s">
        <v>481</v>
      </c>
      <c r="DR126" s="875"/>
      <c r="DS126" s="875"/>
      <c r="DT126" s="875"/>
      <c r="DU126" s="875"/>
      <c r="DV126" s="852" t="s">
        <v>120</v>
      </c>
      <c r="DW126" s="852"/>
      <c r="DX126" s="852"/>
      <c r="DY126" s="852"/>
      <c r="DZ126" s="853"/>
    </row>
    <row r="127" spans="1:130" s="226" customFormat="1" ht="26.25" customHeight="1" x14ac:dyDescent="0.15">
      <c r="A127" s="880"/>
      <c r="B127" s="881"/>
      <c r="C127" s="899" t="s">
        <v>482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481</v>
      </c>
      <c r="AB127" s="838"/>
      <c r="AC127" s="838"/>
      <c r="AD127" s="838"/>
      <c r="AE127" s="839"/>
      <c r="AF127" s="840" t="s">
        <v>382</v>
      </c>
      <c r="AG127" s="838"/>
      <c r="AH127" s="838"/>
      <c r="AI127" s="838"/>
      <c r="AJ127" s="839"/>
      <c r="AK127" s="840" t="s">
        <v>483</v>
      </c>
      <c r="AL127" s="838"/>
      <c r="AM127" s="838"/>
      <c r="AN127" s="838"/>
      <c r="AO127" s="839"/>
      <c r="AP127" s="885" t="s">
        <v>382</v>
      </c>
      <c r="AQ127" s="886"/>
      <c r="AR127" s="886"/>
      <c r="AS127" s="886"/>
      <c r="AT127" s="887"/>
      <c r="AU127" s="262"/>
      <c r="AV127" s="262"/>
      <c r="AW127" s="262"/>
      <c r="AX127" s="902" t="s">
        <v>484</v>
      </c>
      <c r="AY127" s="870"/>
      <c r="AZ127" s="870"/>
      <c r="BA127" s="870"/>
      <c r="BB127" s="870"/>
      <c r="BC127" s="870"/>
      <c r="BD127" s="870"/>
      <c r="BE127" s="871"/>
      <c r="BF127" s="869" t="s">
        <v>485</v>
      </c>
      <c r="BG127" s="870"/>
      <c r="BH127" s="870"/>
      <c r="BI127" s="870"/>
      <c r="BJ127" s="870"/>
      <c r="BK127" s="870"/>
      <c r="BL127" s="871"/>
      <c r="BM127" s="869" t="s">
        <v>486</v>
      </c>
      <c r="BN127" s="870"/>
      <c r="BO127" s="870"/>
      <c r="BP127" s="870"/>
      <c r="BQ127" s="870"/>
      <c r="BR127" s="870"/>
      <c r="BS127" s="871"/>
      <c r="BT127" s="869" t="s">
        <v>487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488</v>
      </c>
      <c r="CQ127" s="808"/>
      <c r="CR127" s="808"/>
      <c r="CS127" s="808"/>
      <c r="CT127" s="808"/>
      <c r="CU127" s="808"/>
      <c r="CV127" s="808"/>
      <c r="CW127" s="808"/>
      <c r="CX127" s="808"/>
      <c r="CY127" s="808"/>
      <c r="CZ127" s="808"/>
      <c r="DA127" s="808"/>
      <c r="DB127" s="808"/>
      <c r="DC127" s="808"/>
      <c r="DD127" s="808"/>
      <c r="DE127" s="808"/>
      <c r="DF127" s="809"/>
      <c r="DG127" s="874" t="s">
        <v>382</v>
      </c>
      <c r="DH127" s="875"/>
      <c r="DI127" s="875"/>
      <c r="DJ127" s="875"/>
      <c r="DK127" s="875"/>
      <c r="DL127" s="875" t="s">
        <v>481</v>
      </c>
      <c r="DM127" s="875"/>
      <c r="DN127" s="875"/>
      <c r="DO127" s="875"/>
      <c r="DP127" s="875"/>
      <c r="DQ127" s="875" t="s">
        <v>480</v>
      </c>
      <c r="DR127" s="875"/>
      <c r="DS127" s="875"/>
      <c r="DT127" s="875"/>
      <c r="DU127" s="875"/>
      <c r="DV127" s="852" t="s">
        <v>382</v>
      </c>
      <c r="DW127" s="852"/>
      <c r="DX127" s="852"/>
      <c r="DY127" s="852"/>
      <c r="DZ127" s="853"/>
    </row>
    <row r="128" spans="1:130" s="226" customFormat="1" ht="26.25" customHeight="1" thickBot="1" x14ac:dyDescent="0.2">
      <c r="A128" s="854" t="s">
        <v>489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490</v>
      </c>
      <c r="X128" s="856"/>
      <c r="Y128" s="856"/>
      <c r="Z128" s="857"/>
      <c r="AA128" s="858">
        <v>75114185</v>
      </c>
      <c r="AB128" s="859"/>
      <c r="AC128" s="859"/>
      <c r="AD128" s="859"/>
      <c r="AE128" s="860"/>
      <c r="AF128" s="861">
        <v>84720346</v>
      </c>
      <c r="AG128" s="859"/>
      <c r="AH128" s="859"/>
      <c r="AI128" s="859"/>
      <c r="AJ128" s="860"/>
      <c r="AK128" s="861">
        <v>83571507</v>
      </c>
      <c r="AL128" s="859"/>
      <c r="AM128" s="859"/>
      <c r="AN128" s="859"/>
      <c r="AO128" s="860"/>
      <c r="AP128" s="862"/>
      <c r="AQ128" s="863"/>
      <c r="AR128" s="863"/>
      <c r="AS128" s="863"/>
      <c r="AT128" s="864"/>
      <c r="AU128" s="262"/>
      <c r="AV128" s="262"/>
      <c r="AW128" s="262"/>
      <c r="AX128" s="865" t="s">
        <v>491</v>
      </c>
      <c r="AY128" s="866"/>
      <c r="AZ128" s="866"/>
      <c r="BA128" s="866"/>
      <c r="BB128" s="866"/>
      <c r="BC128" s="866"/>
      <c r="BD128" s="866"/>
      <c r="BE128" s="867"/>
      <c r="BF128" s="844" t="s">
        <v>120</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492</v>
      </c>
      <c r="CQ128" s="786"/>
      <c r="CR128" s="786"/>
      <c r="CS128" s="786"/>
      <c r="CT128" s="786"/>
      <c r="CU128" s="786"/>
      <c r="CV128" s="786"/>
      <c r="CW128" s="786"/>
      <c r="CX128" s="786"/>
      <c r="CY128" s="786"/>
      <c r="CZ128" s="786"/>
      <c r="DA128" s="786"/>
      <c r="DB128" s="786"/>
      <c r="DC128" s="786"/>
      <c r="DD128" s="786"/>
      <c r="DE128" s="786"/>
      <c r="DF128" s="787"/>
      <c r="DG128" s="848">
        <v>35031702</v>
      </c>
      <c r="DH128" s="849"/>
      <c r="DI128" s="849"/>
      <c r="DJ128" s="849"/>
      <c r="DK128" s="849"/>
      <c r="DL128" s="849">
        <v>33145675</v>
      </c>
      <c r="DM128" s="849"/>
      <c r="DN128" s="849"/>
      <c r="DO128" s="849"/>
      <c r="DP128" s="849"/>
      <c r="DQ128" s="849">
        <v>31651697</v>
      </c>
      <c r="DR128" s="849"/>
      <c r="DS128" s="849"/>
      <c r="DT128" s="849"/>
      <c r="DU128" s="849"/>
      <c r="DV128" s="850">
        <v>4.3</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493</v>
      </c>
      <c r="X129" s="835"/>
      <c r="Y129" s="835"/>
      <c r="Z129" s="836"/>
      <c r="AA129" s="837">
        <v>766606226</v>
      </c>
      <c r="AB129" s="838"/>
      <c r="AC129" s="838"/>
      <c r="AD129" s="838"/>
      <c r="AE129" s="839"/>
      <c r="AF129" s="840">
        <v>763699353</v>
      </c>
      <c r="AG129" s="838"/>
      <c r="AH129" s="838"/>
      <c r="AI129" s="838"/>
      <c r="AJ129" s="839"/>
      <c r="AK129" s="840">
        <v>848686770</v>
      </c>
      <c r="AL129" s="838"/>
      <c r="AM129" s="838"/>
      <c r="AN129" s="838"/>
      <c r="AO129" s="839"/>
      <c r="AP129" s="841"/>
      <c r="AQ129" s="842"/>
      <c r="AR129" s="842"/>
      <c r="AS129" s="842"/>
      <c r="AT129" s="843"/>
      <c r="AU129" s="264"/>
      <c r="AV129" s="264"/>
      <c r="AW129" s="264"/>
      <c r="AX129" s="807" t="s">
        <v>494</v>
      </c>
      <c r="AY129" s="808"/>
      <c r="AZ129" s="808"/>
      <c r="BA129" s="808"/>
      <c r="BB129" s="808"/>
      <c r="BC129" s="808"/>
      <c r="BD129" s="808"/>
      <c r="BE129" s="809"/>
      <c r="BF129" s="827" t="s">
        <v>120</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496</v>
      </c>
      <c r="X130" s="835"/>
      <c r="Y130" s="835"/>
      <c r="Z130" s="836"/>
      <c r="AA130" s="837">
        <v>117787281</v>
      </c>
      <c r="AB130" s="838"/>
      <c r="AC130" s="838"/>
      <c r="AD130" s="838"/>
      <c r="AE130" s="839"/>
      <c r="AF130" s="840">
        <v>116655374</v>
      </c>
      <c r="AG130" s="838"/>
      <c r="AH130" s="838"/>
      <c r="AI130" s="838"/>
      <c r="AJ130" s="839"/>
      <c r="AK130" s="840">
        <v>114023488</v>
      </c>
      <c r="AL130" s="838"/>
      <c r="AM130" s="838"/>
      <c r="AN130" s="838"/>
      <c r="AO130" s="839"/>
      <c r="AP130" s="841"/>
      <c r="AQ130" s="842"/>
      <c r="AR130" s="842"/>
      <c r="AS130" s="842"/>
      <c r="AT130" s="843"/>
      <c r="AU130" s="264"/>
      <c r="AV130" s="264"/>
      <c r="AW130" s="264"/>
      <c r="AX130" s="807" t="s">
        <v>497</v>
      </c>
      <c r="AY130" s="808"/>
      <c r="AZ130" s="808"/>
      <c r="BA130" s="808"/>
      <c r="BB130" s="808"/>
      <c r="BC130" s="808"/>
      <c r="BD130" s="808"/>
      <c r="BE130" s="809"/>
      <c r="BF130" s="810">
        <v>5.7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498</v>
      </c>
      <c r="X131" s="818"/>
      <c r="Y131" s="818"/>
      <c r="Z131" s="819"/>
      <c r="AA131" s="820">
        <v>648818945</v>
      </c>
      <c r="AB131" s="821"/>
      <c r="AC131" s="821"/>
      <c r="AD131" s="821"/>
      <c r="AE131" s="822"/>
      <c r="AF131" s="823">
        <v>647043979</v>
      </c>
      <c r="AG131" s="821"/>
      <c r="AH131" s="821"/>
      <c r="AI131" s="821"/>
      <c r="AJ131" s="822"/>
      <c r="AK131" s="823">
        <v>734663282</v>
      </c>
      <c r="AL131" s="821"/>
      <c r="AM131" s="821"/>
      <c r="AN131" s="821"/>
      <c r="AO131" s="822"/>
      <c r="AP131" s="824"/>
      <c r="AQ131" s="825"/>
      <c r="AR131" s="825"/>
      <c r="AS131" s="825"/>
      <c r="AT131" s="826"/>
      <c r="AU131" s="264"/>
      <c r="AV131" s="264"/>
      <c r="AW131" s="264"/>
      <c r="AX131" s="785" t="s">
        <v>499</v>
      </c>
      <c r="AY131" s="786"/>
      <c r="AZ131" s="786"/>
      <c r="BA131" s="786"/>
      <c r="BB131" s="786"/>
      <c r="BC131" s="786"/>
      <c r="BD131" s="786"/>
      <c r="BE131" s="787"/>
      <c r="BF131" s="788">
        <v>65.2</v>
      </c>
      <c r="BG131" s="789"/>
      <c r="BH131" s="789"/>
      <c r="BI131" s="789"/>
      <c r="BJ131" s="789"/>
      <c r="BK131" s="789"/>
      <c r="BL131" s="790"/>
      <c r="BM131" s="788">
        <v>400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501</v>
      </c>
      <c r="W132" s="798"/>
      <c r="X132" s="798"/>
      <c r="Y132" s="798"/>
      <c r="Z132" s="799"/>
      <c r="AA132" s="800">
        <v>8.5879307980000004</v>
      </c>
      <c r="AB132" s="801"/>
      <c r="AC132" s="801"/>
      <c r="AD132" s="801"/>
      <c r="AE132" s="802"/>
      <c r="AF132" s="803">
        <v>5.2055801600000002</v>
      </c>
      <c r="AG132" s="801"/>
      <c r="AH132" s="801"/>
      <c r="AI132" s="801"/>
      <c r="AJ132" s="802"/>
      <c r="AK132" s="803">
        <v>3.3065897799999999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502</v>
      </c>
      <c r="W133" s="777"/>
      <c r="X133" s="777"/>
      <c r="Y133" s="777"/>
      <c r="Z133" s="778"/>
      <c r="AA133" s="779">
        <v>9.1999999999999993</v>
      </c>
      <c r="AB133" s="780"/>
      <c r="AC133" s="780"/>
      <c r="AD133" s="780"/>
      <c r="AE133" s="781"/>
      <c r="AF133" s="779">
        <v>7.9</v>
      </c>
      <c r="AG133" s="780"/>
      <c r="AH133" s="780"/>
      <c r="AI133" s="780"/>
      <c r="AJ133" s="781"/>
      <c r="AK133" s="779">
        <v>5.7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11iUfbwIoQaqecLLZpHq3pWbiu7dU02MKeJw2AgHHxjXjUVowcDeHMqnxb+NyKvwEc49fNUmlq/pA/XfAnWlqw==" saltValue="MTqWy64o6XQP9jjT2dUr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FltINQyWhxl0fKznOfmTMuxY6X2QDBO0q14z5tvHFqLkcdbqHFLMu379nJQBJAYX8L6BVCrn/ImcqOpshT4aA==" saltValue="gxHOLAgg2nemRWSdmV3R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iKFoJruGScGHp1xXOOfJV4uE93uJxn1Xk6nshvj82jyl4p6rzes61TxZhl+OKZUc0I75U19txwso9o9y/crLg==" saltValue="oPTVof3nPYvNCJ7oQRVH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511</v>
      </c>
      <c r="AL9" s="1207"/>
      <c r="AM9" s="1207"/>
      <c r="AN9" s="1208"/>
      <c r="AO9" s="292">
        <v>300873562</v>
      </c>
      <c r="AP9" s="292">
        <v>111334</v>
      </c>
      <c r="AQ9" s="293">
        <v>103239</v>
      </c>
      <c r="AR9" s="294">
        <v>7.8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512</v>
      </c>
      <c r="AL10" s="1207"/>
      <c r="AM10" s="1207"/>
      <c r="AN10" s="1208"/>
      <c r="AO10" s="295">
        <v>1913578</v>
      </c>
      <c r="AP10" s="295">
        <v>708</v>
      </c>
      <c r="AQ10" s="296">
        <v>1489</v>
      </c>
      <c r="AR10" s="297">
        <v>-52.5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513</v>
      </c>
      <c r="AL11" s="1207"/>
      <c r="AM11" s="1207"/>
      <c r="AN11" s="1208"/>
      <c r="AO11" s="295">
        <v>2683118</v>
      </c>
      <c r="AP11" s="295">
        <v>993</v>
      </c>
      <c r="AQ11" s="296">
        <v>133</v>
      </c>
      <c r="AR11" s="297">
        <v>646.6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514</v>
      </c>
      <c r="AL12" s="1207"/>
      <c r="AM12" s="1207"/>
      <c r="AN12" s="1208"/>
      <c r="AO12" s="295">
        <v>883226</v>
      </c>
      <c r="AP12" s="295">
        <v>327</v>
      </c>
      <c r="AQ12" s="296">
        <v>1246</v>
      </c>
      <c r="AR12" s="297">
        <v>-73.8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515</v>
      </c>
      <c r="AL13" s="1207"/>
      <c r="AM13" s="1207"/>
      <c r="AN13" s="1208"/>
      <c r="AO13" s="295" t="s">
        <v>516</v>
      </c>
      <c r="AP13" s="295" t="s">
        <v>516</v>
      </c>
      <c r="AQ13" s="296">
        <v>5</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517</v>
      </c>
      <c r="AL14" s="1207"/>
      <c r="AM14" s="1207"/>
      <c r="AN14" s="1208"/>
      <c r="AO14" s="295">
        <v>5563494</v>
      </c>
      <c r="AP14" s="295">
        <v>2059</v>
      </c>
      <c r="AQ14" s="296">
        <v>1915</v>
      </c>
      <c r="AR14" s="297">
        <v>7.5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518</v>
      </c>
      <c r="AL15" s="1207"/>
      <c r="AM15" s="1207"/>
      <c r="AN15" s="1208"/>
      <c r="AO15" s="295">
        <v>2113538</v>
      </c>
      <c r="AP15" s="295">
        <v>782</v>
      </c>
      <c r="AQ15" s="296">
        <v>1191</v>
      </c>
      <c r="AR15" s="297">
        <v>-34.299999999999997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519</v>
      </c>
      <c r="AL16" s="1210"/>
      <c r="AM16" s="1210"/>
      <c r="AN16" s="1211"/>
      <c r="AO16" s="295">
        <v>-23505377</v>
      </c>
      <c r="AP16" s="295">
        <v>-8698</v>
      </c>
      <c r="AQ16" s="296">
        <v>-8217</v>
      </c>
      <c r="AR16" s="297">
        <v>5.9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290525139</v>
      </c>
      <c r="AP17" s="295">
        <v>107505</v>
      </c>
      <c r="AQ17" s="296">
        <v>101002</v>
      </c>
      <c r="AR17" s="297">
        <v>6.4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524</v>
      </c>
      <c r="AL21" s="1204"/>
      <c r="AM21" s="1204"/>
      <c r="AN21" s="1205"/>
      <c r="AO21" s="307">
        <v>12.27</v>
      </c>
      <c r="AP21" s="308">
        <v>10.73</v>
      </c>
      <c r="AQ21" s="309">
        <v>1.54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525</v>
      </c>
      <c r="AL22" s="1204"/>
      <c r="AM22" s="1204"/>
      <c r="AN22" s="1205"/>
      <c r="AO22" s="312">
        <v>94.2</v>
      </c>
      <c r="AP22" s="313">
        <v>99.9</v>
      </c>
      <c r="AQ22" s="314">
        <v>-5.7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530</v>
      </c>
      <c r="AL32" s="1195"/>
      <c r="AM32" s="1195"/>
      <c r="AN32" s="1196"/>
      <c r="AO32" s="322">
        <v>91415604</v>
      </c>
      <c r="AP32" s="322">
        <v>33827</v>
      </c>
      <c r="AQ32" s="323">
        <v>32104</v>
      </c>
      <c r="AR32" s="324">
        <v>5.4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531</v>
      </c>
      <c r="AL33" s="1195"/>
      <c r="AM33" s="1195"/>
      <c r="AN33" s="1196"/>
      <c r="AO33" s="322" t="s">
        <v>516</v>
      </c>
      <c r="AP33" s="322" t="s">
        <v>516</v>
      </c>
      <c r="AQ33" s="323">
        <v>2346</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532</v>
      </c>
      <c r="AL34" s="1195"/>
      <c r="AM34" s="1195"/>
      <c r="AN34" s="1196"/>
      <c r="AO34" s="322">
        <v>90868971</v>
      </c>
      <c r="AP34" s="322">
        <v>33625</v>
      </c>
      <c r="AQ34" s="323">
        <v>20571</v>
      </c>
      <c r="AR34" s="324">
        <v>63.5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533</v>
      </c>
      <c r="AL35" s="1195"/>
      <c r="AM35" s="1195"/>
      <c r="AN35" s="1196"/>
      <c r="AO35" s="322">
        <v>28678213</v>
      </c>
      <c r="AP35" s="322">
        <v>10612</v>
      </c>
      <c r="AQ35" s="323">
        <v>11957</v>
      </c>
      <c r="AR35" s="324">
        <v>-11.2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534</v>
      </c>
      <c r="AL36" s="1195"/>
      <c r="AM36" s="1195"/>
      <c r="AN36" s="1196"/>
      <c r="AO36" s="322">
        <v>1420872</v>
      </c>
      <c r="AP36" s="322">
        <v>526</v>
      </c>
      <c r="AQ36" s="323">
        <v>209</v>
      </c>
      <c r="AR36" s="324">
        <v>151.69999999999999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535</v>
      </c>
      <c r="AL37" s="1195"/>
      <c r="AM37" s="1195"/>
      <c r="AN37" s="1196"/>
      <c r="AO37" s="322">
        <v>9503636</v>
      </c>
      <c r="AP37" s="322">
        <v>3517</v>
      </c>
      <c r="AQ37" s="323">
        <v>1143</v>
      </c>
      <c r="AR37" s="324">
        <v>207.7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536</v>
      </c>
      <c r="AL38" s="1198"/>
      <c r="AM38" s="1198"/>
      <c r="AN38" s="1199"/>
      <c r="AO38" s="325" t="s">
        <v>516</v>
      </c>
      <c r="AP38" s="325" t="s">
        <v>516</v>
      </c>
      <c r="AQ38" s="326">
        <v>1</v>
      </c>
      <c r="AR38" s="314" t="s">
        <v>516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537</v>
      </c>
      <c r="AL39" s="1198"/>
      <c r="AM39" s="1198"/>
      <c r="AN39" s="1199"/>
      <c r="AO39" s="322">
        <v>-83571507</v>
      </c>
      <c r="AP39" s="322">
        <v>-30925</v>
      </c>
      <c r="AQ39" s="323">
        <v>-17221</v>
      </c>
      <c r="AR39" s="324">
        <v>79.599999999999994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538</v>
      </c>
      <c r="AL40" s="1195"/>
      <c r="AM40" s="1195"/>
      <c r="AN40" s="1196"/>
      <c r="AO40" s="322">
        <v>-114023488</v>
      </c>
      <c r="AP40" s="322">
        <v>-42193</v>
      </c>
      <c r="AQ40" s="323">
        <v>-34244</v>
      </c>
      <c r="AR40" s="324">
        <v>23.2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24292301</v>
      </c>
      <c r="AP41" s="322">
        <v>8989</v>
      </c>
      <c r="AQ41" s="323">
        <v>16865</v>
      </c>
      <c r="AR41" s="324">
        <v>-46.7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506</v>
      </c>
      <c r="AN49" s="1189" t="s">
        <v>542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83722696</v>
      </c>
      <c r="AN51" s="344">
        <v>31382</v>
      </c>
      <c r="AO51" s="345">
        <v>9</v>
      </c>
      <c r="AP51" s="346">
        <v>50848</v>
      </c>
      <c r="AQ51" s="347">
        <v>7.9</v>
      </c>
      <c r="AR51" s="348">
        <v>1.1000000000000001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31929444</v>
      </c>
      <c r="AN52" s="352">
        <v>11968</v>
      </c>
      <c r="AO52" s="353">
        <v>-1.1000000000000001</v>
      </c>
      <c r="AP52" s="354">
        <v>22583</v>
      </c>
      <c r="AQ52" s="355">
        <v>-2.1</v>
      </c>
      <c r="AR52" s="356">
        <v>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101863912</v>
      </c>
      <c r="AN53" s="344">
        <v>38140</v>
      </c>
      <c r="AO53" s="345">
        <v>21.5</v>
      </c>
      <c r="AP53" s="346">
        <v>53572</v>
      </c>
      <c r="AQ53" s="347">
        <v>5.4</v>
      </c>
      <c r="AR53" s="348">
        <v>16.100000000000001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41974526</v>
      </c>
      <c r="AN54" s="352">
        <v>15716</v>
      </c>
      <c r="AO54" s="353">
        <v>31.3</v>
      </c>
      <c r="AP54" s="354">
        <v>25259</v>
      </c>
      <c r="AQ54" s="355">
        <v>11.8</v>
      </c>
      <c r="AR54" s="356">
        <v>19.5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100878895</v>
      </c>
      <c r="AN55" s="344">
        <v>37620</v>
      </c>
      <c r="AO55" s="345">
        <v>-1.4</v>
      </c>
      <c r="AP55" s="346">
        <v>51898</v>
      </c>
      <c r="AQ55" s="347">
        <v>-3.1</v>
      </c>
      <c r="AR55" s="348">
        <v>1.7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45732691</v>
      </c>
      <c r="AN56" s="352">
        <v>17055</v>
      </c>
      <c r="AO56" s="353">
        <v>8.5</v>
      </c>
      <c r="AP56" s="354">
        <v>25986</v>
      </c>
      <c r="AQ56" s="355">
        <v>2.9</v>
      </c>
      <c r="AR56" s="356">
        <v>5.6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100112007</v>
      </c>
      <c r="AN57" s="344">
        <v>37197</v>
      </c>
      <c r="AO57" s="345">
        <v>-1.1000000000000001</v>
      </c>
      <c r="AP57" s="346">
        <v>51684</v>
      </c>
      <c r="AQ57" s="347">
        <v>-0.4</v>
      </c>
      <c r="AR57" s="348">
        <v>-0.7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41185960</v>
      </c>
      <c r="AN58" s="352">
        <v>15303</v>
      </c>
      <c r="AO58" s="353">
        <v>-10.3</v>
      </c>
      <c r="AP58" s="354">
        <v>26671</v>
      </c>
      <c r="AQ58" s="355">
        <v>2.6</v>
      </c>
      <c r="AR58" s="356">
        <v>-12.9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115756512</v>
      </c>
      <c r="AN59" s="344">
        <v>42834</v>
      </c>
      <c r="AO59" s="345">
        <v>15.2</v>
      </c>
      <c r="AP59" s="346">
        <v>52897</v>
      </c>
      <c r="AQ59" s="347">
        <v>2.2999999999999998</v>
      </c>
      <c r="AR59" s="348">
        <v>12.9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41661382</v>
      </c>
      <c r="AN60" s="352">
        <v>15416</v>
      </c>
      <c r="AO60" s="353">
        <v>0.7</v>
      </c>
      <c r="AP60" s="354">
        <v>27013</v>
      </c>
      <c r="AQ60" s="355">
        <v>1.3</v>
      </c>
      <c r="AR60" s="356">
        <v>-0.6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100466804</v>
      </c>
      <c r="AN61" s="359">
        <v>37435</v>
      </c>
      <c r="AO61" s="360">
        <v>8.6</v>
      </c>
      <c r="AP61" s="361">
        <v>52180</v>
      </c>
      <c r="AQ61" s="362">
        <v>2.4</v>
      </c>
      <c r="AR61" s="348">
        <v>6.2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40496801</v>
      </c>
      <c r="AN62" s="352">
        <v>15092</v>
      </c>
      <c r="AO62" s="353">
        <v>5.8</v>
      </c>
      <c r="AP62" s="354">
        <v>25502</v>
      </c>
      <c r="AQ62" s="355">
        <v>3.3</v>
      </c>
      <c r="AR62" s="356">
        <v>2.5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VzfA8h5QD9REPPCyduB6+Nzke3HjFInewh6esKwYgGOZuKcPwKzxTNoxcr8sMJaY0r7DcCT9zelZKESll9x+w==" saltValue="lLxg3MUeMhuXlV2TTYl7l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V+yvtK9dsCjNi+2tst+xOgUl6fN0vPO0y3MSPtDMKgsZiqhOGtAH2q9pVRXBhTbx0dTNGbB/7a+JlylOsJ+IA==" saltValue="EcRmxaRtDBaSkGus2Jgj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dwnK97MFwJFj0O0w27ToLPrWDwymoneFU/SKi78T+s/jl08LKDFfP1HA9uCFN/vh9wXJrEqSMX4gCvOnQoVrQ==" saltValue="+27rN+yshkw3A8PqfrPO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12" t="s">
        <v>3</v>
      </c>
      <c r="D47" s="1212"/>
      <c r="E47" s="1213"/>
      <c r="F47" s="11">
        <v>20.7</v>
      </c>
      <c r="G47" s="12">
        <v>21.29</v>
      </c>
      <c r="H47" s="12">
        <v>21.91</v>
      </c>
      <c r="I47" s="12">
        <v>21.82</v>
      </c>
      <c r="J47" s="13">
        <v>19.21</v>
      </c>
    </row>
    <row r="48" spans="2:10" ht="57.75" customHeight="1" x14ac:dyDescent="0.15">
      <c r="B48" s="14"/>
      <c r="C48" s="1214" t="s">
        <v>4</v>
      </c>
      <c r="D48" s="1214"/>
      <c r="E48" s="1215"/>
      <c r="F48" s="15">
        <v>3.17</v>
      </c>
      <c r="G48" s="16">
        <v>0.06</v>
      </c>
      <c r="H48" s="16">
        <v>0.05</v>
      </c>
      <c r="I48" s="16">
        <v>0.05</v>
      </c>
      <c r="J48" s="17">
        <v>0.05</v>
      </c>
    </row>
    <row r="49" spans="2:10" ht="57.75" customHeight="1" thickBot="1" x14ac:dyDescent="0.2">
      <c r="B49" s="18"/>
      <c r="C49" s="1216" t="s">
        <v>5</v>
      </c>
      <c r="D49" s="1216"/>
      <c r="E49" s="1217"/>
      <c r="F49" s="19">
        <v>8.23</v>
      </c>
      <c r="G49" s="20" t="s">
        <v>563</v>
      </c>
      <c r="H49" s="20">
        <v>0.8</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O05dvRRQ6sIApO4tqYcFYiv6yfFhcfHhKKXhmyHppt/sdRykDN3wwPiqukUJtVcCP8u/4zx9wPDgd4XyTD9Mw==" saltValue="E5k5cpsPS5k0BNel0xhi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keywords/>
  <dc:description/>
  <cp:lastPrinted>2019-07-18T11:48:46Z</cp:lastPrinted>
  <dcterms:created xsi:type="dcterms:W3CDTF">2019-02-14T03:38:42Z</dcterms:created>
  <dcterms:modified xsi:type="dcterms:W3CDTF">2019-07-18T11:53:03Z</dcterms:modified>
  <cp:category/>
</cp:coreProperties>
</file>