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alcMode="manual"/>
</workbook>
</file>

<file path=xl/calcChain.xml><?xml version="1.0" encoding="utf-8"?>
<calcChain xmlns="http://schemas.openxmlformats.org/spreadsheetml/2006/main">
  <c r="DQ102" i="11" l="1"/>
  <c r="DL102" i="11"/>
  <c r="DG102" i="11"/>
  <c r="DB102" i="11"/>
  <c r="CW102" i="11"/>
  <c r="CR102" i="11"/>
  <c r="AU88" i="11"/>
  <c r="AP88" i="11"/>
  <c r="AF88" i="11"/>
  <c r="AU63" i="11"/>
  <c r="AP63" i="11"/>
  <c r="AP23" i="11"/>
  <c r="AA74" i="11" l="1"/>
  <c r="AA73" i="11"/>
  <c r="AA72" i="11"/>
  <c r="V72" i="11"/>
  <c r="AA71" i="11"/>
  <c r="V70" i="11"/>
  <c r="AA70" i="11" s="1"/>
  <c r="Q69" i="11"/>
  <c r="AA69" i="11" s="1"/>
  <c r="AA68" i="11"/>
  <c r="AA40" i="11"/>
  <c r="AA39" i="11"/>
  <c r="AA38" i="11"/>
  <c r="AA37" i="11"/>
  <c r="AA36" i="11"/>
  <c r="AA35" i="11"/>
  <c r="AA34" i="11"/>
  <c r="AA33" i="11"/>
  <c r="AA32" i="11"/>
  <c r="AA31" i="11"/>
  <c r="AA30" i="11"/>
  <c r="AA29" i="11"/>
  <c r="AA28" i="11"/>
  <c r="BG35" i="9" l="1"/>
  <c r="BG34" i="9"/>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U40" i="9"/>
  <c r="C40" i="9"/>
  <c r="BE39" i="9"/>
  <c r="U39" i="9"/>
  <c r="C39" i="9"/>
  <c r="BE38" i="9"/>
  <c r="U38" i="9"/>
  <c r="BE37" i="9"/>
  <c r="BE36" i="9"/>
  <c r="CO34" i="9"/>
  <c r="CO35" i="9" s="1"/>
  <c r="CO36" i="9" s="1"/>
  <c r="CO37" i="9" s="1"/>
  <c r="CO38" i="9" s="1"/>
  <c r="CO39" i="9" s="1"/>
  <c r="CO40" i="9" s="1"/>
  <c r="CO41" i="9" s="1"/>
  <c r="CO42" i="9" s="1"/>
  <c r="CO43" i="9" s="1"/>
  <c r="BW34" i="9"/>
  <c r="BW35" i="9" s="1"/>
  <c r="BW36" i="9" s="1"/>
  <c r="BW37" i="9" s="1"/>
  <c r="BW38" i="9" s="1"/>
  <c r="BW39" i="9" s="1"/>
  <c r="BW40" i="9" s="1"/>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AM38" i="9" s="1"/>
  <c r="AM39" i="9" s="1"/>
  <c r="AM40" i="9" s="1"/>
  <c r="BE34" i="9" l="1"/>
  <c r="BE35" i="9" s="1"/>
</calcChain>
</file>

<file path=xl/comments1.xml><?xml version="1.0" encoding="utf-8"?>
<comments xmlns="http://schemas.openxmlformats.org/spreadsheetml/2006/main">
  <authors>
    <author>yokomine</author>
  </authors>
  <commentList>
    <comment ref="Q69" authorId="0">
      <text>
        <r>
          <rPr>
            <b/>
            <sz val="9"/>
            <color indexed="81"/>
            <rFont val="ＭＳ Ｐゴシック"/>
            <family val="3"/>
            <charset val="128"/>
          </rPr>
          <t>端数調整</t>
        </r>
      </text>
    </comment>
    <comment ref="V70" authorId="0">
      <text>
        <r>
          <rPr>
            <b/>
            <sz val="9"/>
            <color indexed="81"/>
            <rFont val="ＭＳ Ｐゴシック"/>
            <family val="3"/>
            <charset val="128"/>
          </rPr>
          <t>端数調整</t>
        </r>
      </text>
    </comment>
    <comment ref="V72" authorId="0">
      <text>
        <r>
          <rPr>
            <b/>
            <sz val="9"/>
            <color indexed="81"/>
            <rFont val="ＭＳ Ｐゴシック"/>
            <family val="3"/>
            <charset val="128"/>
          </rPr>
          <t>端数調整</t>
        </r>
      </text>
    </comment>
  </commentList>
</comments>
</file>

<file path=xl/sharedStrings.xml><?xml version="1.0" encoding="utf-8"?>
<sst xmlns="http://schemas.openxmlformats.org/spreadsheetml/2006/main" count="1042" uniqueCount="618">
  <si>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</si>
  <si>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</si>
  <si>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</si>
  <si>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</si>
  <si>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</si>
  <si>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</si>
  <si>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</si>
  <si>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</si>
  <si>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</si>
  <si>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</si>
  <si>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</si>
  <si>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</si>
  <si>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</si>
  <si>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</si>
  <si>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</si>
  <si>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</si>
  <si>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</si>
  <si>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</si>
  <si>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</si>
  <si>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</si>
  <si>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</si>
  <si>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</si>
  <si>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</si>
  <si>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</si>
  <si>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</si>
  <si>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</si>
  <si>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</si>
  <si>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</si>
  <si>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</si>
  <si>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</si>
  <si>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</si>
  <si>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</si>
  <si>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</si>
  <si>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</si>
  <si>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</si>
  <si>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</si>
  <si>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</si>
  <si>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</si>
  <si>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</si>
  <si>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</si>
  <si>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</si>
  <si>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</si>
  <si>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</si>
  <si>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</si>
  <si>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</si>
  <si>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</si>
  <si>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</si>
  <si>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</si>
  <si>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</si>
  <si>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</si>
  <si>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</si>
  <si>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</si>
  <si>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</si>
  <si>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</si>
  <si>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</si>
  <si>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</si>
  <si>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</si>
  <si>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</si>
  <si>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</si>
  <si>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</si>
  <si>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</si>
  <si>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</si>
  <si>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</si>
  <si>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</si>
  <si>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</si>
  <si>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</si>
  <si>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</si>
  <si>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</si>
  <si>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</si>
  <si>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</si>
  <si>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</si>
  <si>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</si>
  <si>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</si>
  <si>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</si>
  <si>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</si>
  <si>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</si>
  <si>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</si>
  <si>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</si>
  <si>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</si>
  <si>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</si>
  <si>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</si>
  <si>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</si>
  <si>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</si>
  <si>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</si>
  <si>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</si>
  <si>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</si>
  <si>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</si>
  <si>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</si>
  <si>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</si>
  <si>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</si>
  <si>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</si>
  <si>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</si>
  <si>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</si>
  <si>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</si>
  <si>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</si>
  <si>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</si>
  <si>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</si>
  <si>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</si>
  <si>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</si>
  <si>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</si>
  <si>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</si>
  <si>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</si>
  <si>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</si>
  <si>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</si>
  <si>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</si>
  <si>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</si>
  <si>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</si>
  <si>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</si>
  <si>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</si>
  <si>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</si>
  <si>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</si>
  <si>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</si>
  <si>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</si>
  <si>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</si>
  <si>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</si>
  <si>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</si>
  <si>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</si>
  <si>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</si>
  <si>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</si>
  <si>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</si>
  <si>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</si>
  <si>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</si>
  <si>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</si>
  <si>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</si>
  <si>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</si>
  <si>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</si>
  <si>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</si>
  <si>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</si>
  <si>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</si>
  <si>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</si>
  <si>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</si>
  <si>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</si>
  <si>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自動車運送事業会計</t>
    <phoneticPr fontId="5"/>
  </si>
  <si>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</si>
  <si>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</si>
  <si>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</si>
  <si>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</si>
  <si>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</si>
  <si>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</si>
  <si>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</si>
  <si>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</si>
  <si>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</si>
  <si>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</si>
  <si>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</si>
  <si>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</si>
  <si>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</si>
  <si>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</si>
  <si>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</si>
  <si>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</si>
  <si>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</si>
  <si>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</si>
  <si>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</si>
  <si>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</si>
  <si>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</si>
  <si>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</si>
  <si>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</si>
  <si>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</si>
  <si>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</si>
  <si>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</si>
  <si>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</si>
  <si>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</si>
  <si>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</si>
  <si>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</si>
  <si>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</si>
  <si>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</si>
  <si>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</si>
  <si>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</si>
  <si>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</si>
  <si>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</si>
  <si>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</si>
  <si>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</si>
  <si>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</si>
  <si>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</si>
  <si>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</si>
  <si>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</si>
  <si>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</si>
  <si>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</si>
  <si>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</si>
  <si>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</si>
  <si>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</si>
  <si>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</si>
  <si>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</si>
  <si>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</si>
  <si>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</si>
  <si>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</si>
  <si>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</si>
  <si>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</si>
  <si>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</si>
  <si>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</si>
  <si>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</si>
  <si>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</si>
  <si>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</si>
  <si>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</si>
  <si>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大阪府大阪市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</si>
  <si>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</si>
  <si>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</si>
  <si>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</si>
  <si>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</si>
  <si>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</si>
  <si>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</si>
  <si>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</si>
  <si>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</si>
  <si>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</si>
  <si>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</si>
  <si>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</si>
  <si>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</si>
  <si>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</si>
  <si>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</si>
  <si>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</si>
  <si>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</si>
  <si>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</si>
  <si>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</si>
  <si>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</si>
  <si>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</si>
  <si>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</si>
  <si>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</si>
  <si>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</si>
  <si>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</si>
  <si>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</si>
  <si>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</si>
  <si>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</si>
  <si>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</si>
  <si>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</si>
  <si>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</si>
  <si>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</si>
  <si>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</si>
  <si>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</si>
  <si>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</si>
  <si>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</si>
  <si>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</si>
  <si>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</si>
  <si>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</si>
  <si>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</si>
  <si>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</si>
  <si>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</si>
  <si>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</si>
  <si>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</si>
  <si>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</si>
  <si>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</si>
  <si>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</si>
  <si>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</si>
  <si>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</si>
  <si>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</si>
  <si>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</si>
  <si>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</si>
  <si>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</si>
  <si>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</si>
  <si>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</si>
  <si>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</si>
  <si>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</si>
  <si>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</si>
  <si>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</si>
  <si>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</si>
  <si>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</si>
  <si>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</si>
  <si>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</si>
  <si>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</si>
  <si>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</si>
  <si>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</si>
  <si>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</si>
  <si>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</si>
  <si>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</si>
  <si>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</si>
  <si>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</si>
  <si>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</si>
  <si>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</si>
  <si>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</si>
  <si>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</si>
  <si>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</si>
  <si>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</si>
  <si>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</si>
  <si>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</si>
  <si>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</si>
  <si>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</si>
  <si>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</si>
  <si>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</si>
  <si>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</si>
  <si>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</si>
  <si>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</si>
  <si>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</si>
  <si>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</si>
  <si>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</si>
  <si>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</si>
  <si>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</si>
  <si>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</si>
  <si>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</si>
  <si>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</si>
  <si>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</si>
  <si>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</si>
  <si>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</si>
  <si>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</si>
  <si>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</si>
  <si>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</si>
  <si>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</si>
  <si>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</si>
  <si>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</si>
  <si>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</si>
  <si>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</si>
  <si>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</si>
  <si>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</si>
  <si>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</si>
  <si>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</si>
  <si>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</si>
  <si>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</si>
  <si>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</si>
  <si>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</si>
  <si>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</si>
  <si>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</si>
  <si>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</si>
  <si>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</si>
  <si>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</si>
  <si>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</si>
  <si>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</si>
  <si>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</si>
  <si>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</si>
  <si>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</si>
  <si>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</si>
  <si>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</si>
  <si>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</si>
  <si>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</si>
  <si>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</si>
  <si>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</si>
  <si>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</si>
  <si>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</si>
  <si>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</si>
  <si>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</si>
  <si>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</si>
  <si>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</si>
  <si>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</si>
  <si>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</si>
  <si>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</si>
  <si>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</si>
  <si>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</si>
  <si>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</si>
  <si>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</si>
  <si>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</si>
  <si>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</si>
  <si>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</si>
  <si>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</si>
  <si>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</si>
  <si>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</si>
  <si>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大阪府大阪市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</si>
  <si>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</si>
  <si>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</si>
  <si>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</si>
  <si>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</si>
  <si>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</si>
  <si>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</si>
  <si>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</si>
  <si>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</si>
  <si>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</si>
  <si>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</si>
  <si>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</si>
  <si>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</si>
  <si>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</si>
  <si>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</si>
  <si>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</si>
  <si>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</si>
  <si>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</si>
  <si>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</si>
  <si>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</si>
  <si>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</si>
  <si>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</si>
  <si>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</si>
  <si>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</si>
  <si>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</si>
  <si>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</si>
  <si>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</si>
  <si>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</si>
  <si>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</si>
  <si>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</si>
  <si>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</si>
  <si>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</si>
  <si>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</si>
  <si>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</si>
  <si>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高速鉄道事業会計</t>
    <phoneticPr fontId="5"/>
  </si>
  <si>
    <t>中央卸売市場事業会計</t>
    <phoneticPr fontId="5"/>
  </si>
  <si>
    <t>下水道事業会計</t>
    <phoneticPr fontId="5"/>
  </si>
  <si>
    <t>市街地再開発事業会計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</si>
  <si>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</si>
  <si>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</si>
  <si>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</si>
  <si>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</si>
  <si>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</si>
  <si>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</si>
  <si>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</si>
  <si>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</si>
  <si>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</si>
  <si>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</si>
  <si>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</si>
  <si>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</si>
  <si>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</si>
  <si>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</si>
  <si>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</si>
  <si>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</si>
  <si>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</si>
  <si>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</si>
  <si>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</si>
  <si>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</si>
  <si>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</si>
  <si>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</si>
  <si>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</si>
  <si>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</si>
  <si>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</si>
  <si>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</si>
  <si>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</si>
  <si>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</si>
  <si>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</si>
  <si>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</si>
  <si>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</si>
  <si>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</si>
  <si>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</si>
  <si>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</si>
  <si>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</si>
  <si>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</si>
  <si>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</si>
  <si>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</si>
  <si>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</si>
  <si>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</si>
  <si>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</si>
  <si>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</si>
  <si>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</si>
  <si>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</si>
  <si>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</si>
  <si>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</si>
  <si>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</si>
  <si>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</si>
  <si>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</si>
  <si>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</si>
  <si>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</si>
  <si>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</si>
  <si>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</si>
  <si>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</si>
  <si>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</si>
  <si>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</si>
  <si>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</si>
  <si>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</si>
  <si>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</si>
  <si>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</si>
  <si>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</si>
  <si>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</si>
  <si>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</si>
  <si>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</si>
  <si>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</si>
  <si>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</si>
  <si>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</si>
  <si>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</si>
  <si>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</si>
  <si>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</si>
  <si>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</si>
  <si>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</si>
  <si>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</si>
  <si>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</si>
  <si>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</si>
  <si>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</si>
  <si>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</si>
  <si>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</si>
  <si>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</si>
  <si>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</si>
  <si>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</si>
  <si>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</si>
  <si>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</si>
  <si>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</si>
  <si>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</si>
  <si>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</si>
  <si>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</si>
  <si>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</si>
  <si>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</si>
  <si>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</si>
  <si>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</si>
  <si>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</si>
  <si>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</si>
  <si>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</si>
  <si>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</si>
  <si>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</si>
  <si>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</si>
  <si>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</si>
  <si>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</si>
  <si>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</si>
  <si>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</si>
  <si>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</si>
  <si>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</si>
  <si>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</si>
  <si>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</si>
  <si>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</si>
  <si>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</si>
  <si>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</si>
  <si>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</si>
  <si>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</si>
  <si>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</si>
  <si>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</si>
  <si>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</si>
  <si>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</si>
  <si>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</si>
  <si>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</si>
  <si>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</si>
  <si>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</si>
  <si>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</si>
  <si>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</si>
  <si>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</si>
  <si>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</si>
  <si>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</si>
  <si>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</si>
  <si>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</si>
  <si>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</si>
  <si>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</si>
  <si>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</si>
  <si>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</si>
  <si>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</si>
  <si>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</si>
  <si>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</si>
  <si>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</si>
  <si>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2.94</t>
  </si>
  <si>
    <t>自動車運送事業会計</t>
  </si>
  <si>
    <t>▲ 0.11</t>
  </si>
  <si>
    <t>▲ 0.08</t>
  </si>
  <si>
    <t>▲ 2.17</t>
  </si>
  <si>
    <t>▲ 2.05</t>
  </si>
  <si>
    <t>国民健康保険事業会計</t>
  </si>
  <si>
    <t>▲ 2.37</t>
  </si>
  <si>
    <t>▲ 2.04</t>
  </si>
  <si>
    <t>▲ 1.69</t>
  </si>
  <si>
    <t>▲ 1.61</t>
  </si>
  <si>
    <t>▲ 1.79</t>
  </si>
  <si>
    <t>高速鉄道事業会計</t>
  </si>
  <si>
    <t>水道事業会計</t>
  </si>
  <si>
    <t>下水道事業会計</t>
  </si>
  <si>
    <t>工業用水道事業会計</t>
  </si>
  <si>
    <t>後期高齢者医療事業会計</t>
  </si>
  <si>
    <t>介護保険事業会計</t>
  </si>
  <si>
    <t>その他会計（赤字）</t>
  </si>
  <si>
    <t>▲ 0.87</t>
  </si>
  <si>
    <t>▲ 0.65</t>
  </si>
  <si>
    <t>▲ 0.38</t>
  </si>
  <si>
    <t>▲ 0.18</t>
  </si>
  <si>
    <t>その他会計（黒字）</t>
  </si>
  <si>
    <t>一般会計</t>
    <phoneticPr fontId="5"/>
  </si>
  <si>
    <t>土地先行取得事業会計</t>
    <phoneticPr fontId="5"/>
  </si>
  <si>
    <t>母子父子寡婦福祉貸付資金会計</t>
    <phoneticPr fontId="5"/>
  </si>
  <si>
    <t>心身障害者扶養共済事業会計</t>
    <phoneticPr fontId="5"/>
  </si>
  <si>
    <t>-</t>
    <phoneticPr fontId="2"/>
  </si>
  <si>
    <t>公債費会計</t>
    <phoneticPr fontId="5"/>
  </si>
  <si>
    <t>駐車場事業会計</t>
    <phoneticPr fontId="5"/>
  </si>
  <si>
    <t>国民健康保険事業会計</t>
    <phoneticPr fontId="5"/>
  </si>
  <si>
    <t>介護保険事業会計</t>
    <phoneticPr fontId="5"/>
  </si>
  <si>
    <t>後期高齢者医療事業会計</t>
    <phoneticPr fontId="5"/>
  </si>
  <si>
    <t>自動車運送事業会計</t>
    <phoneticPr fontId="5"/>
  </si>
  <si>
    <t>高速鉄道事業会計</t>
    <phoneticPr fontId="5"/>
  </si>
  <si>
    <t>法適用企業</t>
    <phoneticPr fontId="5"/>
  </si>
  <si>
    <t>水道事業会計</t>
    <phoneticPr fontId="5"/>
  </si>
  <si>
    <t>工業用水道事業会計</t>
    <phoneticPr fontId="5"/>
  </si>
  <si>
    <t>法適用企業</t>
    <phoneticPr fontId="5"/>
  </si>
  <si>
    <t>中央卸売市場事業会計</t>
    <phoneticPr fontId="5"/>
  </si>
  <si>
    <t>下水道事業会計</t>
    <phoneticPr fontId="5"/>
  </si>
  <si>
    <t>港営事業会計</t>
    <phoneticPr fontId="5"/>
  </si>
  <si>
    <t>食肉市場事業会計</t>
    <phoneticPr fontId="5"/>
  </si>
  <si>
    <t>法非適用企業</t>
    <phoneticPr fontId="5"/>
  </si>
  <si>
    <t>市街地再開発事業会計</t>
    <phoneticPr fontId="5"/>
  </si>
  <si>
    <t>関西広域連合</t>
    <rPh sb="0" eb="2">
      <t>カンサイ</t>
    </rPh>
    <rPh sb="2" eb="4">
      <t>コウイキ</t>
    </rPh>
    <rPh sb="4" eb="6">
      <t>レンゴウ</t>
    </rPh>
    <phoneticPr fontId="5"/>
  </si>
  <si>
    <t>大阪府後期高齢者医療広域連合（一般会計）</t>
    <phoneticPr fontId="5"/>
  </si>
  <si>
    <t>大阪府後期高齢者医療広域連合（後期高齢者医療特別会計）</t>
    <phoneticPr fontId="5"/>
  </si>
  <si>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</si>
  <si>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</si>
  <si>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</si>
  <si>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大阪市・八尾市・松原市環境施設組合</t>
    <rPh sb="0" eb="3">
      <t>オオサカシ</t>
    </rPh>
    <rPh sb="4" eb="7">
      <t>ヤオシ</t>
    </rPh>
    <rPh sb="8" eb="10">
      <t>マツバラ</t>
    </rPh>
    <rPh sb="10" eb="11">
      <t>シ</t>
    </rPh>
    <rPh sb="11" eb="13">
      <t>カンキョウ</t>
    </rPh>
    <rPh sb="13" eb="15">
      <t>シセツ</t>
    </rPh>
    <rPh sb="15" eb="17">
      <t>クミアイ</t>
    </rPh>
    <phoneticPr fontId="2"/>
  </si>
  <si>
    <t>(公財)大阪国際交流センター</t>
  </si>
  <si>
    <t>（一財）大阪国際経済振興センター</t>
    <phoneticPr fontId="2"/>
  </si>
  <si>
    <t>（公財）大阪市都市型産業振興センター</t>
    <phoneticPr fontId="2"/>
  </si>
  <si>
    <t>（公財）大阪市博物館協会</t>
    <phoneticPr fontId="2"/>
  </si>
  <si>
    <t>（公財）大阪科学振興協会</t>
    <phoneticPr fontId="2"/>
  </si>
  <si>
    <t>（株）大阪市開発公社</t>
    <phoneticPr fontId="2"/>
  </si>
  <si>
    <t>○</t>
  </si>
  <si>
    <t>アジア太平洋トレードセンター（株）</t>
    <phoneticPr fontId="2"/>
  </si>
  <si>
    <t>大阪市商業振興企画（株）</t>
    <phoneticPr fontId="2"/>
  </si>
  <si>
    <t>大阪観光局</t>
    <rPh sb="0" eb="2">
      <t>オオサカ</t>
    </rPh>
    <rPh sb="2" eb="5">
      <t>カンコウキョク</t>
    </rPh>
    <phoneticPr fontId="2"/>
  </si>
  <si>
    <t>（公大）大阪市立大学</t>
  </si>
  <si>
    <t>（地独）大阪市立工業研究所</t>
  </si>
  <si>
    <t>（株）大阪城ホール</t>
  </si>
  <si>
    <t>（株）湊町開発センター</t>
  </si>
  <si>
    <t>西大阪高速鉄道（株）</t>
  </si>
  <si>
    <t>中之島高速鉄道（株）</t>
  </si>
  <si>
    <t>（財）大阪市都市工学情報センター</t>
    <phoneticPr fontId="2"/>
  </si>
  <si>
    <t>（公財）大阪市救急医療事業団</t>
  </si>
  <si>
    <t>（地独）大阪市民病院機構</t>
  </si>
  <si>
    <t>大阪市住宅供給公社</t>
  </si>
  <si>
    <t>大阪市街地開発（株）</t>
  </si>
  <si>
    <t>（一財）都市技術センター</t>
  </si>
  <si>
    <t>クリスタ長堀（株）</t>
  </si>
  <si>
    <t>大阪港埠頭（株）</t>
  </si>
  <si>
    <t>阪神国際港湾（株）</t>
  </si>
  <si>
    <t>（株）大阪港トランスポートシステム</t>
  </si>
  <si>
    <t>大阪港埠頭ターミナル（株）</t>
  </si>
  <si>
    <t>大阪港木材倉庫（株）</t>
  </si>
  <si>
    <t>大阪地下街（株）</t>
  </si>
  <si>
    <t>大阪シティバス（株）</t>
  </si>
  <si>
    <t>（株）大阪メトロサービス</t>
  </si>
  <si>
    <t>（株）大阪水道総合サービス</t>
  </si>
  <si>
    <t>（公財）地球環境センター</t>
  </si>
  <si>
    <t>（公財）関西・二十一世紀協会</t>
  </si>
  <si>
    <t>大阪信用保証協会</t>
  </si>
  <si>
    <t>（株）大阪鶴見フラワーセンター</t>
    <rPh sb="1" eb="2">
      <t>カブ</t>
    </rPh>
    <phoneticPr fontId="2"/>
  </si>
  <si>
    <t>（公財）大阪府暴力追放推進センター</t>
    <phoneticPr fontId="2"/>
  </si>
  <si>
    <t>（一財）アジア・太平洋人権情報センター</t>
    <phoneticPr fontId="2"/>
  </si>
  <si>
    <t>大阪外環状鉄道（株）</t>
    <phoneticPr fontId="2"/>
  </si>
  <si>
    <t>（公財）大阪国際平和センター</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</si>
  <si>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</si>
  <si>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</si>
  <si>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</si>
  <si>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この間の市政改革の取組により、地方債の発行を抑制したことに伴い地方債残高が減少したことなどにより、将来負担比率は類似団体内平均を下回っている。
　一方で、本市では、高度経済成長期を中心に多種多様な公共施設の整備を進め、膨大な量の施設を保有しており、こうした施設の老朽化が進んでいることから、市設建築物については「資産流動化プロジェクトチーム」による総合的な有効活用や、インフラ施設については長寿命化を基本とした効率的な維持管理を実施してきており、平成27年度に策定した「大阪市公共施設マネジメント基本方針」に沿って、規模の最適化、予防保全による長寿命化、多様なコスト縮減手法の導入に取り組んでいる。</t>
    <rPh sb="74" eb="76">
      <t>イッポウ</t>
    </rPh>
    <rPh sb="146" eb="147">
      <t>シ</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</si>
  <si>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</si>
  <si>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</si>
  <si>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</si>
  <si>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</si>
  <si>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</si>
  <si>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</si>
  <si>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この間の市政改革の取組により、地方債の発行を抑制したことに伴い地方債残高が減少したことなどにより、将来負担比率は毎年度着実に改善しており、実質公債費比率については、類似団体内平均を下回っている。
　今後も引き続き市債残高の縮減に努めるなど財政の健全化を進める。
</t>
    <rPh sb="70" eb="72">
      <t>ジッシツ</t>
    </rPh>
    <rPh sb="72" eb="75">
      <t>コウサイヒ</t>
    </rPh>
    <rPh sb="75" eb="77">
      <t>ヒリツ</t>
    </rPh>
    <rPh sb="83" eb="85">
      <t>ルイジ</t>
    </rPh>
    <rPh sb="85" eb="87">
      <t>ダンタイ</t>
    </rPh>
    <rPh sb="87" eb="88">
      <t>ナイ</t>
    </rPh>
    <rPh sb="88" eb="90">
      <t>ヘイキン</t>
    </rPh>
    <rPh sb="91" eb="93">
      <t>シタマワ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</si>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</sst>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9"/>
      <color indexed="81"/>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88" xfId="30" applyFont="1" applyFill="1" applyBorder="1" applyAlignment="1" applyProtection="1">
      <alignment horizontal="left" vertical="center" shrinkToFit="1"/>
      <protection locked="0"/>
    </xf>
    <xf numFmtId="0" fontId="26" fillId="0" borderId="189" xfId="30" applyFont="1" applyFill="1" applyBorder="1" applyAlignment="1" applyProtection="1">
      <alignment horizontal="left" vertical="center" shrinkToFit="1"/>
      <protection locked="0"/>
    </xf>
    <xf numFmtId="0" fontId="26" fillId="0" borderId="190" xfId="30" applyFont="1" applyFill="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Fill="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wrapText="1" shrinkToFit="1"/>
      <protection locked="0"/>
    </xf>
    <xf numFmtId="0" fontId="26" fillId="0" borderId="191" xfId="32" applyFont="1" applyBorder="1" applyAlignment="1" applyProtection="1">
      <alignment horizontal="left" vertical="center" wrapText="1" shrinkToFit="1"/>
      <protection locked="0"/>
    </xf>
    <xf numFmtId="0" fontId="26" fillId="0" borderId="105" xfId="32" applyFont="1" applyBorder="1" applyAlignment="1" applyProtection="1">
      <alignment horizontal="left" vertical="center" shrinkToFit="1"/>
      <protection locked="0"/>
    </xf>
    <xf numFmtId="0" fontId="26" fillId="0" borderId="192" xfId="32"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93"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94"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35424</c:v>
                </c:pt>
                <c:pt idx="1">
                  <c:v>28803</c:v>
                </c:pt>
                <c:pt idx="2">
                  <c:v>31382</c:v>
                </c:pt>
                <c:pt idx="3">
                  <c:v>38140</c:v>
                </c:pt>
                <c:pt idx="4">
                  <c:v>37620</c:v>
                </c:pt>
              </c:numCache>
            </c:numRef>
          </c:val>
          <c:smooth val="0"/>
        </c:ser>
        <c:dLbls>
          <c:showLegendKey val="0"/>
          <c:showVal val="0"/>
          <c:showCatName val="0"/>
          <c:showSerName val="0"/>
          <c:showPercent val="0"/>
          <c:showBubbleSize val="0"/>
        </c:dLbls>
        <c:marker val="1"/>
        <c:smooth val="0"/>
        <c:axId val="94377856"/>
        <c:axId val="94388224"/>
      </c:lineChart>
      <c:catAx>
        <c:axId val="94377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88224"/>
        <c:crosses val="autoZero"/>
        <c:auto val="1"/>
        <c:lblAlgn val="ctr"/>
        <c:lblOffset val="100"/>
        <c:tickLblSkip val="1"/>
        <c:tickMarkSkip val="1"/>
        <c:noMultiLvlLbl val="0"/>
      </c:catAx>
      <c:valAx>
        <c:axId val="943882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7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0.06</c:v>
                </c:pt>
                <c:pt idx="1">
                  <c:v>0.05</c:v>
                </c:pt>
                <c:pt idx="2">
                  <c:v>3.17</c:v>
                </c:pt>
                <c:pt idx="3">
                  <c:v>0.06</c:v>
                </c:pt>
                <c:pt idx="4">
                  <c:v>0.05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c:v>
                </c:pt>
                <c:pt idx="1">
                  <c:v>15.76</c:v>
                </c:pt>
                <c:pt idx="2">
                  <c:v>20.7</c:v>
                </c:pt>
                <c:pt idx="3">
                  <c:v>21.29</c:v>
                </c:pt>
                <c:pt idx="4">
                  <c:v>21.91</c:v>
                </c:pt>
              </c:numCache>
            </c:numRef>
          </c:val>
        </c:ser>
        <c:dLbls>
          <c:showLegendKey val="0"/>
          <c:showVal val="0"/>
          <c:showCatName val="0"/>
          <c:showSerName val="0"/>
          <c:showPercent val="0"/>
          <c:showBubbleSize val="0"/>
        </c:dLbls>
        <c:gapWidth val="250"/>
        <c:overlap val="100"/>
        <c:axId val="106580224"/>
        <c:axId val="106586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0.01</c:v>
                </c:pt>
                <c:pt idx="1">
                  <c:v>15.76</c:v>
                </c:pt>
                <c:pt idx="2">
                  <c:v>8.23</c:v>
                </c:pt>
                <c:pt idx="3">
                  <c:v>-2.94</c:v>
                </c:pt>
                <c:pt idx="4">
                  <c:v>0.8</c:v>
                </c:pt>
              </c:numCache>
            </c:numRef>
          </c:val>
          <c:smooth val="0"/>
        </c:ser>
        <c:dLbls>
          <c:showLegendKey val="0"/>
          <c:showVal val="0"/>
          <c:showCatName val="0"/>
          <c:showSerName val="0"/>
          <c:showPercent val="0"/>
          <c:showBubbleSize val="0"/>
        </c:dLbls>
        <c:marker val="1"/>
        <c:smooth val="0"/>
        <c:axId val="106580224"/>
        <c:axId val="106586496"/>
      </c:lineChart>
      <c:catAx>
        <c:axId val="10658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86496"/>
        <c:crosses val="autoZero"/>
        <c:auto val="1"/>
        <c:lblAlgn val="ctr"/>
        <c:lblOffset val="100"/>
        <c:tickLblSkip val="1"/>
        <c:tickMarkSkip val="1"/>
        <c:noMultiLvlLbl val="0"/>
      </c:catAx>
      <c:valAx>
        <c:axId val="10658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8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0.55000000000000004</c:v>
                </c:pt>
                <c:pt idx="2">
                  <c:v>#N/A</c:v>
                </c:pt>
                <c:pt idx="3">
                  <c:v>0.64</c:v>
                </c:pt>
                <c:pt idx="4">
                  <c:v>#N/A</c:v>
                </c:pt>
                <c:pt idx="5">
                  <c:v>3.93</c:v>
                </c:pt>
                <c:pt idx="6">
                  <c:v>#N/A</c:v>
                </c:pt>
                <c:pt idx="7">
                  <c:v>7.0000000000000007E-2</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0.87</c:v>
                </c:pt>
                <c:pt idx="1">
                  <c:v>#N/A</c:v>
                </c:pt>
                <c:pt idx="2">
                  <c:v>0.65</c:v>
                </c:pt>
                <c:pt idx="3">
                  <c:v>#N/A</c:v>
                </c:pt>
                <c:pt idx="4">
                  <c:v>0.38</c:v>
                </c:pt>
                <c:pt idx="5">
                  <c:v>#N/A</c:v>
                </c:pt>
                <c:pt idx="6">
                  <c:v>0.18</c:v>
                </c:pt>
                <c:pt idx="7">
                  <c:v>#N/A</c:v>
                </c:pt>
                <c:pt idx="8">
                  <c:v>0</c:v>
                </c:pt>
                <c:pt idx="9">
                  <c:v>0</c:v>
                </c:pt>
              </c:numCache>
            </c:numRef>
          </c:val>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0.16</c:v>
                </c:pt>
                <c:pt idx="4">
                  <c:v>#N/A</c:v>
                </c:pt>
                <c:pt idx="5">
                  <c:v>0.05</c:v>
                </c:pt>
                <c:pt idx="6">
                  <c:v>#N/A</c:v>
                </c:pt>
                <c:pt idx="7">
                  <c:v>0.05</c:v>
                </c:pt>
                <c:pt idx="8">
                  <c:v>#N/A</c:v>
                </c:pt>
                <c:pt idx="9">
                  <c:v>0.14000000000000001</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0.14000000000000001</c:v>
                </c:pt>
                <c:pt idx="4">
                  <c:v>#N/A</c:v>
                </c:pt>
                <c:pt idx="5">
                  <c:v>0.14000000000000001</c:v>
                </c:pt>
                <c:pt idx="6">
                  <c:v>#N/A</c:v>
                </c:pt>
                <c:pt idx="7">
                  <c:v>0.15</c:v>
                </c:pt>
                <c:pt idx="8">
                  <c:v>#N/A</c:v>
                </c:pt>
                <c:pt idx="9">
                  <c:v>0.16</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0.56000000000000005</c:v>
                </c:pt>
                <c:pt idx="2">
                  <c:v>#N/A</c:v>
                </c:pt>
                <c:pt idx="3">
                  <c:v>0.6</c:v>
                </c:pt>
                <c:pt idx="4">
                  <c:v>#N/A</c:v>
                </c:pt>
                <c:pt idx="5">
                  <c:v>0.65</c:v>
                </c:pt>
                <c:pt idx="6">
                  <c:v>#N/A</c:v>
                </c:pt>
                <c:pt idx="7">
                  <c:v>0.76</c:v>
                </c:pt>
                <c:pt idx="8">
                  <c:v>#N/A</c:v>
                </c:pt>
                <c:pt idx="9">
                  <c:v>0.81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2.2599999999999998</c:v>
                </c:pt>
                <c:pt idx="2">
                  <c:v>#N/A</c:v>
                </c:pt>
                <c:pt idx="3">
                  <c:v>2.58</c:v>
                </c:pt>
                <c:pt idx="4">
                  <c:v>#N/A</c:v>
                </c:pt>
                <c:pt idx="5">
                  <c:v>2.84</c:v>
                </c:pt>
                <c:pt idx="6">
                  <c:v>#N/A</c:v>
                </c:pt>
                <c:pt idx="7">
                  <c:v>2.81</c:v>
                </c:pt>
                <c:pt idx="8">
                  <c:v>#N/A</c:v>
                </c:pt>
                <c:pt idx="9">
                  <c:v>2.76</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3.9</c:v>
                </c:pt>
                <c:pt idx="2">
                  <c:v>#N/A</c:v>
                </c:pt>
                <c:pt idx="3">
                  <c:v>3.9</c:v>
                </c:pt>
                <c:pt idx="4">
                  <c:v>#N/A</c:v>
                </c:pt>
                <c:pt idx="5">
                  <c:v>3.93</c:v>
                </c:pt>
                <c:pt idx="6">
                  <c:v>#N/A</c:v>
                </c:pt>
                <c:pt idx="7">
                  <c:v>4.1900000000000004</c:v>
                </c:pt>
                <c:pt idx="8">
                  <c:v>#N/A</c:v>
                </c:pt>
                <c:pt idx="9">
                  <c:v>5.27</c:v>
                </c:pt>
              </c:numCache>
            </c:numRef>
          </c:val>
        </c:ser>
        <c:ser>
          <c:idx val="7"/>
          <c:order val="7"/>
          <c:tx>
            <c:strRef>
              <c:f>データシート!$A$34</c:f>
              <c:strCache>
                <c:ptCount val="1"/>
                <c:pt idx="0">
                  <c:v>高速鉄道事業会計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2.41</c:v>
                </c:pt>
                <c:pt idx="2">
                  <c:v>#N/A</c:v>
                </c:pt>
                <c:pt idx="3">
                  <c:v>3.04</c:v>
                </c:pt>
                <c:pt idx="4">
                  <c:v>#N/A</c:v>
                </c:pt>
                <c:pt idx="5">
                  <c:v>6.89</c:v>
                </c:pt>
                <c:pt idx="6">
                  <c:v>#N/A</c:v>
                </c:pt>
                <c:pt idx="7">
                  <c:v>9.6999999999999993</c:v>
                </c:pt>
                <c:pt idx="8">
                  <c:v>#N/A</c:v>
                </c:pt>
                <c:pt idx="9">
                  <c:v>12.45</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2.37</c:v>
                </c:pt>
                <c:pt idx="1">
                  <c:v>#N/A</c:v>
                </c:pt>
                <c:pt idx="2">
                  <c:v>2.04</c:v>
                </c:pt>
                <c:pt idx="3">
                  <c:v>#N/A</c:v>
                </c:pt>
                <c:pt idx="4">
                  <c:v>1.69</c:v>
                </c:pt>
                <c:pt idx="5">
                  <c:v>#N/A</c:v>
                </c:pt>
                <c:pt idx="6">
                  <c:v>1.61</c:v>
                </c:pt>
                <c:pt idx="7">
                  <c:v>#N/A</c:v>
                </c:pt>
                <c:pt idx="8">
                  <c:v>1.79</c:v>
                </c:pt>
                <c:pt idx="9">
                  <c:v>#N/A</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0.11</c:v>
                </c:pt>
                <c:pt idx="1">
                  <c:v>#N/A</c:v>
                </c:pt>
                <c:pt idx="2">
                  <c:v>0.08</c:v>
                </c:pt>
                <c:pt idx="3">
                  <c:v>#N/A</c:v>
                </c:pt>
                <c:pt idx="4">
                  <c:v>#N/A</c:v>
                </c:pt>
                <c:pt idx="5">
                  <c:v>0.19</c:v>
                </c:pt>
                <c:pt idx="6">
                  <c:v>2.17</c:v>
                </c:pt>
                <c:pt idx="7">
                  <c:v>#N/A</c:v>
                </c:pt>
                <c:pt idx="8">
                  <c:v>2.0499999999999998</c:v>
                </c:pt>
                <c:pt idx="9">
                  <c:v>#N/A</c:v>
                </c:pt>
              </c:numCache>
            </c:numRef>
          </c:val>
        </c:ser>
        <c:dLbls>
          <c:showLegendKey val="0"/>
          <c:showVal val="0"/>
          <c:showCatName val="0"/>
          <c:showSerName val="0"/>
          <c:showPercent val="0"/>
          <c:showBubbleSize val="0"/>
        </c:dLbls>
        <c:gapWidth val="150"/>
        <c:overlap val="100"/>
        <c:axId val="115155328"/>
        <c:axId val="115156864"/>
      </c:barChart>
      <c:catAx>
        <c:axId val="11515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56864"/>
        <c:crosses val="autoZero"/>
        <c:auto val="1"/>
        <c:lblAlgn val="ctr"/>
        <c:lblOffset val="100"/>
        <c:tickLblSkip val="1"/>
        <c:tickMarkSkip val="1"/>
        <c:noMultiLvlLbl val="0"/>
      </c:catAx>
      <c:valAx>
        <c:axId val="11515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5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187748</c:v>
                </c:pt>
                <c:pt idx="5">
                  <c:v>191699</c:v>
                </c:pt>
                <c:pt idx="8">
                  <c:v>188135</c:v>
                </c:pt>
                <c:pt idx="11">
                  <c:v>188624</c:v>
                </c:pt>
                <c:pt idx="14">
                  <c:v>192901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228</c:v>
                </c:pt>
                <c:pt idx="3">
                  <c:v>224</c:v>
                </c:pt>
                <c:pt idx="6">
                  <c:v>199</c:v>
                </c:pt>
                <c:pt idx="9">
                  <c:v>6566</c:v>
                </c:pt>
                <c:pt idx="12">
                  <c:v>6536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2369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45409</c:v>
                </c:pt>
                <c:pt idx="3">
                  <c:v>50534</c:v>
                </c:pt>
                <c:pt idx="6">
                  <c:v>49827</c:v>
                </c:pt>
                <c:pt idx="9">
                  <c:v>49786</c:v>
                </c:pt>
                <c:pt idx="12">
                  <c:v>46688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86298</c:v>
                </c:pt>
                <c:pt idx="3">
                  <c:v>87651</c:v>
                </c:pt>
                <c:pt idx="6">
                  <c:v>90165</c:v>
                </c:pt>
                <c:pt idx="9">
                  <c:v>91953</c:v>
                </c:pt>
                <c:pt idx="12">
                  <c:v>92740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763</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112111</c:v>
                </c:pt>
                <c:pt idx="3">
                  <c:v>110818</c:v>
                </c:pt>
                <c:pt idx="6">
                  <c:v>106719</c:v>
                </c:pt>
                <c:pt idx="9">
                  <c:v>104895</c:v>
                </c:pt>
                <c:pt idx="12">
                  <c:v>100289</c:v>
                </c:pt>
              </c:numCache>
            </c:numRef>
          </c:val>
        </c:ser>
        <c:dLbls>
          <c:showLegendKey val="0"/>
          <c:showVal val="0"/>
          <c:showCatName val="0"/>
          <c:showSerName val="0"/>
          <c:showPercent val="0"/>
          <c:showBubbleSize val="0"/>
        </c:dLbls>
        <c:gapWidth val="100"/>
        <c:overlap val="100"/>
        <c:axId val="115810304"/>
        <c:axId val="11581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57061</c:v>
                </c:pt>
                <c:pt idx="2">
                  <c:v>#N/A</c:v>
                </c:pt>
                <c:pt idx="3">
                  <c:v>#N/A</c:v>
                </c:pt>
                <c:pt idx="4">
                  <c:v>57528</c:v>
                </c:pt>
                <c:pt idx="5">
                  <c:v>#N/A</c:v>
                </c:pt>
                <c:pt idx="6">
                  <c:v>#N/A</c:v>
                </c:pt>
                <c:pt idx="7">
                  <c:v>58775</c:v>
                </c:pt>
                <c:pt idx="8">
                  <c:v>#N/A</c:v>
                </c:pt>
                <c:pt idx="9">
                  <c:v>#N/A</c:v>
                </c:pt>
                <c:pt idx="10">
                  <c:v>64576</c:v>
                </c:pt>
                <c:pt idx="11">
                  <c:v>#N/A</c:v>
                </c:pt>
                <c:pt idx="12">
                  <c:v>#N/A</c:v>
                </c:pt>
                <c:pt idx="13">
                  <c:v>55721</c:v>
                </c:pt>
                <c:pt idx="14">
                  <c:v>#N/A</c:v>
                </c:pt>
              </c:numCache>
            </c:numRef>
          </c:val>
          <c:smooth val="0"/>
        </c:ser>
        <c:dLbls>
          <c:showLegendKey val="0"/>
          <c:showVal val="0"/>
          <c:showCatName val="0"/>
          <c:showSerName val="0"/>
          <c:showPercent val="0"/>
          <c:showBubbleSize val="0"/>
        </c:dLbls>
        <c:marker val="1"/>
        <c:smooth val="0"/>
        <c:axId val="115810304"/>
        <c:axId val="115812224"/>
      </c:lineChart>
      <c:catAx>
        <c:axId val="11581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12224"/>
        <c:crosses val="autoZero"/>
        <c:auto val="1"/>
        <c:lblAlgn val="ctr"/>
        <c:lblOffset val="100"/>
        <c:tickLblSkip val="1"/>
        <c:tickMarkSkip val="1"/>
        <c:noMultiLvlLbl val="0"/>
      </c:catAx>
      <c:valAx>
        <c:axId val="11581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1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1390381</c:v>
                </c:pt>
                <c:pt idx="5">
                  <c:v>1403615</c:v>
                </c:pt>
                <c:pt idx="8">
                  <c:v>1425088</c:v>
                </c:pt>
                <c:pt idx="11">
                  <c:v>1416002</c:v>
                </c:pt>
                <c:pt idx="14">
                  <c:v>1413022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872648</c:v>
                </c:pt>
                <c:pt idx="5">
                  <c:v>836279</c:v>
                </c:pt>
                <c:pt idx="8">
                  <c:v>786637</c:v>
                </c:pt>
                <c:pt idx="11">
                  <c:v>771342</c:v>
                </c:pt>
                <c:pt idx="14">
                  <c:v>809547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540785</c:v>
                </c:pt>
                <c:pt idx="5">
                  <c:v>605912</c:v>
                </c:pt>
                <c:pt idx="8">
                  <c:v>689906</c:v>
                </c:pt>
                <c:pt idx="11">
                  <c:v>733418</c:v>
                </c:pt>
                <c:pt idx="14">
                  <c:v>753843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75005</c:v>
                </c:pt>
                <c:pt idx="3">
                  <c:v>67018</c:v>
                </c:pt>
                <c:pt idx="6">
                  <c:v>42726</c:v>
                </c:pt>
                <c:pt idx="9">
                  <c:v>37382</c:v>
                </c:pt>
                <c:pt idx="12">
                  <c:v>35032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234333</c:v>
                </c:pt>
                <c:pt idx="3">
                  <c:v>210773</c:v>
                </c:pt>
                <c:pt idx="6">
                  <c:v>182862</c:v>
                </c:pt>
                <c:pt idx="9">
                  <c:v>178100</c:v>
                </c:pt>
                <c:pt idx="12">
                  <c:v>175463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11919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646210</c:v>
                </c:pt>
                <c:pt idx="3">
                  <c:v>611478</c:v>
                </c:pt>
                <c:pt idx="6">
                  <c:v>572134</c:v>
                </c:pt>
                <c:pt idx="9">
                  <c:v>499277</c:v>
                </c:pt>
                <c:pt idx="12">
                  <c:v>464316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7396</c:v>
                </c:pt>
                <c:pt idx="3">
                  <c:v>7275</c:v>
                </c:pt>
                <c:pt idx="6">
                  <c:v>7170</c:v>
                </c:pt>
                <c:pt idx="9">
                  <c:v>65361</c:v>
                </c:pt>
                <c:pt idx="12">
                  <c:v>125185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3113123</c:v>
                </c:pt>
                <c:pt idx="3">
                  <c:v>3103469</c:v>
                </c:pt>
                <c:pt idx="6">
                  <c:v>3084296</c:v>
                </c:pt>
                <c:pt idx="9">
                  <c:v>3056138</c:v>
                </c:pt>
                <c:pt idx="12">
                  <c:v>2924643</c:v>
                </c:pt>
              </c:numCache>
            </c:numRef>
          </c:val>
        </c:ser>
        <c:dLbls>
          <c:showLegendKey val="0"/>
          <c:showVal val="0"/>
          <c:showCatName val="0"/>
          <c:showSerName val="0"/>
          <c:showPercent val="0"/>
          <c:showBubbleSize val="0"/>
        </c:dLbls>
        <c:gapWidth val="100"/>
        <c:overlap val="100"/>
        <c:axId val="115624192"/>
        <c:axId val="11563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1272254</c:v>
                </c:pt>
                <c:pt idx="2">
                  <c:v>#N/A</c:v>
                </c:pt>
                <c:pt idx="3">
                  <c:v>#N/A</c:v>
                </c:pt>
                <c:pt idx="4">
                  <c:v>1154207</c:v>
                </c:pt>
                <c:pt idx="5">
                  <c:v>#N/A</c:v>
                </c:pt>
                <c:pt idx="6">
                  <c:v>#N/A</c:v>
                </c:pt>
                <c:pt idx="7">
                  <c:v>987558</c:v>
                </c:pt>
                <c:pt idx="8">
                  <c:v>#N/A</c:v>
                </c:pt>
                <c:pt idx="9">
                  <c:v>#N/A</c:v>
                </c:pt>
                <c:pt idx="10">
                  <c:v>915495</c:v>
                </c:pt>
                <c:pt idx="11">
                  <c:v>#N/A</c:v>
                </c:pt>
                <c:pt idx="12">
                  <c:v>#N/A</c:v>
                </c:pt>
                <c:pt idx="13">
                  <c:v>760145</c:v>
                </c:pt>
                <c:pt idx="14">
                  <c:v>#N/A</c:v>
                </c:pt>
              </c:numCache>
            </c:numRef>
          </c:val>
          <c:smooth val="0"/>
        </c:ser>
        <c:dLbls>
          <c:showLegendKey val="0"/>
          <c:showVal val="0"/>
          <c:showCatName val="0"/>
          <c:showSerName val="0"/>
          <c:showPercent val="0"/>
          <c:showBubbleSize val="0"/>
        </c:dLbls>
        <c:marker val="1"/>
        <c:smooth val="0"/>
        <c:axId val="115624192"/>
        <c:axId val="115638656"/>
      </c:lineChart>
      <c:catAx>
        <c:axId val="1156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638656"/>
        <c:crosses val="autoZero"/>
        <c:auto val="1"/>
        <c:lblAlgn val="ctr"/>
        <c:lblOffset val="100"/>
        <c:tickLblSkip val="1"/>
        <c:tickMarkSkip val="1"/>
        <c:noMultiLvlLbl val="0"/>
      </c:catAx>
      <c:valAx>
        <c:axId val="11563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{F277C4A5-AD3C-4B48-9A1C-A1E97EFCFD54}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{605C9972-C58A-4A7A-A8A7-9513AA212D6F}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{EF561BBE-1951-41D8-A3E3-ADC9684C9EBF}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{F8A7C259-0EA9-4498-A102-A625E81781DB}</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{CC2ED9CE-2E10-471D-8D5B-87B20F7C0A57}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51.3</c:v>
                </c:pt>
              </c:numCache>
            </c:numRef>
          </c:xVal>
          <c:yVal>
            <c:numRef>
              <c:f>公会計指標分析・財政指標組合せ分析表!$K$51:$O$51</c:f>
              <c:numCache>
                <c:formatCode>#,##0.0;"▲ "#,##0.0</c:formatCode>
                <c:ptCount val="5"/>
                <c:pt idx="4">
                  <c:v>117.1</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{8F08FABB-92F3-4D2F-AC0A-175C748C9DAD}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{A39F5DDE-B2BA-4E76-BDCF-C8B68AD57469}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{130A7AD2-DCC1-4857-BE80-669504E3A567}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{F566A7AF-6C03-4DD3-A019-250BC95574B8}</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{DA5052F7-97FB-4708-BB22-EE8C74FBFFAA}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124.2</c:v>
                </c:pt>
              </c:numCache>
            </c:numRef>
          </c:yVal>
          <c:smooth val="0"/>
        </c:ser>
        <c:dLbls>
          <c:showLegendKey val="0"/>
          <c:showVal val="0"/>
          <c:showCatName val="0"/>
          <c:showSerName val="0"/>
          <c:showPercent val="0"/>
          <c:showBubbleSize val="0"/>
        </c:dLbls>
        <c:axId val="153156992"/>
        <c:axId val="155129344"/>
      </c:scatterChart>
      <c:valAx>
        <c:axId val="153156992"/>
        <c:scaling>
          <c:orientation val="minMax"/>
          <c:max val="56.1"/>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129344"/>
        <c:crosses val="autoZero"/>
        <c:crossBetween val="midCat"/>
      </c:valAx>
      <c:valAx>
        <c:axId val="155129344"/>
        <c:scaling>
          <c:orientation val="minMax"/>
          <c:max val="125.39999999999999"/>
          <c:min val="11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156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{56F33809-D081-4B78-BFD1-F1EACB3B4BFF}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{8BC43E81-C1B1-4F50-A409-963A54B0C9FF}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{72D71F24-E0F0-40EE-A79B-911ACEB8582C}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{0821A3FB-04E0-4FC5-8A21-FE912F354DE1}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{7C868CBB-EFB7-4298-85D5-83EABCEC1375}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9.4</c:v>
                </c:pt>
                <c:pt idx="2">
                  <c:v>9</c:v>
                </c:pt>
                <c:pt idx="3">
                  <c:v>9.3000000000000007</c:v>
                </c:pt>
                <c:pt idx="4">
                  <c:v>9.1999999999999993</c:v>
                </c:pt>
              </c:numCache>
            </c:numRef>
          </c:xVal>
          <c:yVal>
            <c:numRef>
              <c:f>公会計指標分析・財政指標組合せ分析表!$K$73:$O$73</c:f>
              <c:numCache>
                <c:formatCode>#,##0.0;"▲ "#,##0.0</c:formatCode>
                <c:ptCount val="5"/>
                <c:pt idx="0">
                  <c:v>199.9</c:v>
                </c:pt>
                <c:pt idx="1">
                  <c:v>180.8</c:v>
                </c:pt>
                <c:pt idx="2">
                  <c:v>152.5</c:v>
                </c:pt>
                <c:pt idx="3">
                  <c:v>141.80000000000001</c:v>
                </c:pt>
                <c:pt idx="4">
                  <c:v>117.1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{096C2E61-D8A0-44A6-9734-431518C42709}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{24325021-BA05-4806-AECB-2D23A445CD29}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{781DFF6D-6DBE-406F-89A3-2B7692B8D6D4}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{844AE648-766D-44D1-A938-8B14C6CC6944}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{B021ABC3-7937-4B94-BEA8-6B1C74058E55}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152689280"/>
        <c:axId val="155210496"/>
      </c:scatterChart>
      <c:valAx>
        <c:axId val="152689280"/>
        <c:scaling>
          <c:orientation val="minMax"/>
          <c:max val="12.4"/>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210496"/>
        <c:crosses val="autoZero"/>
        <c:crossBetween val="midCat"/>
      </c:valAx>
      <c:valAx>
        <c:axId val="155210496"/>
        <c:scaling>
          <c:orientation val="minMax"/>
          <c:max val="214"/>
          <c:min val="1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689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本市の財政力指数は</a:t>
          </a:r>
          <a:r>
            <a:rPr lang="en-US" altLang="ja-JP" sz="1100">
              <a:solidFill>
                <a:schemeClr val="dk1"/>
              </a:solidFill>
              <a:effectLst/>
              <a:latin typeface="+mn-lt"/>
              <a:ea typeface="+mn-ea"/>
              <a:cs typeface="+mn-cs"/>
            </a:rPr>
            <a:t>0.90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0.92</a:t>
          </a:r>
          <a:r>
            <a:rPr lang="ja-JP" altLang="ja-JP" sz="1100">
              <a:solidFill>
                <a:schemeClr val="dk1"/>
              </a:solidFill>
              <a:effectLst/>
              <a:latin typeface="+mn-lt"/>
              <a:ea typeface="+mn-ea"/>
              <a:cs typeface="+mn-cs"/>
            </a:rPr>
            <a:t>と、他の政令市と比べ高い水準で推移しているが、地方交付税の交付団体であり、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年度は臨時財政対策債（</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）において、</a:t>
          </a:r>
          <a:r>
            <a:rPr lang="en-US" altLang="ja-JP" sz="1100">
              <a:solidFill>
                <a:schemeClr val="dk1"/>
              </a:solidFill>
              <a:effectLst/>
              <a:latin typeface="+mn-lt"/>
              <a:ea typeface="+mn-ea"/>
              <a:cs typeface="+mn-cs"/>
            </a:rPr>
            <a:t>684</a:t>
          </a:r>
          <a:r>
            <a:rPr lang="ja-JP" altLang="ja-JP" sz="1100">
              <a:solidFill>
                <a:schemeClr val="dk1"/>
              </a:solidFill>
              <a:effectLst/>
              <a:latin typeface="+mn-lt"/>
              <a:ea typeface="+mn-ea"/>
              <a:cs typeface="+mn-cs"/>
            </a:rPr>
            <a:t>億円の補てん措置が講じられている。</a:t>
          </a:r>
          <a:endParaRPr lang="ja-JP" altLang="ja-JP" sz="1400">
            <a:effectLst/>
          </a:endParaRPr>
        </a:p>
        <a:p>
          <a:r>
            <a:rPr lang="ja-JP" altLang="ja-JP" sz="1100">
              <a:solidFill>
                <a:schemeClr val="dk1"/>
              </a:solidFill>
              <a:effectLst/>
              <a:latin typeface="+mn-lt"/>
              <a:ea typeface="+mn-ea"/>
              <a:cs typeface="+mn-cs"/>
            </a:rPr>
            <a:t>　また、直近の状況については、法人市民税（法人税割）など基準財政収入額の伸び等により、前年度に比し＋</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上昇している。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）地方全体の財源不足に対処するため、特例的に発行する地方債であり、</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償還に要する費用は後年度の地方交付税算定における基準財政需要額に</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全額算入される。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39</xdr:row>
      <xdr:rowOff>8890</xdr:rowOff>
    </xdr:to>
    <xdr:cxnSp macro="">
      <xdr:nvCxnSpPr>
        <xdr:cNvPr id="66" name="直線コネクタ 65"/>
        <xdr:cNvCxnSpPr/>
      </xdr:nvCxnSpPr>
      <xdr:spPr>
        <a:xfrm flipV="1">
          <a:off x="4114800" y="66471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8890</xdr:rowOff>
    </xdr:from>
    <xdr:to>
      <xdr:col>6</xdr:col>
      <xdr:colOff>0</xdr:colOff>
      <xdr:row>39</xdr:row>
      <xdr:rowOff>57150</xdr:rowOff>
    </xdr:to>
    <xdr:cxnSp macro="">
      <xdr:nvCxnSpPr>
        <xdr:cNvPr id="69" name="直線コネクタ 68"/>
        <xdr:cNvCxnSpPr/>
      </xdr:nvCxnSpPr>
      <xdr:spPr>
        <a:xfrm flipV="1">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57150</xdr:rowOff>
    </xdr:to>
    <xdr:cxnSp macro="">
      <xdr:nvCxnSpPr>
        <xdr:cNvPr id="72" name="直線コネクタ 71"/>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8890</xdr:rowOff>
    </xdr:from>
    <xdr:to>
      <xdr:col>3</xdr:col>
      <xdr:colOff>279400</xdr:colOff>
      <xdr:row>39</xdr:row>
      <xdr:rowOff>57150</xdr:rowOff>
    </xdr:to>
    <xdr:cxnSp macro="">
      <xdr:nvCxnSpPr>
        <xdr:cNvPr id="75" name="直線コネクタ 74"/>
        <xdr:cNvCxnSpPr/>
      </xdr:nvCxnSpPr>
      <xdr:spPr>
        <a:xfrm>
          <a:off x="1447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5" name="円/楕円 84"/>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6"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129540</xdr:rowOff>
    </xdr:from>
    <xdr:to>
      <xdr:col>6</xdr:col>
      <xdr:colOff>50800</xdr:colOff>
      <xdr:row>39</xdr:row>
      <xdr:rowOff>59690</xdr:rowOff>
    </xdr:to>
    <xdr:sp macro="" textlink="">
      <xdr:nvSpPr>
        <xdr:cNvPr id="87" name="円/楕円 86"/>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69867</xdr:rowOff>
    </xdr:from>
    <xdr:ext cx="736600" cy="259045"/>
    <xdr:sp macro="" textlink="">
      <xdr:nvSpPr>
        <xdr:cNvPr id="88" name="テキスト ボックス 87"/>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1" name="円/楕円 90"/>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2" name="テキスト ボックス 9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93" name="円/楕円 92"/>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69867</xdr:rowOff>
    </xdr:from>
    <xdr:ext cx="762000" cy="259045"/>
    <xdr:sp macro="" textlink="">
      <xdr:nvSpPr>
        <xdr:cNvPr id="94" name="テキスト ボックス 93"/>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本市では、生活保護費等の扶助費や公債費の負担が大きく、他都市に比べて経常収支比率は常に高い水準で推移している。特に生活保護費については、平成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年度決算では</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年連続の減となったものの、高齢化の進展などにより他都市に比べ保護率が高く、経常収支比率を押し上げる大きな要因となっている。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は、地方交付税や臨時財政対策債などの減に加え、障がい者自立支援給付費の増などの扶助費の増等により悪化したものである。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については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扶助費や公債費が増加したものの、市政改革を引き続き推進し、人件費の削減や施策・事業の見直し等を進めたことや、消費税率の引上げに伴い地方消費税交付金が増加した結果、前年度に比べて△</a:t>
          </a:r>
          <a:r>
            <a:rPr lang="en-US" altLang="ja-JP" sz="1050">
              <a:solidFill>
                <a:schemeClr val="dk1"/>
              </a:solidFill>
              <a:effectLst/>
              <a:latin typeface="+mn-lt"/>
              <a:ea typeface="+mn-ea"/>
              <a:cs typeface="+mn-cs"/>
            </a:rPr>
            <a:t>1.2</a:t>
          </a:r>
          <a:r>
            <a:rPr lang="ja-JP" altLang="ja-JP" sz="1050">
              <a:solidFill>
                <a:schemeClr val="dk1"/>
              </a:solidFill>
              <a:effectLst/>
              <a:latin typeface="+mn-lt"/>
              <a:ea typeface="+mn-ea"/>
              <a:cs typeface="+mn-cs"/>
            </a:rPr>
            <a:t>ポイント好転し、</a:t>
          </a:r>
          <a:r>
            <a:rPr lang="en-US" altLang="ja-JP" sz="1050">
              <a:solidFill>
                <a:schemeClr val="dk1"/>
              </a:solidFill>
              <a:effectLst/>
              <a:latin typeface="+mn-lt"/>
              <a:ea typeface="+mn-ea"/>
              <a:cs typeface="+mn-cs"/>
            </a:rPr>
            <a:t>97.6</a:t>
          </a:r>
          <a:r>
            <a:rPr lang="ja-JP" altLang="ja-JP" sz="1050">
              <a:solidFill>
                <a:schemeClr val="dk1"/>
              </a:solidFill>
              <a:effectLst/>
              <a:latin typeface="+mn-lt"/>
              <a:ea typeface="+mn-ea"/>
              <a:cs typeface="+mn-cs"/>
            </a:rPr>
            <a:t>％となっている。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65</xdr:row>
      <xdr:rowOff>167822</xdr:rowOff>
    </xdr:to>
    <xdr:cxnSp macro="">
      <xdr:nvCxnSpPr>
        <xdr:cNvPr id="126" name="直線コネクタ 125"/>
        <xdr:cNvCxnSpPr/>
      </xdr:nvCxnSpPr>
      <xdr:spPr>
        <a:xfrm flipV="1">
          <a:off x="4953000" y="9990667"/>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139899</xdr:rowOff>
    </xdr:from>
    <xdr:ext cx="762000" cy="259045"/>
    <xdr:sp macro="" textlink="">
      <xdr:nvSpPr>
        <xdr:cNvPr id="127" name="財政構造の弾力性最小値テキスト"/>
        <xdr:cNvSpPr txBox="1"/>
      </xdr:nvSpPr>
      <xdr:spPr>
        <a:xfrm>
          <a:off x="5041900" y="112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65</xdr:row>
      <xdr:rowOff>167822</xdr:rowOff>
    </xdr:from>
    <xdr:to>
      <xdr:col>7</xdr:col>
      <xdr:colOff>241300</xdr:colOff>
      <xdr:row>65</xdr:row>
      <xdr:rowOff>167822</xdr:rowOff>
    </xdr:to>
    <xdr:cxnSp macro="">
      <xdr:nvCxnSpPr>
        <xdr:cNvPr id="128" name="直線コネクタ 127"/>
        <xdr:cNvCxnSpPr/>
      </xdr:nvCxnSpPr>
      <xdr:spPr>
        <a:xfrm>
          <a:off x="4864100" y="1131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6955</xdr:rowOff>
    </xdr:from>
    <xdr:to>
      <xdr:col>7</xdr:col>
      <xdr:colOff>152400</xdr:colOff>
      <xdr:row>65</xdr:row>
      <xdr:rowOff>144841</xdr:rowOff>
    </xdr:to>
    <xdr:cxnSp macro="">
      <xdr:nvCxnSpPr>
        <xdr:cNvPr id="131" name="直線コネクタ 130"/>
        <xdr:cNvCxnSpPr/>
      </xdr:nvCxnSpPr>
      <xdr:spPr>
        <a:xfrm flipV="1">
          <a:off x="4114800" y="11151205"/>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87388</xdr:rowOff>
    </xdr:from>
    <xdr:to>
      <xdr:col>6</xdr:col>
      <xdr:colOff>0</xdr:colOff>
      <xdr:row>65</xdr:row>
      <xdr:rowOff>144841</xdr:rowOff>
    </xdr:to>
    <xdr:cxnSp macro="">
      <xdr:nvCxnSpPr>
        <xdr:cNvPr id="134" name="直線コネクタ 133"/>
        <xdr:cNvCxnSpPr/>
      </xdr:nvCxnSpPr>
      <xdr:spPr>
        <a:xfrm>
          <a:off x="3225800" y="1123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5" name="フローチャート : 判断 134"/>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36" name="テキスト ボックス 135"/>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87388</xdr:rowOff>
    </xdr:from>
    <xdr:to>
      <xdr:col>4</xdr:col>
      <xdr:colOff>482600</xdr:colOff>
      <xdr:row>67</xdr:row>
      <xdr:rowOff>158145</xdr:rowOff>
    </xdr:to>
    <xdr:cxnSp macro="">
      <xdr:nvCxnSpPr>
        <xdr:cNvPr id="137" name="直線コネクタ 136"/>
        <xdr:cNvCxnSpPr/>
      </xdr:nvCxnSpPr>
      <xdr:spPr>
        <a:xfrm flipV="1">
          <a:off x="2336800" y="1123163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46265</xdr:rowOff>
    </xdr:from>
    <xdr:to>
      <xdr:col>4</xdr:col>
      <xdr:colOff>533400</xdr:colOff>
      <xdr:row>63</xdr:row>
      <xdr:rowOff>147865</xdr:rowOff>
    </xdr:to>
    <xdr:sp macro="" textlink="">
      <xdr:nvSpPr>
        <xdr:cNvPr id="138" name="フローチャート : 判断 137"/>
        <xdr:cNvSpPr/>
      </xdr:nvSpPr>
      <xdr:spPr>
        <a:xfrm>
          <a:off x="3175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158042</xdr:rowOff>
    </xdr:from>
    <xdr:ext cx="762000" cy="259045"/>
    <xdr:sp macro="" textlink="">
      <xdr:nvSpPr>
        <xdr:cNvPr id="139" name="テキスト ボックス 138"/>
        <xdr:cNvSpPr txBox="1"/>
      </xdr:nvSpPr>
      <xdr:spPr>
        <a:xfrm>
          <a:off x="2844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53824</xdr:rowOff>
    </xdr:from>
    <xdr:to>
      <xdr:col>3</xdr:col>
      <xdr:colOff>279400</xdr:colOff>
      <xdr:row>67</xdr:row>
      <xdr:rowOff>158145</xdr:rowOff>
    </xdr:to>
    <xdr:cxnSp macro="">
      <xdr:nvCxnSpPr>
        <xdr:cNvPr id="140" name="直線コネクタ 139"/>
        <xdr:cNvCxnSpPr/>
      </xdr:nvCxnSpPr>
      <xdr:spPr>
        <a:xfrm>
          <a:off x="1447800" y="11369524"/>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2" name="テキスト ボックス 141"/>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57755</xdr:rowOff>
    </xdr:from>
    <xdr:to>
      <xdr:col>2</xdr:col>
      <xdr:colOff>127000</xdr:colOff>
      <xdr:row>63</xdr:row>
      <xdr:rowOff>159355</xdr:rowOff>
    </xdr:to>
    <xdr:sp macro="" textlink="">
      <xdr:nvSpPr>
        <xdr:cNvPr id="143" name="フローチャート : 判断 142"/>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169532</xdr:rowOff>
    </xdr:from>
    <xdr:ext cx="762000" cy="259045"/>
    <xdr:sp macro="" textlink="">
      <xdr:nvSpPr>
        <xdr:cNvPr id="144" name="テキスト ボックス 143"/>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50" name="円/楕円 149"/>
        <xdr:cNvSpPr/>
      </xdr:nvSpPr>
      <xdr:spPr>
        <a:xfrm>
          <a:off x="49022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99682</xdr:rowOff>
    </xdr:from>
    <xdr:ext cx="762000" cy="259045"/>
    <xdr:sp macro="" textlink="">
      <xdr:nvSpPr>
        <xdr:cNvPr id="151" name="財政構造の弾力性該当値テキスト"/>
        <xdr:cNvSpPr txBox="1"/>
      </xdr:nvSpPr>
      <xdr:spPr>
        <a:xfrm>
          <a:off x="5041900" y="1107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94041</xdr:rowOff>
    </xdr:from>
    <xdr:to>
      <xdr:col>6</xdr:col>
      <xdr:colOff>50800</xdr:colOff>
      <xdr:row>66</xdr:row>
      <xdr:rowOff>24191</xdr:rowOff>
    </xdr:to>
    <xdr:sp macro="" textlink="">
      <xdr:nvSpPr>
        <xdr:cNvPr id="152" name="円/楕円 151"/>
        <xdr:cNvSpPr/>
      </xdr:nvSpPr>
      <xdr:spPr>
        <a:xfrm>
          <a:off x="4064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8968</xdr:rowOff>
    </xdr:from>
    <xdr:ext cx="736600" cy="259045"/>
    <xdr:sp macro="" textlink="">
      <xdr:nvSpPr>
        <xdr:cNvPr id="153" name="テキスト ボックス 152"/>
        <xdr:cNvSpPr txBox="1"/>
      </xdr:nvSpPr>
      <xdr:spPr>
        <a:xfrm>
          <a:off x="3733800" y="113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36588</xdr:rowOff>
    </xdr:from>
    <xdr:to>
      <xdr:col>4</xdr:col>
      <xdr:colOff>533400</xdr:colOff>
      <xdr:row>65</xdr:row>
      <xdr:rowOff>138188</xdr:rowOff>
    </xdr:to>
    <xdr:sp macro="" textlink="">
      <xdr:nvSpPr>
        <xdr:cNvPr id="154" name="円/楕円 153"/>
        <xdr:cNvSpPr/>
      </xdr:nvSpPr>
      <xdr:spPr>
        <a:xfrm>
          <a:off x="3175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122965</xdr:rowOff>
    </xdr:from>
    <xdr:ext cx="762000" cy="259045"/>
    <xdr:sp macro="" textlink="">
      <xdr:nvSpPr>
        <xdr:cNvPr id="155" name="テキスト ボックス 154"/>
        <xdr:cNvSpPr txBox="1"/>
      </xdr:nvSpPr>
      <xdr:spPr>
        <a:xfrm>
          <a:off x="2844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107345</xdr:rowOff>
    </xdr:from>
    <xdr:to>
      <xdr:col>3</xdr:col>
      <xdr:colOff>330200</xdr:colOff>
      <xdr:row>68</xdr:row>
      <xdr:rowOff>37495</xdr:rowOff>
    </xdr:to>
    <xdr:sp macro="" textlink="">
      <xdr:nvSpPr>
        <xdr:cNvPr id="156" name="円/楕円 155"/>
        <xdr:cNvSpPr/>
      </xdr:nvSpPr>
      <xdr:spPr>
        <a:xfrm>
          <a:off x="22860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68</xdr:row>
      <xdr:rowOff>22272</xdr:rowOff>
    </xdr:from>
    <xdr:ext cx="762000" cy="259045"/>
    <xdr:sp macro="" textlink="">
      <xdr:nvSpPr>
        <xdr:cNvPr id="157" name="テキスト ボックス 156"/>
        <xdr:cNvSpPr txBox="1"/>
      </xdr:nvSpPr>
      <xdr:spPr>
        <a:xfrm>
          <a:off x="1955800" y="11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3024</xdr:rowOff>
    </xdr:from>
    <xdr:to>
      <xdr:col>2</xdr:col>
      <xdr:colOff>127000</xdr:colOff>
      <xdr:row>66</xdr:row>
      <xdr:rowOff>104624</xdr:rowOff>
    </xdr:to>
    <xdr:sp macro="" textlink="">
      <xdr:nvSpPr>
        <xdr:cNvPr id="158" name="円/楕円 157"/>
        <xdr:cNvSpPr/>
      </xdr:nvSpPr>
      <xdr:spPr>
        <a:xfrm>
          <a:off x="1397000" y="113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89401</xdr:rowOff>
    </xdr:from>
    <xdr:ext cx="762000" cy="259045"/>
    <xdr:sp macro="" textlink="">
      <xdr:nvSpPr>
        <xdr:cNvPr id="159" name="テキスト ボックス 158"/>
        <xdr:cNvSpPr txBox="1"/>
      </xdr:nvSpPr>
      <xdr:spPr>
        <a:xfrm>
          <a:off x="1066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人口</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人当たり人件費・物件費等決算額が類似団体平均に比べて大きいのは、人件費が主な要因である。これは、高密度な人口集中や経済活動の集積などに対処するため、都市交通網の整備や、市立幼稚園・高等学校等の教育施設を充実していることなどもあり、直接的に行政サービスを行う職員や教職員等が多いことにより人口千人当たり職員数が多い</a:t>
          </a:r>
          <a:r>
            <a:rPr lang="ja-JP" altLang="ja-JP" sz="1050" u="none">
              <a:solidFill>
                <a:schemeClr val="dk1"/>
              </a:solidFill>
              <a:effectLst/>
              <a:latin typeface="+mn-lt"/>
              <a:ea typeface="+mn-ea"/>
              <a:cs typeface="+mn-cs"/>
            </a:rPr>
            <a:t>ことが要因であった。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7</a:t>
          </a:r>
          <a:r>
            <a:rPr lang="ja-JP" altLang="ja-JP" sz="1050">
              <a:solidFill>
                <a:schemeClr val="dk1"/>
              </a:solidFill>
              <a:effectLst/>
              <a:latin typeface="+mn-lt"/>
              <a:ea typeface="+mn-ea"/>
              <a:cs typeface="+mn-cs"/>
            </a:rPr>
            <a:t>月に策定した「市政改革プラン」において、施策・事業などのゼロからの再構築、事務事業・現業系業務の民間や地域</a:t>
          </a:r>
          <a:r>
            <a:rPr lang="ja-JP" altLang="ja-JP" sz="1050" u="none">
              <a:solidFill>
                <a:schemeClr val="dk1"/>
              </a:solidFill>
              <a:effectLst/>
              <a:latin typeface="+mn-lt"/>
              <a:ea typeface="+mn-ea"/>
              <a:cs typeface="+mn-cs"/>
            </a:rPr>
            <a:t>等</a:t>
          </a:r>
          <a:r>
            <a:rPr lang="ja-JP" altLang="ja-JP" sz="1050">
              <a:solidFill>
                <a:schemeClr val="dk1"/>
              </a:solidFill>
              <a:effectLst/>
              <a:latin typeface="+mn-lt"/>
              <a:ea typeface="+mn-ea"/>
              <a:cs typeface="+mn-cs"/>
            </a:rPr>
            <a:t>への開放、府との連携による府市業務の共通化の検討、退職勧奨制度や再就職支援策の検討、組織・ポストの見直しなど、スリムで効率的な業務執行体制をめざし、人件費の抑制に取り組んでいることにより、類似団体平均との乖離は縮小傾向に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9" name="直線コネクタ 188"/>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90"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91" name="直線コネクタ 190"/>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2"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3" name="直線コネクタ 192"/>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3947</xdr:rowOff>
    </xdr:from>
    <xdr:to>
      <xdr:col>7</xdr:col>
      <xdr:colOff>152400</xdr:colOff>
      <xdr:row>87</xdr:row>
      <xdr:rowOff>147723</xdr:rowOff>
    </xdr:to>
    <xdr:cxnSp macro="">
      <xdr:nvCxnSpPr>
        <xdr:cNvPr id="194" name="直線コネクタ 193"/>
        <xdr:cNvCxnSpPr/>
      </xdr:nvCxnSpPr>
      <xdr:spPr>
        <a:xfrm flipV="1">
          <a:off x="4114800" y="14920097"/>
          <a:ext cx="838200" cy="14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5"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6" name="フローチャート : 判断 195"/>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152876</xdr:rowOff>
    </xdr:from>
    <xdr:to>
      <xdr:col>6</xdr:col>
      <xdr:colOff>0</xdr:colOff>
      <xdr:row>87</xdr:row>
      <xdr:rowOff>147723</xdr:rowOff>
    </xdr:to>
    <xdr:cxnSp macro="">
      <xdr:nvCxnSpPr>
        <xdr:cNvPr id="197" name="直線コネクタ 196"/>
        <xdr:cNvCxnSpPr/>
      </xdr:nvCxnSpPr>
      <xdr:spPr>
        <a:xfrm>
          <a:off x="3225800" y="14897576"/>
          <a:ext cx="889000" cy="16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8" name="フローチャート : 判断 197"/>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9" name="テキスト ボックス 198"/>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152876</xdr:rowOff>
    </xdr:from>
    <xdr:to>
      <xdr:col>4</xdr:col>
      <xdr:colOff>482600</xdr:colOff>
      <xdr:row>87</xdr:row>
      <xdr:rowOff>116032</xdr:rowOff>
    </xdr:to>
    <xdr:cxnSp macro="">
      <xdr:nvCxnSpPr>
        <xdr:cNvPr id="200" name="直線コネクタ 199"/>
        <xdr:cNvCxnSpPr/>
      </xdr:nvCxnSpPr>
      <xdr:spPr>
        <a:xfrm flipV="1">
          <a:off x="2336800" y="14897576"/>
          <a:ext cx="889000" cy="1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201" name="フローチャート : 判断 200"/>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2" name="テキスト ボックス 201"/>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116032</xdr:rowOff>
    </xdr:from>
    <xdr:to>
      <xdr:col>3</xdr:col>
      <xdr:colOff>279400</xdr:colOff>
      <xdr:row>90</xdr:row>
      <xdr:rowOff>63570</xdr:rowOff>
    </xdr:to>
    <xdr:cxnSp macro="">
      <xdr:nvCxnSpPr>
        <xdr:cNvPr id="203" name="直線コネクタ 202"/>
        <xdr:cNvCxnSpPr/>
      </xdr:nvCxnSpPr>
      <xdr:spPr>
        <a:xfrm flipV="1">
          <a:off x="1447800" y="15032182"/>
          <a:ext cx="889000" cy="4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4" name="フローチャート : 判断 203"/>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5" name="テキスト ボックス 204"/>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6" name="フローチャート : 判断 205"/>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7" name="テキスト ボックス 206"/>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124597</xdr:rowOff>
    </xdr:from>
    <xdr:to>
      <xdr:col>7</xdr:col>
      <xdr:colOff>203200</xdr:colOff>
      <xdr:row>87</xdr:row>
      <xdr:rowOff>54747</xdr:rowOff>
    </xdr:to>
    <xdr:sp macro="" textlink="">
      <xdr:nvSpPr>
        <xdr:cNvPr id="213" name="円/楕円 212"/>
        <xdr:cNvSpPr/>
      </xdr:nvSpPr>
      <xdr:spPr>
        <a:xfrm>
          <a:off x="4902200" y="148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96674</xdr:rowOff>
    </xdr:from>
    <xdr:ext cx="762000" cy="259045"/>
    <xdr:sp macro="" textlink="">
      <xdr:nvSpPr>
        <xdr:cNvPr id="214" name="人件費・物件費等の状況該当値テキスト"/>
        <xdr:cNvSpPr txBox="1"/>
      </xdr:nvSpPr>
      <xdr:spPr>
        <a:xfrm>
          <a:off x="5041900" y="1484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117,835</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96923</xdr:rowOff>
    </xdr:from>
    <xdr:to>
      <xdr:col>6</xdr:col>
      <xdr:colOff>50800</xdr:colOff>
      <xdr:row>88</xdr:row>
      <xdr:rowOff>27073</xdr:rowOff>
    </xdr:to>
    <xdr:sp macro="" textlink="">
      <xdr:nvSpPr>
        <xdr:cNvPr id="215" name="円/楕円 214"/>
        <xdr:cNvSpPr/>
      </xdr:nvSpPr>
      <xdr:spPr>
        <a:xfrm>
          <a:off x="4064000" y="150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11850</xdr:rowOff>
    </xdr:from>
    <xdr:ext cx="736600" cy="259045"/>
    <xdr:sp macro="" textlink="">
      <xdr:nvSpPr>
        <xdr:cNvPr id="216" name="テキスト ボックス 215"/>
        <xdr:cNvSpPr txBox="1"/>
      </xdr:nvSpPr>
      <xdr:spPr>
        <a:xfrm>
          <a:off x="3733800" y="15099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121,410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102076</xdr:rowOff>
    </xdr:from>
    <xdr:to>
      <xdr:col>4</xdr:col>
      <xdr:colOff>533400</xdr:colOff>
      <xdr:row>87</xdr:row>
      <xdr:rowOff>32226</xdr:rowOff>
    </xdr:to>
    <xdr:sp macro="" textlink="">
      <xdr:nvSpPr>
        <xdr:cNvPr id="217" name="円/楕円 216"/>
        <xdr:cNvSpPr/>
      </xdr:nvSpPr>
      <xdr:spPr>
        <a:xfrm>
          <a:off x="3175000" y="148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17003</xdr:rowOff>
    </xdr:from>
    <xdr:ext cx="762000" cy="259045"/>
    <xdr:sp macro="" textlink="">
      <xdr:nvSpPr>
        <xdr:cNvPr id="218" name="テキスト ボックス 217"/>
        <xdr:cNvSpPr txBox="1"/>
      </xdr:nvSpPr>
      <xdr:spPr>
        <a:xfrm>
          <a:off x="2844800" y="149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117,275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65232</xdr:rowOff>
    </xdr:from>
    <xdr:to>
      <xdr:col>3</xdr:col>
      <xdr:colOff>330200</xdr:colOff>
      <xdr:row>87</xdr:row>
      <xdr:rowOff>166832</xdr:rowOff>
    </xdr:to>
    <xdr:sp macro="" textlink="">
      <xdr:nvSpPr>
        <xdr:cNvPr id="219" name="円/楕円 218"/>
        <xdr:cNvSpPr/>
      </xdr:nvSpPr>
      <xdr:spPr>
        <a:xfrm>
          <a:off x="2286000" y="149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151609</xdr:rowOff>
    </xdr:from>
    <xdr:ext cx="762000" cy="259045"/>
    <xdr:sp macro="" textlink="">
      <xdr:nvSpPr>
        <xdr:cNvPr id="220" name="テキスト ボックス 219"/>
        <xdr:cNvSpPr txBox="1"/>
      </xdr:nvSpPr>
      <xdr:spPr>
        <a:xfrm>
          <a:off x="1955800" y="1506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120,622</a:t>
          </a:r>
          <a:endParaRPr kumimoji="1" lang="ja-JP" altLang="en-US" sz="1000" b="1">
            <a:solidFill>
              <a:srgbClr val="FF0000"/>
            </a:solidFill>
            <a:latin typeface="ＭＳ Ｐゴシック"/>
          </a:endParaRPr>
        </a:p>
      </xdr:txBody>
    </xdr:sp>
    <xdr:clientData/>
  </xdr:oneCellAnchor>
  <xdr:twoCellAnchor>
    <xdr:from>
      <xdr:col>2</xdr:col>
      <xdr:colOff>25400</xdr:colOff>
      <xdr:row>90</xdr:row>
      <xdr:rowOff>12770</xdr:rowOff>
    </xdr:from>
    <xdr:to>
      <xdr:col>2</xdr:col>
      <xdr:colOff>127000</xdr:colOff>
      <xdr:row>90</xdr:row>
      <xdr:rowOff>114370</xdr:rowOff>
    </xdr:to>
    <xdr:sp macro="" textlink="">
      <xdr:nvSpPr>
        <xdr:cNvPr id="221" name="円/楕円 220"/>
        <xdr:cNvSpPr/>
      </xdr:nvSpPr>
      <xdr:spPr>
        <a:xfrm>
          <a:off x="1397000" y="154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90</xdr:row>
      <xdr:rowOff>99147</xdr:rowOff>
    </xdr:from>
    <xdr:ext cx="762000" cy="259045"/>
    <xdr:sp macro="" textlink="">
      <xdr:nvSpPr>
        <xdr:cNvPr id="222" name="テキスト ボックス 221"/>
        <xdr:cNvSpPr txBox="1"/>
      </xdr:nvSpPr>
      <xdr:spPr>
        <a:xfrm>
          <a:off x="1066800" y="155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年度の本市人事委員会勧告のマイナス改定（行政職の改定率▲</a:t>
          </a:r>
          <a:r>
            <a:rPr lang="en-US" altLang="ja-JP" sz="1100" u="none">
              <a:solidFill>
                <a:schemeClr val="dk1"/>
              </a:solidFill>
              <a:effectLst/>
              <a:latin typeface="+mn-lt"/>
              <a:ea typeface="+mn-ea"/>
              <a:cs typeface="+mn-cs"/>
            </a:rPr>
            <a:t>2.54%</a:t>
          </a:r>
          <a:r>
            <a:rPr lang="ja-JP" altLang="ja-JP" sz="1100" u="none">
              <a:solidFill>
                <a:schemeClr val="dk1"/>
              </a:solidFill>
              <a:effectLst/>
              <a:latin typeface="+mn-lt"/>
              <a:ea typeface="+mn-ea"/>
              <a:cs typeface="+mn-cs"/>
            </a:rPr>
            <a:t>）の実施及び給与制度の総合的見直しによる改定（行政職の改定率▲</a:t>
          </a:r>
          <a:r>
            <a:rPr lang="en-US" altLang="ja-JP" sz="1100" u="none">
              <a:solidFill>
                <a:schemeClr val="dk1"/>
              </a:solidFill>
              <a:effectLst/>
              <a:latin typeface="+mn-lt"/>
              <a:ea typeface="+mn-ea"/>
              <a:cs typeface="+mn-cs"/>
            </a:rPr>
            <a:t>0.89%</a:t>
          </a:r>
          <a:r>
            <a:rPr lang="ja-JP" altLang="ja-JP" sz="1100" u="none">
              <a:solidFill>
                <a:schemeClr val="dk1"/>
              </a:solidFill>
              <a:effectLst/>
              <a:latin typeface="+mn-lt"/>
              <a:ea typeface="+mn-ea"/>
              <a:cs typeface="+mn-cs"/>
            </a:rPr>
            <a:t>）の実施により指数が下降し、引き続き、類似団体中最低水準となっている。</a:t>
          </a:r>
          <a:endParaRPr lang="ja-JP" altLang="ja-JP" sz="1400" u="none">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79587</xdr:rowOff>
    </xdr:from>
    <xdr:to>
      <xdr:col>24</xdr:col>
      <xdr:colOff>558800</xdr:colOff>
      <xdr:row>86</xdr:row>
      <xdr:rowOff>165946</xdr:rowOff>
    </xdr:to>
    <xdr:cxnSp macro="">
      <xdr:nvCxnSpPr>
        <xdr:cNvPr id="251" name="直線コネクタ 250"/>
        <xdr:cNvCxnSpPr/>
      </xdr:nvCxnSpPr>
      <xdr:spPr>
        <a:xfrm flipV="1">
          <a:off x="17018000" y="14138487"/>
          <a:ext cx="0" cy="772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2"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3" name="直線コネクタ 252"/>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165964</xdr:rowOff>
    </xdr:from>
    <xdr:ext cx="762000" cy="259045"/>
    <xdr:sp macro="" textlink="">
      <xdr:nvSpPr>
        <xdr:cNvPr id="254" name="給与水準   （国との比較）最大値テキスト"/>
        <xdr:cNvSpPr txBox="1"/>
      </xdr:nvSpPr>
      <xdr:spPr>
        <a:xfrm>
          <a:off x="17106900" y="1388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82</xdr:row>
      <xdr:rowOff>79587</xdr:rowOff>
    </xdr:from>
    <xdr:to>
      <xdr:col>24</xdr:col>
      <xdr:colOff>647700</xdr:colOff>
      <xdr:row>82</xdr:row>
      <xdr:rowOff>79587</xdr:rowOff>
    </xdr:to>
    <xdr:cxnSp macro="">
      <xdr:nvCxnSpPr>
        <xdr:cNvPr id="255" name="直線コネクタ 254"/>
        <xdr:cNvCxnSpPr/>
      </xdr:nvCxnSpPr>
      <xdr:spPr>
        <a:xfrm>
          <a:off x="16929100" y="1413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79587</xdr:rowOff>
    </xdr:from>
    <xdr:to>
      <xdr:col>24</xdr:col>
      <xdr:colOff>558800</xdr:colOff>
      <xdr:row>83</xdr:row>
      <xdr:rowOff>149437</xdr:rowOff>
    </xdr:to>
    <xdr:cxnSp macro="">
      <xdr:nvCxnSpPr>
        <xdr:cNvPr id="256" name="直線コネクタ 255"/>
        <xdr:cNvCxnSpPr/>
      </xdr:nvCxnSpPr>
      <xdr:spPr>
        <a:xfrm flipV="1">
          <a:off x="16179800" y="1413848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83</xdr:row>
      <xdr:rowOff>149437</xdr:rowOff>
    </xdr:to>
    <xdr:cxnSp macro="">
      <xdr:nvCxnSpPr>
        <xdr:cNvPr id="259" name="直線コネクタ 258"/>
        <xdr:cNvCxnSpPr/>
      </xdr:nvCxnSpPr>
      <xdr:spPr>
        <a:xfrm>
          <a:off x="15290800" y="13921316"/>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60" name="フローチャート : 判断 259"/>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61" name="テキスト ボックス 260"/>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33866</xdr:rowOff>
    </xdr:from>
    <xdr:to>
      <xdr:col>22</xdr:col>
      <xdr:colOff>203200</xdr:colOff>
      <xdr:row>87</xdr:row>
      <xdr:rowOff>42757</xdr:rowOff>
    </xdr:to>
    <xdr:cxnSp macro="">
      <xdr:nvCxnSpPr>
        <xdr:cNvPr id="262" name="直線コネクタ 261"/>
        <xdr:cNvCxnSpPr/>
      </xdr:nvCxnSpPr>
      <xdr:spPr>
        <a:xfrm flipV="1">
          <a:off x="14401800" y="13921316"/>
          <a:ext cx="889000" cy="10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29211</xdr:rowOff>
    </xdr:from>
    <xdr:to>
      <xdr:col>22</xdr:col>
      <xdr:colOff>254000</xdr:colOff>
      <xdr:row>85</xdr:row>
      <xdr:rowOff>130811</xdr:rowOff>
    </xdr:to>
    <xdr:sp macro="" textlink="">
      <xdr:nvSpPr>
        <xdr:cNvPr id="263" name="フローチャート : 判断 262"/>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64" name="テキスト ボックス 263"/>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165946</xdr:rowOff>
    </xdr:from>
    <xdr:to>
      <xdr:col>21</xdr:col>
      <xdr:colOff>0</xdr:colOff>
      <xdr:row>87</xdr:row>
      <xdr:rowOff>42757</xdr:rowOff>
    </xdr:to>
    <xdr:cxnSp macro="">
      <xdr:nvCxnSpPr>
        <xdr:cNvPr id="265" name="直線コネクタ 264"/>
        <xdr:cNvCxnSpPr/>
      </xdr:nvCxnSpPr>
      <xdr:spPr>
        <a:xfrm>
          <a:off x="13512800" y="149106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27093</xdr:rowOff>
    </xdr:from>
    <xdr:to>
      <xdr:col>21</xdr:col>
      <xdr:colOff>50800</xdr:colOff>
      <xdr:row>89</xdr:row>
      <xdr:rowOff>128693</xdr:rowOff>
    </xdr:to>
    <xdr:sp macro="" textlink="">
      <xdr:nvSpPr>
        <xdr:cNvPr id="266" name="フローチャート : 判断 265"/>
        <xdr:cNvSpPr/>
      </xdr:nvSpPr>
      <xdr:spPr>
        <a:xfrm>
          <a:off x="14351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67" name="テキスト ボックス 266"/>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8" name="フローチャート : 判断 267"/>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69" name="テキスト ボックス 268"/>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28787</xdr:rowOff>
    </xdr:from>
    <xdr:to>
      <xdr:col>24</xdr:col>
      <xdr:colOff>609600</xdr:colOff>
      <xdr:row>82</xdr:row>
      <xdr:rowOff>130387</xdr:rowOff>
    </xdr:to>
    <xdr:sp macro="" textlink="">
      <xdr:nvSpPr>
        <xdr:cNvPr id="275" name="円/楕円 274"/>
        <xdr:cNvSpPr/>
      </xdr:nvSpPr>
      <xdr:spPr>
        <a:xfrm>
          <a:off x="169672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121514</xdr:rowOff>
    </xdr:from>
    <xdr:ext cx="762000" cy="259045"/>
    <xdr:sp macro="" textlink="">
      <xdr:nvSpPr>
        <xdr:cNvPr id="276" name="給与水準   （国との比較）該当値テキスト"/>
        <xdr:cNvSpPr txBox="1"/>
      </xdr:nvSpPr>
      <xdr:spPr>
        <a:xfrm>
          <a:off x="17106900" y="1400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98637</xdr:rowOff>
    </xdr:from>
    <xdr:to>
      <xdr:col>23</xdr:col>
      <xdr:colOff>457200</xdr:colOff>
      <xdr:row>84</xdr:row>
      <xdr:rowOff>28787</xdr:rowOff>
    </xdr:to>
    <xdr:sp macro="" textlink="">
      <xdr:nvSpPr>
        <xdr:cNvPr id="277" name="円/楕円 276"/>
        <xdr:cNvSpPr/>
      </xdr:nvSpPr>
      <xdr:spPr>
        <a:xfrm>
          <a:off x="16129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78" name="テキスト ボックス 277"/>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154516</xdr:rowOff>
    </xdr:from>
    <xdr:to>
      <xdr:col>22</xdr:col>
      <xdr:colOff>254000</xdr:colOff>
      <xdr:row>81</xdr:row>
      <xdr:rowOff>84666</xdr:rowOff>
    </xdr:to>
    <xdr:sp macro="" textlink="">
      <xdr:nvSpPr>
        <xdr:cNvPr id="279" name="円/楕円 278"/>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80" name="テキスト ボックス 279"/>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81" name="円/楕円 280"/>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103734</xdr:rowOff>
    </xdr:from>
    <xdr:ext cx="762000" cy="259045"/>
    <xdr:sp macro="" textlink="">
      <xdr:nvSpPr>
        <xdr:cNvPr id="282" name="テキスト ボックス 281"/>
        <xdr:cNvSpPr txBox="1"/>
      </xdr:nvSpPr>
      <xdr:spPr>
        <a:xfrm>
          <a:off x="14020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83" name="円/楕円 282"/>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55473</xdr:rowOff>
    </xdr:from>
    <xdr:ext cx="762000" cy="259045"/>
    <xdr:sp macro="" textlink="">
      <xdr:nvSpPr>
        <xdr:cNvPr id="284" name="テキスト ボックス 283"/>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050" b="0" i="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本市では平成</a:t>
          </a:r>
          <a:r>
            <a:rPr lang="en-US" altLang="ja-JP" sz="1050">
              <a:solidFill>
                <a:schemeClr val="dk1"/>
              </a:solidFill>
              <a:effectLst/>
              <a:latin typeface="+mn-lt"/>
              <a:ea typeface="+mn-ea"/>
              <a:cs typeface="+mn-cs"/>
            </a:rPr>
            <a:t>18</a:t>
          </a:r>
          <a:r>
            <a:rPr lang="ja-JP" altLang="ja-JP" sz="1050">
              <a:solidFill>
                <a:schemeClr val="dk1"/>
              </a:solidFill>
              <a:effectLst/>
              <a:latin typeface="+mn-lt"/>
              <a:ea typeface="+mn-ea"/>
              <a:cs typeface="+mn-cs"/>
            </a:rPr>
            <a:t>年度から効果的・効率的な行財政運営をめざして市政改革を進めてきた。平成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7</a:t>
          </a:r>
          <a:r>
            <a:rPr lang="ja-JP" altLang="ja-JP" sz="1050">
              <a:solidFill>
                <a:schemeClr val="dk1"/>
              </a:solidFill>
              <a:effectLst/>
              <a:latin typeface="+mn-lt"/>
              <a:ea typeface="+mn-ea"/>
              <a:cs typeface="+mn-cs"/>
            </a:rPr>
            <a:t>月には「市政改革プラン」を策定し、施策・事業などのゼロからの再構築等による改革によって一定の成果をあげたが、本市の行財政状況が引き続き厳しい状況にあるなか、平成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8</a:t>
          </a:r>
          <a:r>
            <a:rPr lang="ja-JP" altLang="ja-JP" sz="1050">
              <a:solidFill>
                <a:schemeClr val="dk1"/>
              </a:solidFill>
              <a:effectLst/>
              <a:latin typeface="+mn-lt"/>
              <a:ea typeface="+mn-ea"/>
              <a:cs typeface="+mn-cs"/>
            </a:rPr>
            <a:t>月に「市政改革プラン</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を策定し、歳出の削減等、ムダを徹底的に排除し効果的・効率的な行財政運営をめざしたこれまでの取組を継続しつつ、人員マネジメントを適切に行いながら、スリムで効果的な業務執行体制を構築するとともに、職員数の削減に引き続き取り組むことにより、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月</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日に約</a:t>
          </a:r>
          <a:r>
            <a:rPr lang="en-US" altLang="ja-JP" sz="1050">
              <a:solidFill>
                <a:schemeClr val="dk1"/>
              </a:solidFill>
              <a:effectLst/>
              <a:latin typeface="+mn-lt"/>
              <a:ea typeface="+mn-ea"/>
              <a:cs typeface="+mn-cs"/>
            </a:rPr>
            <a:t>20,920</a:t>
          </a:r>
          <a:r>
            <a:rPr lang="ja-JP" altLang="ja-JP" sz="1050">
              <a:solidFill>
                <a:schemeClr val="dk1"/>
              </a:solidFill>
              <a:effectLst/>
              <a:latin typeface="+mn-lt"/>
              <a:ea typeface="+mn-ea"/>
              <a:cs typeface="+mn-cs"/>
            </a:rPr>
            <a:t>人の市長部局の職員数を平成</a:t>
          </a:r>
          <a:r>
            <a:rPr lang="en-US" altLang="ja-JP" sz="1050">
              <a:solidFill>
                <a:schemeClr val="dk1"/>
              </a:solidFill>
              <a:effectLst/>
              <a:latin typeface="+mn-lt"/>
              <a:ea typeface="+mn-ea"/>
              <a:cs typeface="+mn-cs"/>
            </a:rPr>
            <a:t>31</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月</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日までに、経営システムの見直し等を除き、約</a:t>
          </a:r>
          <a:r>
            <a:rPr lang="en-US" altLang="ja-JP" sz="1050">
              <a:solidFill>
                <a:schemeClr val="dk1"/>
              </a:solidFill>
              <a:effectLst/>
              <a:latin typeface="+mn-lt"/>
              <a:ea typeface="+mn-ea"/>
              <a:cs typeface="+mn-cs"/>
            </a:rPr>
            <a:t>1,000</a:t>
          </a:r>
          <a:r>
            <a:rPr lang="ja-JP" altLang="ja-JP" sz="1050">
              <a:solidFill>
                <a:schemeClr val="dk1"/>
              </a:solidFill>
              <a:effectLst/>
              <a:latin typeface="+mn-lt"/>
              <a:ea typeface="+mn-ea"/>
              <a:cs typeface="+mn-cs"/>
            </a:rPr>
            <a:t>人削減することとし、平成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月</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日の職員数は</a:t>
          </a:r>
          <a:r>
            <a:rPr lang="en-US" altLang="ja-JP" sz="1050">
              <a:solidFill>
                <a:schemeClr val="dk1"/>
              </a:solidFill>
              <a:effectLst/>
              <a:latin typeface="+mn-lt"/>
              <a:ea typeface="+mn-ea"/>
              <a:cs typeface="+mn-cs"/>
            </a:rPr>
            <a:t>20,600</a:t>
          </a:r>
          <a:r>
            <a:rPr lang="ja-JP" altLang="ja-JP" sz="1050">
              <a:solidFill>
                <a:schemeClr val="dk1"/>
              </a:solidFill>
              <a:effectLst/>
              <a:latin typeface="+mn-lt"/>
              <a:ea typeface="+mn-ea"/>
              <a:cs typeface="+mn-cs"/>
            </a:rPr>
            <a:t>人（半期比▲</a:t>
          </a:r>
          <a:r>
            <a:rPr lang="en-US" altLang="ja-JP" sz="1050">
              <a:solidFill>
                <a:schemeClr val="dk1"/>
              </a:solidFill>
              <a:effectLst/>
              <a:latin typeface="+mn-lt"/>
              <a:ea typeface="+mn-ea"/>
              <a:cs typeface="+mn-cs"/>
            </a:rPr>
            <a:t>320</a:t>
          </a:r>
          <a:r>
            <a:rPr lang="ja-JP" altLang="ja-JP" sz="1050">
              <a:solidFill>
                <a:schemeClr val="dk1"/>
              </a:solidFill>
              <a:effectLst/>
              <a:latin typeface="+mn-lt"/>
              <a:ea typeface="+mn-ea"/>
              <a:cs typeface="+mn-cs"/>
            </a:rPr>
            <a:t>人）となっている。</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68399</xdr:rowOff>
    </xdr:from>
    <xdr:to>
      <xdr:col>24</xdr:col>
      <xdr:colOff>558800</xdr:colOff>
      <xdr:row>64</xdr:row>
      <xdr:rowOff>91077</xdr:rowOff>
    </xdr:to>
    <xdr:cxnSp macro="">
      <xdr:nvCxnSpPr>
        <xdr:cNvPr id="316" name="直線コネクタ 315"/>
        <xdr:cNvCxnSpPr/>
      </xdr:nvCxnSpPr>
      <xdr:spPr>
        <a:xfrm flipV="1">
          <a:off x="17018000" y="10012499"/>
          <a:ext cx="0" cy="1051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63154</xdr:rowOff>
    </xdr:from>
    <xdr:ext cx="762000" cy="259045"/>
    <xdr:sp macro="" textlink="">
      <xdr:nvSpPr>
        <xdr:cNvPr id="317" name="定員管理の状況最小値テキスト"/>
        <xdr:cNvSpPr txBox="1"/>
      </xdr:nvSpPr>
      <xdr:spPr>
        <a:xfrm>
          <a:off x="17106900" y="1103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64</xdr:row>
      <xdr:rowOff>91077</xdr:rowOff>
    </xdr:from>
    <xdr:to>
      <xdr:col>24</xdr:col>
      <xdr:colOff>647700</xdr:colOff>
      <xdr:row>64</xdr:row>
      <xdr:rowOff>91077</xdr:rowOff>
    </xdr:to>
    <xdr:cxnSp macro="">
      <xdr:nvCxnSpPr>
        <xdr:cNvPr id="318" name="直線コネクタ 317"/>
        <xdr:cNvCxnSpPr/>
      </xdr:nvCxnSpPr>
      <xdr:spPr>
        <a:xfrm>
          <a:off x="16929100" y="110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154776</xdr:rowOff>
    </xdr:from>
    <xdr:ext cx="762000" cy="259045"/>
    <xdr:sp macro="" textlink="">
      <xdr:nvSpPr>
        <xdr:cNvPr id="319"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68399</xdr:rowOff>
    </xdr:from>
    <xdr:to>
      <xdr:col>24</xdr:col>
      <xdr:colOff>647700</xdr:colOff>
      <xdr:row>58</xdr:row>
      <xdr:rowOff>68399</xdr:rowOff>
    </xdr:to>
    <xdr:cxnSp macro="">
      <xdr:nvCxnSpPr>
        <xdr:cNvPr id="320" name="直線コネクタ 319"/>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91077</xdr:rowOff>
    </xdr:from>
    <xdr:to>
      <xdr:col>24</xdr:col>
      <xdr:colOff>558800</xdr:colOff>
      <xdr:row>64</xdr:row>
      <xdr:rowOff>153126</xdr:rowOff>
    </xdr:to>
    <xdr:cxnSp macro="">
      <xdr:nvCxnSpPr>
        <xdr:cNvPr id="321" name="直線コネクタ 320"/>
        <xdr:cNvCxnSpPr/>
      </xdr:nvCxnSpPr>
      <xdr:spPr>
        <a:xfrm flipV="1">
          <a:off x="16179800" y="110638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142801</xdr:rowOff>
    </xdr:from>
    <xdr:ext cx="762000" cy="259045"/>
    <xdr:sp macro="" textlink="">
      <xdr:nvSpPr>
        <xdr:cNvPr id="322" name="定員管理の状況平均値テキスト"/>
        <xdr:cNvSpPr txBox="1"/>
      </xdr:nvSpPr>
      <xdr:spPr>
        <a:xfrm>
          <a:off x="17106900" y="10258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126274</xdr:rowOff>
    </xdr:from>
    <xdr:to>
      <xdr:col>24</xdr:col>
      <xdr:colOff>609600</xdr:colOff>
      <xdr:row>61</xdr:row>
      <xdr:rowOff>56424</xdr:rowOff>
    </xdr:to>
    <xdr:sp macro="" textlink="">
      <xdr:nvSpPr>
        <xdr:cNvPr id="323" name="フローチャート : 判断 322"/>
        <xdr:cNvSpPr/>
      </xdr:nvSpPr>
      <xdr:spPr>
        <a:xfrm>
          <a:off x="16967200" y="1041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153126</xdr:rowOff>
    </xdr:from>
    <xdr:to>
      <xdr:col>23</xdr:col>
      <xdr:colOff>406400</xdr:colOff>
      <xdr:row>65</xdr:row>
      <xdr:rowOff>74749</xdr:rowOff>
    </xdr:to>
    <xdr:cxnSp macro="">
      <xdr:nvCxnSpPr>
        <xdr:cNvPr id="324" name="直線コネクタ 323"/>
        <xdr:cNvCxnSpPr/>
      </xdr:nvCxnSpPr>
      <xdr:spPr>
        <a:xfrm flipV="1">
          <a:off x="15290800" y="1112592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129722</xdr:rowOff>
    </xdr:from>
    <xdr:to>
      <xdr:col>23</xdr:col>
      <xdr:colOff>457200</xdr:colOff>
      <xdr:row>61</xdr:row>
      <xdr:rowOff>59872</xdr:rowOff>
    </xdr:to>
    <xdr:sp macro="" textlink="">
      <xdr:nvSpPr>
        <xdr:cNvPr id="325" name="フローチャート : 判断 324"/>
        <xdr:cNvSpPr/>
      </xdr:nvSpPr>
      <xdr:spPr>
        <a:xfrm>
          <a:off x="16129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70049</xdr:rowOff>
    </xdr:from>
    <xdr:ext cx="736600" cy="259045"/>
    <xdr:sp macro="" textlink="">
      <xdr:nvSpPr>
        <xdr:cNvPr id="326" name="テキスト ボックス 325"/>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74749</xdr:rowOff>
    </xdr:from>
    <xdr:to>
      <xdr:col>22</xdr:col>
      <xdr:colOff>203200</xdr:colOff>
      <xdr:row>65</xdr:row>
      <xdr:rowOff>126456</xdr:rowOff>
    </xdr:to>
    <xdr:cxnSp macro="">
      <xdr:nvCxnSpPr>
        <xdr:cNvPr id="327" name="直線コネクタ 326"/>
        <xdr:cNvCxnSpPr/>
      </xdr:nvCxnSpPr>
      <xdr:spPr>
        <a:xfrm flipV="1">
          <a:off x="14401800" y="1121899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143510</xdr:rowOff>
    </xdr:from>
    <xdr:to>
      <xdr:col>22</xdr:col>
      <xdr:colOff>254000</xdr:colOff>
      <xdr:row>61</xdr:row>
      <xdr:rowOff>73660</xdr:rowOff>
    </xdr:to>
    <xdr:sp macro="" textlink="">
      <xdr:nvSpPr>
        <xdr:cNvPr id="328" name="フローチャート : 判断 327"/>
        <xdr:cNvSpPr/>
      </xdr:nvSpPr>
      <xdr:spPr>
        <a:xfrm>
          <a:off x="15240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83837</xdr:rowOff>
    </xdr:from>
    <xdr:ext cx="762000" cy="259045"/>
    <xdr:sp macro="" textlink="">
      <xdr:nvSpPr>
        <xdr:cNvPr id="329" name="テキスト ボックス 328"/>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126456</xdr:rowOff>
    </xdr:from>
    <xdr:to>
      <xdr:col>21</xdr:col>
      <xdr:colOff>0</xdr:colOff>
      <xdr:row>67</xdr:row>
      <xdr:rowOff>4173</xdr:rowOff>
    </xdr:to>
    <xdr:cxnSp macro="">
      <xdr:nvCxnSpPr>
        <xdr:cNvPr id="330" name="直線コネクタ 329"/>
        <xdr:cNvCxnSpPr/>
      </xdr:nvCxnSpPr>
      <xdr:spPr>
        <a:xfrm flipV="1">
          <a:off x="13512800" y="1127070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153851</xdr:rowOff>
    </xdr:from>
    <xdr:to>
      <xdr:col>21</xdr:col>
      <xdr:colOff>50800</xdr:colOff>
      <xdr:row>61</xdr:row>
      <xdr:rowOff>84001</xdr:rowOff>
    </xdr:to>
    <xdr:sp macro="" textlink="">
      <xdr:nvSpPr>
        <xdr:cNvPr id="331" name="フローチャート : 判断 330"/>
        <xdr:cNvSpPr/>
      </xdr:nvSpPr>
      <xdr:spPr>
        <a:xfrm>
          <a:off x="14351000" y="1044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94178</xdr:rowOff>
    </xdr:from>
    <xdr:ext cx="762000" cy="259045"/>
    <xdr:sp macro="" textlink="">
      <xdr:nvSpPr>
        <xdr:cNvPr id="332" name="テキスト ボックス 331"/>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54791</xdr:rowOff>
    </xdr:from>
    <xdr:to>
      <xdr:col>19</xdr:col>
      <xdr:colOff>533400</xdr:colOff>
      <xdr:row>61</xdr:row>
      <xdr:rowOff>156391</xdr:rowOff>
    </xdr:to>
    <xdr:sp macro="" textlink="">
      <xdr:nvSpPr>
        <xdr:cNvPr id="333" name="フローチャート : 判断 332"/>
        <xdr:cNvSpPr/>
      </xdr:nvSpPr>
      <xdr:spPr>
        <a:xfrm>
          <a:off x="13462000" y="105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166568</xdr:rowOff>
    </xdr:from>
    <xdr:ext cx="762000" cy="259045"/>
    <xdr:sp macro="" textlink="">
      <xdr:nvSpPr>
        <xdr:cNvPr id="334" name="テキスト ボックス 333"/>
        <xdr:cNvSpPr txBox="1"/>
      </xdr:nvSpPr>
      <xdr:spPr>
        <a:xfrm>
          <a:off x="13131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40277</xdr:rowOff>
    </xdr:from>
    <xdr:to>
      <xdr:col>24</xdr:col>
      <xdr:colOff>609600</xdr:colOff>
      <xdr:row>64</xdr:row>
      <xdr:rowOff>141877</xdr:rowOff>
    </xdr:to>
    <xdr:sp macro="" textlink="">
      <xdr:nvSpPr>
        <xdr:cNvPr id="340" name="円/楕円 339"/>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107604</xdr:rowOff>
    </xdr:from>
    <xdr:ext cx="762000" cy="259045"/>
    <xdr:sp macro="" textlink="">
      <xdr:nvSpPr>
        <xdr:cNvPr id="341" name="定員管理の状況該当値テキスト"/>
        <xdr:cNvSpPr txBox="1"/>
      </xdr:nvSpPr>
      <xdr:spPr>
        <a:xfrm>
          <a:off x="17106900" y="109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102326</xdr:rowOff>
    </xdr:from>
    <xdr:to>
      <xdr:col>23</xdr:col>
      <xdr:colOff>457200</xdr:colOff>
      <xdr:row>65</xdr:row>
      <xdr:rowOff>32476</xdr:rowOff>
    </xdr:to>
    <xdr:sp macro="" textlink="">
      <xdr:nvSpPr>
        <xdr:cNvPr id="342" name="円/楕円 341"/>
        <xdr:cNvSpPr/>
      </xdr:nvSpPr>
      <xdr:spPr>
        <a:xfrm>
          <a:off x="16129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17253</xdr:rowOff>
    </xdr:from>
    <xdr:ext cx="736600" cy="259045"/>
    <xdr:sp macro="" textlink="">
      <xdr:nvSpPr>
        <xdr:cNvPr id="343" name="テキスト ボックス 342"/>
        <xdr:cNvSpPr txBox="1"/>
      </xdr:nvSpPr>
      <xdr:spPr>
        <a:xfrm>
          <a:off x="15798800" y="1116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23949</xdr:rowOff>
    </xdr:from>
    <xdr:to>
      <xdr:col>22</xdr:col>
      <xdr:colOff>254000</xdr:colOff>
      <xdr:row>65</xdr:row>
      <xdr:rowOff>125549</xdr:rowOff>
    </xdr:to>
    <xdr:sp macro="" textlink="">
      <xdr:nvSpPr>
        <xdr:cNvPr id="344" name="円/楕円 343"/>
        <xdr:cNvSpPr/>
      </xdr:nvSpPr>
      <xdr:spPr>
        <a:xfrm>
          <a:off x="15240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110326</xdr:rowOff>
    </xdr:from>
    <xdr:ext cx="762000" cy="259045"/>
    <xdr:sp macro="" textlink="">
      <xdr:nvSpPr>
        <xdr:cNvPr id="345" name="テキスト ボックス 344"/>
        <xdr:cNvSpPr txBox="1"/>
      </xdr:nvSpPr>
      <xdr:spPr>
        <a:xfrm>
          <a:off x="14909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75656</xdr:rowOff>
    </xdr:from>
    <xdr:to>
      <xdr:col>21</xdr:col>
      <xdr:colOff>50800</xdr:colOff>
      <xdr:row>66</xdr:row>
      <xdr:rowOff>5806</xdr:rowOff>
    </xdr:to>
    <xdr:sp macro="" textlink="">
      <xdr:nvSpPr>
        <xdr:cNvPr id="346" name="円/楕円 345"/>
        <xdr:cNvSpPr/>
      </xdr:nvSpPr>
      <xdr:spPr>
        <a:xfrm>
          <a:off x="14351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162033</xdr:rowOff>
    </xdr:from>
    <xdr:ext cx="762000" cy="259045"/>
    <xdr:sp macro="" textlink="">
      <xdr:nvSpPr>
        <xdr:cNvPr id="347" name="テキスト ボックス 346"/>
        <xdr:cNvSpPr txBox="1"/>
      </xdr:nvSpPr>
      <xdr:spPr>
        <a:xfrm>
          <a:off x="14020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124823</xdr:rowOff>
    </xdr:from>
    <xdr:to>
      <xdr:col>19</xdr:col>
      <xdr:colOff>533400</xdr:colOff>
      <xdr:row>67</xdr:row>
      <xdr:rowOff>54973</xdr:rowOff>
    </xdr:to>
    <xdr:sp macro="" textlink="">
      <xdr:nvSpPr>
        <xdr:cNvPr id="348" name="円/楕円 347"/>
        <xdr:cNvSpPr/>
      </xdr:nvSpPr>
      <xdr:spPr>
        <a:xfrm>
          <a:off x="13462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39750</xdr:rowOff>
    </xdr:from>
    <xdr:ext cx="762000" cy="259045"/>
    <xdr:sp macro="" textlink="">
      <xdr:nvSpPr>
        <xdr:cNvPr id="349" name="テキスト ボックス 348"/>
        <xdr:cNvSpPr txBox="1"/>
      </xdr:nvSpPr>
      <xdr:spPr>
        <a:xfrm>
          <a:off x="13131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年度については、弁天町駅前開発土地信託事業（オーク</a:t>
          </a:r>
          <a:r>
            <a:rPr lang="en-US" altLang="ja-JP" sz="1100" u="none">
              <a:solidFill>
                <a:schemeClr val="dk1"/>
              </a:solidFill>
              <a:effectLst/>
              <a:latin typeface="+mn-lt"/>
              <a:ea typeface="+mn-ea"/>
              <a:cs typeface="+mn-cs"/>
            </a:rPr>
            <a:t>200</a:t>
          </a:r>
          <a:r>
            <a:rPr lang="ja-JP" altLang="ja-JP" sz="1100" u="none">
              <a:solidFill>
                <a:schemeClr val="dk1"/>
              </a:solidFill>
              <a:effectLst/>
              <a:latin typeface="+mn-lt"/>
              <a:ea typeface="+mn-ea"/>
              <a:cs typeface="+mn-cs"/>
            </a:rPr>
            <a:t>）の和解金の支払いなどにより、平成</a:t>
          </a:r>
          <a:r>
            <a:rPr lang="en-US" altLang="ja-JP" sz="1100" u="none">
              <a:solidFill>
                <a:schemeClr val="dk1"/>
              </a:solidFill>
              <a:effectLst/>
              <a:latin typeface="+mn-lt"/>
              <a:ea typeface="+mn-ea"/>
              <a:cs typeface="+mn-cs"/>
            </a:rPr>
            <a:t>25</a:t>
          </a:r>
          <a:r>
            <a:rPr lang="ja-JP" altLang="ja-JP" sz="1100" u="none">
              <a:solidFill>
                <a:schemeClr val="dk1"/>
              </a:solidFill>
              <a:effectLst/>
              <a:latin typeface="+mn-lt"/>
              <a:ea typeface="+mn-ea"/>
              <a:cs typeface="+mn-cs"/>
            </a:rPr>
            <a:t>年度と比較して</a:t>
          </a:r>
          <a:r>
            <a:rPr lang="en-US" altLang="ja-JP" sz="1100" u="none">
              <a:solidFill>
                <a:schemeClr val="dk1"/>
              </a:solidFill>
              <a:effectLst/>
              <a:latin typeface="+mn-lt"/>
              <a:ea typeface="+mn-ea"/>
              <a:cs typeface="+mn-cs"/>
            </a:rPr>
            <a:t>0.3</a:t>
          </a:r>
          <a:r>
            <a:rPr lang="ja-JP" altLang="ja-JP" sz="1100" u="none">
              <a:solidFill>
                <a:schemeClr val="dk1"/>
              </a:solidFill>
              <a:effectLst/>
              <a:latin typeface="+mn-lt"/>
              <a:ea typeface="+mn-ea"/>
              <a:cs typeface="+mn-cs"/>
            </a:rPr>
            <a:t>ポイント悪化したものの、この間の市政改革の取組で、地方債発行を抑制してきたことにより地方債残高が減少したことが</a:t>
          </a:r>
          <a:r>
            <a:rPr lang="ja-JP" altLang="en-US" sz="1100" u="none">
              <a:solidFill>
                <a:schemeClr val="dk1"/>
              </a:solidFill>
              <a:effectLst/>
              <a:latin typeface="+mn-lt"/>
              <a:ea typeface="+mn-ea"/>
              <a:cs typeface="+mn-cs"/>
            </a:rPr>
            <a:t>主な</a:t>
          </a:r>
          <a:r>
            <a:rPr lang="ja-JP" altLang="ja-JP" sz="1100" u="none">
              <a:solidFill>
                <a:schemeClr val="dk1"/>
              </a:solidFill>
              <a:effectLst/>
              <a:latin typeface="+mn-lt"/>
              <a:ea typeface="+mn-ea"/>
              <a:cs typeface="+mn-cs"/>
            </a:rPr>
            <a:t>要因で、平成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年度については、昨年度と比較して、</a:t>
          </a:r>
          <a:r>
            <a:rPr lang="en-US" altLang="ja-JP" sz="1100" u="none">
              <a:solidFill>
                <a:schemeClr val="dk1"/>
              </a:solidFill>
              <a:effectLst/>
              <a:latin typeface="+mn-lt"/>
              <a:ea typeface="+mn-ea"/>
              <a:cs typeface="+mn-cs"/>
            </a:rPr>
            <a:t>0.1</a:t>
          </a:r>
          <a:r>
            <a:rPr lang="ja-JP" altLang="ja-JP" sz="1100" u="none">
              <a:solidFill>
                <a:schemeClr val="dk1"/>
              </a:solidFill>
              <a:effectLst/>
              <a:latin typeface="+mn-lt"/>
              <a:ea typeface="+mn-ea"/>
              <a:cs typeface="+mn-cs"/>
            </a:rPr>
            <a:t>ポイント改善した。なお、引き続き類似団体平均を下回っている。</a:t>
          </a:r>
        </a:p>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今後も引き続き市債残高の縮減に努めるなど公債費の抑制を図る。</a:t>
          </a:r>
          <a:endParaRPr lang="ja-JP" altLang="ja-JP" sz="1400" u="none">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81" name="直線コネクタ 380"/>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2"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3" name="直線コネクタ 382"/>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4"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5" name="直線コネクタ 384"/>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149074</xdr:rowOff>
    </xdr:from>
    <xdr:to>
      <xdr:col>24</xdr:col>
      <xdr:colOff>558800</xdr:colOff>
      <xdr:row>39</xdr:row>
      <xdr:rowOff>160565</xdr:rowOff>
    </xdr:to>
    <xdr:cxnSp macro="">
      <xdr:nvCxnSpPr>
        <xdr:cNvPr id="386" name="直線コネクタ 385"/>
        <xdr:cNvCxnSpPr/>
      </xdr:nvCxnSpPr>
      <xdr:spPr>
        <a:xfrm flipV="1">
          <a:off x="16179800" y="68356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7"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8" name="フローチャート : 判断 387"/>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39</xdr:row>
      <xdr:rowOff>160565</xdr:rowOff>
    </xdr:to>
    <xdr:cxnSp macro="">
      <xdr:nvCxnSpPr>
        <xdr:cNvPr id="389" name="直線コネクタ 388"/>
        <xdr:cNvCxnSpPr/>
      </xdr:nvCxnSpPr>
      <xdr:spPr>
        <a:xfrm>
          <a:off x="15290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1" name="テキスト ボックス 390"/>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126093</xdr:rowOff>
    </xdr:from>
    <xdr:to>
      <xdr:col>22</xdr:col>
      <xdr:colOff>203200</xdr:colOff>
      <xdr:row>40</xdr:row>
      <xdr:rowOff>605</xdr:rowOff>
    </xdr:to>
    <xdr:cxnSp macro="">
      <xdr:nvCxnSpPr>
        <xdr:cNvPr id="392" name="直線コネクタ 391"/>
        <xdr:cNvCxnSpPr/>
      </xdr:nvCxnSpPr>
      <xdr:spPr>
        <a:xfrm flipV="1">
          <a:off x="14401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3" name="フローチャート :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4" name="テキスト ボックス 393"/>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605</xdr:rowOff>
    </xdr:from>
    <xdr:to>
      <xdr:col>21</xdr:col>
      <xdr:colOff>0</xdr:colOff>
      <xdr:row>40</xdr:row>
      <xdr:rowOff>69548</xdr:rowOff>
    </xdr:to>
    <xdr:cxnSp macro="">
      <xdr:nvCxnSpPr>
        <xdr:cNvPr id="395" name="直線コネクタ 394"/>
        <xdr:cNvCxnSpPr/>
      </xdr:nvCxnSpPr>
      <xdr:spPr>
        <a:xfrm flipV="1">
          <a:off x="13512800" y="685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6" name="フローチャート : 判断 395"/>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7" name="テキスト ボックス 396"/>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8" name="フローチャート : 判断 397"/>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9" name="テキスト ボックス 398"/>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405" name="円/楕円 404"/>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406"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109765</xdr:rowOff>
    </xdr:from>
    <xdr:to>
      <xdr:col>23</xdr:col>
      <xdr:colOff>457200</xdr:colOff>
      <xdr:row>40</xdr:row>
      <xdr:rowOff>39915</xdr:rowOff>
    </xdr:to>
    <xdr:sp macro="" textlink="">
      <xdr:nvSpPr>
        <xdr:cNvPr id="407" name="円/楕円 406"/>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408" name="テキスト ボックス 407"/>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75293</xdr:rowOff>
    </xdr:from>
    <xdr:to>
      <xdr:col>22</xdr:col>
      <xdr:colOff>254000</xdr:colOff>
      <xdr:row>40</xdr:row>
      <xdr:rowOff>5443</xdr:rowOff>
    </xdr:to>
    <xdr:sp macro="" textlink="">
      <xdr:nvSpPr>
        <xdr:cNvPr id="409" name="円/楕円 408"/>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15620</xdr:rowOff>
    </xdr:from>
    <xdr:ext cx="762000" cy="259045"/>
    <xdr:sp macro="" textlink="">
      <xdr:nvSpPr>
        <xdr:cNvPr id="410" name="テキスト ボックス 409"/>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121255</xdr:rowOff>
    </xdr:from>
    <xdr:to>
      <xdr:col>21</xdr:col>
      <xdr:colOff>50800</xdr:colOff>
      <xdr:row>40</xdr:row>
      <xdr:rowOff>51405</xdr:rowOff>
    </xdr:to>
    <xdr:sp macro="" textlink="">
      <xdr:nvSpPr>
        <xdr:cNvPr id="411" name="円/楕円 410"/>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61582</xdr:rowOff>
    </xdr:from>
    <xdr:ext cx="762000" cy="259045"/>
    <xdr:sp macro="" textlink="">
      <xdr:nvSpPr>
        <xdr:cNvPr id="412" name="テキスト ボックス 411"/>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18748</xdr:rowOff>
    </xdr:from>
    <xdr:to>
      <xdr:col>19</xdr:col>
      <xdr:colOff>533400</xdr:colOff>
      <xdr:row>40</xdr:row>
      <xdr:rowOff>120348</xdr:rowOff>
    </xdr:to>
    <xdr:sp macro="" textlink="">
      <xdr:nvSpPr>
        <xdr:cNvPr id="413" name="円/楕円 412"/>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130525</xdr:rowOff>
    </xdr:from>
    <xdr:ext cx="762000" cy="259045"/>
    <xdr:sp macro="" textlink="">
      <xdr:nvSpPr>
        <xdr:cNvPr id="414" name="テキスト ボックス 413"/>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この間の市政改革の取組で、地方債の発行を抑制してきたことにより地方債残高が減少したことが</a:t>
          </a:r>
          <a:r>
            <a:rPr lang="ja-JP" altLang="en-US" sz="1100" u="none">
              <a:solidFill>
                <a:schemeClr val="dk1"/>
              </a:solidFill>
              <a:effectLst/>
              <a:latin typeface="+mn-lt"/>
              <a:ea typeface="+mn-ea"/>
              <a:cs typeface="+mn-cs"/>
            </a:rPr>
            <a:t>主な</a:t>
          </a:r>
          <a:r>
            <a:rPr lang="ja-JP" altLang="ja-JP" sz="1100" u="none">
              <a:solidFill>
                <a:schemeClr val="dk1"/>
              </a:solidFill>
              <a:effectLst/>
              <a:latin typeface="+mn-lt"/>
              <a:ea typeface="+mn-ea"/>
              <a:cs typeface="+mn-cs"/>
            </a:rPr>
            <a:t>要因で、将来負担比率は毎年度着実に改善している。なお、平成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年度については、類似団体内平均を下回っている。</a:t>
          </a:r>
        </a:p>
        <a:p>
          <a:r>
            <a:rPr lang="ja-JP" altLang="ja-JP" sz="1100" u="none">
              <a:solidFill>
                <a:schemeClr val="dk1"/>
              </a:solidFill>
              <a:effectLst/>
              <a:latin typeface="+mn-lt"/>
              <a:ea typeface="+mn-ea"/>
              <a:cs typeface="+mn-cs"/>
            </a:rPr>
            <a:t>　今後も引き続き市債残高の縮減に努めるなど公債費</a:t>
          </a:r>
          <a:r>
            <a:rPr lang="ja-JP" altLang="en-US" sz="1100" u="none" strike="noStrike" baseline="0">
              <a:solidFill>
                <a:schemeClr val="dk1"/>
              </a:solidFill>
              <a:effectLst/>
              <a:latin typeface="+mn-lt"/>
              <a:ea typeface="+mn-ea"/>
              <a:cs typeface="+mn-cs"/>
            </a:rPr>
            <a:t>の</a:t>
          </a:r>
          <a:r>
            <a:rPr lang="ja-JP" altLang="ja-JP" sz="1100" u="none">
              <a:solidFill>
                <a:schemeClr val="dk1"/>
              </a:solidFill>
              <a:effectLst/>
              <a:latin typeface="+mn-lt"/>
              <a:ea typeface="+mn-ea"/>
              <a:cs typeface="+mn-cs"/>
            </a:rPr>
            <a:t>抑制を図る。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41" name="直線コネクタ 440"/>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42"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43" name="直線コネクタ 442"/>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101575</xdr:rowOff>
    </xdr:from>
    <xdr:to>
      <xdr:col>24</xdr:col>
      <xdr:colOff>558800</xdr:colOff>
      <xdr:row>18</xdr:row>
      <xdr:rowOff>49327</xdr:rowOff>
    </xdr:to>
    <xdr:cxnSp macro="">
      <xdr:nvCxnSpPr>
        <xdr:cNvPr id="446" name="直線コネクタ 445"/>
        <xdr:cNvCxnSpPr/>
      </xdr:nvCxnSpPr>
      <xdr:spPr>
        <a:xfrm flipV="1">
          <a:off x="16179800" y="3016225"/>
          <a:ext cx="838200" cy="1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7"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8" name="フローチャート : 判断 447"/>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49327</xdr:rowOff>
    </xdr:from>
    <xdr:to>
      <xdr:col>23</xdr:col>
      <xdr:colOff>406400</xdr:colOff>
      <xdr:row>18</xdr:row>
      <xdr:rowOff>100965</xdr:rowOff>
    </xdr:to>
    <xdr:cxnSp macro="">
      <xdr:nvCxnSpPr>
        <xdr:cNvPr id="449" name="直線コネクタ 448"/>
        <xdr:cNvCxnSpPr/>
      </xdr:nvCxnSpPr>
      <xdr:spPr>
        <a:xfrm flipV="1">
          <a:off x="15290800" y="3135427"/>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50" name="フローチャート : 判断 449"/>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51" name="テキスト ボックス 450"/>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100965</xdr:rowOff>
    </xdr:from>
    <xdr:to>
      <xdr:col>22</xdr:col>
      <xdr:colOff>203200</xdr:colOff>
      <xdr:row>19</xdr:row>
      <xdr:rowOff>66091</xdr:rowOff>
    </xdr:to>
    <xdr:cxnSp macro="">
      <xdr:nvCxnSpPr>
        <xdr:cNvPr id="452" name="直線コネクタ 451"/>
        <xdr:cNvCxnSpPr/>
      </xdr:nvCxnSpPr>
      <xdr:spPr>
        <a:xfrm flipV="1">
          <a:off x="14401800" y="3187065"/>
          <a:ext cx="889000" cy="1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53" name="フローチャート : 判断 452"/>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54" name="テキスト ボックス 453"/>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66091</xdr:rowOff>
    </xdr:from>
    <xdr:to>
      <xdr:col>21</xdr:col>
      <xdr:colOff>0</xdr:colOff>
      <xdr:row>19</xdr:row>
      <xdr:rowOff>158267</xdr:rowOff>
    </xdr:to>
    <xdr:cxnSp macro="">
      <xdr:nvCxnSpPr>
        <xdr:cNvPr id="455" name="直線コネクタ 454"/>
        <xdr:cNvCxnSpPr/>
      </xdr:nvCxnSpPr>
      <xdr:spPr>
        <a:xfrm flipV="1">
          <a:off x="13512800" y="3323641"/>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6" name="フローチャート : 判断 455"/>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7" name="テキスト ボックス 456"/>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8" name="フローチャート : 判断 457"/>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9" name="テキスト ボックス 458"/>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50775</xdr:rowOff>
    </xdr:from>
    <xdr:to>
      <xdr:col>24</xdr:col>
      <xdr:colOff>609600</xdr:colOff>
      <xdr:row>17</xdr:row>
      <xdr:rowOff>152375</xdr:rowOff>
    </xdr:to>
    <xdr:sp macro="" textlink="">
      <xdr:nvSpPr>
        <xdr:cNvPr id="465" name="円/楕円 464"/>
        <xdr:cNvSpPr/>
      </xdr:nvSpPr>
      <xdr:spPr>
        <a:xfrm>
          <a:off x="16967200" y="2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67302</xdr:rowOff>
    </xdr:from>
    <xdr:ext cx="762000" cy="259045"/>
    <xdr:sp macro="" textlink="">
      <xdr:nvSpPr>
        <xdr:cNvPr id="466" name="将来負担の状況該当値テキスト"/>
        <xdr:cNvSpPr txBox="1"/>
      </xdr:nvSpPr>
      <xdr:spPr>
        <a:xfrm>
          <a:off x="17106900" y="281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169977</xdr:rowOff>
    </xdr:from>
    <xdr:to>
      <xdr:col>23</xdr:col>
      <xdr:colOff>457200</xdr:colOff>
      <xdr:row>18</xdr:row>
      <xdr:rowOff>100127</xdr:rowOff>
    </xdr:to>
    <xdr:sp macro="" textlink="">
      <xdr:nvSpPr>
        <xdr:cNvPr id="467" name="円/楕円 466"/>
        <xdr:cNvSpPr/>
      </xdr:nvSpPr>
      <xdr:spPr>
        <a:xfrm>
          <a:off x="16129000" y="30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84904</xdr:rowOff>
    </xdr:from>
    <xdr:ext cx="736600" cy="259045"/>
    <xdr:sp macro="" textlink="">
      <xdr:nvSpPr>
        <xdr:cNvPr id="468" name="テキスト ボックス 467"/>
        <xdr:cNvSpPr txBox="1"/>
      </xdr:nvSpPr>
      <xdr:spPr>
        <a:xfrm>
          <a:off x="15798800" y="31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50165</xdr:rowOff>
    </xdr:from>
    <xdr:to>
      <xdr:col>22</xdr:col>
      <xdr:colOff>254000</xdr:colOff>
      <xdr:row>18</xdr:row>
      <xdr:rowOff>151765</xdr:rowOff>
    </xdr:to>
    <xdr:sp macro="" textlink="">
      <xdr:nvSpPr>
        <xdr:cNvPr id="469" name="円/楕円 468"/>
        <xdr:cNvSpPr/>
      </xdr:nvSpPr>
      <xdr:spPr>
        <a:xfrm>
          <a:off x="152400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136542</xdr:rowOff>
    </xdr:from>
    <xdr:ext cx="762000" cy="259045"/>
    <xdr:sp macro="" textlink="">
      <xdr:nvSpPr>
        <xdr:cNvPr id="470" name="テキスト ボックス 469"/>
        <xdr:cNvSpPr txBox="1"/>
      </xdr:nvSpPr>
      <xdr:spPr>
        <a:xfrm>
          <a:off x="14909800" y="322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15291</xdr:rowOff>
    </xdr:from>
    <xdr:to>
      <xdr:col>21</xdr:col>
      <xdr:colOff>50800</xdr:colOff>
      <xdr:row>19</xdr:row>
      <xdr:rowOff>116891</xdr:rowOff>
    </xdr:to>
    <xdr:sp macro="" textlink="">
      <xdr:nvSpPr>
        <xdr:cNvPr id="471" name="円/楕円 470"/>
        <xdr:cNvSpPr/>
      </xdr:nvSpPr>
      <xdr:spPr>
        <a:xfrm>
          <a:off x="14351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101668</xdr:rowOff>
    </xdr:from>
    <xdr:ext cx="762000" cy="259045"/>
    <xdr:sp macro="" textlink="">
      <xdr:nvSpPr>
        <xdr:cNvPr id="472" name="テキスト ボックス 471"/>
        <xdr:cNvSpPr txBox="1"/>
      </xdr:nvSpPr>
      <xdr:spPr>
        <a:xfrm>
          <a:off x="14020800" y="33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107467</xdr:rowOff>
    </xdr:from>
    <xdr:to>
      <xdr:col>19</xdr:col>
      <xdr:colOff>533400</xdr:colOff>
      <xdr:row>20</xdr:row>
      <xdr:rowOff>37617</xdr:rowOff>
    </xdr:to>
    <xdr:sp macro="" textlink="">
      <xdr:nvSpPr>
        <xdr:cNvPr id="473" name="円/楕円 472"/>
        <xdr:cNvSpPr/>
      </xdr:nvSpPr>
      <xdr:spPr>
        <a:xfrm>
          <a:off x="13462000" y="33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22394</xdr:rowOff>
    </xdr:from>
    <xdr:ext cx="762000" cy="259045"/>
    <xdr:sp macro="" textlink="">
      <xdr:nvSpPr>
        <xdr:cNvPr id="474" name="テキスト ボックス 473"/>
        <xdr:cNvSpPr txBox="1"/>
      </xdr:nvSpPr>
      <xdr:spPr>
        <a:xfrm>
          <a:off x="13131800" y="34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a:t>
          </a:r>
          <a:r>
            <a:rPr lang="ja-JP" altLang="ja-JP" sz="1100" u="none">
              <a:solidFill>
                <a:schemeClr val="dk1"/>
              </a:solidFill>
              <a:effectLst/>
              <a:latin typeface="+mn-lt"/>
              <a:ea typeface="+mn-ea"/>
              <a:cs typeface="+mn-cs"/>
            </a:rPr>
            <a:t>、市政改革を進めており、平成</a:t>
          </a:r>
          <a:r>
            <a:rPr lang="en-US" altLang="ja-JP" sz="1100" u="none">
              <a:solidFill>
                <a:schemeClr val="dk1"/>
              </a:solidFill>
              <a:effectLst/>
              <a:latin typeface="+mn-lt"/>
              <a:ea typeface="+mn-ea"/>
              <a:cs typeface="+mn-cs"/>
            </a:rPr>
            <a:t>24</a:t>
          </a:r>
          <a:r>
            <a:rPr lang="ja-JP" altLang="ja-JP" sz="1100" u="none">
              <a:solidFill>
                <a:schemeClr val="dk1"/>
              </a:solidFill>
              <a:effectLst/>
              <a:latin typeface="+mn-lt"/>
              <a:ea typeface="+mn-ea"/>
              <a:cs typeface="+mn-cs"/>
            </a:rPr>
            <a:t>年</a:t>
          </a:r>
          <a:r>
            <a:rPr lang="en-US" altLang="ja-JP" sz="1100" u="none">
              <a:solidFill>
                <a:schemeClr val="dk1"/>
              </a:solidFill>
              <a:effectLst/>
              <a:latin typeface="+mn-lt"/>
              <a:ea typeface="+mn-ea"/>
              <a:cs typeface="+mn-cs"/>
            </a:rPr>
            <a:t>7</a:t>
          </a:r>
          <a:r>
            <a:rPr lang="ja-JP" altLang="ja-JP" sz="1100" u="none">
              <a:solidFill>
                <a:schemeClr val="dk1"/>
              </a:solidFill>
              <a:effectLst/>
              <a:latin typeface="+mn-lt"/>
              <a:ea typeface="+mn-ea"/>
              <a:cs typeface="+mn-cs"/>
            </a:rPr>
            <a:t>月に策定した「市政改革プラン」においては、施策・事業などのゼロからの再構築、事務事業・現業系業務の民間や地域等への開放、府との連携による府市業務の共通化の検討、退職勧奨制度や再就職支援策の検討、組織・ポストの見直しなど、スリムで効率的な業務執行体制をめざして取り組んだことにより、人件費にかかる経常収支比率は改善しており、類似団体平均を下回って</a:t>
          </a:r>
          <a:r>
            <a:rPr lang="ja-JP" altLang="ja-JP" sz="1100">
              <a:solidFill>
                <a:schemeClr val="dk1"/>
              </a:solidFill>
              <a:effectLst/>
              <a:latin typeface="+mn-lt"/>
              <a:ea typeface="+mn-ea"/>
              <a:cs typeface="+mn-cs"/>
            </a:rPr>
            <a:t>いる。</a:t>
          </a:r>
        </a:p>
        <a:p>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167822</xdr:rowOff>
    </xdr:from>
    <xdr:to>
      <xdr:col>7</xdr:col>
      <xdr:colOff>15875</xdr:colOff>
      <xdr:row>37</xdr:row>
      <xdr:rowOff>135164</xdr:rowOff>
    </xdr:to>
    <xdr:cxnSp macro="">
      <xdr:nvCxnSpPr>
        <xdr:cNvPr id="68" name="直線コネクタ 67"/>
        <xdr:cNvCxnSpPr/>
      </xdr:nvCxnSpPr>
      <xdr:spPr>
        <a:xfrm flipV="1">
          <a:off x="3987800" y="6168572"/>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135164</xdr:rowOff>
    </xdr:from>
    <xdr:to>
      <xdr:col>5</xdr:col>
      <xdr:colOff>549275</xdr:colOff>
      <xdr:row>37</xdr:row>
      <xdr:rowOff>167822</xdr:rowOff>
    </xdr:to>
    <xdr:cxnSp macro="">
      <xdr:nvCxnSpPr>
        <xdr:cNvPr id="71" name="直線コネクタ 70"/>
        <xdr:cNvCxnSpPr/>
      </xdr:nvCxnSpPr>
      <xdr:spPr>
        <a:xfrm flipV="1">
          <a:off x="3098800" y="6478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41</xdr:row>
      <xdr:rowOff>135165</xdr:rowOff>
    </xdr:to>
    <xdr:cxnSp macro="">
      <xdr:nvCxnSpPr>
        <xdr:cNvPr id="74" name="直線コネクタ 73"/>
        <xdr:cNvCxnSpPr/>
      </xdr:nvCxnSpPr>
      <xdr:spPr>
        <a:xfrm flipV="1">
          <a:off x="2209800" y="6511472"/>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135165</xdr:rowOff>
    </xdr:from>
    <xdr:to>
      <xdr:col>3</xdr:col>
      <xdr:colOff>142875</xdr:colOff>
      <xdr:row>42</xdr:row>
      <xdr:rowOff>61685</xdr:rowOff>
    </xdr:to>
    <xdr:cxnSp macro="">
      <xdr:nvCxnSpPr>
        <xdr:cNvPr id="77" name="直線コネクタ 76"/>
        <xdr:cNvCxnSpPr/>
      </xdr:nvCxnSpPr>
      <xdr:spPr>
        <a:xfrm flipV="1">
          <a:off x="1320800" y="7164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9" name="テキスト ボックス 78"/>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117022</xdr:rowOff>
    </xdr:from>
    <xdr:to>
      <xdr:col>7</xdr:col>
      <xdr:colOff>66675</xdr:colOff>
      <xdr:row>36</xdr:row>
      <xdr:rowOff>47172</xdr:rowOff>
    </xdr:to>
    <xdr:sp macro="" textlink="">
      <xdr:nvSpPr>
        <xdr:cNvPr id="87" name="円/楕円 86"/>
        <xdr:cNvSpPr/>
      </xdr:nvSpPr>
      <xdr:spPr>
        <a:xfrm>
          <a:off x="4775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133549</xdr:rowOff>
    </xdr:from>
    <xdr:ext cx="762000" cy="259045"/>
    <xdr:sp macro="" textlink="">
      <xdr:nvSpPr>
        <xdr:cNvPr id="88" name="人件費該当値テキスト"/>
        <xdr:cNvSpPr txBox="1"/>
      </xdr:nvSpPr>
      <xdr:spPr>
        <a:xfrm>
          <a:off x="4914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84364</xdr:rowOff>
    </xdr:from>
    <xdr:to>
      <xdr:col>5</xdr:col>
      <xdr:colOff>600075</xdr:colOff>
      <xdr:row>38</xdr:row>
      <xdr:rowOff>14514</xdr:rowOff>
    </xdr:to>
    <xdr:sp macro="" textlink="">
      <xdr:nvSpPr>
        <xdr:cNvPr id="89" name="円/楕円 88"/>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90" name="テキスト ボックス 89"/>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91" name="円/楕円 90"/>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92" name="テキスト ボックス 91"/>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84365</xdr:rowOff>
    </xdr:from>
    <xdr:to>
      <xdr:col>3</xdr:col>
      <xdr:colOff>193675</xdr:colOff>
      <xdr:row>42</xdr:row>
      <xdr:rowOff>14515</xdr:rowOff>
    </xdr:to>
    <xdr:sp macro="" textlink="">
      <xdr:nvSpPr>
        <xdr:cNvPr id="93" name="円/楕円 92"/>
        <xdr:cNvSpPr/>
      </xdr:nvSpPr>
      <xdr:spPr>
        <a:xfrm>
          <a:off x="2159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170742</xdr:rowOff>
    </xdr:from>
    <xdr:ext cx="762000" cy="259045"/>
    <xdr:sp macro="" textlink="">
      <xdr:nvSpPr>
        <xdr:cNvPr id="94" name="テキスト ボックス 93"/>
        <xdr:cNvSpPr txBox="1"/>
      </xdr:nvSpPr>
      <xdr:spPr>
        <a:xfrm>
          <a:off x="1828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95" name="円/楕円 94"/>
        <xdr:cNvSpPr/>
      </xdr:nvSpPr>
      <xdr:spPr>
        <a:xfrm>
          <a:off x="1270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96" name="テキスト ボックス 95"/>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年度から効果的・効率的な行財政運営をめざして、市政改革を進めてきた。この改革によって一定の成果をあげたが、平成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 「市政改革プラン」に基づき、光熱水費等の節減、ファシリティマネジメントの徹底により、庁舎・事務所の維持管理費の削減に取り組むと同時に、広報印刷物の作成、新聞・書籍等の出版物や物品の購入等にあたりその必要性や費用対 効果を点検・精査し、見直しを進めるなど、更なる改善に取り組んでいく。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167821</xdr:rowOff>
    </xdr:from>
    <xdr:to>
      <xdr:col>24</xdr:col>
      <xdr:colOff>31750</xdr:colOff>
      <xdr:row>21</xdr:row>
      <xdr:rowOff>113393</xdr:rowOff>
    </xdr:to>
    <xdr:cxnSp macro="">
      <xdr:nvCxnSpPr>
        <xdr:cNvPr id="126" name="直線コネクタ 125"/>
        <xdr:cNvCxnSpPr/>
      </xdr:nvCxnSpPr>
      <xdr:spPr>
        <a:xfrm flipV="1">
          <a:off x="16510000" y="2396671"/>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85470</xdr:rowOff>
    </xdr:from>
    <xdr:ext cx="762000" cy="259045"/>
    <xdr:sp macro="" textlink="">
      <xdr:nvSpPr>
        <xdr:cNvPr id="127"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113393</xdr:rowOff>
    </xdr:from>
    <xdr:to>
      <xdr:col>24</xdr:col>
      <xdr:colOff>120650</xdr:colOff>
      <xdr:row>21</xdr:row>
      <xdr:rowOff>113393</xdr:rowOff>
    </xdr:to>
    <xdr:cxnSp macro="">
      <xdr:nvCxnSpPr>
        <xdr:cNvPr id="128" name="直線コネクタ 127"/>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82748</xdr:rowOff>
    </xdr:from>
    <xdr:ext cx="762000" cy="259045"/>
    <xdr:sp macro="" textlink="">
      <xdr:nvSpPr>
        <xdr:cNvPr id="129"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13</xdr:row>
      <xdr:rowOff>167821</xdr:rowOff>
    </xdr:from>
    <xdr:to>
      <xdr:col>24</xdr:col>
      <xdr:colOff>120650</xdr:colOff>
      <xdr:row>13</xdr:row>
      <xdr:rowOff>167821</xdr:rowOff>
    </xdr:to>
    <xdr:cxnSp macro="">
      <xdr:nvCxnSpPr>
        <xdr:cNvPr id="130" name="直線コネクタ 129"/>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167821</xdr:rowOff>
    </xdr:from>
    <xdr:to>
      <xdr:col>24</xdr:col>
      <xdr:colOff>31750</xdr:colOff>
      <xdr:row>14</xdr:row>
      <xdr:rowOff>50800</xdr:rowOff>
    </xdr:to>
    <xdr:cxnSp macro="">
      <xdr:nvCxnSpPr>
        <xdr:cNvPr id="131" name="直線コネクタ 130"/>
        <xdr:cNvCxnSpPr/>
      </xdr:nvCxnSpPr>
      <xdr:spPr>
        <a:xfrm flipV="1">
          <a:off x="15671800" y="2396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33" name="フローチャート :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14</xdr:row>
      <xdr:rowOff>50800</xdr:rowOff>
    </xdr:to>
    <xdr:cxnSp macro="">
      <xdr:nvCxnSpPr>
        <xdr:cNvPr id="134" name="直線コネクタ 133"/>
        <xdr:cNvCxnSpPr/>
      </xdr:nvCxnSpPr>
      <xdr:spPr>
        <a:xfrm>
          <a:off x="14782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5" name="フローチャート :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6" name="テキスト ボックス 135"/>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80736</xdr:rowOff>
    </xdr:from>
    <xdr:to>
      <xdr:col>21</xdr:col>
      <xdr:colOff>361950</xdr:colOff>
      <xdr:row>13</xdr:row>
      <xdr:rowOff>124279</xdr:rowOff>
    </xdr:to>
    <xdr:cxnSp macro="">
      <xdr:nvCxnSpPr>
        <xdr:cNvPr id="137" name="直線コネクタ 136"/>
        <xdr:cNvCxnSpPr/>
      </xdr:nvCxnSpPr>
      <xdr:spPr>
        <a:xfrm>
          <a:off x="13893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59871</xdr:rowOff>
    </xdr:from>
    <xdr:to>
      <xdr:col>21</xdr:col>
      <xdr:colOff>412750</xdr:colOff>
      <xdr:row>16</xdr:row>
      <xdr:rowOff>161471</xdr:rowOff>
    </xdr:to>
    <xdr:sp macro="" textlink="">
      <xdr:nvSpPr>
        <xdr:cNvPr id="138" name="フローチャート : 判断 137"/>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39" name="テキスト ボックス 138"/>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80736</xdr:rowOff>
    </xdr:from>
    <xdr:to>
      <xdr:col>20</xdr:col>
      <xdr:colOff>158750</xdr:colOff>
      <xdr:row>13</xdr:row>
      <xdr:rowOff>135164</xdr:rowOff>
    </xdr:to>
    <xdr:cxnSp macro="">
      <xdr:nvCxnSpPr>
        <xdr:cNvPr id="140" name="直線コネクタ 139"/>
        <xdr:cNvCxnSpPr/>
      </xdr:nvCxnSpPr>
      <xdr:spPr>
        <a:xfrm flipV="1">
          <a:off x="13004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41" name="フローチャート :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43" name="フローチャート : 判断 142"/>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44" name="テキスト ボックス 143"/>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117021</xdr:rowOff>
    </xdr:from>
    <xdr:to>
      <xdr:col>24</xdr:col>
      <xdr:colOff>82550</xdr:colOff>
      <xdr:row>14</xdr:row>
      <xdr:rowOff>47171</xdr:rowOff>
    </xdr:to>
    <xdr:sp macro="" textlink="">
      <xdr:nvSpPr>
        <xdr:cNvPr id="150" name="円/楕円 149"/>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25598</xdr:rowOff>
    </xdr:from>
    <xdr:ext cx="762000" cy="259045"/>
    <xdr:sp macro="" textlink="">
      <xdr:nvSpPr>
        <xdr:cNvPr id="151" name="物件費該当値テキスト"/>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2" name="円/楕円 151"/>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3" name="テキスト ボックス 152"/>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54" name="円/楕円 153"/>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5" name="テキスト ボックス 154"/>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29936</xdr:rowOff>
    </xdr:from>
    <xdr:to>
      <xdr:col>20</xdr:col>
      <xdr:colOff>209550</xdr:colOff>
      <xdr:row>13</xdr:row>
      <xdr:rowOff>131536</xdr:rowOff>
    </xdr:to>
    <xdr:sp macro="" textlink="">
      <xdr:nvSpPr>
        <xdr:cNvPr id="156" name="円/楕円 155"/>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141713</xdr:rowOff>
    </xdr:from>
    <xdr:ext cx="762000" cy="259045"/>
    <xdr:sp macro="" textlink="">
      <xdr:nvSpPr>
        <xdr:cNvPr id="157" name="テキスト ボックス 156"/>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8" name="円/楕円 157"/>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9" name="テキスト ボックス 158"/>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年度決算では生活保護費は</a:t>
          </a:r>
          <a:r>
            <a:rPr lang="en-US" altLang="ja-JP" sz="1100" u="none">
              <a:solidFill>
                <a:schemeClr val="dk1"/>
              </a:solidFill>
              <a:effectLst/>
              <a:latin typeface="+mn-lt"/>
              <a:ea typeface="+mn-ea"/>
              <a:cs typeface="+mn-cs"/>
            </a:rPr>
            <a:t>4</a:t>
          </a:r>
          <a:r>
            <a:rPr lang="ja-JP" altLang="ja-JP" sz="1100" u="none">
              <a:solidFill>
                <a:schemeClr val="dk1"/>
              </a:solidFill>
              <a:effectLst/>
              <a:latin typeface="+mn-lt"/>
              <a:ea typeface="+mn-ea"/>
              <a:cs typeface="+mn-cs"/>
            </a:rPr>
            <a:t>年連続の減となったものの、</a:t>
          </a:r>
          <a:r>
            <a:rPr lang="ja-JP" altLang="en-US" sz="1100" u="none">
              <a:solidFill>
                <a:schemeClr val="dk1"/>
              </a:solidFill>
              <a:effectLst/>
              <a:latin typeface="+mn-lt"/>
              <a:ea typeface="+mn-ea"/>
              <a:cs typeface="+mn-cs"/>
            </a:rPr>
            <a:t>依然として</a:t>
          </a:r>
          <a:r>
            <a:rPr lang="ja-JP" altLang="ja-JP" sz="1100" u="none">
              <a:solidFill>
                <a:schemeClr val="dk1"/>
              </a:solidFill>
              <a:effectLst/>
              <a:latin typeface="+mn-lt"/>
              <a:ea typeface="+mn-ea"/>
              <a:cs typeface="+mn-cs"/>
            </a:rPr>
            <a:t>類似団体と比較し多額であることに加え、障がい者自立支援給付費や教育・保育給付費が増となっていることなどにより扶助費は増加しており、扶助費にかかる経常収支比率は</a:t>
          </a:r>
          <a:r>
            <a:rPr lang="en-US" altLang="ja-JP" sz="1100" u="none">
              <a:solidFill>
                <a:schemeClr val="dk1"/>
              </a:solidFill>
              <a:effectLst/>
              <a:latin typeface="+mn-lt"/>
              <a:ea typeface="+mn-ea"/>
              <a:cs typeface="+mn-cs"/>
            </a:rPr>
            <a:t>18.8</a:t>
          </a:r>
          <a:r>
            <a:rPr lang="ja-JP" altLang="ja-JP" sz="1100" u="none">
              <a:solidFill>
                <a:schemeClr val="dk1"/>
              </a:solidFill>
              <a:effectLst/>
              <a:latin typeface="+mn-lt"/>
              <a:ea typeface="+mn-ea"/>
              <a:cs typeface="+mn-cs"/>
            </a:rPr>
            <a:t>％と、高水準で推移している。</a:t>
          </a:r>
        </a:p>
        <a:p>
          <a:r>
            <a:rPr lang="ja-JP" altLang="ja-JP" sz="1100" u="none">
              <a:solidFill>
                <a:schemeClr val="dk1"/>
              </a:solidFill>
              <a:effectLst/>
              <a:latin typeface="+mn-lt"/>
              <a:ea typeface="+mn-ea"/>
              <a:cs typeface="+mn-cs"/>
            </a:rPr>
            <a:t>　引き続き、</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生活保護の適正実施に取り組んでおり、被保護者への適正受診支援や就労自立支援の強化等を行うこととしている。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9" name="直線コネクタ 188"/>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9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91" name="直線コネクタ 19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3" name="直線コネクタ 19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4535</xdr:rowOff>
    </xdr:from>
    <xdr:to>
      <xdr:col>7</xdr:col>
      <xdr:colOff>15875</xdr:colOff>
      <xdr:row>61</xdr:row>
      <xdr:rowOff>86178</xdr:rowOff>
    </xdr:to>
    <xdr:cxnSp macro="">
      <xdr:nvCxnSpPr>
        <xdr:cNvPr id="194" name="直線コネクタ 193"/>
        <xdr:cNvCxnSpPr/>
      </xdr:nvCxnSpPr>
      <xdr:spPr>
        <a:xfrm flipV="1">
          <a:off x="3987800" y="104629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5"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6" name="フローチャート : 判断 195"/>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94343</xdr:rowOff>
    </xdr:from>
    <xdr:to>
      <xdr:col>5</xdr:col>
      <xdr:colOff>549275</xdr:colOff>
      <xdr:row>61</xdr:row>
      <xdr:rowOff>86178</xdr:rowOff>
    </xdr:to>
    <xdr:cxnSp macro="">
      <xdr:nvCxnSpPr>
        <xdr:cNvPr id="197" name="直線コネクタ 196"/>
        <xdr:cNvCxnSpPr/>
      </xdr:nvCxnSpPr>
      <xdr:spPr>
        <a:xfrm>
          <a:off x="3098800" y="103813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8" name="フローチャート : 判断 197"/>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9" name="テキスト ボックス 198"/>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94343</xdr:rowOff>
    </xdr:from>
    <xdr:to>
      <xdr:col>4</xdr:col>
      <xdr:colOff>346075</xdr:colOff>
      <xdr:row>61</xdr:row>
      <xdr:rowOff>20865</xdr:rowOff>
    </xdr:to>
    <xdr:cxnSp macro="">
      <xdr:nvCxnSpPr>
        <xdr:cNvPr id="200" name="直線コネクタ 199"/>
        <xdr:cNvCxnSpPr/>
      </xdr:nvCxnSpPr>
      <xdr:spPr>
        <a:xfrm flipV="1">
          <a:off x="2209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201" name="フローチャート : 判断 200"/>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2" name="テキスト ボックス 201"/>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45357</xdr:rowOff>
    </xdr:from>
    <xdr:to>
      <xdr:col>3</xdr:col>
      <xdr:colOff>142875</xdr:colOff>
      <xdr:row>61</xdr:row>
      <xdr:rowOff>20865</xdr:rowOff>
    </xdr:to>
    <xdr:cxnSp macro="">
      <xdr:nvCxnSpPr>
        <xdr:cNvPr id="203" name="直線コネクタ 202"/>
        <xdr:cNvCxnSpPr/>
      </xdr:nvCxnSpPr>
      <xdr:spPr>
        <a:xfrm>
          <a:off x="1320800" y="10332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4" name="フローチャート : 判断 203"/>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5" name="テキスト ボックス 204"/>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6" name="フローチャート : 判断 205"/>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7" name="テキスト ボックス 206"/>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13" name="円/楕円 212"/>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33762</xdr:rowOff>
    </xdr:from>
    <xdr:ext cx="762000" cy="259045"/>
    <xdr:sp macro="" textlink="">
      <xdr:nvSpPr>
        <xdr:cNvPr id="214"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35378</xdr:rowOff>
    </xdr:from>
    <xdr:to>
      <xdr:col>5</xdr:col>
      <xdr:colOff>600075</xdr:colOff>
      <xdr:row>61</xdr:row>
      <xdr:rowOff>136978</xdr:rowOff>
    </xdr:to>
    <xdr:sp macro="" textlink="">
      <xdr:nvSpPr>
        <xdr:cNvPr id="215" name="円/楕円 214"/>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121755</xdr:rowOff>
    </xdr:from>
    <xdr:ext cx="736600" cy="259045"/>
    <xdr:sp macro="" textlink="">
      <xdr:nvSpPr>
        <xdr:cNvPr id="216" name="テキスト ボックス 215"/>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43543</xdr:rowOff>
    </xdr:from>
    <xdr:to>
      <xdr:col>4</xdr:col>
      <xdr:colOff>396875</xdr:colOff>
      <xdr:row>60</xdr:row>
      <xdr:rowOff>145143</xdr:rowOff>
    </xdr:to>
    <xdr:sp macro="" textlink="">
      <xdr:nvSpPr>
        <xdr:cNvPr id="217" name="円/楕円 216"/>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129920</xdr:rowOff>
    </xdr:from>
    <xdr:ext cx="762000" cy="259045"/>
    <xdr:sp macro="" textlink="">
      <xdr:nvSpPr>
        <xdr:cNvPr id="218" name="テキスト ボックス 217"/>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141515</xdr:rowOff>
    </xdr:from>
    <xdr:to>
      <xdr:col>3</xdr:col>
      <xdr:colOff>193675</xdr:colOff>
      <xdr:row>61</xdr:row>
      <xdr:rowOff>71665</xdr:rowOff>
    </xdr:to>
    <xdr:sp macro="" textlink="">
      <xdr:nvSpPr>
        <xdr:cNvPr id="219" name="円/楕円 218"/>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56442</xdr:rowOff>
    </xdr:from>
    <xdr:ext cx="762000" cy="259045"/>
    <xdr:sp macro="" textlink="">
      <xdr:nvSpPr>
        <xdr:cNvPr id="220" name="テキスト ボックス 219"/>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166007</xdr:rowOff>
    </xdr:from>
    <xdr:to>
      <xdr:col>1</xdr:col>
      <xdr:colOff>676275</xdr:colOff>
      <xdr:row>60</xdr:row>
      <xdr:rowOff>96157</xdr:rowOff>
    </xdr:to>
    <xdr:sp macro="" textlink="">
      <xdr:nvSpPr>
        <xdr:cNvPr id="221" name="円/楕円 220"/>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80934</xdr:rowOff>
    </xdr:from>
    <xdr:ext cx="762000" cy="259045"/>
    <xdr:sp macro="" textlink="">
      <xdr:nvSpPr>
        <xdr:cNvPr id="222" name="テキスト ボックス 221"/>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高齢化の進展に伴い、介護保険事業会計および後期高齢者医療事業会計への繰出金が増加傾向にあるものの、平成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年度から効果的・効率的な行財政運営をめざして、市政改革を進めてきた結果、その他にかかる経常収支比率は</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％と、類似団体と比較し低い傾向が続いている。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50" name="直線コネクタ 249"/>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51"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2" name="直線コネクタ 251"/>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3"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4" name="直線コネクタ 253"/>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69850</xdr:rowOff>
    </xdr:to>
    <xdr:cxnSp macro="">
      <xdr:nvCxnSpPr>
        <xdr:cNvPr id="255" name="直線コネクタ 254"/>
        <xdr:cNvCxnSpPr/>
      </xdr:nvCxnSpPr>
      <xdr:spPr>
        <a:xfrm>
          <a:off x="15671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6"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7" name="フローチャート : 判断 256"/>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127000</xdr:rowOff>
    </xdr:to>
    <xdr:cxnSp macro="">
      <xdr:nvCxnSpPr>
        <xdr:cNvPr id="258" name="直線コネクタ 257"/>
        <xdr:cNvCxnSpPr/>
      </xdr:nvCxnSpPr>
      <xdr:spPr>
        <a:xfrm>
          <a:off x="14782800" y="923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9" name="フローチャート : 判断 258"/>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60" name="テキスト ボックス 259"/>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127000</xdr:rowOff>
    </xdr:from>
    <xdr:to>
      <xdr:col>21</xdr:col>
      <xdr:colOff>361950</xdr:colOff>
      <xdr:row>53</xdr:row>
      <xdr:rowOff>146050</xdr:rowOff>
    </xdr:to>
    <xdr:cxnSp macro="">
      <xdr:nvCxnSpPr>
        <xdr:cNvPr id="261" name="直線コネクタ 260"/>
        <xdr:cNvCxnSpPr/>
      </xdr:nvCxnSpPr>
      <xdr:spPr>
        <a:xfrm>
          <a:off x="13893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2" name="フローチャート : 判断 261"/>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3" name="テキスト ボックス 262"/>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50800</xdr:rowOff>
    </xdr:from>
    <xdr:to>
      <xdr:col>20</xdr:col>
      <xdr:colOff>158750</xdr:colOff>
      <xdr:row>53</xdr:row>
      <xdr:rowOff>127000</xdr:rowOff>
    </xdr:to>
    <xdr:cxnSp macro="">
      <xdr:nvCxnSpPr>
        <xdr:cNvPr id="264" name="直線コネクタ 263"/>
        <xdr:cNvCxnSpPr/>
      </xdr:nvCxnSpPr>
      <xdr:spPr>
        <a:xfrm>
          <a:off x="13004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5" name="フローチャート : 判断 264"/>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6" name="テキスト ボックス 265"/>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7" name="フローチャート : 判断 266"/>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8" name="テキスト ボックス 267"/>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4" name="円/楕円 27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6" name="円/楕円 275"/>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7" name="テキスト ボックス 276"/>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8" name="円/楕円 277"/>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9" name="テキスト ボックス 278"/>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76200</xdr:rowOff>
    </xdr:from>
    <xdr:to>
      <xdr:col>20</xdr:col>
      <xdr:colOff>209550</xdr:colOff>
      <xdr:row>54</xdr:row>
      <xdr:rowOff>6350</xdr:rowOff>
    </xdr:to>
    <xdr:sp macro="" textlink="">
      <xdr:nvSpPr>
        <xdr:cNvPr id="280" name="円/楕円 279"/>
        <xdr:cNvSpPr/>
      </xdr:nvSpPr>
      <xdr:spPr>
        <a:xfrm>
          <a:off x="13843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16527</xdr:rowOff>
    </xdr:from>
    <xdr:ext cx="762000" cy="259045"/>
    <xdr:sp macro="" textlink="">
      <xdr:nvSpPr>
        <xdr:cNvPr id="281" name="テキスト ボックス 280"/>
        <xdr:cNvSpPr txBox="1"/>
      </xdr:nvSpPr>
      <xdr:spPr>
        <a:xfrm>
          <a:off x="13512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0</xdr:rowOff>
    </xdr:from>
    <xdr:to>
      <xdr:col>19</xdr:col>
      <xdr:colOff>6350</xdr:colOff>
      <xdr:row>53</xdr:row>
      <xdr:rowOff>101600</xdr:rowOff>
    </xdr:to>
    <xdr:sp macro="" textlink="">
      <xdr:nvSpPr>
        <xdr:cNvPr id="282" name="円/楕円 281"/>
        <xdr:cNvSpPr/>
      </xdr:nvSpPr>
      <xdr:spPr>
        <a:xfrm>
          <a:off x="12954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111777</xdr:rowOff>
    </xdr:from>
    <xdr:ext cx="762000" cy="259045"/>
    <xdr:sp macro="" textlink="">
      <xdr:nvSpPr>
        <xdr:cNvPr id="283" name="テキスト ボックス 282"/>
        <xdr:cNvSpPr txBox="1"/>
      </xdr:nvSpPr>
      <xdr:spPr>
        <a:xfrm>
          <a:off x="12623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年度に策定した「補助金等のあり方に関するガイドライン」に基づき、引き続き不断の見直しによる補助金の適正化を進めるなど更なる削減に努めている。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3" name="直線コネクタ 312"/>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4"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5" name="直線コネクタ 314"/>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6"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7" name="直線コネクタ 316"/>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37193</xdr:rowOff>
    </xdr:from>
    <xdr:to>
      <xdr:col>24</xdr:col>
      <xdr:colOff>31750</xdr:colOff>
      <xdr:row>37</xdr:row>
      <xdr:rowOff>86178</xdr:rowOff>
    </xdr:to>
    <xdr:cxnSp macro="">
      <xdr:nvCxnSpPr>
        <xdr:cNvPr id="318" name="直線コネクタ 317"/>
        <xdr:cNvCxnSpPr/>
      </xdr:nvCxnSpPr>
      <xdr:spPr>
        <a:xfrm>
          <a:off x="15671800" y="6380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9"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20" name="フローチャート : 判断 319"/>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37193</xdr:rowOff>
    </xdr:from>
    <xdr:to>
      <xdr:col>22</xdr:col>
      <xdr:colOff>565150</xdr:colOff>
      <xdr:row>37</xdr:row>
      <xdr:rowOff>118836</xdr:rowOff>
    </xdr:to>
    <xdr:cxnSp macro="">
      <xdr:nvCxnSpPr>
        <xdr:cNvPr id="321" name="直線コネクタ 320"/>
        <xdr:cNvCxnSpPr/>
      </xdr:nvCxnSpPr>
      <xdr:spPr>
        <a:xfrm flipV="1">
          <a:off x="14782800" y="63808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2" name="フローチャート : 判断 321"/>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3" name="テキスト ボックス 322"/>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118836</xdr:rowOff>
    </xdr:from>
    <xdr:to>
      <xdr:col>21</xdr:col>
      <xdr:colOff>361950</xdr:colOff>
      <xdr:row>38</xdr:row>
      <xdr:rowOff>110672</xdr:rowOff>
    </xdr:to>
    <xdr:cxnSp macro="">
      <xdr:nvCxnSpPr>
        <xdr:cNvPr id="324" name="直線コネクタ 323"/>
        <xdr:cNvCxnSpPr/>
      </xdr:nvCxnSpPr>
      <xdr:spPr>
        <a:xfrm flipV="1">
          <a:off x="13893800" y="64624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5" name="フローチャート : 判断 324"/>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6" name="テキスト ボックス 325"/>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110672</xdr:rowOff>
    </xdr:from>
    <xdr:to>
      <xdr:col>20</xdr:col>
      <xdr:colOff>158750</xdr:colOff>
      <xdr:row>39</xdr:row>
      <xdr:rowOff>53522</xdr:rowOff>
    </xdr:to>
    <xdr:cxnSp macro="">
      <xdr:nvCxnSpPr>
        <xdr:cNvPr id="327" name="直線コネクタ 326"/>
        <xdr:cNvCxnSpPr/>
      </xdr:nvCxnSpPr>
      <xdr:spPr>
        <a:xfrm flipV="1">
          <a:off x="13004800" y="6625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8" name="フローチャート : 判断 327"/>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199</xdr:rowOff>
    </xdr:from>
    <xdr:ext cx="762000" cy="259045"/>
    <xdr:sp macro="" textlink="">
      <xdr:nvSpPr>
        <xdr:cNvPr id="329" name="テキスト ボックス 328"/>
        <xdr:cNvSpPr txBox="1"/>
      </xdr:nvSpPr>
      <xdr:spPr>
        <a:xfrm>
          <a:off x="13512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30" name="フローチャート : 判断 329"/>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32855</xdr:rowOff>
    </xdr:from>
    <xdr:ext cx="762000" cy="259045"/>
    <xdr:sp macro="" textlink="">
      <xdr:nvSpPr>
        <xdr:cNvPr id="331" name="テキスト ボックス 330"/>
        <xdr:cNvSpPr txBox="1"/>
      </xdr:nvSpPr>
      <xdr:spPr>
        <a:xfrm>
          <a:off x="12623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35378</xdr:rowOff>
    </xdr:from>
    <xdr:to>
      <xdr:col>24</xdr:col>
      <xdr:colOff>82550</xdr:colOff>
      <xdr:row>37</xdr:row>
      <xdr:rowOff>136978</xdr:rowOff>
    </xdr:to>
    <xdr:sp macro="" textlink="">
      <xdr:nvSpPr>
        <xdr:cNvPr id="337" name="円/楕円 336"/>
        <xdr:cNvSpPr/>
      </xdr:nvSpPr>
      <xdr:spPr>
        <a:xfrm>
          <a:off x="16459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51905</xdr:rowOff>
    </xdr:from>
    <xdr:ext cx="762000" cy="259045"/>
    <xdr:sp macro="" textlink="">
      <xdr:nvSpPr>
        <xdr:cNvPr id="338" name="補助費等該当値テキスト"/>
        <xdr:cNvSpPr txBox="1"/>
      </xdr:nvSpPr>
      <xdr:spPr>
        <a:xfrm>
          <a:off x="16598900" y="622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157843</xdr:rowOff>
    </xdr:from>
    <xdr:to>
      <xdr:col>22</xdr:col>
      <xdr:colOff>615950</xdr:colOff>
      <xdr:row>37</xdr:row>
      <xdr:rowOff>87993</xdr:rowOff>
    </xdr:to>
    <xdr:sp macro="" textlink="">
      <xdr:nvSpPr>
        <xdr:cNvPr id="339" name="円/楕円 338"/>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98170</xdr:rowOff>
    </xdr:from>
    <xdr:ext cx="736600" cy="259045"/>
    <xdr:sp macro="" textlink="">
      <xdr:nvSpPr>
        <xdr:cNvPr id="340" name="テキスト ボックス 339"/>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68036</xdr:rowOff>
    </xdr:from>
    <xdr:to>
      <xdr:col>21</xdr:col>
      <xdr:colOff>412750</xdr:colOff>
      <xdr:row>37</xdr:row>
      <xdr:rowOff>169636</xdr:rowOff>
    </xdr:to>
    <xdr:sp macro="" textlink="">
      <xdr:nvSpPr>
        <xdr:cNvPr id="341" name="円/楕円 340"/>
        <xdr:cNvSpPr/>
      </xdr:nvSpPr>
      <xdr:spPr>
        <a:xfrm>
          <a:off x="14732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8363</xdr:rowOff>
    </xdr:from>
    <xdr:ext cx="762000" cy="259045"/>
    <xdr:sp macro="" textlink="">
      <xdr:nvSpPr>
        <xdr:cNvPr id="342" name="テキスト ボックス 341"/>
        <xdr:cNvSpPr txBox="1"/>
      </xdr:nvSpPr>
      <xdr:spPr>
        <a:xfrm>
          <a:off x="14401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59872</xdr:rowOff>
    </xdr:from>
    <xdr:to>
      <xdr:col>20</xdr:col>
      <xdr:colOff>209550</xdr:colOff>
      <xdr:row>38</xdr:row>
      <xdr:rowOff>161472</xdr:rowOff>
    </xdr:to>
    <xdr:sp macro="" textlink="">
      <xdr:nvSpPr>
        <xdr:cNvPr id="343" name="円/楕円 342"/>
        <xdr:cNvSpPr/>
      </xdr:nvSpPr>
      <xdr:spPr>
        <a:xfrm>
          <a:off x="13843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44" name="テキスト ボックス 343"/>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2722</xdr:rowOff>
    </xdr:from>
    <xdr:to>
      <xdr:col>19</xdr:col>
      <xdr:colOff>6350</xdr:colOff>
      <xdr:row>39</xdr:row>
      <xdr:rowOff>104322</xdr:rowOff>
    </xdr:to>
    <xdr:sp macro="" textlink="">
      <xdr:nvSpPr>
        <xdr:cNvPr id="345" name="円/楕円 344"/>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89099</xdr:rowOff>
    </xdr:from>
    <xdr:ext cx="762000" cy="259045"/>
    <xdr:sp macro="" textlink="">
      <xdr:nvSpPr>
        <xdr:cNvPr id="346" name="テキスト ボックス 345"/>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大阪市では、都市基盤と生活環境の整備のために、早くから積極的に市債を活用してきた</a:t>
          </a:r>
          <a:r>
            <a:rPr lang="ja-JP" altLang="en-US" sz="1100" u="none">
              <a:solidFill>
                <a:schemeClr val="dk1"/>
              </a:solidFill>
              <a:effectLst/>
              <a:latin typeface="+mn-lt"/>
              <a:ea typeface="+mn-ea"/>
              <a:cs typeface="+mn-cs"/>
            </a:rPr>
            <a:t>ことなどにより</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年度決算</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では元金償還額が増となり、公債費にかかる経常収支比率は高水準で推移している。</a:t>
          </a:r>
        </a:p>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近年においては、臨時財政対策債の多額の発行があるものの、市債の</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新規発行額を極力抑制してきたことから、平成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年度決算において、臨時財政対策債を除いた市債残高は、</a:t>
          </a:r>
          <a:r>
            <a:rPr lang="en-US" altLang="ja-JP" sz="1100" u="none">
              <a:solidFill>
                <a:schemeClr val="dk1"/>
              </a:solidFill>
              <a:effectLst/>
              <a:latin typeface="+mn-lt"/>
              <a:ea typeface="+mn-ea"/>
              <a:cs typeface="+mn-cs"/>
            </a:rPr>
            <a:t>10</a:t>
          </a:r>
          <a:r>
            <a:rPr lang="ja-JP" altLang="ja-JP" sz="1100" u="none">
              <a:solidFill>
                <a:schemeClr val="dk1"/>
              </a:solidFill>
              <a:effectLst/>
              <a:latin typeface="+mn-lt"/>
              <a:ea typeface="+mn-ea"/>
              <a:cs typeface="+mn-cs"/>
            </a:rPr>
            <a:t>年連続して減少している。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124714</xdr:rowOff>
    </xdr:from>
    <xdr:to>
      <xdr:col>7</xdr:col>
      <xdr:colOff>15875</xdr:colOff>
      <xdr:row>81</xdr:row>
      <xdr:rowOff>60706</xdr:rowOff>
    </xdr:to>
    <xdr:cxnSp macro="">
      <xdr:nvCxnSpPr>
        <xdr:cNvPr id="372" name="直線コネクタ 371"/>
        <xdr:cNvCxnSpPr/>
      </xdr:nvCxnSpPr>
      <xdr:spPr>
        <a:xfrm flipV="1">
          <a:off x="4826000" y="126405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73"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74" name="直線コネクタ 373"/>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39641</xdr:rowOff>
    </xdr:from>
    <xdr:ext cx="762000" cy="259045"/>
    <xdr:sp macro="" textlink="">
      <xdr:nvSpPr>
        <xdr:cNvPr id="375"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124714</xdr:rowOff>
    </xdr:from>
    <xdr:to>
      <xdr:col>7</xdr:col>
      <xdr:colOff>104775</xdr:colOff>
      <xdr:row>73</xdr:row>
      <xdr:rowOff>124714</xdr:rowOff>
    </xdr:to>
    <xdr:cxnSp macro="">
      <xdr:nvCxnSpPr>
        <xdr:cNvPr id="376" name="直線コネクタ 375"/>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159004</xdr:rowOff>
    </xdr:from>
    <xdr:to>
      <xdr:col>7</xdr:col>
      <xdr:colOff>15875</xdr:colOff>
      <xdr:row>81</xdr:row>
      <xdr:rowOff>60706</xdr:rowOff>
    </xdr:to>
    <xdr:cxnSp macro="">
      <xdr:nvCxnSpPr>
        <xdr:cNvPr id="377" name="直線コネクタ 376"/>
        <xdr:cNvCxnSpPr/>
      </xdr:nvCxnSpPr>
      <xdr:spPr>
        <a:xfrm>
          <a:off x="3987800" y="138750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78"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79" name="フローチャート : 判断 378"/>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159004</xdr:rowOff>
    </xdr:from>
    <xdr:to>
      <xdr:col>5</xdr:col>
      <xdr:colOff>549275</xdr:colOff>
      <xdr:row>81</xdr:row>
      <xdr:rowOff>124713</xdr:rowOff>
    </xdr:to>
    <xdr:cxnSp macro="">
      <xdr:nvCxnSpPr>
        <xdr:cNvPr id="380" name="直線コネクタ 379"/>
        <xdr:cNvCxnSpPr/>
      </xdr:nvCxnSpPr>
      <xdr:spPr>
        <a:xfrm flipV="1">
          <a:off x="3098800" y="138750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763</xdr:rowOff>
    </xdr:from>
    <xdr:to>
      <xdr:col>5</xdr:col>
      <xdr:colOff>600075</xdr:colOff>
      <xdr:row>77</xdr:row>
      <xdr:rowOff>102363</xdr:rowOff>
    </xdr:to>
    <xdr:sp macro="" textlink="">
      <xdr:nvSpPr>
        <xdr:cNvPr id="381" name="フローチャート : 判断 380"/>
        <xdr:cNvSpPr/>
      </xdr:nvSpPr>
      <xdr:spPr>
        <a:xfrm>
          <a:off x="3937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2" name="テキスト ボックス 381"/>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159004</xdr:rowOff>
    </xdr:from>
    <xdr:to>
      <xdr:col>4</xdr:col>
      <xdr:colOff>346075</xdr:colOff>
      <xdr:row>81</xdr:row>
      <xdr:rowOff>124713</xdr:rowOff>
    </xdr:to>
    <xdr:cxnSp macro="">
      <xdr:nvCxnSpPr>
        <xdr:cNvPr id="383" name="直線コネクタ 382"/>
        <xdr:cNvCxnSpPr/>
      </xdr:nvCxnSpPr>
      <xdr:spPr>
        <a:xfrm>
          <a:off x="2209800" y="138750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46482</xdr:rowOff>
    </xdr:from>
    <xdr:to>
      <xdr:col>4</xdr:col>
      <xdr:colOff>396875</xdr:colOff>
      <xdr:row>77</xdr:row>
      <xdr:rowOff>148082</xdr:rowOff>
    </xdr:to>
    <xdr:sp macro="" textlink="">
      <xdr:nvSpPr>
        <xdr:cNvPr id="384" name="フローチャート : 判断 383"/>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5" name="テキスト ボックス 384"/>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65278</xdr:rowOff>
    </xdr:from>
    <xdr:to>
      <xdr:col>3</xdr:col>
      <xdr:colOff>142875</xdr:colOff>
      <xdr:row>80</xdr:row>
      <xdr:rowOff>159004</xdr:rowOff>
    </xdr:to>
    <xdr:cxnSp macro="">
      <xdr:nvCxnSpPr>
        <xdr:cNvPr id="386" name="直線コネクタ 385"/>
        <xdr:cNvCxnSpPr/>
      </xdr:nvCxnSpPr>
      <xdr:spPr>
        <a:xfrm>
          <a:off x="1320800" y="1360982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7" name="フローチャート : 判断 386"/>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8" name="テキスト ボックス 387"/>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89" name="フローチャート : 判断 38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0" name="テキスト ボックス 38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9906</xdr:rowOff>
    </xdr:from>
    <xdr:to>
      <xdr:col>7</xdr:col>
      <xdr:colOff>66675</xdr:colOff>
      <xdr:row>81</xdr:row>
      <xdr:rowOff>111506</xdr:rowOff>
    </xdr:to>
    <xdr:sp macro="" textlink="">
      <xdr:nvSpPr>
        <xdr:cNvPr id="396" name="円/楕円 395"/>
        <xdr:cNvSpPr/>
      </xdr:nvSpPr>
      <xdr:spPr>
        <a:xfrm>
          <a:off x="47752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89933</xdr:rowOff>
    </xdr:from>
    <xdr:ext cx="762000" cy="259045"/>
    <xdr:sp macro="" textlink="">
      <xdr:nvSpPr>
        <xdr:cNvPr id="397" name="公債費該当値テキスト"/>
        <xdr:cNvSpPr txBox="1"/>
      </xdr:nvSpPr>
      <xdr:spPr>
        <a:xfrm>
          <a:off x="4914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108204</xdr:rowOff>
    </xdr:from>
    <xdr:to>
      <xdr:col>5</xdr:col>
      <xdr:colOff>600075</xdr:colOff>
      <xdr:row>81</xdr:row>
      <xdr:rowOff>38354</xdr:rowOff>
    </xdr:to>
    <xdr:sp macro="" textlink="">
      <xdr:nvSpPr>
        <xdr:cNvPr id="398" name="円/楕円 397"/>
        <xdr:cNvSpPr/>
      </xdr:nvSpPr>
      <xdr:spPr>
        <a:xfrm>
          <a:off x="3937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23131</xdr:rowOff>
    </xdr:from>
    <xdr:ext cx="736600" cy="259045"/>
    <xdr:sp macro="" textlink="">
      <xdr:nvSpPr>
        <xdr:cNvPr id="399" name="テキスト ボックス 398"/>
        <xdr:cNvSpPr txBox="1"/>
      </xdr:nvSpPr>
      <xdr:spPr>
        <a:xfrm>
          <a:off x="3606800" y="1391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73913</xdr:rowOff>
    </xdr:from>
    <xdr:to>
      <xdr:col>4</xdr:col>
      <xdr:colOff>396875</xdr:colOff>
      <xdr:row>82</xdr:row>
      <xdr:rowOff>4063</xdr:rowOff>
    </xdr:to>
    <xdr:sp macro="" textlink="">
      <xdr:nvSpPr>
        <xdr:cNvPr id="400" name="円/楕円 399"/>
        <xdr:cNvSpPr/>
      </xdr:nvSpPr>
      <xdr:spPr>
        <a:xfrm>
          <a:off x="3048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160290</xdr:rowOff>
    </xdr:from>
    <xdr:ext cx="762000" cy="259045"/>
    <xdr:sp macro="" textlink="">
      <xdr:nvSpPr>
        <xdr:cNvPr id="401" name="テキスト ボックス 400"/>
        <xdr:cNvSpPr txBox="1"/>
      </xdr:nvSpPr>
      <xdr:spPr>
        <a:xfrm>
          <a:off x="2717800" y="140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108204</xdr:rowOff>
    </xdr:from>
    <xdr:to>
      <xdr:col>3</xdr:col>
      <xdr:colOff>193675</xdr:colOff>
      <xdr:row>81</xdr:row>
      <xdr:rowOff>38354</xdr:rowOff>
    </xdr:to>
    <xdr:sp macro="" textlink="">
      <xdr:nvSpPr>
        <xdr:cNvPr id="402" name="円/楕円 401"/>
        <xdr:cNvSpPr/>
      </xdr:nvSpPr>
      <xdr:spPr>
        <a:xfrm>
          <a:off x="2159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23131</xdr:rowOff>
    </xdr:from>
    <xdr:ext cx="762000" cy="259045"/>
    <xdr:sp macro="" textlink="">
      <xdr:nvSpPr>
        <xdr:cNvPr id="403" name="テキスト ボックス 402"/>
        <xdr:cNvSpPr txBox="1"/>
      </xdr:nvSpPr>
      <xdr:spPr>
        <a:xfrm>
          <a:off x="1828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404" name="円/楕円 403"/>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100855</xdr:rowOff>
    </xdr:from>
    <xdr:ext cx="762000" cy="259045"/>
    <xdr:sp macro="" textlink="">
      <xdr:nvSpPr>
        <xdr:cNvPr id="405" name="テキスト ボックス 404"/>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障がい者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自立支援給付費や教育・保育給付費</a:t>
          </a:r>
          <a:r>
            <a:rPr lang="ja-JP" altLang="en-US" sz="1100">
              <a:solidFill>
                <a:schemeClr val="dk1"/>
              </a:solidFill>
              <a:effectLst/>
              <a:latin typeface="+mn-lt"/>
              <a:ea typeface="+mn-ea"/>
              <a:cs typeface="+mn-cs"/>
            </a:rPr>
            <a:t>の増</a:t>
          </a:r>
          <a:r>
            <a:rPr lang="ja-JP" altLang="ja-JP" sz="1100">
              <a:solidFill>
                <a:schemeClr val="dk1"/>
              </a:solidFill>
              <a:effectLst/>
              <a:latin typeface="+mn-lt"/>
              <a:ea typeface="+mn-ea"/>
              <a:cs typeface="+mn-cs"/>
            </a:rPr>
            <a:t>などにより扶助費にかかる経常収支比率が高水準で推移しているものの、職員数の削減などにより、人件費</a:t>
          </a:r>
          <a:r>
            <a:rPr lang="ja-JP" altLang="en-US" sz="1100">
              <a:solidFill>
                <a:schemeClr val="dk1"/>
              </a:solidFill>
              <a:effectLst/>
              <a:latin typeface="+mn-lt"/>
              <a:ea typeface="+mn-ea"/>
              <a:cs typeface="+mn-cs"/>
            </a:rPr>
            <a:t>や補助費</a:t>
          </a:r>
          <a:r>
            <a:rPr lang="ja-JP" altLang="ja-JP" sz="1100">
              <a:solidFill>
                <a:schemeClr val="dk1"/>
              </a:solidFill>
              <a:effectLst/>
              <a:latin typeface="+mn-lt"/>
              <a:ea typeface="+mn-ea"/>
              <a:cs typeface="+mn-cs"/>
            </a:rPr>
            <a:t>等にかかる経常収支比率は改善しているため、平成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年度決算においては、類似団体平均より</a:t>
          </a:r>
          <a:r>
            <a:rPr lang="en-US" altLang="ja-JP" sz="1100">
              <a:solidFill>
                <a:schemeClr val="dk1"/>
              </a:solidFill>
              <a:effectLst/>
              <a:latin typeface="+mn-lt"/>
              <a:ea typeface="+mn-ea"/>
              <a:cs typeface="+mn-cs"/>
            </a:rPr>
            <a:t>5.7</a:t>
          </a:r>
          <a:r>
            <a:rPr lang="ja-JP" altLang="ja-JP" sz="1100">
              <a:solidFill>
                <a:schemeClr val="dk1"/>
              </a:solidFill>
              <a:effectLst/>
              <a:latin typeface="+mn-lt"/>
              <a:ea typeface="+mn-ea"/>
              <a:cs typeface="+mn-cs"/>
            </a:rPr>
            <a:t>ポイント低い</a:t>
          </a:r>
          <a:r>
            <a:rPr lang="en-US" altLang="ja-JP" sz="1100">
              <a:solidFill>
                <a:schemeClr val="dk1"/>
              </a:solidFill>
              <a:effectLst/>
              <a:latin typeface="+mn-lt"/>
              <a:ea typeface="+mn-ea"/>
              <a:cs typeface="+mn-cs"/>
            </a:rPr>
            <a:t>67.7</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0" name="直線コネクタ 419"/>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1" name="テキスト ボックス 420"/>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4" name="直線コネクタ 423"/>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5" name="テキスト ボックス 424"/>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8" name="直線コネクタ 427"/>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9" name="テキスト ボックス 428"/>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0" name="直線コネクタ 42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1" name="テキスト ボックス 43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2" name="直線コネクタ 431"/>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3" name="テキスト ボックス 432"/>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7" name="直線コネクタ 436"/>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38"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39" name="直線コネクタ 438"/>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0"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1" name="直線コネクタ 440"/>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60325</xdr:rowOff>
    </xdr:from>
    <xdr:to>
      <xdr:col>24</xdr:col>
      <xdr:colOff>31750</xdr:colOff>
      <xdr:row>74</xdr:row>
      <xdr:rowOff>79375</xdr:rowOff>
    </xdr:to>
    <xdr:cxnSp macro="">
      <xdr:nvCxnSpPr>
        <xdr:cNvPr id="442" name="直線コネクタ 441"/>
        <xdr:cNvCxnSpPr/>
      </xdr:nvCxnSpPr>
      <xdr:spPr>
        <a:xfrm flipV="1">
          <a:off x="15671800" y="1257617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10177</xdr:rowOff>
    </xdr:from>
    <xdr:ext cx="762000" cy="259045"/>
    <xdr:sp macro="" textlink="">
      <xdr:nvSpPr>
        <xdr:cNvPr id="443"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4" name="フローチャート : 判断 443"/>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60325</xdr:rowOff>
    </xdr:from>
    <xdr:to>
      <xdr:col>22</xdr:col>
      <xdr:colOff>565150</xdr:colOff>
      <xdr:row>74</xdr:row>
      <xdr:rowOff>79375</xdr:rowOff>
    </xdr:to>
    <xdr:cxnSp macro="">
      <xdr:nvCxnSpPr>
        <xdr:cNvPr id="445" name="直線コネクタ 444"/>
        <xdr:cNvCxnSpPr/>
      </xdr:nvCxnSpPr>
      <xdr:spPr>
        <a:xfrm>
          <a:off x="14782800" y="125761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6" name="フローチャート : 判断 445"/>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38752</xdr:rowOff>
    </xdr:from>
    <xdr:ext cx="736600" cy="259045"/>
    <xdr:sp macro="" textlink="">
      <xdr:nvSpPr>
        <xdr:cNvPr id="447" name="テキスト ボックス 446"/>
        <xdr:cNvSpPr txBox="1"/>
      </xdr:nvSpPr>
      <xdr:spPr>
        <a:xfrm>
          <a:off x="15290800" y="132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60325</xdr:rowOff>
    </xdr:from>
    <xdr:to>
      <xdr:col>21</xdr:col>
      <xdr:colOff>361950</xdr:colOff>
      <xdr:row>76</xdr:row>
      <xdr:rowOff>31750</xdr:rowOff>
    </xdr:to>
    <xdr:cxnSp macro="">
      <xdr:nvCxnSpPr>
        <xdr:cNvPr id="448" name="直線コネクタ 447"/>
        <xdr:cNvCxnSpPr/>
      </xdr:nvCxnSpPr>
      <xdr:spPr>
        <a:xfrm flipV="1">
          <a:off x="13893800" y="1257617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49" name="フローチャート : 判断 448"/>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0" name="テキスト ボックス 449"/>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76</xdr:row>
      <xdr:rowOff>79375</xdr:rowOff>
    </xdr:to>
    <xdr:cxnSp macro="">
      <xdr:nvCxnSpPr>
        <xdr:cNvPr id="451" name="直線コネクタ 450"/>
        <xdr:cNvCxnSpPr/>
      </xdr:nvCxnSpPr>
      <xdr:spPr>
        <a:xfrm flipV="1">
          <a:off x="13004800" y="13061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2" name="フローチャート : 判断 451"/>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53" name="テキスト ボックス 452"/>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4" name="フローチャート : 判断 453"/>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5" name="テキスト ボックス 454"/>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9525</xdr:rowOff>
    </xdr:from>
    <xdr:to>
      <xdr:col>24</xdr:col>
      <xdr:colOff>82550</xdr:colOff>
      <xdr:row>73</xdr:row>
      <xdr:rowOff>111125</xdr:rowOff>
    </xdr:to>
    <xdr:sp macro="" textlink="">
      <xdr:nvSpPr>
        <xdr:cNvPr id="461" name="円/楕円 460"/>
        <xdr:cNvSpPr/>
      </xdr:nvSpPr>
      <xdr:spPr>
        <a:xfrm>
          <a:off x="164592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89552</xdr:rowOff>
    </xdr:from>
    <xdr:ext cx="762000" cy="259045"/>
    <xdr:sp macro="" textlink="">
      <xdr:nvSpPr>
        <xdr:cNvPr id="462" name="公債費以外該当値テキスト"/>
        <xdr:cNvSpPr txBox="1"/>
      </xdr:nvSpPr>
      <xdr:spPr>
        <a:xfrm>
          <a:off x="16598900" y="124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28575</xdr:rowOff>
    </xdr:from>
    <xdr:to>
      <xdr:col>22</xdr:col>
      <xdr:colOff>615950</xdr:colOff>
      <xdr:row>74</xdr:row>
      <xdr:rowOff>130175</xdr:rowOff>
    </xdr:to>
    <xdr:sp macro="" textlink="">
      <xdr:nvSpPr>
        <xdr:cNvPr id="463" name="円/楕円 462"/>
        <xdr:cNvSpPr/>
      </xdr:nvSpPr>
      <xdr:spPr>
        <a:xfrm>
          <a:off x="15621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140352</xdr:rowOff>
    </xdr:from>
    <xdr:ext cx="736600" cy="259045"/>
    <xdr:sp macro="" textlink="">
      <xdr:nvSpPr>
        <xdr:cNvPr id="464" name="テキスト ボックス 463"/>
        <xdr:cNvSpPr txBox="1"/>
      </xdr:nvSpPr>
      <xdr:spPr>
        <a:xfrm>
          <a:off x="15290800" y="1248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9525</xdr:rowOff>
    </xdr:from>
    <xdr:to>
      <xdr:col>21</xdr:col>
      <xdr:colOff>412750</xdr:colOff>
      <xdr:row>73</xdr:row>
      <xdr:rowOff>111125</xdr:rowOff>
    </xdr:to>
    <xdr:sp macro="" textlink="">
      <xdr:nvSpPr>
        <xdr:cNvPr id="465" name="円/楕円 464"/>
        <xdr:cNvSpPr/>
      </xdr:nvSpPr>
      <xdr:spPr>
        <a:xfrm>
          <a:off x="147320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121302</xdr:rowOff>
    </xdr:from>
    <xdr:ext cx="762000" cy="259045"/>
    <xdr:sp macro="" textlink="">
      <xdr:nvSpPr>
        <xdr:cNvPr id="466" name="テキスト ボックス 465"/>
        <xdr:cNvSpPr txBox="1"/>
      </xdr:nvSpPr>
      <xdr:spPr>
        <a:xfrm>
          <a:off x="14401800" y="1229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152400</xdr:rowOff>
    </xdr:from>
    <xdr:to>
      <xdr:col>20</xdr:col>
      <xdr:colOff>209550</xdr:colOff>
      <xdr:row>76</xdr:row>
      <xdr:rowOff>82550</xdr:rowOff>
    </xdr:to>
    <xdr:sp macro="" textlink="">
      <xdr:nvSpPr>
        <xdr:cNvPr id="467" name="円/楕円 466"/>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68" name="テキスト ボックス 467"/>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28575</xdr:rowOff>
    </xdr:from>
    <xdr:to>
      <xdr:col>19</xdr:col>
      <xdr:colOff>6350</xdr:colOff>
      <xdr:row>76</xdr:row>
      <xdr:rowOff>130175</xdr:rowOff>
    </xdr:to>
    <xdr:sp macro="" textlink="">
      <xdr:nvSpPr>
        <xdr:cNvPr id="469" name="円/楕円 468"/>
        <xdr:cNvSpPr/>
      </xdr:nvSpPr>
      <xdr:spPr>
        <a:xfrm>
          <a:off x="12954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114952</xdr:rowOff>
    </xdr:from>
    <xdr:ext cx="762000" cy="259045"/>
    <xdr:sp macro="" textlink="">
      <xdr:nvSpPr>
        <xdr:cNvPr id="470" name="テキスト ボックス 469"/>
        <xdr:cNvSpPr txBox="1"/>
      </xdr:nvSpPr>
      <xdr:spPr>
        <a:xfrm>
          <a:off x="12623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大阪府大阪市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14</xdr:row>
      <xdr:rowOff>48057</xdr:rowOff>
    </xdr:from>
    <xdr:to>
      <xdr:col>4</xdr:col>
      <xdr:colOff>1117600</xdr:colOff>
      <xdr:row>20</xdr:row>
      <xdr:rowOff>98768</xdr:rowOff>
    </xdr:to>
    <xdr:cxnSp macro="">
      <xdr:nvCxnSpPr>
        <xdr:cNvPr id="45" name="直線コネクタ 44"/>
        <xdr:cNvCxnSpPr/>
      </xdr:nvCxnSpPr>
      <xdr:spPr bwMode="auto">
        <a:xfrm flipV="1">
          <a:off x="5651500" y="2495982"/>
          <a:ext cx="0" cy="1079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70845</xdr:rowOff>
    </xdr:from>
    <xdr:ext cx="762000" cy="259045"/>
    <xdr:sp macro="" textlink="">
      <xdr:nvSpPr>
        <xdr:cNvPr id="46" name="人口1人当たり決算額の推移最小値テキスト130"/>
        <xdr:cNvSpPr txBox="1"/>
      </xdr:nvSpPr>
      <xdr:spPr>
        <a:xfrm>
          <a:off x="5740400" y="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98768</xdr:rowOff>
    </xdr:from>
    <xdr:to>
      <xdr:col>5</xdr:col>
      <xdr:colOff>73025</xdr:colOff>
      <xdr:row>20</xdr:row>
      <xdr:rowOff>98768</xdr:rowOff>
    </xdr:to>
    <xdr:cxnSp macro="">
      <xdr:nvCxnSpPr>
        <xdr:cNvPr id="47" name="直線コネクタ 46"/>
        <xdr:cNvCxnSpPr/>
      </xdr:nvCxnSpPr>
      <xdr:spPr bwMode="auto">
        <a:xfrm>
          <a:off x="5562600" y="3575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134434</xdr:rowOff>
    </xdr:from>
    <xdr:ext cx="762000" cy="259045"/>
    <xdr:sp macro="" textlink="">
      <xdr:nvSpPr>
        <xdr:cNvPr id="48" name="人口1人当たり決算額の推移最大値テキスト130"/>
        <xdr:cNvSpPr txBox="1"/>
      </xdr:nvSpPr>
      <xdr:spPr>
        <a:xfrm>
          <a:off x="5740400" y="223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14</xdr:row>
      <xdr:rowOff>48057</xdr:rowOff>
    </xdr:from>
    <xdr:to>
      <xdr:col>5</xdr:col>
      <xdr:colOff>73025</xdr:colOff>
      <xdr:row>14</xdr:row>
      <xdr:rowOff>48057</xdr:rowOff>
    </xdr:to>
    <xdr:cxnSp macro="">
      <xdr:nvCxnSpPr>
        <xdr:cNvPr id="49" name="直線コネクタ 48"/>
        <xdr:cNvCxnSpPr/>
      </xdr:nvCxnSpPr>
      <xdr:spPr bwMode="auto">
        <a:xfrm>
          <a:off x="5562600" y="2495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117551</xdr:rowOff>
    </xdr:from>
    <xdr:to>
      <xdr:col>4</xdr:col>
      <xdr:colOff>1117600</xdr:colOff>
      <xdr:row>14</xdr:row>
      <xdr:rowOff>166853</xdr:rowOff>
    </xdr:to>
    <xdr:cxnSp macro="">
      <xdr:nvCxnSpPr>
        <xdr:cNvPr id="50" name="直線コネクタ 49"/>
        <xdr:cNvCxnSpPr/>
      </xdr:nvCxnSpPr>
      <xdr:spPr bwMode="auto">
        <a:xfrm>
          <a:off x="5003800" y="2565476"/>
          <a:ext cx="647700" cy="4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157205</xdr:rowOff>
    </xdr:from>
    <xdr:ext cx="762000" cy="259045"/>
    <xdr:sp macro="" textlink="">
      <xdr:nvSpPr>
        <xdr:cNvPr id="51" name="人口1人当たり決算額の推移平均値テキスト130"/>
        <xdr:cNvSpPr txBox="1"/>
      </xdr:nvSpPr>
      <xdr:spPr>
        <a:xfrm>
          <a:off x="5740400" y="294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13678</xdr:rowOff>
    </xdr:from>
    <xdr:to>
      <xdr:col>5</xdr:col>
      <xdr:colOff>34925</xdr:colOff>
      <xdr:row>17</xdr:row>
      <xdr:rowOff>115278</xdr:rowOff>
    </xdr:to>
    <xdr:sp macro="" textlink="">
      <xdr:nvSpPr>
        <xdr:cNvPr id="52" name="フローチャート : 判断 51"/>
        <xdr:cNvSpPr/>
      </xdr:nvSpPr>
      <xdr:spPr bwMode="auto">
        <a:xfrm>
          <a:off x="5600700" y="297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49886</xdr:rowOff>
    </xdr:from>
    <xdr:to>
      <xdr:col>4</xdr:col>
      <xdr:colOff>469900</xdr:colOff>
      <xdr:row>14</xdr:row>
      <xdr:rowOff>117551</xdr:rowOff>
    </xdr:to>
    <xdr:cxnSp macro="">
      <xdr:nvCxnSpPr>
        <xdr:cNvPr id="53" name="直線コネクタ 52"/>
        <xdr:cNvCxnSpPr/>
      </xdr:nvCxnSpPr>
      <xdr:spPr bwMode="auto">
        <a:xfrm>
          <a:off x="4305300" y="2497811"/>
          <a:ext cx="698500" cy="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26556</xdr:rowOff>
    </xdr:from>
    <xdr:to>
      <xdr:col>4</xdr:col>
      <xdr:colOff>520700</xdr:colOff>
      <xdr:row>17</xdr:row>
      <xdr:rowOff>128156</xdr:rowOff>
    </xdr:to>
    <xdr:sp macro="" textlink="">
      <xdr:nvSpPr>
        <xdr:cNvPr id="54" name="フローチャート : 判断 53"/>
        <xdr:cNvSpPr/>
      </xdr:nvSpPr>
      <xdr:spPr bwMode="auto">
        <a:xfrm>
          <a:off x="4953000" y="2988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112933</xdr:rowOff>
    </xdr:from>
    <xdr:ext cx="736600" cy="259045"/>
    <xdr:sp macro="" textlink="">
      <xdr:nvSpPr>
        <xdr:cNvPr id="55" name="テキスト ボックス 54"/>
        <xdr:cNvSpPr txBox="1"/>
      </xdr:nvSpPr>
      <xdr:spPr>
        <a:xfrm>
          <a:off x="4622800" y="307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53962</xdr:rowOff>
    </xdr:from>
    <xdr:to>
      <xdr:col>3</xdr:col>
      <xdr:colOff>904875</xdr:colOff>
      <xdr:row>14</xdr:row>
      <xdr:rowOff>49886</xdr:rowOff>
    </xdr:to>
    <xdr:cxnSp macro="">
      <xdr:nvCxnSpPr>
        <xdr:cNvPr id="56" name="直線コネクタ 55"/>
        <xdr:cNvCxnSpPr/>
      </xdr:nvCxnSpPr>
      <xdr:spPr bwMode="auto">
        <a:xfrm>
          <a:off x="3606800" y="2330437"/>
          <a:ext cx="698500" cy="16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70561</xdr:rowOff>
    </xdr:from>
    <xdr:to>
      <xdr:col>3</xdr:col>
      <xdr:colOff>955675</xdr:colOff>
      <xdr:row>18</xdr:row>
      <xdr:rowOff>711</xdr:rowOff>
    </xdr:to>
    <xdr:sp macro="" textlink="">
      <xdr:nvSpPr>
        <xdr:cNvPr id="57" name="フローチャート : 判断 56"/>
        <xdr:cNvSpPr/>
      </xdr:nvSpPr>
      <xdr:spPr bwMode="auto">
        <a:xfrm>
          <a:off x="4254500" y="3032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156938</xdr:rowOff>
    </xdr:from>
    <xdr:ext cx="762000" cy="259045"/>
    <xdr:sp macro="" textlink="">
      <xdr:nvSpPr>
        <xdr:cNvPr id="58" name="テキスト ボックス 57"/>
        <xdr:cNvSpPr txBox="1"/>
      </xdr:nvSpPr>
      <xdr:spPr>
        <a:xfrm>
          <a:off x="3924300" y="311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103454</xdr:rowOff>
    </xdr:from>
    <xdr:to>
      <xdr:col>3</xdr:col>
      <xdr:colOff>206375</xdr:colOff>
      <xdr:row>13</xdr:row>
      <xdr:rowOff>53962</xdr:rowOff>
    </xdr:to>
    <xdr:cxnSp macro="">
      <xdr:nvCxnSpPr>
        <xdr:cNvPr id="59" name="直線コネクタ 58"/>
        <xdr:cNvCxnSpPr/>
      </xdr:nvCxnSpPr>
      <xdr:spPr bwMode="auto">
        <a:xfrm>
          <a:off x="2908300" y="2037029"/>
          <a:ext cx="698500" cy="293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161544</xdr:rowOff>
    </xdr:from>
    <xdr:to>
      <xdr:col>3</xdr:col>
      <xdr:colOff>257175</xdr:colOff>
      <xdr:row>17</xdr:row>
      <xdr:rowOff>91694</xdr:rowOff>
    </xdr:to>
    <xdr:sp macro="" textlink="">
      <xdr:nvSpPr>
        <xdr:cNvPr id="60" name="フローチャート : 判断 59"/>
        <xdr:cNvSpPr/>
      </xdr:nvSpPr>
      <xdr:spPr bwMode="auto">
        <a:xfrm>
          <a:off x="3556000" y="2952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76471</xdr:rowOff>
    </xdr:from>
    <xdr:ext cx="762000" cy="259045"/>
    <xdr:sp macro="" textlink="">
      <xdr:nvSpPr>
        <xdr:cNvPr id="61" name="テキスト ボックス 60"/>
        <xdr:cNvSpPr txBox="1"/>
      </xdr:nvSpPr>
      <xdr:spPr>
        <a:xfrm>
          <a:off x="3225800" y="303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48273</xdr:rowOff>
    </xdr:from>
    <xdr:to>
      <xdr:col>2</xdr:col>
      <xdr:colOff>692150</xdr:colOff>
      <xdr:row>16</xdr:row>
      <xdr:rowOff>149873</xdr:rowOff>
    </xdr:to>
    <xdr:sp macro="" textlink="">
      <xdr:nvSpPr>
        <xdr:cNvPr id="62" name="フローチャート : 判断 61"/>
        <xdr:cNvSpPr/>
      </xdr:nvSpPr>
      <xdr:spPr bwMode="auto">
        <a:xfrm>
          <a:off x="2857500" y="283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134650</xdr:rowOff>
    </xdr:from>
    <xdr:ext cx="762000" cy="259045"/>
    <xdr:sp macro="" textlink="">
      <xdr:nvSpPr>
        <xdr:cNvPr id="63" name="テキスト ボックス 62"/>
        <xdr:cNvSpPr txBox="1"/>
      </xdr:nvSpPr>
      <xdr:spPr>
        <a:xfrm>
          <a:off x="2527300" y="29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116053</xdr:rowOff>
    </xdr:from>
    <xdr:to>
      <xdr:col>5</xdr:col>
      <xdr:colOff>34925</xdr:colOff>
      <xdr:row>15</xdr:row>
      <xdr:rowOff>46203</xdr:rowOff>
    </xdr:to>
    <xdr:sp macro="" textlink="">
      <xdr:nvSpPr>
        <xdr:cNvPr id="69" name="円/楕円 68"/>
        <xdr:cNvSpPr/>
      </xdr:nvSpPr>
      <xdr:spPr bwMode="auto">
        <a:xfrm>
          <a:off x="5600700" y="256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24630</xdr:rowOff>
    </xdr:from>
    <xdr:ext cx="762000" cy="259045"/>
    <xdr:sp macro="" textlink="">
      <xdr:nvSpPr>
        <xdr:cNvPr id="70" name="人口1人当たり決算額の推移該当値テキスト130"/>
        <xdr:cNvSpPr txBox="1"/>
      </xdr:nvSpPr>
      <xdr:spPr>
        <a:xfrm>
          <a:off x="5740400" y="24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74,704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66751</xdr:rowOff>
    </xdr:from>
    <xdr:to>
      <xdr:col>4</xdr:col>
      <xdr:colOff>520700</xdr:colOff>
      <xdr:row>14</xdr:row>
      <xdr:rowOff>168351</xdr:rowOff>
    </xdr:to>
    <xdr:sp macro="" textlink="">
      <xdr:nvSpPr>
        <xdr:cNvPr id="71" name="円/楕円 70"/>
        <xdr:cNvSpPr/>
      </xdr:nvSpPr>
      <xdr:spPr bwMode="auto">
        <a:xfrm>
          <a:off x="4953000" y="251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7078</xdr:rowOff>
    </xdr:from>
    <xdr:ext cx="736600" cy="259045"/>
    <xdr:sp macro="" textlink="">
      <xdr:nvSpPr>
        <xdr:cNvPr id="72" name="テキスト ボックス 71"/>
        <xdr:cNvSpPr txBox="1"/>
      </xdr:nvSpPr>
      <xdr:spPr>
        <a:xfrm>
          <a:off x="4622800" y="228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75,998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170536</xdr:rowOff>
    </xdr:from>
    <xdr:to>
      <xdr:col>3</xdr:col>
      <xdr:colOff>955675</xdr:colOff>
      <xdr:row>14</xdr:row>
      <xdr:rowOff>100686</xdr:rowOff>
    </xdr:to>
    <xdr:sp macro="" textlink="">
      <xdr:nvSpPr>
        <xdr:cNvPr id="73" name="円/楕円 72"/>
        <xdr:cNvSpPr/>
      </xdr:nvSpPr>
      <xdr:spPr bwMode="auto">
        <a:xfrm>
          <a:off x="4254500" y="2447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110863</xdr:rowOff>
    </xdr:from>
    <xdr:ext cx="762000" cy="259045"/>
    <xdr:sp macro="" textlink="">
      <xdr:nvSpPr>
        <xdr:cNvPr id="74" name="テキスト ボックス 73"/>
        <xdr:cNvSpPr txBox="1"/>
      </xdr:nvSpPr>
      <xdr:spPr>
        <a:xfrm>
          <a:off x="3924300" y="221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3162</xdr:rowOff>
    </xdr:from>
    <xdr:to>
      <xdr:col>3</xdr:col>
      <xdr:colOff>257175</xdr:colOff>
      <xdr:row>13</xdr:row>
      <xdr:rowOff>104762</xdr:rowOff>
    </xdr:to>
    <xdr:sp macro="" textlink="">
      <xdr:nvSpPr>
        <xdr:cNvPr id="75" name="円/楕円 74"/>
        <xdr:cNvSpPr/>
      </xdr:nvSpPr>
      <xdr:spPr bwMode="auto">
        <a:xfrm>
          <a:off x="3556000" y="227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114939</xdr:rowOff>
    </xdr:from>
    <xdr:ext cx="762000" cy="259045"/>
    <xdr:sp macro="" textlink="">
      <xdr:nvSpPr>
        <xdr:cNvPr id="76" name="テキスト ボックス 75"/>
        <xdr:cNvSpPr txBox="1"/>
      </xdr:nvSpPr>
      <xdr:spPr>
        <a:xfrm>
          <a:off x="3225800" y="204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52654</xdr:rowOff>
    </xdr:from>
    <xdr:to>
      <xdr:col>2</xdr:col>
      <xdr:colOff>692150</xdr:colOff>
      <xdr:row>11</xdr:row>
      <xdr:rowOff>154254</xdr:rowOff>
    </xdr:to>
    <xdr:sp macro="" textlink="">
      <xdr:nvSpPr>
        <xdr:cNvPr id="77" name="円/楕円 76"/>
        <xdr:cNvSpPr/>
      </xdr:nvSpPr>
      <xdr:spPr bwMode="auto">
        <a:xfrm>
          <a:off x="2857500" y="198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164431</xdr:rowOff>
    </xdr:from>
    <xdr:ext cx="762000" cy="259045"/>
    <xdr:sp macro="" textlink="">
      <xdr:nvSpPr>
        <xdr:cNvPr id="78" name="テキスト ボックス 77"/>
        <xdr:cNvSpPr txBox="1"/>
      </xdr:nvSpPr>
      <xdr:spPr>
        <a:xfrm>
          <a:off x="2527300" y="175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7" name="直線コネクタ 106"/>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8"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9" name="直線コネクタ 108"/>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10"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11" name="直線コネクタ 110"/>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24930</xdr:rowOff>
    </xdr:from>
    <xdr:to>
      <xdr:col>4</xdr:col>
      <xdr:colOff>1117600</xdr:colOff>
      <xdr:row>35</xdr:row>
      <xdr:rowOff>154470</xdr:rowOff>
    </xdr:to>
    <xdr:cxnSp macro="">
      <xdr:nvCxnSpPr>
        <xdr:cNvPr id="112" name="直線コネクタ 111"/>
        <xdr:cNvCxnSpPr/>
      </xdr:nvCxnSpPr>
      <xdr:spPr bwMode="auto">
        <a:xfrm>
          <a:off x="5003800" y="6635280"/>
          <a:ext cx="647700" cy="12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139247</xdr:rowOff>
    </xdr:from>
    <xdr:ext cx="762000" cy="259045"/>
    <xdr:sp macro="" textlink="">
      <xdr:nvSpPr>
        <xdr:cNvPr id="113" name="人口1人当たり決算額の推移平均値テキスト445"/>
        <xdr:cNvSpPr txBox="1"/>
      </xdr:nvSpPr>
      <xdr:spPr>
        <a:xfrm>
          <a:off x="5740400" y="67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4" name="フローチャート : 判断 113"/>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24930</xdr:rowOff>
    </xdr:from>
    <xdr:to>
      <xdr:col>4</xdr:col>
      <xdr:colOff>469900</xdr:colOff>
      <xdr:row>35</xdr:row>
      <xdr:rowOff>106769</xdr:rowOff>
    </xdr:to>
    <xdr:cxnSp macro="">
      <xdr:nvCxnSpPr>
        <xdr:cNvPr id="115" name="直線コネクタ 114"/>
        <xdr:cNvCxnSpPr/>
      </xdr:nvCxnSpPr>
      <xdr:spPr bwMode="auto">
        <a:xfrm flipV="1">
          <a:off x="4305300" y="6635280"/>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6" name="フローチャート : 判断 115"/>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7" name="テキスト ボックス 116"/>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106769</xdr:rowOff>
    </xdr:from>
    <xdr:to>
      <xdr:col>3</xdr:col>
      <xdr:colOff>904875</xdr:colOff>
      <xdr:row>35</xdr:row>
      <xdr:rowOff>123228</xdr:rowOff>
    </xdr:to>
    <xdr:cxnSp macro="">
      <xdr:nvCxnSpPr>
        <xdr:cNvPr id="118" name="直線コネクタ 117"/>
        <xdr:cNvCxnSpPr/>
      </xdr:nvCxnSpPr>
      <xdr:spPr bwMode="auto">
        <a:xfrm flipV="1">
          <a:off x="3606800" y="6717119"/>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9" name="フローチャート : 判断 118"/>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20" name="テキスト ボックス 119"/>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91301</xdr:rowOff>
    </xdr:from>
    <xdr:to>
      <xdr:col>3</xdr:col>
      <xdr:colOff>206375</xdr:colOff>
      <xdr:row>35</xdr:row>
      <xdr:rowOff>123228</xdr:rowOff>
    </xdr:to>
    <xdr:cxnSp macro="">
      <xdr:nvCxnSpPr>
        <xdr:cNvPr id="121" name="直線コネクタ 120"/>
        <xdr:cNvCxnSpPr/>
      </xdr:nvCxnSpPr>
      <xdr:spPr bwMode="auto">
        <a:xfrm>
          <a:off x="2908300" y="6701651"/>
          <a:ext cx="698500" cy="3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2" name="フローチャート : 判断 121"/>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3" name="テキスト ボックス 122"/>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4" name="フローチャート : 判断 123"/>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5" name="テキスト ボックス 124"/>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103670</xdr:rowOff>
    </xdr:from>
    <xdr:to>
      <xdr:col>5</xdr:col>
      <xdr:colOff>34925</xdr:colOff>
      <xdr:row>35</xdr:row>
      <xdr:rowOff>205270</xdr:rowOff>
    </xdr:to>
    <xdr:sp macro="" textlink="">
      <xdr:nvSpPr>
        <xdr:cNvPr id="131" name="円/楕円 130"/>
        <xdr:cNvSpPr/>
      </xdr:nvSpPr>
      <xdr:spPr bwMode="auto">
        <a:xfrm>
          <a:off x="5600700" y="671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291647</xdr:rowOff>
    </xdr:from>
    <xdr:ext cx="762000" cy="259045"/>
    <xdr:sp macro="" textlink="">
      <xdr:nvSpPr>
        <xdr:cNvPr id="132" name="人口1人当たり決算額の推移該当値テキスト445"/>
        <xdr:cNvSpPr txBox="1"/>
      </xdr:nvSpPr>
      <xdr:spPr>
        <a:xfrm>
          <a:off x="5740400" y="65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317030</xdr:rowOff>
    </xdr:from>
    <xdr:to>
      <xdr:col>4</xdr:col>
      <xdr:colOff>520700</xdr:colOff>
      <xdr:row>35</xdr:row>
      <xdr:rowOff>75730</xdr:rowOff>
    </xdr:to>
    <xdr:sp macro="" textlink="">
      <xdr:nvSpPr>
        <xdr:cNvPr id="133" name="円/楕円 132"/>
        <xdr:cNvSpPr/>
      </xdr:nvSpPr>
      <xdr:spPr bwMode="auto">
        <a:xfrm>
          <a:off x="4953000" y="65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85907</xdr:rowOff>
    </xdr:from>
    <xdr:ext cx="736600" cy="259045"/>
    <xdr:sp macro="" textlink="">
      <xdr:nvSpPr>
        <xdr:cNvPr id="134" name="テキスト ボックス 133"/>
        <xdr:cNvSpPr txBox="1"/>
      </xdr:nvSpPr>
      <xdr:spPr>
        <a:xfrm>
          <a:off x="4622800" y="63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55969</xdr:rowOff>
    </xdr:from>
    <xdr:to>
      <xdr:col>3</xdr:col>
      <xdr:colOff>955675</xdr:colOff>
      <xdr:row>35</xdr:row>
      <xdr:rowOff>157569</xdr:rowOff>
    </xdr:to>
    <xdr:sp macro="" textlink="">
      <xdr:nvSpPr>
        <xdr:cNvPr id="135" name="円/楕円 134"/>
        <xdr:cNvSpPr/>
      </xdr:nvSpPr>
      <xdr:spPr bwMode="auto">
        <a:xfrm>
          <a:off x="4254500" y="666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167746</xdr:rowOff>
    </xdr:from>
    <xdr:ext cx="762000" cy="259045"/>
    <xdr:sp macro="" textlink="">
      <xdr:nvSpPr>
        <xdr:cNvPr id="136" name="テキスト ボックス 135"/>
        <xdr:cNvSpPr txBox="1"/>
      </xdr:nvSpPr>
      <xdr:spPr>
        <a:xfrm>
          <a:off x="3924300" y="64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72428</xdr:rowOff>
    </xdr:from>
    <xdr:to>
      <xdr:col>3</xdr:col>
      <xdr:colOff>257175</xdr:colOff>
      <xdr:row>35</xdr:row>
      <xdr:rowOff>174028</xdr:rowOff>
    </xdr:to>
    <xdr:sp macro="" textlink="">
      <xdr:nvSpPr>
        <xdr:cNvPr id="137" name="円/楕円 136"/>
        <xdr:cNvSpPr/>
      </xdr:nvSpPr>
      <xdr:spPr bwMode="auto">
        <a:xfrm>
          <a:off x="3556000" y="668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158805</xdr:rowOff>
    </xdr:from>
    <xdr:ext cx="762000" cy="259045"/>
    <xdr:sp macro="" textlink="">
      <xdr:nvSpPr>
        <xdr:cNvPr id="138" name="テキスト ボックス 137"/>
        <xdr:cNvSpPr txBox="1"/>
      </xdr:nvSpPr>
      <xdr:spPr>
        <a:xfrm>
          <a:off x="3225800" y="67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40501</xdr:rowOff>
    </xdr:from>
    <xdr:to>
      <xdr:col>2</xdr:col>
      <xdr:colOff>692150</xdr:colOff>
      <xdr:row>35</xdr:row>
      <xdr:rowOff>142101</xdr:rowOff>
    </xdr:to>
    <xdr:sp macro="" textlink="">
      <xdr:nvSpPr>
        <xdr:cNvPr id="139" name="円/楕円 138"/>
        <xdr:cNvSpPr/>
      </xdr:nvSpPr>
      <xdr:spPr bwMode="auto">
        <a:xfrm>
          <a:off x="2857500" y="665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126878</xdr:rowOff>
    </xdr:from>
    <xdr:ext cx="762000" cy="259045"/>
    <xdr:sp macro="" textlink="">
      <xdr:nvSpPr>
        <xdr:cNvPr id="140" name="テキスト ボックス 139"/>
        <xdr:cNvSpPr txBox="1"/>
      </xdr:nvSpPr>
      <xdr:spPr>
        <a:xfrm>
          <a:off x="25273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33760</xdr:rowOff>
    </xdr:from>
    <xdr:to>
      <xdr:col>6</xdr:col>
      <xdr:colOff>510540</xdr:colOff>
      <xdr:row>39</xdr:row>
      <xdr:rowOff>114097</xdr:rowOff>
    </xdr:to>
    <xdr:cxnSp macro="">
      <xdr:nvCxnSpPr>
        <xdr:cNvPr id="58" name="直線コネクタ 57"/>
        <xdr:cNvCxnSpPr/>
      </xdr:nvCxnSpPr>
      <xdr:spPr>
        <a:xfrm flipV="1">
          <a:off x="4633595" y="5863060"/>
          <a:ext cx="1270" cy="937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117924</xdr:rowOff>
    </xdr:from>
    <xdr:ext cx="534377" cy="259045"/>
    <xdr:sp macro="" textlink="">
      <xdr:nvSpPr>
        <xdr:cNvPr id="59" name="人件費最小値テキスト"/>
        <xdr:cNvSpPr txBox="1"/>
      </xdr:nvSpPr>
      <xdr:spPr>
        <a:xfrm>
          <a:off x="4686300" y="68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39</xdr:row>
      <xdr:rowOff>114097</xdr:rowOff>
    </xdr:from>
    <xdr:to>
      <xdr:col>6</xdr:col>
      <xdr:colOff>600075</xdr:colOff>
      <xdr:row>39</xdr:row>
      <xdr:rowOff>114097</xdr:rowOff>
    </xdr:to>
    <xdr:cxnSp macro="">
      <xdr:nvCxnSpPr>
        <xdr:cNvPr id="60" name="直線コネクタ 59"/>
        <xdr:cNvCxnSpPr/>
      </xdr:nvCxnSpPr>
      <xdr:spPr>
        <a:xfrm>
          <a:off x="4546600" y="680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151887</xdr:rowOff>
    </xdr:from>
    <xdr:ext cx="534377" cy="259045"/>
    <xdr:sp macro="" textlink="">
      <xdr:nvSpPr>
        <xdr:cNvPr id="61" name="人件費最大値テキスト"/>
        <xdr:cNvSpPr txBox="1"/>
      </xdr:nvSpPr>
      <xdr:spPr>
        <a:xfrm>
          <a:off x="4686300" y="56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34</xdr:row>
      <xdr:rowOff>33760</xdr:rowOff>
    </xdr:from>
    <xdr:to>
      <xdr:col>6</xdr:col>
      <xdr:colOff>600075</xdr:colOff>
      <xdr:row>34</xdr:row>
      <xdr:rowOff>33760</xdr:rowOff>
    </xdr:to>
    <xdr:cxnSp macro="">
      <xdr:nvCxnSpPr>
        <xdr:cNvPr id="62" name="直線コネクタ 61"/>
        <xdr:cNvCxnSpPr/>
      </xdr:nvCxnSpPr>
      <xdr:spPr>
        <a:xfrm>
          <a:off x="4546600" y="586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51330</xdr:rowOff>
    </xdr:from>
    <xdr:to>
      <xdr:col>6</xdr:col>
      <xdr:colOff>511175</xdr:colOff>
      <xdr:row>34</xdr:row>
      <xdr:rowOff>108904</xdr:rowOff>
    </xdr:to>
    <xdr:cxnSp macro="">
      <xdr:nvCxnSpPr>
        <xdr:cNvPr id="63" name="直線コネクタ 62"/>
        <xdr:cNvCxnSpPr/>
      </xdr:nvCxnSpPr>
      <xdr:spPr>
        <a:xfrm>
          <a:off x="3797300" y="5880630"/>
          <a:ext cx="838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108083</xdr:rowOff>
    </xdr:from>
    <xdr:ext cx="534377" cy="259045"/>
    <xdr:sp macro="" textlink="">
      <xdr:nvSpPr>
        <xdr:cNvPr id="64" name="人件費平均値テキスト"/>
        <xdr:cNvSpPr txBox="1"/>
      </xdr:nvSpPr>
      <xdr:spPr>
        <a:xfrm>
          <a:off x="4686300" y="628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129656</xdr:rowOff>
    </xdr:from>
    <xdr:to>
      <xdr:col>6</xdr:col>
      <xdr:colOff>561975</xdr:colOff>
      <xdr:row>37</xdr:row>
      <xdr:rowOff>59806</xdr:rowOff>
    </xdr:to>
    <xdr:sp macro="" textlink="">
      <xdr:nvSpPr>
        <xdr:cNvPr id="65" name="フローチャート : 判断 64"/>
        <xdr:cNvSpPr/>
      </xdr:nvSpPr>
      <xdr:spPr>
        <a:xfrm>
          <a:off x="4584700" y="630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29744</xdr:rowOff>
    </xdr:from>
    <xdr:to>
      <xdr:col>5</xdr:col>
      <xdr:colOff>358775</xdr:colOff>
      <xdr:row>34</xdr:row>
      <xdr:rowOff>51330</xdr:rowOff>
    </xdr:to>
    <xdr:cxnSp macro="">
      <xdr:nvCxnSpPr>
        <xdr:cNvPr id="66" name="直線コネクタ 65"/>
        <xdr:cNvCxnSpPr/>
      </xdr:nvCxnSpPr>
      <xdr:spPr>
        <a:xfrm>
          <a:off x="2908300" y="5859044"/>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134391</xdr:rowOff>
    </xdr:from>
    <xdr:to>
      <xdr:col>5</xdr:col>
      <xdr:colOff>409575</xdr:colOff>
      <xdr:row>37</xdr:row>
      <xdr:rowOff>64541</xdr:rowOff>
    </xdr:to>
    <xdr:sp macro="" textlink="">
      <xdr:nvSpPr>
        <xdr:cNvPr id="67" name="フローチャート : 判断 66"/>
        <xdr:cNvSpPr/>
      </xdr:nvSpPr>
      <xdr:spPr>
        <a:xfrm>
          <a:off x="3746500" y="63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55668</xdr:rowOff>
    </xdr:from>
    <xdr:ext cx="534377" cy="259045"/>
    <xdr:sp macro="" textlink="">
      <xdr:nvSpPr>
        <xdr:cNvPr id="68" name="テキスト ボックス 67"/>
        <xdr:cNvSpPr txBox="1"/>
      </xdr:nvSpPr>
      <xdr:spPr>
        <a:xfrm>
          <a:off x="3530111" y="63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83889</xdr:rowOff>
    </xdr:from>
    <xdr:to>
      <xdr:col>4</xdr:col>
      <xdr:colOff>155575</xdr:colOff>
      <xdr:row>34</xdr:row>
      <xdr:rowOff>29744</xdr:rowOff>
    </xdr:to>
    <xdr:cxnSp macro="">
      <xdr:nvCxnSpPr>
        <xdr:cNvPr id="69" name="直線コネクタ 68"/>
        <xdr:cNvCxnSpPr/>
      </xdr:nvCxnSpPr>
      <xdr:spPr>
        <a:xfrm>
          <a:off x="2019300" y="5570289"/>
          <a:ext cx="889000" cy="28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157611</xdr:rowOff>
    </xdr:from>
    <xdr:to>
      <xdr:col>4</xdr:col>
      <xdr:colOff>206375</xdr:colOff>
      <xdr:row>37</xdr:row>
      <xdr:rowOff>87761</xdr:rowOff>
    </xdr:to>
    <xdr:sp macro="" textlink="">
      <xdr:nvSpPr>
        <xdr:cNvPr id="70" name="フローチャート : 判断 69"/>
        <xdr:cNvSpPr/>
      </xdr:nvSpPr>
      <xdr:spPr>
        <a:xfrm>
          <a:off x="2857500" y="632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78888</xdr:rowOff>
    </xdr:from>
    <xdr:ext cx="534377" cy="259045"/>
    <xdr:sp macro="" textlink="">
      <xdr:nvSpPr>
        <xdr:cNvPr id="71" name="テキスト ボックス 70"/>
        <xdr:cNvSpPr txBox="1"/>
      </xdr:nvSpPr>
      <xdr:spPr>
        <a:xfrm>
          <a:off x="2641111" y="64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2213</xdr:rowOff>
    </xdr:from>
    <xdr:to>
      <xdr:col>2</xdr:col>
      <xdr:colOff>638175</xdr:colOff>
      <xdr:row>32</xdr:row>
      <xdr:rowOff>83889</xdr:rowOff>
    </xdr:to>
    <xdr:cxnSp macro="">
      <xdr:nvCxnSpPr>
        <xdr:cNvPr id="72" name="直線コネクタ 71"/>
        <xdr:cNvCxnSpPr/>
      </xdr:nvCxnSpPr>
      <xdr:spPr>
        <a:xfrm>
          <a:off x="1130300" y="5317163"/>
          <a:ext cx="889000" cy="2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67216</xdr:rowOff>
    </xdr:from>
    <xdr:to>
      <xdr:col>3</xdr:col>
      <xdr:colOff>3175</xdr:colOff>
      <xdr:row>36</xdr:row>
      <xdr:rowOff>168816</xdr:rowOff>
    </xdr:to>
    <xdr:sp macro="" textlink="">
      <xdr:nvSpPr>
        <xdr:cNvPr id="73" name="フローチャート : 判断 72"/>
        <xdr:cNvSpPr/>
      </xdr:nvSpPr>
      <xdr:spPr>
        <a:xfrm>
          <a:off x="1968500" y="623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159943</xdr:rowOff>
    </xdr:from>
    <xdr:ext cx="534377" cy="259045"/>
    <xdr:sp macro="" textlink="">
      <xdr:nvSpPr>
        <xdr:cNvPr id="74" name="テキスト ボックス 73"/>
        <xdr:cNvSpPr txBox="1"/>
      </xdr:nvSpPr>
      <xdr:spPr>
        <a:xfrm>
          <a:off x="1752111" y="63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132171</xdr:rowOff>
    </xdr:from>
    <xdr:to>
      <xdr:col>1</xdr:col>
      <xdr:colOff>485775</xdr:colOff>
      <xdr:row>36</xdr:row>
      <xdr:rowOff>62321</xdr:rowOff>
    </xdr:to>
    <xdr:sp macro="" textlink="">
      <xdr:nvSpPr>
        <xdr:cNvPr id="75" name="フローチャート : 判断 74"/>
        <xdr:cNvSpPr/>
      </xdr:nvSpPr>
      <xdr:spPr>
        <a:xfrm>
          <a:off x="1079500" y="613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53448</xdr:rowOff>
    </xdr:from>
    <xdr:ext cx="534377" cy="259045"/>
    <xdr:sp macro="" textlink="">
      <xdr:nvSpPr>
        <xdr:cNvPr id="76" name="テキスト ボックス 75"/>
        <xdr:cNvSpPr txBox="1"/>
      </xdr:nvSpPr>
      <xdr:spPr>
        <a:xfrm>
          <a:off x="863111" y="62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58104</xdr:rowOff>
    </xdr:from>
    <xdr:to>
      <xdr:col>6</xdr:col>
      <xdr:colOff>561975</xdr:colOff>
      <xdr:row>34</xdr:row>
      <xdr:rowOff>159704</xdr:rowOff>
    </xdr:to>
    <xdr:sp macro="" textlink="">
      <xdr:nvSpPr>
        <xdr:cNvPr id="82" name="円/楕円 81"/>
        <xdr:cNvSpPr/>
      </xdr:nvSpPr>
      <xdr:spPr>
        <a:xfrm>
          <a:off x="4584700" y="58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144481</xdr:rowOff>
    </xdr:from>
    <xdr:ext cx="534377" cy="259045"/>
    <xdr:sp macro="" textlink="">
      <xdr:nvSpPr>
        <xdr:cNvPr id="83" name="人件費該当値テキスト"/>
        <xdr:cNvSpPr txBox="1"/>
      </xdr:nvSpPr>
      <xdr:spPr>
        <a:xfrm>
          <a:off x="4686300" y="580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530</xdr:rowOff>
    </xdr:from>
    <xdr:to>
      <xdr:col>5</xdr:col>
      <xdr:colOff>409575</xdr:colOff>
      <xdr:row>34</xdr:row>
      <xdr:rowOff>102130</xdr:rowOff>
    </xdr:to>
    <xdr:sp macro="" textlink="">
      <xdr:nvSpPr>
        <xdr:cNvPr id="84" name="円/楕円 83"/>
        <xdr:cNvSpPr/>
      </xdr:nvSpPr>
      <xdr:spPr>
        <a:xfrm>
          <a:off x="3746500" y="58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118657</xdr:rowOff>
    </xdr:from>
    <xdr:ext cx="534377" cy="259045"/>
    <xdr:sp macro="" textlink="">
      <xdr:nvSpPr>
        <xdr:cNvPr id="85" name="テキスト ボックス 84"/>
        <xdr:cNvSpPr txBox="1"/>
      </xdr:nvSpPr>
      <xdr:spPr>
        <a:xfrm>
          <a:off x="3530111" y="56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150394</xdr:rowOff>
    </xdr:from>
    <xdr:to>
      <xdr:col>4</xdr:col>
      <xdr:colOff>206375</xdr:colOff>
      <xdr:row>34</xdr:row>
      <xdr:rowOff>80544</xdr:rowOff>
    </xdr:to>
    <xdr:sp macro="" textlink="">
      <xdr:nvSpPr>
        <xdr:cNvPr id="86" name="円/楕円 85"/>
        <xdr:cNvSpPr/>
      </xdr:nvSpPr>
      <xdr:spPr>
        <a:xfrm>
          <a:off x="2857500" y="58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97071</xdr:rowOff>
    </xdr:from>
    <xdr:ext cx="534377" cy="259045"/>
    <xdr:sp macro="" textlink="">
      <xdr:nvSpPr>
        <xdr:cNvPr id="87" name="テキスト ボックス 86"/>
        <xdr:cNvSpPr txBox="1"/>
      </xdr:nvSpPr>
      <xdr:spPr>
        <a:xfrm>
          <a:off x="2641111" y="558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33089</xdr:rowOff>
    </xdr:from>
    <xdr:to>
      <xdr:col>3</xdr:col>
      <xdr:colOff>3175</xdr:colOff>
      <xdr:row>32</xdr:row>
      <xdr:rowOff>134689</xdr:rowOff>
    </xdr:to>
    <xdr:sp macro="" textlink="">
      <xdr:nvSpPr>
        <xdr:cNvPr id="88" name="円/楕円 87"/>
        <xdr:cNvSpPr/>
      </xdr:nvSpPr>
      <xdr:spPr>
        <a:xfrm>
          <a:off x="1968500" y="55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151216</xdr:rowOff>
    </xdr:from>
    <xdr:ext cx="534377" cy="259045"/>
    <xdr:sp macro="" textlink="">
      <xdr:nvSpPr>
        <xdr:cNvPr id="89" name="テキスト ボックス 88"/>
        <xdr:cNvSpPr txBox="1"/>
      </xdr:nvSpPr>
      <xdr:spPr>
        <a:xfrm>
          <a:off x="1752111" y="529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122863</xdr:rowOff>
    </xdr:from>
    <xdr:to>
      <xdr:col>1</xdr:col>
      <xdr:colOff>485775</xdr:colOff>
      <xdr:row>31</xdr:row>
      <xdr:rowOff>53013</xdr:rowOff>
    </xdr:to>
    <xdr:sp macro="" textlink="">
      <xdr:nvSpPr>
        <xdr:cNvPr id="90" name="円/楕円 89"/>
        <xdr:cNvSpPr/>
      </xdr:nvSpPr>
      <xdr:spPr>
        <a:xfrm>
          <a:off x="1079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69540</xdr:rowOff>
    </xdr:from>
    <xdr:ext cx="534377" cy="259045"/>
    <xdr:sp macro="" textlink="">
      <xdr:nvSpPr>
        <xdr:cNvPr id="91" name="テキスト ボックス 90"/>
        <xdr:cNvSpPr txBox="1"/>
      </xdr:nvSpPr>
      <xdr:spPr>
        <a:xfrm>
          <a:off x="863111" y="50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7" name="直線コネクタ 106"/>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8" name="テキスト ボックス 107"/>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12" name="直線コネクタ 111"/>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13"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4" name="直線コネクタ 113"/>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5"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6" name="直線コネクタ 115"/>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43974</xdr:rowOff>
    </xdr:from>
    <xdr:to>
      <xdr:col>6</xdr:col>
      <xdr:colOff>511175</xdr:colOff>
      <xdr:row>57</xdr:row>
      <xdr:rowOff>81293</xdr:rowOff>
    </xdr:to>
    <xdr:cxnSp macro="">
      <xdr:nvCxnSpPr>
        <xdr:cNvPr id="117" name="直線コネクタ 116"/>
        <xdr:cNvCxnSpPr/>
      </xdr:nvCxnSpPr>
      <xdr:spPr>
        <a:xfrm>
          <a:off x="3797300" y="9816624"/>
          <a:ext cx="8382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8507</xdr:rowOff>
    </xdr:from>
    <xdr:ext cx="534377" cy="259045"/>
    <xdr:sp macro="" textlink="">
      <xdr:nvSpPr>
        <xdr:cNvPr id="118" name="物件費平均値テキスト"/>
        <xdr:cNvSpPr txBox="1"/>
      </xdr:nvSpPr>
      <xdr:spPr>
        <a:xfrm>
          <a:off x="4686300" y="94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9" name="フローチャート : 判断 118"/>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43974</xdr:rowOff>
    </xdr:from>
    <xdr:to>
      <xdr:col>5</xdr:col>
      <xdr:colOff>358775</xdr:colOff>
      <xdr:row>58</xdr:row>
      <xdr:rowOff>90094</xdr:rowOff>
    </xdr:to>
    <xdr:cxnSp macro="">
      <xdr:nvCxnSpPr>
        <xdr:cNvPr id="120" name="直線コネクタ 119"/>
        <xdr:cNvCxnSpPr/>
      </xdr:nvCxnSpPr>
      <xdr:spPr>
        <a:xfrm flipV="1">
          <a:off x="2908300" y="9816624"/>
          <a:ext cx="889000" cy="2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21" name="フローチャート : 判断 120"/>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132846</xdr:rowOff>
    </xdr:from>
    <xdr:ext cx="534377" cy="259045"/>
    <xdr:sp macro="" textlink="">
      <xdr:nvSpPr>
        <xdr:cNvPr id="122" name="テキスト ボックス 121"/>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90094</xdr:rowOff>
    </xdr:from>
    <xdr:to>
      <xdr:col>4</xdr:col>
      <xdr:colOff>155575</xdr:colOff>
      <xdr:row>58</xdr:row>
      <xdr:rowOff>105925</xdr:rowOff>
    </xdr:to>
    <xdr:cxnSp macro="">
      <xdr:nvCxnSpPr>
        <xdr:cNvPr id="123" name="直線コネクタ 122"/>
        <xdr:cNvCxnSpPr/>
      </xdr:nvCxnSpPr>
      <xdr:spPr>
        <a:xfrm flipV="1">
          <a:off x="2019300" y="10034194"/>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4" name="フローチャート : 判断 123"/>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88955</xdr:rowOff>
    </xdr:from>
    <xdr:ext cx="534377" cy="259045"/>
    <xdr:sp macro="" textlink="">
      <xdr:nvSpPr>
        <xdr:cNvPr id="125" name="テキスト ボックス 124"/>
        <xdr:cNvSpPr txBox="1"/>
      </xdr:nvSpPr>
      <xdr:spPr>
        <a:xfrm>
          <a:off x="2641111" y="95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79921</xdr:rowOff>
    </xdr:from>
    <xdr:to>
      <xdr:col>2</xdr:col>
      <xdr:colOff>638175</xdr:colOff>
      <xdr:row>58</xdr:row>
      <xdr:rowOff>105925</xdr:rowOff>
    </xdr:to>
    <xdr:cxnSp macro="">
      <xdr:nvCxnSpPr>
        <xdr:cNvPr id="126" name="直線コネクタ 125"/>
        <xdr:cNvCxnSpPr/>
      </xdr:nvCxnSpPr>
      <xdr:spPr>
        <a:xfrm>
          <a:off x="1130300" y="9852571"/>
          <a:ext cx="889000" cy="19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7" name="フローチャート : 判断 126"/>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91127</xdr:rowOff>
    </xdr:from>
    <xdr:ext cx="534377" cy="259045"/>
    <xdr:sp macro="" textlink="">
      <xdr:nvSpPr>
        <xdr:cNvPr id="128" name="テキスト ボックス 127"/>
        <xdr:cNvSpPr txBox="1"/>
      </xdr:nvSpPr>
      <xdr:spPr>
        <a:xfrm>
          <a:off x="1752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9" name="フローチャート : 判断 128"/>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5973</xdr:rowOff>
    </xdr:from>
    <xdr:ext cx="534377" cy="259045"/>
    <xdr:sp macro="" textlink="">
      <xdr:nvSpPr>
        <xdr:cNvPr id="130" name="テキスト ボックス 129"/>
        <xdr:cNvSpPr txBox="1"/>
      </xdr:nvSpPr>
      <xdr:spPr>
        <a:xfrm>
          <a:off x="863111" y="9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30493</xdr:rowOff>
    </xdr:from>
    <xdr:to>
      <xdr:col>6</xdr:col>
      <xdr:colOff>561975</xdr:colOff>
      <xdr:row>57</xdr:row>
      <xdr:rowOff>132093</xdr:rowOff>
    </xdr:to>
    <xdr:sp macro="" textlink="">
      <xdr:nvSpPr>
        <xdr:cNvPr id="136" name="円/楕円 135"/>
        <xdr:cNvSpPr/>
      </xdr:nvSpPr>
      <xdr:spPr>
        <a:xfrm>
          <a:off x="4584700" y="98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8920</xdr:rowOff>
    </xdr:from>
    <xdr:ext cx="534377" cy="259045"/>
    <xdr:sp macro="" textlink="">
      <xdr:nvSpPr>
        <xdr:cNvPr id="137" name="物件費該当値テキスト"/>
        <xdr:cNvSpPr txBox="1"/>
      </xdr:nvSpPr>
      <xdr:spPr>
        <a:xfrm>
          <a:off x="4686300" y="97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42,022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164624</xdr:rowOff>
    </xdr:from>
    <xdr:to>
      <xdr:col>5</xdr:col>
      <xdr:colOff>409575</xdr:colOff>
      <xdr:row>57</xdr:row>
      <xdr:rowOff>94774</xdr:rowOff>
    </xdr:to>
    <xdr:sp macro="" textlink="">
      <xdr:nvSpPr>
        <xdr:cNvPr id="138" name="円/楕円 137"/>
        <xdr:cNvSpPr/>
      </xdr:nvSpPr>
      <xdr:spPr>
        <a:xfrm>
          <a:off x="37465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85901</xdr:rowOff>
    </xdr:from>
    <xdr:ext cx="534377" cy="259045"/>
    <xdr:sp macro="" textlink="">
      <xdr:nvSpPr>
        <xdr:cNvPr id="139" name="テキスト ボックス 138"/>
        <xdr:cNvSpPr txBox="1"/>
      </xdr:nvSpPr>
      <xdr:spPr>
        <a:xfrm>
          <a:off x="3530111" y="98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39294</xdr:rowOff>
    </xdr:from>
    <xdr:to>
      <xdr:col>4</xdr:col>
      <xdr:colOff>206375</xdr:colOff>
      <xdr:row>58</xdr:row>
      <xdr:rowOff>140894</xdr:rowOff>
    </xdr:to>
    <xdr:sp macro="" textlink="">
      <xdr:nvSpPr>
        <xdr:cNvPr id="140" name="円/楕円 139"/>
        <xdr:cNvSpPr/>
      </xdr:nvSpPr>
      <xdr:spPr>
        <a:xfrm>
          <a:off x="2857500" y="99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132021</xdr:rowOff>
    </xdr:from>
    <xdr:ext cx="534377" cy="259045"/>
    <xdr:sp macro="" textlink="">
      <xdr:nvSpPr>
        <xdr:cNvPr id="141" name="テキスト ボックス 140"/>
        <xdr:cNvSpPr txBox="1"/>
      </xdr:nvSpPr>
      <xdr:spPr>
        <a:xfrm>
          <a:off x="2641111" y="100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55125</xdr:rowOff>
    </xdr:from>
    <xdr:to>
      <xdr:col>3</xdr:col>
      <xdr:colOff>3175</xdr:colOff>
      <xdr:row>58</xdr:row>
      <xdr:rowOff>156725</xdr:rowOff>
    </xdr:to>
    <xdr:sp macro="" textlink="">
      <xdr:nvSpPr>
        <xdr:cNvPr id="142" name="円/楕円 141"/>
        <xdr:cNvSpPr/>
      </xdr:nvSpPr>
      <xdr:spPr>
        <a:xfrm>
          <a:off x="1968500" y="99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147852</xdr:rowOff>
    </xdr:from>
    <xdr:ext cx="534377" cy="259045"/>
    <xdr:sp macro="" textlink="">
      <xdr:nvSpPr>
        <xdr:cNvPr id="143" name="テキスト ボックス 142"/>
        <xdr:cNvSpPr txBox="1"/>
      </xdr:nvSpPr>
      <xdr:spPr>
        <a:xfrm>
          <a:off x="1752111" y="100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29121</xdr:rowOff>
    </xdr:from>
    <xdr:to>
      <xdr:col>1</xdr:col>
      <xdr:colOff>485775</xdr:colOff>
      <xdr:row>57</xdr:row>
      <xdr:rowOff>130721</xdr:rowOff>
    </xdr:to>
    <xdr:sp macro="" textlink="">
      <xdr:nvSpPr>
        <xdr:cNvPr id="144" name="円/楕円 143"/>
        <xdr:cNvSpPr/>
      </xdr:nvSpPr>
      <xdr:spPr>
        <a:xfrm>
          <a:off x="1079500" y="9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121848</xdr:rowOff>
    </xdr:from>
    <xdr:ext cx="534377" cy="259045"/>
    <xdr:sp macro="" textlink="">
      <xdr:nvSpPr>
        <xdr:cNvPr id="145" name="テキスト ボックス 144"/>
        <xdr:cNvSpPr txBox="1"/>
      </xdr:nvSpPr>
      <xdr:spPr>
        <a:xfrm>
          <a:off x="863111" y="9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71" name="直線コネクタ 170"/>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72"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73" name="直線コネクタ 172"/>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4"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5" name="直線コネクタ 174"/>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83965</xdr:rowOff>
    </xdr:from>
    <xdr:to>
      <xdr:col>6</xdr:col>
      <xdr:colOff>511175</xdr:colOff>
      <xdr:row>75</xdr:row>
      <xdr:rowOff>169418</xdr:rowOff>
    </xdr:to>
    <xdr:cxnSp macro="">
      <xdr:nvCxnSpPr>
        <xdr:cNvPr id="176" name="直線コネクタ 175"/>
        <xdr:cNvCxnSpPr/>
      </xdr:nvCxnSpPr>
      <xdr:spPr>
        <a:xfrm>
          <a:off x="3797300" y="12942715"/>
          <a:ext cx="838200" cy="8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7"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8" name="フローチャート : 判断 177"/>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83965</xdr:rowOff>
    </xdr:from>
    <xdr:to>
      <xdr:col>5</xdr:col>
      <xdr:colOff>358775</xdr:colOff>
      <xdr:row>75</xdr:row>
      <xdr:rowOff>128923</xdr:rowOff>
    </xdr:to>
    <xdr:cxnSp macro="">
      <xdr:nvCxnSpPr>
        <xdr:cNvPr id="179" name="直線コネクタ 178"/>
        <xdr:cNvCxnSpPr/>
      </xdr:nvCxnSpPr>
      <xdr:spPr>
        <a:xfrm flipV="1">
          <a:off x="2908300" y="1294271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80" name="フローチャート : 判断 179"/>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81" name="テキスト ボックス 180"/>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112921</xdr:rowOff>
    </xdr:from>
    <xdr:to>
      <xdr:col>4</xdr:col>
      <xdr:colOff>155575</xdr:colOff>
      <xdr:row>75</xdr:row>
      <xdr:rowOff>128923</xdr:rowOff>
    </xdr:to>
    <xdr:cxnSp macro="">
      <xdr:nvCxnSpPr>
        <xdr:cNvPr id="182" name="直線コネクタ 181"/>
        <xdr:cNvCxnSpPr/>
      </xdr:nvCxnSpPr>
      <xdr:spPr>
        <a:xfrm>
          <a:off x="2019300" y="1297167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83" name="フローチャート : 判断 182"/>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4" name="テキスト ボックス 183"/>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87884</xdr:rowOff>
    </xdr:from>
    <xdr:to>
      <xdr:col>2</xdr:col>
      <xdr:colOff>638175</xdr:colOff>
      <xdr:row>75</xdr:row>
      <xdr:rowOff>112921</xdr:rowOff>
    </xdr:to>
    <xdr:cxnSp macro="">
      <xdr:nvCxnSpPr>
        <xdr:cNvPr id="185" name="直線コネクタ 184"/>
        <xdr:cNvCxnSpPr/>
      </xdr:nvCxnSpPr>
      <xdr:spPr>
        <a:xfrm>
          <a:off x="1130300" y="12946634"/>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6" name="フローチャート : 判断 185"/>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7" name="テキスト ボックス 186"/>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8" name="フローチャート : 判断 187"/>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135689</xdr:rowOff>
    </xdr:from>
    <xdr:ext cx="469744" cy="259045"/>
    <xdr:sp macro="" textlink="">
      <xdr:nvSpPr>
        <xdr:cNvPr id="189" name="テキスト ボックス 188"/>
        <xdr:cNvSpPr txBox="1"/>
      </xdr:nvSpPr>
      <xdr:spPr>
        <a:xfrm>
          <a:off x="895427" y="129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118618</xdr:rowOff>
    </xdr:from>
    <xdr:to>
      <xdr:col>6</xdr:col>
      <xdr:colOff>561975</xdr:colOff>
      <xdr:row>76</xdr:row>
      <xdr:rowOff>48769</xdr:rowOff>
    </xdr:to>
    <xdr:sp macro="" textlink="">
      <xdr:nvSpPr>
        <xdr:cNvPr id="195" name="円/楕円 194"/>
        <xdr:cNvSpPr/>
      </xdr:nvSpPr>
      <xdr:spPr>
        <a:xfrm>
          <a:off x="4584700" y="12977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97045</xdr:rowOff>
    </xdr:from>
    <xdr:ext cx="469744" cy="259045"/>
    <xdr:sp macro="" textlink="">
      <xdr:nvSpPr>
        <xdr:cNvPr id="196" name="維持補修費該当値テキスト"/>
        <xdr:cNvSpPr txBox="1"/>
      </xdr:nvSpPr>
      <xdr:spPr>
        <a:xfrm>
          <a:off x="4686300" y="129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33165</xdr:rowOff>
    </xdr:from>
    <xdr:to>
      <xdr:col>5</xdr:col>
      <xdr:colOff>409575</xdr:colOff>
      <xdr:row>75</xdr:row>
      <xdr:rowOff>134765</xdr:rowOff>
    </xdr:to>
    <xdr:sp macro="" textlink="">
      <xdr:nvSpPr>
        <xdr:cNvPr id="197" name="円/楕円 196"/>
        <xdr:cNvSpPr/>
      </xdr:nvSpPr>
      <xdr:spPr>
        <a:xfrm>
          <a:off x="3746500" y="128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125892</xdr:rowOff>
    </xdr:from>
    <xdr:ext cx="469744" cy="259045"/>
    <xdr:sp macro="" textlink="">
      <xdr:nvSpPr>
        <xdr:cNvPr id="198" name="テキスト ボックス 197"/>
        <xdr:cNvSpPr txBox="1"/>
      </xdr:nvSpPr>
      <xdr:spPr>
        <a:xfrm>
          <a:off x="3562427" y="1298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78123</xdr:rowOff>
    </xdr:from>
    <xdr:to>
      <xdr:col>4</xdr:col>
      <xdr:colOff>206375</xdr:colOff>
      <xdr:row>76</xdr:row>
      <xdr:rowOff>8272</xdr:rowOff>
    </xdr:to>
    <xdr:sp macro="" textlink="">
      <xdr:nvSpPr>
        <xdr:cNvPr id="199" name="円/楕円 198"/>
        <xdr:cNvSpPr/>
      </xdr:nvSpPr>
      <xdr:spPr>
        <a:xfrm>
          <a:off x="2857500" y="12936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170851</xdr:rowOff>
    </xdr:from>
    <xdr:ext cx="469744" cy="259045"/>
    <xdr:sp macro="" textlink="">
      <xdr:nvSpPr>
        <xdr:cNvPr id="200" name="テキスト ボックス 199"/>
        <xdr:cNvSpPr txBox="1"/>
      </xdr:nvSpPr>
      <xdr:spPr>
        <a:xfrm>
          <a:off x="2673427" y="1302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62121</xdr:rowOff>
    </xdr:from>
    <xdr:to>
      <xdr:col>3</xdr:col>
      <xdr:colOff>3175</xdr:colOff>
      <xdr:row>75</xdr:row>
      <xdr:rowOff>163720</xdr:rowOff>
    </xdr:to>
    <xdr:sp macro="" textlink="">
      <xdr:nvSpPr>
        <xdr:cNvPr id="201" name="円/楕円 200"/>
        <xdr:cNvSpPr/>
      </xdr:nvSpPr>
      <xdr:spPr>
        <a:xfrm>
          <a:off x="1968500" y="129208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154849</xdr:rowOff>
    </xdr:from>
    <xdr:ext cx="469744" cy="259045"/>
    <xdr:sp macro="" textlink="">
      <xdr:nvSpPr>
        <xdr:cNvPr id="202" name="テキスト ボックス 201"/>
        <xdr:cNvSpPr txBox="1"/>
      </xdr:nvSpPr>
      <xdr:spPr>
        <a:xfrm>
          <a:off x="1784427" y="130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37084</xdr:rowOff>
    </xdr:from>
    <xdr:to>
      <xdr:col>1</xdr:col>
      <xdr:colOff>485775</xdr:colOff>
      <xdr:row>75</xdr:row>
      <xdr:rowOff>138684</xdr:rowOff>
    </xdr:to>
    <xdr:sp macro="" textlink="">
      <xdr:nvSpPr>
        <xdr:cNvPr id="203" name="円/楕円 202"/>
        <xdr:cNvSpPr/>
      </xdr:nvSpPr>
      <xdr:spPr>
        <a:xfrm>
          <a:off x="1079500" y="128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155211</xdr:rowOff>
    </xdr:from>
    <xdr:ext cx="469744" cy="259045"/>
    <xdr:sp macro="" textlink="">
      <xdr:nvSpPr>
        <xdr:cNvPr id="204" name="テキスト ボックス 203"/>
        <xdr:cNvSpPr txBox="1"/>
      </xdr:nvSpPr>
      <xdr:spPr>
        <a:xfrm>
          <a:off x="895427" y="126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31" name="直線コネクタ 230"/>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32"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33" name="直線コネクタ 232"/>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4"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5" name="直線コネクタ 234"/>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150901</xdr:rowOff>
    </xdr:from>
    <xdr:to>
      <xdr:col>6</xdr:col>
      <xdr:colOff>511175</xdr:colOff>
      <xdr:row>91</xdr:row>
      <xdr:rowOff>15701</xdr:rowOff>
    </xdr:to>
    <xdr:cxnSp macro="">
      <xdr:nvCxnSpPr>
        <xdr:cNvPr id="236" name="直線コネクタ 235"/>
        <xdr:cNvCxnSpPr/>
      </xdr:nvCxnSpPr>
      <xdr:spPr>
        <a:xfrm flipV="1">
          <a:off x="3797300" y="15581401"/>
          <a:ext cx="8382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7"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8" name="フローチャート : 判断 237"/>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15701</xdr:rowOff>
    </xdr:from>
    <xdr:to>
      <xdr:col>5</xdr:col>
      <xdr:colOff>358775</xdr:colOff>
      <xdr:row>91</xdr:row>
      <xdr:rowOff>79110</xdr:rowOff>
    </xdr:to>
    <xdr:cxnSp macro="">
      <xdr:nvCxnSpPr>
        <xdr:cNvPr id="239" name="直線コネクタ 238"/>
        <xdr:cNvCxnSpPr/>
      </xdr:nvCxnSpPr>
      <xdr:spPr>
        <a:xfrm flipV="1">
          <a:off x="2908300" y="15617651"/>
          <a:ext cx="88900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40" name="フローチャート : 判断 239"/>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41" name="テキスト ボックス 240"/>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79110</xdr:rowOff>
    </xdr:from>
    <xdr:to>
      <xdr:col>4</xdr:col>
      <xdr:colOff>155575</xdr:colOff>
      <xdr:row>91</xdr:row>
      <xdr:rowOff>86621</xdr:rowOff>
    </xdr:to>
    <xdr:cxnSp macro="">
      <xdr:nvCxnSpPr>
        <xdr:cNvPr id="242" name="直線コネクタ 241"/>
        <xdr:cNvCxnSpPr/>
      </xdr:nvCxnSpPr>
      <xdr:spPr>
        <a:xfrm flipV="1">
          <a:off x="2019300" y="1568106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43" name="フローチャート : 判断 242"/>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4" name="テキスト ボックス 243"/>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168340</xdr:rowOff>
    </xdr:from>
    <xdr:to>
      <xdr:col>2</xdr:col>
      <xdr:colOff>638175</xdr:colOff>
      <xdr:row>91</xdr:row>
      <xdr:rowOff>86621</xdr:rowOff>
    </xdr:to>
    <xdr:cxnSp macro="">
      <xdr:nvCxnSpPr>
        <xdr:cNvPr id="245" name="直線コネクタ 244"/>
        <xdr:cNvCxnSpPr/>
      </xdr:nvCxnSpPr>
      <xdr:spPr>
        <a:xfrm>
          <a:off x="1130300" y="15598840"/>
          <a:ext cx="889000" cy="8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6" name="フローチャート : 判断 245"/>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7" name="テキスト ボックス 246"/>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8" name="フローチャート : 判断 247"/>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9" name="テキスト ボックス 248"/>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100101</xdr:rowOff>
    </xdr:from>
    <xdr:to>
      <xdr:col>6</xdr:col>
      <xdr:colOff>561975</xdr:colOff>
      <xdr:row>91</xdr:row>
      <xdr:rowOff>30251</xdr:rowOff>
    </xdr:to>
    <xdr:sp macro="" textlink="">
      <xdr:nvSpPr>
        <xdr:cNvPr id="255" name="円/楕円 254"/>
        <xdr:cNvSpPr/>
      </xdr:nvSpPr>
      <xdr:spPr>
        <a:xfrm>
          <a:off x="4584700" y="155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53128</xdr:rowOff>
    </xdr:from>
    <xdr:ext cx="599010" cy="259045"/>
    <xdr:sp macro="" textlink="">
      <xdr:nvSpPr>
        <xdr:cNvPr id="256" name="扶助費該当値テキスト"/>
        <xdr:cNvSpPr txBox="1"/>
      </xdr:nvSpPr>
      <xdr:spPr>
        <a:xfrm>
          <a:off x="4686300" y="1548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196,971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136351</xdr:rowOff>
    </xdr:from>
    <xdr:to>
      <xdr:col>5</xdr:col>
      <xdr:colOff>409575</xdr:colOff>
      <xdr:row>91</xdr:row>
      <xdr:rowOff>66501</xdr:rowOff>
    </xdr:to>
    <xdr:sp macro="" textlink="">
      <xdr:nvSpPr>
        <xdr:cNvPr id="257" name="円/楕円 256"/>
        <xdr:cNvSpPr/>
      </xdr:nvSpPr>
      <xdr:spPr>
        <a:xfrm>
          <a:off x="3746500" y="155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83028</xdr:rowOff>
    </xdr:from>
    <xdr:ext cx="599010" cy="259045"/>
    <xdr:sp macro="" textlink="">
      <xdr:nvSpPr>
        <xdr:cNvPr id="258" name="テキスト ボックス 257"/>
        <xdr:cNvSpPr txBox="1"/>
      </xdr:nvSpPr>
      <xdr:spPr>
        <a:xfrm>
          <a:off x="3497794" y="1534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193,641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28310</xdr:rowOff>
    </xdr:from>
    <xdr:to>
      <xdr:col>4</xdr:col>
      <xdr:colOff>206375</xdr:colOff>
      <xdr:row>91</xdr:row>
      <xdr:rowOff>129910</xdr:rowOff>
    </xdr:to>
    <xdr:sp macro="" textlink="">
      <xdr:nvSpPr>
        <xdr:cNvPr id="259" name="円/楕円 258"/>
        <xdr:cNvSpPr/>
      </xdr:nvSpPr>
      <xdr:spPr>
        <a:xfrm>
          <a:off x="2857500" y="156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146437</xdr:rowOff>
    </xdr:from>
    <xdr:ext cx="599010" cy="259045"/>
    <xdr:sp macro="" textlink="">
      <xdr:nvSpPr>
        <xdr:cNvPr id="260" name="テキスト ボックス 259"/>
        <xdr:cNvSpPr txBox="1"/>
      </xdr:nvSpPr>
      <xdr:spPr>
        <a:xfrm>
          <a:off x="2608794" y="1540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187,816</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35821</xdr:rowOff>
    </xdr:from>
    <xdr:to>
      <xdr:col>3</xdr:col>
      <xdr:colOff>3175</xdr:colOff>
      <xdr:row>91</xdr:row>
      <xdr:rowOff>137421</xdr:rowOff>
    </xdr:to>
    <xdr:sp macro="" textlink="">
      <xdr:nvSpPr>
        <xdr:cNvPr id="261" name="円/楕円 260"/>
        <xdr:cNvSpPr/>
      </xdr:nvSpPr>
      <xdr:spPr>
        <a:xfrm>
          <a:off x="1968500" y="156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153948</xdr:rowOff>
    </xdr:from>
    <xdr:ext cx="599010" cy="259045"/>
    <xdr:sp macro="" textlink="">
      <xdr:nvSpPr>
        <xdr:cNvPr id="262" name="テキスト ボックス 261"/>
        <xdr:cNvSpPr txBox="1"/>
      </xdr:nvSpPr>
      <xdr:spPr>
        <a:xfrm>
          <a:off x="1719794" y="1541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187,126</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117540</xdr:rowOff>
    </xdr:from>
    <xdr:to>
      <xdr:col>1</xdr:col>
      <xdr:colOff>485775</xdr:colOff>
      <xdr:row>91</xdr:row>
      <xdr:rowOff>47690</xdr:rowOff>
    </xdr:to>
    <xdr:sp macro="" textlink="">
      <xdr:nvSpPr>
        <xdr:cNvPr id="263" name="円/楕円 262"/>
        <xdr:cNvSpPr/>
      </xdr:nvSpPr>
      <xdr:spPr>
        <a:xfrm>
          <a:off x="1079500" y="155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64217</xdr:rowOff>
    </xdr:from>
    <xdr:ext cx="599010" cy="259045"/>
    <xdr:sp macro="" textlink="">
      <xdr:nvSpPr>
        <xdr:cNvPr id="264" name="テキスト ボックス 263"/>
        <xdr:cNvSpPr txBox="1"/>
      </xdr:nvSpPr>
      <xdr:spPr>
        <a:xfrm>
          <a:off x="830794" y="1532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55461</xdr:rowOff>
    </xdr:from>
    <xdr:to>
      <xdr:col>15</xdr:col>
      <xdr:colOff>180340</xdr:colOff>
      <xdr:row>39</xdr:row>
      <xdr:rowOff>139281</xdr:rowOff>
    </xdr:to>
    <xdr:cxnSp macro="">
      <xdr:nvCxnSpPr>
        <xdr:cNvPr id="289" name="直線コネクタ 288"/>
        <xdr:cNvCxnSpPr/>
      </xdr:nvCxnSpPr>
      <xdr:spPr>
        <a:xfrm flipV="1">
          <a:off x="10475595" y="5713311"/>
          <a:ext cx="127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143108</xdr:rowOff>
    </xdr:from>
    <xdr:ext cx="534377" cy="259045"/>
    <xdr:sp macro="" textlink="">
      <xdr:nvSpPr>
        <xdr:cNvPr id="290" name="補助費等最小値テキスト"/>
        <xdr:cNvSpPr txBox="1"/>
      </xdr:nvSpPr>
      <xdr:spPr>
        <a:xfrm>
          <a:off x="10528300" y="68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139281</xdr:rowOff>
    </xdr:from>
    <xdr:to>
      <xdr:col>15</xdr:col>
      <xdr:colOff>269875</xdr:colOff>
      <xdr:row>39</xdr:row>
      <xdr:rowOff>139281</xdr:rowOff>
    </xdr:to>
    <xdr:cxnSp macro="">
      <xdr:nvCxnSpPr>
        <xdr:cNvPr id="291" name="直線コネクタ 290"/>
        <xdr:cNvCxnSpPr/>
      </xdr:nvCxnSpPr>
      <xdr:spPr>
        <a:xfrm>
          <a:off x="10388600" y="682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2138</xdr:rowOff>
    </xdr:from>
    <xdr:ext cx="534377" cy="259045"/>
    <xdr:sp macro="" textlink="">
      <xdr:nvSpPr>
        <xdr:cNvPr id="292" name="補助費等最大値テキスト"/>
        <xdr:cNvSpPr txBox="1"/>
      </xdr:nvSpPr>
      <xdr:spPr>
        <a:xfrm>
          <a:off x="10528300" y="54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33</xdr:row>
      <xdr:rowOff>55461</xdr:rowOff>
    </xdr:from>
    <xdr:to>
      <xdr:col>15</xdr:col>
      <xdr:colOff>269875</xdr:colOff>
      <xdr:row>33</xdr:row>
      <xdr:rowOff>55461</xdr:rowOff>
    </xdr:to>
    <xdr:cxnSp macro="">
      <xdr:nvCxnSpPr>
        <xdr:cNvPr id="293" name="直線コネクタ 292"/>
        <xdr:cNvCxnSpPr/>
      </xdr:nvCxnSpPr>
      <xdr:spPr>
        <a:xfrm>
          <a:off x="10388600" y="5713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55461</xdr:rowOff>
    </xdr:from>
    <xdr:to>
      <xdr:col>15</xdr:col>
      <xdr:colOff>180975</xdr:colOff>
      <xdr:row>34</xdr:row>
      <xdr:rowOff>3492</xdr:rowOff>
    </xdr:to>
    <xdr:cxnSp macro="">
      <xdr:nvCxnSpPr>
        <xdr:cNvPr id="294" name="直線コネクタ 293"/>
        <xdr:cNvCxnSpPr/>
      </xdr:nvCxnSpPr>
      <xdr:spPr>
        <a:xfrm flipV="1">
          <a:off x="9639300" y="5713311"/>
          <a:ext cx="8382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52696</xdr:rowOff>
    </xdr:from>
    <xdr:ext cx="534377" cy="259045"/>
    <xdr:sp macro="" textlink="">
      <xdr:nvSpPr>
        <xdr:cNvPr id="295" name="補助費等平均値テキスト"/>
        <xdr:cNvSpPr txBox="1"/>
      </xdr:nvSpPr>
      <xdr:spPr>
        <a:xfrm>
          <a:off x="10528300" y="605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74269</xdr:rowOff>
    </xdr:from>
    <xdr:to>
      <xdr:col>15</xdr:col>
      <xdr:colOff>231775</xdr:colOff>
      <xdr:row>36</xdr:row>
      <xdr:rowOff>4419</xdr:rowOff>
    </xdr:to>
    <xdr:sp macro="" textlink="">
      <xdr:nvSpPr>
        <xdr:cNvPr id="296" name="フローチャート : 判断 295"/>
        <xdr:cNvSpPr/>
      </xdr:nvSpPr>
      <xdr:spPr>
        <a:xfrm>
          <a:off x="104267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50317</xdr:rowOff>
    </xdr:from>
    <xdr:to>
      <xdr:col>14</xdr:col>
      <xdr:colOff>28575</xdr:colOff>
      <xdr:row>34</xdr:row>
      <xdr:rowOff>3492</xdr:rowOff>
    </xdr:to>
    <xdr:cxnSp macro="">
      <xdr:nvCxnSpPr>
        <xdr:cNvPr id="297" name="直線コネクタ 296"/>
        <xdr:cNvCxnSpPr/>
      </xdr:nvCxnSpPr>
      <xdr:spPr>
        <a:xfrm>
          <a:off x="8750300" y="5365267"/>
          <a:ext cx="889000" cy="4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101435</xdr:rowOff>
    </xdr:from>
    <xdr:to>
      <xdr:col>14</xdr:col>
      <xdr:colOff>79375</xdr:colOff>
      <xdr:row>36</xdr:row>
      <xdr:rowOff>31585</xdr:rowOff>
    </xdr:to>
    <xdr:sp macro="" textlink="">
      <xdr:nvSpPr>
        <xdr:cNvPr id="298" name="フローチャート : 判断 297"/>
        <xdr:cNvSpPr/>
      </xdr:nvSpPr>
      <xdr:spPr>
        <a:xfrm>
          <a:off x="9588500" y="61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22712</xdr:rowOff>
    </xdr:from>
    <xdr:ext cx="534377" cy="259045"/>
    <xdr:sp macro="" textlink="">
      <xdr:nvSpPr>
        <xdr:cNvPr id="299" name="テキスト ボックス 298"/>
        <xdr:cNvSpPr txBox="1"/>
      </xdr:nvSpPr>
      <xdr:spPr>
        <a:xfrm>
          <a:off x="9372111" y="619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50317</xdr:rowOff>
    </xdr:from>
    <xdr:to>
      <xdr:col>12</xdr:col>
      <xdr:colOff>511175</xdr:colOff>
      <xdr:row>33</xdr:row>
      <xdr:rowOff>18352</xdr:rowOff>
    </xdr:to>
    <xdr:cxnSp macro="">
      <xdr:nvCxnSpPr>
        <xdr:cNvPr id="300" name="直線コネクタ 299"/>
        <xdr:cNvCxnSpPr/>
      </xdr:nvCxnSpPr>
      <xdr:spPr>
        <a:xfrm flipV="1">
          <a:off x="7861300" y="5365267"/>
          <a:ext cx="889000" cy="3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39446</xdr:rowOff>
    </xdr:from>
    <xdr:to>
      <xdr:col>12</xdr:col>
      <xdr:colOff>561975</xdr:colOff>
      <xdr:row>34</xdr:row>
      <xdr:rowOff>141046</xdr:rowOff>
    </xdr:to>
    <xdr:sp macro="" textlink="">
      <xdr:nvSpPr>
        <xdr:cNvPr id="301" name="フローチャート : 判断 300"/>
        <xdr:cNvSpPr/>
      </xdr:nvSpPr>
      <xdr:spPr>
        <a:xfrm>
          <a:off x="8699500" y="58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132173</xdr:rowOff>
    </xdr:from>
    <xdr:ext cx="534377" cy="259045"/>
    <xdr:sp macro="" textlink="">
      <xdr:nvSpPr>
        <xdr:cNvPr id="302" name="テキスト ボックス 301"/>
        <xdr:cNvSpPr txBox="1"/>
      </xdr:nvSpPr>
      <xdr:spPr>
        <a:xfrm>
          <a:off x="8483111" y="59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154826</xdr:rowOff>
    </xdr:from>
    <xdr:to>
      <xdr:col>11</xdr:col>
      <xdr:colOff>307975</xdr:colOff>
      <xdr:row>33</xdr:row>
      <xdr:rowOff>18352</xdr:rowOff>
    </xdr:to>
    <xdr:cxnSp macro="">
      <xdr:nvCxnSpPr>
        <xdr:cNvPr id="303" name="直線コネクタ 302"/>
        <xdr:cNvCxnSpPr/>
      </xdr:nvCxnSpPr>
      <xdr:spPr>
        <a:xfrm>
          <a:off x="6972300" y="5469776"/>
          <a:ext cx="889000" cy="2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26797</xdr:rowOff>
    </xdr:from>
    <xdr:to>
      <xdr:col>11</xdr:col>
      <xdr:colOff>358775</xdr:colOff>
      <xdr:row>35</xdr:row>
      <xdr:rowOff>128397</xdr:rowOff>
    </xdr:to>
    <xdr:sp macro="" textlink="">
      <xdr:nvSpPr>
        <xdr:cNvPr id="304" name="フローチャート : 判断 303"/>
        <xdr:cNvSpPr/>
      </xdr:nvSpPr>
      <xdr:spPr>
        <a:xfrm>
          <a:off x="7810500" y="602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119524</xdr:rowOff>
    </xdr:from>
    <xdr:ext cx="534377" cy="259045"/>
    <xdr:sp macro="" textlink="">
      <xdr:nvSpPr>
        <xdr:cNvPr id="305" name="テキスト ボックス 304"/>
        <xdr:cNvSpPr txBox="1"/>
      </xdr:nvSpPr>
      <xdr:spPr>
        <a:xfrm>
          <a:off x="7594111" y="61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48133</xdr:rowOff>
    </xdr:from>
    <xdr:to>
      <xdr:col>10</xdr:col>
      <xdr:colOff>155575</xdr:colOff>
      <xdr:row>35</xdr:row>
      <xdr:rowOff>149733</xdr:rowOff>
    </xdr:to>
    <xdr:sp macro="" textlink="">
      <xdr:nvSpPr>
        <xdr:cNvPr id="306" name="フローチャート : 判断 305"/>
        <xdr:cNvSpPr/>
      </xdr:nvSpPr>
      <xdr:spPr>
        <a:xfrm>
          <a:off x="6921500" y="60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140860</xdr:rowOff>
    </xdr:from>
    <xdr:ext cx="534377" cy="259045"/>
    <xdr:sp macro="" textlink="">
      <xdr:nvSpPr>
        <xdr:cNvPr id="307" name="テキスト ボックス 306"/>
        <xdr:cNvSpPr txBox="1"/>
      </xdr:nvSpPr>
      <xdr:spPr>
        <a:xfrm>
          <a:off x="6705111" y="61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4661</xdr:rowOff>
    </xdr:from>
    <xdr:to>
      <xdr:col>15</xdr:col>
      <xdr:colOff>231775</xdr:colOff>
      <xdr:row>33</xdr:row>
      <xdr:rowOff>106261</xdr:rowOff>
    </xdr:to>
    <xdr:sp macro="" textlink="">
      <xdr:nvSpPr>
        <xdr:cNvPr id="313" name="円/楕円 312"/>
        <xdr:cNvSpPr/>
      </xdr:nvSpPr>
      <xdr:spPr>
        <a:xfrm>
          <a:off x="10426700" y="56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129138</xdr:rowOff>
    </xdr:from>
    <xdr:ext cx="534377" cy="259045"/>
    <xdr:sp macro="" textlink="">
      <xdr:nvSpPr>
        <xdr:cNvPr id="314" name="補助費等該当値テキスト"/>
        <xdr:cNvSpPr txBox="1"/>
      </xdr:nvSpPr>
      <xdr:spPr>
        <a:xfrm>
          <a:off x="10528300" y="561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124142</xdr:rowOff>
    </xdr:from>
    <xdr:to>
      <xdr:col>14</xdr:col>
      <xdr:colOff>79375</xdr:colOff>
      <xdr:row>34</xdr:row>
      <xdr:rowOff>54292</xdr:rowOff>
    </xdr:to>
    <xdr:sp macro="" textlink="">
      <xdr:nvSpPr>
        <xdr:cNvPr id="315" name="円/楕円 314"/>
        <xdr:cNvSpPr/>
      </xdr:nvSpPr>
      <xdr:spPr>
        <a:xfrm>
          <a:off x="95885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70819</xdr:rowOff>
    </xdr:from>
    <xdr:ext cx="534377" cy="259045"/>
    <xdr:sp macro="" textlink="">
      <xdr:nvSpPr>
        <xdr:cNvPr id="316" name="テキスト ボックス 315"/>
        <xdr:cNvSpPr txBox="1"/>
      </xdr:nvSpPr>
      <xdr:spPr>
        <a:xfrm>
          <a:off x="9372111" y="555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170967</xdr:rowOff>
    </xdr:from>
    <xdr:to>
      <xdr:col>12</xdr:col>
      <xdr:colOff>561975</xdr:colOff>
      <xdr:row>31</xdr:row>
      <xdr:rowOff>101117</xdr:rowOff>
    </xdr:to>
    <xdr:sp macro="" textlink="">
      <xdr:nvSpPr>
        <xdr:cNvPr id="317" name="円/楕円 316"/>
        <xdr:cNvSpPr/>
      </xdr:nvSpPr>
      <xdr:spPr>
        <a:xfrm>
          <a:off x="8699500" y="53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117644</xdr:rowOff>
    </xdr:from>
    <xdr:ext cx="534377" cy="259045"/>
    <xdr:sp macro="" textlink="">
      <xdr:nvSpPr>
        <xdr:cNvPr id="318" name="テキスト ボックス 317"/>
        <xdr:cNvSpPr txBox="1"/>
      </xdr:nvSpPr>
      <xdr:spPr>
        <a:xfrm>
          <a:off x="8483111" y="50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139002</xdr:rowOff>
    </xdr:from>
    <xdr:to>
      <xdr:col>11</xdr:col>
      <xdr:colOff>358775</xdr:colOff>
      <xdr:row>33</xdr:row>
      <xdr:rowOff>69152</xdr:rowOff>
    </xdr:to>
    <xdr:sp macro="" textlink="">
      <xdr:nvSpPr>
        <xdr:cNvPr id="319" name="円/楕円 318"/>
        <xdr:cNvSpPr/>
      </xdr:nvSpPr>
      <xdr:spPr>
        <a:xfrm>
          <a:off x="7810500" y="56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85679</xdr:rowOff>
    </xdr:from>
    <xdr:ext cx="534377" cy="259045"/>
    <xdr:sp macro="" textlink="">
      <xdr:nvSpPr>
        <xdr:cNvPr id="320" name="テキスト ボックス 319"/>
        <xdr:cNvSpPr txBox="1"/>
      </xdr:nvSpPr>
      <xdr:spPr>
        <a:xfrm>
          <a:off x="7594111" y="540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104026</xdr:rowOff>
    </xdr:from>
    <xdr:to>
      <xdr:col>10</xdr:col>
      <xdr:colOff>155575</xdr:colOff>
      <xdr:row>32</xdr:row>
      <xdr:rowOff>34176</xdr:rowOff>
    </xdr:to>
    <xdr:sp macro="" textlink="">
      <xdr:nvSpPr>
        <xdr:cNvPr id="321" name="円/楕円 320"/>
        <xdr:cNvSpPr/>
      </xdr:nvSpPr>
      <xdr:spPr>
        <a:xfrm>
          <a:off x="6921500" y="54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50703</xdr:rowOff>
    </xdr:from>
    <xdr:ext cx="534377" cy="259045"/>
    <xdr:sp macro="" textlink="">
      <xdr:nvSpPr>
        <xdr:cNvPr id="322" name="テキスト ボックス 321"/>
        <xdr:cNvSpPr txBox="1"/>
      </xdr:nvSpPr>
      <xdr:spPr>
        <a:xfrm>
          <a:off x="6705111" y="51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7" name="直線コネクタ 346"/>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8"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9" name="直線コネクタ 348"/>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50"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51" name="直線コネクタ 350"/>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41783</xdr:rowOff>
    </xdr:from>
    <xdr:to>
      <xdr:col>15</xdr:col>
      <xdr:colOff>180975</xdr:colOff>
      <xdr:row>57</xdr:row>
      <xdr:rowOff>51689</xdr:rowOff>
    </xdr:to>
    <xdr:cxnSp macro="">
      <xdr:nvCxnSpPr>
        <xdr:cNvPr id="352" name="直線コネクタ 351"/>
        <xdr:cNvCxnSpPr/>
      </xdr:nvCxnSpPr>
      <xdr:spPr>
        <a:xfrm>
          <a:off x="9639300" y="9814433"/>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53"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4" name="フローチャート : 判断 353"/>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41783</xdr:rowOff>
    </xdr:from>
    <xdr:to>
      <xdr:col>14</xdr:col>
      <xdr:colOff>28575</xdr:colOff>
      <xdr:row>57</xdr:row>
      <xdr:rowOff>170523</xdr:rowOff>
    </xdr:to>
    <xdr:cxnSp macro="">
      <xdr:nvCxnSpPr>
        <xdr:cNvPr id="355" name="直線コネクタ 354"/>
        <xdr:cNvCxnSpPr/>
      </xdr:nvCxnSpPr>
      <xdr:spPr>
        <a:xfrm flipV="1">
          <a:off x="8750300" y="9814433"/>
          <a:ext cx="889000" cy="1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6" name="フローチャート : 判断 355"/>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7" name="テキスト ボックス 356"/>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170523</xdr:rowOff>
    </xdr:from>
    <xdr:to>
      <xdr:col>12</xdr:col>
      <xdr:colOff>511175</xdr:colOff>
      <xdr:row>58</xdr:row>
      <xdr:rowOff>48202</xdr:rowOff>
    </xdr:to>
    <xdr:cxnSp macro="">
      <xdr:nvCxnSpPr>
        <xdr:cNvPr id="358" name="直線コネクタ 357"/>
        <xdr:cNvCxnSpPr/>
      </xdr:nvCxnSpPr>
      <xdr:spPr>
        <a:xfrm flipV="1">
          <a:off x="7861300" y="9943173"/>
          <a:ext cx="889000" cy="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9" name="フローチャート : 判断 358"/>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60" name="テキスト ボックス 359"/>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93523</xdr:rowOff>
    </xdr:from>
    <xdr:to>
      <xdr:col>11</xdr:col>
      <xdr:colOff>307975</xdr:colOff>
      <xdr:row>58</xdr:row>
      <xdr:rowOff>48202</xdr:rowOff>
    </xdr:to>
    <xdr:cxnSp macro="">
      <xdr:nvCxnSpPr>
        <xdr:cNvPr id="361" name="直線コネクタ 360"/>
        <xdr:cNvCxnSpPr/>
      </xdr:nvCxnSpPr>
      <xdr:spPr>
        <a:xfrm>
          <a:off x="6972300" y="9866173"/>
          <a:ext cx="889000" cy="1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62" name="フローチャート : 判断 361"/>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63" name="テキスト ボックス 362"/>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4" name="フローチャート : 判断 363"/>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65" name="テキスト ボックス 364"/>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889</xdr:rowOff>
    </xdr:from>
    <xdr:to>
      <xdr:col>15</xdr:col>
      <xdr:colOff>231775</xdr:colOff>
      <xdr:row>57</xdr:row>
      <xdr:rowOff>102489</xdr:rowOff>
    </xdr:to>
    <xdr:sp macro="" textlink="">
      <xdr:nvSpPr>
        <xdr:cNvPr id="371" name="円/楕円 370"/>
        <xdr:cNvSpPr/>
      </xdr:nvSpPr>
      <xdr:spPr>
        <a:xfrm>
          <a:off x="104267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87266</xdr:rowOff>
    </xdr:from>
    <xdr:ext cx="534377" cy="259045"/>
    <xdr:sp macro="" textlink="">
      <xdr:nvSpPr>
        <xdr:cNvPr id="372" name="普通建設事業費該当値テキスト"/>
        <xdr:cNvSpPr txBox="1"/>
      </xdr:nvSpPr>
      <xdr:spPr>
        <a:xfrm>
          <a:off x="10528300" y="96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162433</xdr:rowOff>
    </xdr:from>
    <xdr:to>
      <xdr:col>14</xdr:col>
      <xdr:colOff>79375</xdr:colOff>
      <xdr:row>57</xdr:row>
      <xdr:rowOff>92583</xdr:rowOff>
    </xdr:to>
    <xdr:sp macro="" textlink="">
      <xdr:nvSpPr>
        <xdr:cNvPr id="373" name="円/楕円 372"/>
        <xdr:cNvSpPr/>
      </xdr:nvSpPr>
      <xdr:spPr>
        <a:xfrm>
          <a:off x="9588500" y="97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83710</xdr:rowOff>
    </xdr:from>
    <xdr:ext cx="534377" cy="259045"/>
    <xdr:sp macro="" textlink="">
      <xdr:nvSpPr>
        <xdr:cNvPr id="374" name="テキスト ボックス 373"/>
        <xdr:cNvSpPr txBox="1"/>
      </xdr:nvSpPr>
      <xdr:spPr>
        <a:xfrm>
          <a:off x="9372111" y="985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119723</xdr:rowOff>
    </xdr:from>
    <xdr:to>
      <xdr:col>12</xdr:col>
      <xdr:colOff>561975</xdr:colOff>
      <xdr:row>58</xdr:row>
      <xdr:rowOff>49873</xdr:rowOff>
    </xdr:to>
    <xdr:sp macro="" textlink="">
      <xdr:nvSpPr>
        <xdr:cNvPr id="375" name="円/楕円 374"/>
        <xdr:cNvSpPr/>
      </xdr:nvSpPr>
      <xdr:spPr>
        <a:xfrm>
          <a:off x="8699500" y="98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41000</xdr:rowOff>
    </xdr:from>
    <xdr:ext cx="534377" cy="259045"/>
    <xdr:sp macro="" textlink="">
      <xdr:nvSpPr>
        <xdr:cNvPr id="376" name="テキスト ボックス 375"/>
        <xdr:cNvSpPr txBox="1"/>
      </xdr:nvSpPr>
      <xdr:spPr>
        <a:xfrm>
          <a:off x="8483111" y="99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168852</xdr:rowOff>
    </xdr:from>
    <xdr:to>
      <xdr:col>11</xdr:col>
      <xdr:colOff>358775</xdr:colOff>
      <xdr:row>58</xdr:row>
      <xdr:rowOff>99002</xdr:rowOff>
    </xdr:to>
    <xdr:sp macro="" textlink="">
      <xdr:nvSpPr>
        <xdr:cNvPr id="377" name="円/楕円 376"/>
        <xdr:cNvSpPr/>
      </xdr:nvSpPr>
      <xdr:spPr>
        <a:xfrm>
          <a:off x="7810500" y="99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90129</xdr:rowOff>
    </xdr:from>
    <xdr:ext cx="534377" cy="259045"/>
    <xdr:sp macro="" textlink="">
      <xdr:nvSpPr>
        <xdr:cNvPr id="378" name="テキスト ボックス 377"/>
        <xdr:cNvSpPr txBox="1"/>
      </xdr:nvSpPr>
      <xdr:spPr>
        <a:xfrm>
          <a:off x="7594111" y="100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42723</xdr:rowOff>
    </xdr:from>
    <xdr:to>
      <xdr:col>10</xdr:col>
      <xdr:colOff>155575</xdr:colOff>
      <xdr:row>57</xdr:row>
      <xdr:rowOff>144323</xdr:rowOff>
    </xdr:to>
    <xdr:sp macro="" textlink="">
      <xdr:nvSpPr>
        <xdr:cNvPr id="379" name="円/楕円 378"/>
        <xdr:cNvSpPr/>
      </xdr:nvSpPr>
      <xdr:spPr>
        <a:xfrm>
          <a:off x="69215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135450</xdr:rowOff>
    </xdr:from>
    <xdr:ext cx="534377" cy="259045"/>
    <xdr:sp macro="" textlink="">
      <xdr:nvSpPr>
        <xdr:cNvPr id="380" name="テキスト ボックス 379"/>
        <xdr:cNvSpPr txBox="1"/>
      </xdr:nvSpPr>
      <xdr:spPr>
        <a:xfrm>
          <a:off x="6705111" y="99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402" name="直線コネクタ 401"/>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403"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4" name="直線コネクタ 403"/>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5"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6" name="直線コネクタ 405"/>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166858</xdr:rowOff>
    </xdr:from>
    <xdr:to>
      <xdr:col>15</xdr:col>
      <xdr:colOff>180975</xdr:colOff>
      <xdr:row>77</xdr:row>
      <xdr:rowOff>4094</xdr:rowOff>
    </xdr:to>
    <xdr:cxnSp macro="">
      <xdr:nvCxnSpPr>
        <xdr:cNvPr id="407" name="直線コネクタ 406"/>
        <xdr:cNvCxnSpPr/>
      </xdr:nvCxnSpPr>
      <xdr:spPr>
        <a:xfrm flipV="1">
          <a:off x="9639300" y="1319705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8"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9" name="フローチャート : 判断 408"/>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10" name="フローチャート : 判断 409"/>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11" name="テキスト ボックス 410"/>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116058</xdr:rowOff>
    </xdr:from>
    <xdr:to>
      <xdr:col>15</xdr:col>
      <xdr:colOff>231775</xdr:colOff>
      <xdr:row>77</xdr:row>
      <xdr:rowOff>46208</xdr:rowOff>
    </xdr:to>
    <xdr:sp macro="" textlink="">
      <xdr:nvSpPr>
        <xdr:cNvPr id="417" name="円/楕円 416"/>
        <xdr:cNvSpPr/>
      </xdr:nvSpPr>
      <xdr:spPr>
        <a:xfrm>
          <a:off x="10426700" y="131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94485</xdr:rowOff>
    </xdr:from>
    <xdr:ext cx="534377" cy="259045"/>
    <xdr:sp macro="" textlink="">
      <xdr:nvSpPr>
        <xdr:cNvPr id="418" name="普通建設事業費 （ うち新規整備　）該当値テキスト"/>
        <xdr:cNvSpPr txBox="1"/>
      </xdr:nvSpPr>
      <xdr:spPr>
        <a:xfrm>
          <a:off x="10528300" y="131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124744</xdr:rowOff>
    </xdr:from>
    <xdr:to>
      <xdr:col>14</xdr:col>
      <xdr:colOff>79375</xdr:colOff>
      <xdr:row>77</xdr:row>
      <xdr:rowOff>54894</xdr:rowOff>
    </xdr:to>
    <xdr:sp macro="" textlink="">
      <xdr:nvSpPr>
        <xdr:cNvPr id="419" name="円/楕円 418"/>
        <xdr:cNvSpPr/>
      </xdr:nvSpPr>
      <xdr:spPr>
        <a:xfrm>
          <a:off x="9588500" y="131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46021</xdr:rowOff>
    </xdr:from>
    <xdr:ext cx="534377" cy="259045"/>
    <xdr:sp macro="" textlink="">
      <xdr:nvSpPr>
        <xdr:cNvPr id="420" name="テキスト ボックス 419"/>
        <xdr:cNvSpPr txBox="1"/>
      </xdr:nvSpPr>
      <xdr:spPr>
        <a:xfrm>
          <a:off x="9372111" y="132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31" name="テキスト ボックス 430"/>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3" name="テキスト ボックス 43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1" name="テキスト ボックス 44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5" name="直線コネクタ 444"/>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6"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7" name="直線コネクタ 446"/>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8"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9" name="直線コネクタ 448"/>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2921</xdr:rowOff>
    </xdr:from>
    <xdr:to>
      <xdr:col>15</xdr:col>
      <xdr:colOff>180975</xdr:colOff>
      <xdr:row>95</xdr:row>
      <xdr:rowOff>104115</xdr:rowOff>
    </xdr:to>
    <xdr:cxnSp macro="">
      <xdr:nvCxnSpPr>
        <xdr:cNvPr id="450" name="直線コネクタ 449"/>
        <xdr:cNvCxnSpPr/>
      </xdr:nvCxnSpPr>
      <xdr:spPr>
        <a:xfrm>
          <a:off x="9639300" y="16290671"/>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51"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52" name="フローチャート : 判断 451"/>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53" name="フローチャート : 判断 452"/>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54" name="テキスト ボックス 453"/>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53315</xdr:rowOff>
    </xdr:from>
    <xdr:to>
      <xdr:col>15</xdr:col>
      <xdr:colOff>231775</xdr:colOff>
      <xdr:row>95</xdr:row>
      <xdr:rowOff>154915</xdr:rowOff>
    </xdr:to>
    <xdr:sp macro="" textlink="">
      <xdr:nvSpPr>
        <xdr:cNvPr id="460" name="円/楕円 459"/>
        <xdr:cNvSpPr/>
      </xdr:nvSpPr>
      <xdr:spPr>
        <a:xfrm>
          <a:off x="10426700" y="163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31742</xdr:rowOff>
    </xdr:from>
    <xdr:ext cx="534377" cy="259045"/>
    <xdr:sp macro="" textlink="">
      <xdr:nvSpPr>
        <xdr:cNvPr id="461" name="普通建設事業費 （ うち更新整備　）該当値テキスト"/>
        <xdr:cNvSpPr txBox="1"/>
      </xdr:nvSpPr>
      <xdr:spPr>
        <a:xfrm>
          <a:off x="10528300" y="163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123571</xdr:rowOff>
    </xdr:from>
    <xdr:to>
      <xdr:col>14</xdr:col>
      <xdr:colOff>79375</xdr:colOff>
      <xdr:row>95</xdr:row>
      <xdr:rowOff>53721</xdr:rowOff>
    </xdr:to>
    <xdr:sp macro="" textlink="">
      <xdr:nvSpPr>
        <xdr:cNvPr id="462" name="円/楕円 461"/>
        <xdr:cNvSpPr/>
      </xdr:nvSpPr>
      <xdr:spPr>
        <a:xfrm>
          <a:off x="9588500" y="162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70248</xdr:rowOff>
    </xdr:from>
    <xdr:ext cx="534377" cy="259045"/>
    <xdr:sp macro="" textlink="">
      <xdr:nvSpPr>
        <xdr:cNvPr id="463" name="テキスト ボックス 462"/>
        <xdr:cNvSpPr txBox="1"/>
      </xdr:nvSpPr>
      <xdr:spPr>
        <a:xfrm>
          <a:off x="9372111" y="160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7" name="テキスト ボックス 47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9" name="テキスト ボックス 47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1" name="テキスト ボックス 48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3" name="テキスト ボックス 48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5" name="直線コネクタ 484"/>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8"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9" name="直線コネクタ 488"/>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0" name="直線コネクタ 48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91"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92" name="フローチャート : 判断 491"/>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3" name="直線コネクタ 49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4" name="フローチャート : 判断 493"/>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95" name="テキスト ボックス 494"/>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6" name="直線コネクタ 49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7" name="フローチャート : 判断 496"/>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8" name="テキスト ボックス 497"/>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9" name="直線コネクタ 49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500" name="フローチャート : 判断 499"/>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501" name="テキスト ボックス 500"/>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502" name="フローチャート : 判断 501"/>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503" name="テキスト ボックス 502"/>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1" name="円/楕円 51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2" name="テキスト ボックス 51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3" name="円/楕円 51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4" name="テキスト ボックス 51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7" name="円/楕円 51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8" name="テキスト ボックス 51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8" name="テキスト ボックス 57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80" name="テキスト ボックス 57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4" name="テキスト ボックス 58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6" name="テキスト ボックス 58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92" name="直線コネクタ 591"/>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93"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4" name="直線コネクタ 593"/>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5"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6" name="直線コネクタ 595"/>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162007</xdr:rowOff>
    </xdr:from>
    <xdr:to>
      <xdr:col>23</xdr:col>
      <xdr:colOff>517525</xdr:colOff>
      <xdr:row>70</xdr:row>
      <xdr:rowOff>71501</xdr:rowOff>
    </xdr:to>
    <xdr:cxnSp macro="">
      <xdr:nvCxnSpPr>
        <xdr:cNvPr id="597" name="直線コネクタ 596"/>
        <xdr:cNvCxnSpPr/>
      </xdr:nvCxnSpPr>
      <xdr:spPr>
        <a:xfrm flipV="1">
          <a:off x="15481300" y="11992057"/>
          <a:ext cx="8382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8"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9" name="フローチャート : 判断 598"/>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142329</xdr:rowOff>
    </xdr:from>
    <xdr:to>
      <xdr:col>22</xdr:col>
      <xdr:colOff>365125</xdr:colOff>
      <xdr:row>70</xdr:row>
      <xdr:rowOff>71501</xdr:rowOff>
    </xdr:to>
    <xdr:cxnSp macro="">
      <xdr:nvCxnSpPr>
        <xdr:cNvPr id="600" name="直線コネクタ 599"/>
        <xdr:cNvCxnSpPr/>
      </xdr:nvCxnSpPr>
      <xdr:spPr>
        <a:xfrm>
          <a:off x="14592300" y="11972379"/>
          <a:ext cx="8890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601" name="フローチャート : 判断 600"/>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602" name="テキスト ボックス 601"/>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142329</xdr:rowOff>
    </xdr:from>
    <xdr:to>
      <xdr:col>21</xdr:col>
      <xdr:colOff>161925</xdr:colOff>
      <xdr:row>70</xdr:row>
      <xdr:rowOff>108706</xdr:rowOff>
    </xdr:to>
    <xdr:cxnSp macro="">
      <xdr:nvCxnSpPr>
        <xdr:cNvPr id="603" name="直線コネクタ 602"/>
        <xdr:cNvCxnSpPr/>
      </xdr:nvCxnSpPr>
      <xdr:spPr>
        <a:xfrm flipV="1">
          <a:off x="13703300" y="11972379"/>
          <a:ext cx="889000" cy="1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4" name="フローチャート : 判断 603"/>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605" name="テキスト ボックス 604"/>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108706</xdr:rowOff>
    </xdr:from>
    <xdr:to>
      <xdr:col>19</xdr:col>
      <xdr:colOff>644525</xdr:colOff>
      <xdr:row>71</xdr:row>
      <xdr:rowOff>20600</xdr:rowOff>
    </xdr:to>
    <xdr:cxnSp macro="">
      <xdr:nvCxnSpPr>
        <xdr:cNvPr id="606" name="直線コネクタ 605"/>
        <xdr:cNvCxnSpPr/>
      </xdr:nvCxnSpPr>
      <xdr:spPr>
        <a:xfrm flipV="1">
          <a:off x="12814300" y="12110206"/>
          <a:ext cx="8890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7" name="フローチャート : 判断 606"/>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8" name="テキスト ボックス 607"/>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9" name="フローチャート : 判断 608"/>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10" name="テキスト ボックス 609"/>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69</xdr:row>
      <xdr:rowOff>111207</xdr:rowOff>
    </xdr:from>
    <xdr:to>
      <xdr:col>23</xdr:col>
      <xdr:colOff>568325</xdr:colOff>
      <xdr:row>70</xdr:row>
      <xdr:rowOff>41357</xdr:rowOff>
    </xdr:to>
    <xdr:sp macro="" textlink="">
      <xdr:nvSpPr>
        <xdr:cNvPr id="616" name="円/楕円 615"/>
        <xdr:cNvSpPr/>
      </xdr:nvSpPr>
      <xdr:spPr>
        <a:xfrm>
          <a:off x="16268700" y="119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64234</xdr:rowOff>
    </xdr:from>
    <xdr:ext cx="599010" cy="259045"/>
    <xdr:sp macro="" textlink="">
      <xdr:nvSpPr>
        <xdr:cNvPr id="617" name="公債費該当値テキスト"/>
        <xdr:cNvSpPr txBox="1"/>
      </xdr:nvSpPr>
      <xdr:spPr>
        <a:xfrm>
          <a:off x="16370300" y="1189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103,829</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20701</xdr:rowOff>
    </xdr:from>
    <xdr:to>
      <xdr:col>22</xdr:col>
      <xdr:colOff>415925</xdr:colOff>
      <xdr:row>70</xdr:row>
      <xdr:rowOff>122301</xdr:rowOff>
    </xdr:to>
    <xdr:sp macro="" textlink="">
      <xdr:nvSpPr>
        <xdr:cNvPr id="618" name="円/楕円 617"/>
        <xdr:cNvSpPr/>
      </xdr:nvSpPr>
      <xdr:spPr>
        <a:xfrm>
          <a:off x="15430500" y="120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68</xdr:row>
      <xdr:rowOff>138828</xdr:rowOff>
    </xdr:from>
    <xdr:ext cx="534377" cy="259045"/>
    <xdr:sp macro="" textlink="">
      <xdr:nvSpPr>
        <xdr:cNvPr id="619" name="テキスト ボックス 618"/>
        <xdr:cNvSpPr txBox="1"/>
      </xdr:nvSpPr>
      <xdr:spPr>
        <a:xfrm>
          <a:off x="15214111" y="117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99,580</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91529</xdr:rowOff>
    </xdr:from>
    <xdr:to>
      <xdr:col>21</xdr:col>
      <xdr:colOff>212725</xdr:colOff>
      <xdr:row>70</xdr:row>
      <xdr:rowOff>21679</xdr:rowOff>
    </xdr:to>
    <xdr:sp macro="" textlink="">
      <xdr:nvSpPr>
        <xdr:cNvPr id="620" name="円/楕円 619"/>
        <xdr:cNvSpPr/>
      </xdr:nvSpPr>
      <xdr:spPr>
        <a:xfrm>
          <a:off x="14541500" y="119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38206</xdr:rowOff>
    </xdr:from>
    <xdr:ext cx="599010" cy="259045"/>
    <xdr:sp macro="" textlink="">
      <xdr:nvSpPr>
        <xdr:cNvPr id="621" name="テキスト ボックス 620"/>
        <xdr:cNvSpPr txBox="1"/>
      </xdr:nvSpPr>
      <xdr:spPr>
        <a:xfrm>
          <a:off x="14292794" y="116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104,862</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57906</xdr:rowOff>
    </xdr:from>
    <xdr:to>
      <xdr:col>20</xdr:col>
      <xdr:colOff>9525</xdr:colOff>
      <xdr:row>70</xdr:row>
      <xdr:rowOff>159506</xdr:rowOff>
    </xdr:to>
    <xdr:sp macro="" textlink="">
      <xdr:nvSpPr>
        <xdr:cNvPr id="622" name="円/楕円 621"/>
        <xdr:cNvSpPr/>
      </xdr:nvSpPr>
      <xdr:spPr>
        <a:xfrm>
          <a:off x="13652500" y="120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4583</xdr:rowOff>
    </xdr:from>
    <xdr:ext cx="534377" cy="259045"/>
    <xdr:sp macro="" textlink="">
      <xdr:nvSpPr>
        <xdr:cNvPr id="623" name="テキスト ボックス 622"/>
        <xdr:cNvSpPr txBox="1"/>
      </xdr:nvSpPr>
      <xdr:spPr>
        <a:xfrm>
          <a:off x="13436111" y="118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97,627</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141250</xdr:rowOff>
    </xdr:from>
    <xdr:to>
      <xdr:col>18</xdr:col>
      <xdr:colOff>492125</xdr:colOff>
      <xdr:row>71</xdr:row>
      <xdr:rowOff>71400</xdr:rowOff>
    </xdr:to>
    <xdr:sp macro="" textlink="">
      <xdr:nvSpPr>
        <xdr:cNvPr id="624" name="円/楕円 623"/>
        <xdr:cNvSpPr/>
      </xdr:nvSpPr>
      <xdr:spPr>
        <a:xfrm>
          <a:off x="12763500" y="121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87927</xdr:rowOff>
    </xdr:from>
    <xdr:ext cx="534377" cy="259045"/>
    <xdr:sp macro="" textlink="">
      <xdr:nvSpPr>
        <xdr:cNvPr id="625" name="テキスト ボックス 624"/>
        <xdr:cNvSpPr txBox="1"/>
      </xdr:nvSpPr>
      <xdr:spPr>
        <a:xfrm>
          <a:off x="12547111" y="119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6" name="直線コネクタ 63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7" name="テキスト ボックス 63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8" name="直線コネクタ 63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9" name="テキスト ボックス 63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0" name="直線コネクタ 63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1" name="テキスト ボックス 64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2" name="直線コネクタ 64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3" name="テキスト ボックス 64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4" name="直線コネクタ 64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5" name="テキスト ボックス 64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6" name="直線コネクタ 64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7" name="テキスト ボックス 64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75301</xdr:rowOff>
    </xdr:from>
    <xdr:to>
      <xdr:col>23</xdr:col>
      <xdr:colOff>516889</xdr:colOff>
      <xdr:row>99</xdr:row>
      <xdr:rowOff>97899</xdr:rowOff>
    </xdr:to>
    <xdr:cxnSp macro="">
      <xdr:nvCxnSpPr>
        <xdr:cNvPr id="651" name="直線コネクタ 650"/>
        <xdr:cNvCxnSpPr/>
      </xdr:nvCxnSpPr>
      <xdr:spPr>
        <a:xfrm flipV="1">
          <a:off x="16317595" y="16191601"/>
          <a:ext cx="1269" cy="87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101726</xdr:rowOff>
    </xdr:from>
    <xdr:ext cx="313932" cy="259045"/>
    <xdr:sp macro="" textlink="">
      <xdr:nvSpPr>
        <xdr:cNvPr id="652" name="積立金最小値テキスト"/>
        <xdr:cNvSpPr txBox="1"/>
      </xdr:nvSpPr>
      <xdr:spPr>
        <a:xfrm>
          <a:off x="16370300" y="17075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99</xdr:row>
      <xdr:rowOff>97899</xdr:rowOff>
    </xdr:from>
    <xdr:to>
      <xdr:col>23</xdr:col>
      <xdr:colOff>606425</xdr:colOff>
      <xdr:row>99</xdr:row>
      <xdr:rowOff>97899</xdr:rowOff>
    </xdr:to>
    <xdr:cxnSp macro="">
      <xdr:nvCxnSpPr>
        <xdr:cNvPr id="653" name="直線コネクタ 652"/>
        <xdr:cNvCxnSpPr/>
      </xdr:nvCxnSpPr>
      <xdr:spPr>
        <a:xfrm>
          <a:off x="16230600" y="170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21978</xdr:rowOff>
    </xdr:from>
    <xdr:ext cx="534377" cy="259045"/>
    <xdr:sp macro="" textlink="">
      <xdr:nvSpPr>
        <xdr:cNvPr id="654" name="積立金最大値テキスト"/>
        <xdr:cNvSpPr txBox="1"/>
      </xdr:nvSpPr>
      <xdr:spPr>
        <a:xfrm>
          <a:off x="16370300" y="159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94</xdr:row>
      <xdr:rowOff>75301</xdr:rowOff>
    </xdr:from>
    <xdr:to>
      <xdr:col>23</xdr:col>
      <xdr:colOff>606425</xdr:colOff>
      <xdr:row>94</xdr:row>
      <xdr:rowOff>75301</xdr:rowOff>
    </xdr:to>
    <xdr:cxnSp macro="">
      <xdr:nvCxnSpPr>
        <xdr:cNvPr id="655" name="直線コネクタ 654"/>
        <xdr:cNvCxnSpPr/>
      </xdr:nvCxnSpPr>
      <xdr:spPr>
        <a:xfrm>
          <a:off x="16230600" y="1619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14329</xdr:rowOff>
    </xdr:from>
    <xdr:to>
      <xdr:col>23</xdr:col>
      <xdr:colOff>517525</xdr:colOff>
      <xdr:row>98</xdr:row>
      <xdr:rowOff>119191</xdr:rowOff>
    </xdr:to>
    <xdr:cxnSp macro="">
      <xdr:nvCxnSpPr>
        <xdr:cNvPr id="656" name="直線コネクタ 655"/>
        <xdr:cNvCxnSpPr/>
      </xdr:nvCxnSpPr>
      <xdr:spPr>
        <a:xfrm>
          <a:off x="15481300" y="16644979"/>
          <a:ext cx="838200" cy="2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86304</xdr:rowOff>
    </xdr:from>
    <xdr:ext cx="469744" cy="259045"/>
    <xdr:sp macro="" textlink="">
      <xdr:nvSpPr>
        <xdr:cNvPr id="657" name="積立金平均値テキスト"/>
        <xdr:cNvSpPr txBox="1"/>
      </xdr:nvSpPr>
      <xdr:spPr>
        <a:xfrm>
          <a:off x="16370300" y="1671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63427</xdr:rowOff>
    </xdr:from>
    <xdr:to>
      <xdr:col>23</xdr:col>
      <xdr:colOff>568325</xdr:colOff>
      <xdr:row>98</xdr:row>
      <xdr:rowOff>165027</xdr:rowOff>
    </xdr:to>
    <xdr:sp macro="" textlink="">
      <xdr:nvSpPr>
        <xdr:cNvPr id="658" name="フローチャート : 判断 657"/>
        <xdr:cNvSpPr/>
      </xdr:nvSpPr>
      <xdr:spPr>
        <a:xfrm>
          <a:off x="16268700" y="16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7896</xdr:rowOff>
    </xdr:from>
    <xdr:to>
      <xdr:col>22</xdr:col>
      <xdr:colOff>365125</xdr:colOff>
      <xdr:row>97</xdr:row>
      <xdr:rowOff>14329</xdr:rowOff>
    </xdr:to>
    <xdr:cxnSp macro="">
      <xdr:nvCxnSpPr>
        <xdr:cNvPr id="659" name="直線コネクタ 658"/>
        <xdr:cNvCxnSpPr/>
      </xdr:nvCxnSpPr>
      <xdr:spPr>
        <a:xfrm>
          <a:off x="14592300" y="16295646"/>
          <a:ext cx="889000" cy="34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52879</xdr:rowOff>
    </xdr:from>
    <xdr:to>
      <xdr:col>22</xdr:col>
      <xdr:colOff>415925</xdr:colOff>
      <xdr:row>98</xdr:row>
      <xdr:rowOff>154479</xdr:rowOff>
    </xdr:to>
    <xdr:sp macro="" textlink="">
      <xdr:nvSpPr>
        <xdr:cNvPr id="660" name="フローチャート : 判断 659"/>
        <xdr:cNvSpPr/>
      </xdr:nvSpPr>
      <xdr:spPr>
        <a:xfrm>
          <a:off x="15430500" y="168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145606</xdr:rowOff>
    </xdr:from>
    <xdr:ext cx="469744" cy="259045"/>
    <xdr:sp macro="" textlink="">
      <xdr:nvSpPr>
        <xdr:cNvPr id="661" name="テキスト ボックス 660"/>
        <xdr:cNvSpPr txBox="1"/>
      </xdr:nvSpPr>
      <xdr:spPr>
        <a:xfrm>
          <a:off x="15246427" y="169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25857</xdr:rowOff>
    </xdr:from>
    <xdr:to>
      <xdr:col>21</xdr:col>
      <xdr:colOff>161925</xdr:colOff>
      <xdr:row>95</xdr:row>
      <xdr:rowOff>7896</xdr:rowOff>
    </xdr:to>
    <xdr:cxnSp macro="">
      <xdr:nvCxnSpPr>
        <xdr:cNvPr id="662" name="直線コネクタ 661"/>
        <xdr:cNvCxnSpPr/>
      </xdr:nvCxnSpPr>
      <xdr:spPr>
        <a:xfrm>
          <a:off x="13703300" y="15456357"/>
          <a:ext cx="889000" cy="8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127076</xdr:rowOff>
    </xdr:from>
    <xdr:to>
      <xdr:col>21</xdr:col>
      <xdr:colOff>212725</xdr:colOff>
      <xdr:row>98</xdr:row>
      <xdr:rowOff>57226</xdr:rowOff>
    </xdr:to>
    <xdr:sp macro="" textlink="">
      <xdr:nvSpPr>
        <xdr:cNvPr id="663" name="フローチャート : 判断 662"/>
        <xdr:cNvSpPr/>
      </xdr:nvSpPr>
      <xdr:spPr>
        <a:xfrm>
          <a:off x="14541500" y="1675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48353</xdr:rowOff>
    </xdr:from>
    <xdr:ext cx="469744" cy="259045"/>
    <xdr:sp macro="" textlink="">
      <xdr:nvSpPr>
        <xdr:cNvPr id="664" name="テキスト ボックス 663"/>
        <xdr:cNvSpPr txBox="1"/>
      </xdr:nvSpPr>
      <xdr:spPr>
        <a:xfrm>
          <a:off x="14357427" y="168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25857</xdr:rowOff>
    </xdr:from>
    <xdr:to>
      <xdr:col>19</xdr:col>
      <xdr:colOff>644525</xdr:colOff>
      <xdr:row>96</xdr:row>
      <xdr:rowOff>125265</xdr:rowOff>
    </xdr:to>
    <xdr:cxnSp macro="">
      <xdr:nvCxnSpPr>
        <xdr:cNvPr id="665" name="直線コネクタ 664"/>
        <xdr:cNvCxnSpPr/>
      </xdr:nvCxnSpPr>
      <xdr:spPr>
        <a:xfrm flipV="1">
          <a:off x="12814300" y="15456357"/>
          <a:ext cx="889000" cy="11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19765</xdr:rowOff>
    </xdr:from>
    <xdr:to>
      <xdr:col>20</xdr:col>
      <xdr:colOff>9525</xdr:colOff>
      <xdr:row>97</xdr:row>
      <xdr:rowOff>121365</xdr:rowOff>
    </xdr:to>
    <xdr:sp macro="" textlink="">
      <xdr:nvSpPr>
        <xdr:cNvPr id="666" name="フローチャート : 判断 665"/>
        <xdr:cNvSpPr/>
      </xdr:nvSpPr>
      <xdr:spPr>
        <a:xfrm>
          <a:off x="13652500" y="166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112492</xdr:rowOff>
    </xdr:from>
    <xdr:ext cx="534377" cy="259045"/>
    <xdr:sp macro="" textlink="">
      <xdr:nvSpPr>
        <xdr:cNvPr id="667" name="テキスト ボックス 666"/>
        <xdr:cNvSpPr txBox="1"/>
      </xdr:nvSpPr>
      <xdr:spPr>
        <a:xfrm>
          <a:off x="13436111" y="167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160550</xdr:rowOff>
    </xdr:from>
    <xdr:to>
      <xdr:col>18</xdr:col>
      <xdr:colOff>492125</xdr:colOff>
      <xdr:row>98</xdr:row>
      <xdr:rowOff>90700</xdr:rowOff>
    </xdr:to>
    <xdr:sp macro="" textlink="">
      <xdr:nvSpPr>
        <xdr:cNvPr id="668" name="フローチャート : 判断 667"/>
        <xdr:cNvSpPr/>
      </xdr:nvSpPr>
      <xdr:spPr>
        <a:xfrm>
          <a:off x="12763500" y="16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81827</xdr:rowOff>
    </xdr:from>
    <xdr:ext cx="469744" cy="259045"/>
    <xdr:sp macro="" textlink="">
      <xdr:nvSpPr>
        <xdr:cNvPr id="669" name="テキスト ボックス 668"/>
        <xdr:cNvSpPr txBox="1"/>
      </xdr:nvSpPr>
      <xdr:spPr>
        <a:xfrm>
          <a:off x="12579427" y="16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68391</xdr:rowOff>
    </xdr:from>
    <xdr:to>
      <xdr:col>23</xdr:col>
      <xdr:colOff>568325</xdr:colOff>
      <xdr:row>98</xdr:row>
      <xdr:rowOff>169991</xdr:rowOff>
    </xdr:to>
    <xdr:sp macro="" textlink="">
      <xdr:nvSpPr>
        <xdr:cNvPr id="675" name="円/楕円 674"/>
        <xdr:cNvSpPr/>
      </xdr:nvSpPr>
      <xdr:spPr>
        <a:xfrm>
          <a:off x="162687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46818</xdr:rowOff>
    </xdr:from>
    <xdr:ext cx="469744" cy="259045"/>
    <xdr:sp macro="" textlink="">
      <xdr:nvSpPr>
        <xdr:cNvPr id="676" name="積立金該当値テキスト"/>
        <xdr:cNvSpPr txBox="1"/>
      </xdr:nvSpPr>
      <xdr:spPr>
        <a:xfrm>
          <a:off x="16370300" y="168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134979</xdr:rowOff>
    </xdr:from>
    <xdr:to>
      <xdr:col>22</xdr:col>
      <xdr:colOff>415925</xdr:colOff>
      <xdr:row>97</xdr:row>
      <xdr:rowOff>65129</xdr:rowOff>
    </xdr:to>
    <xdr:sp macro="" textlink="">
      <xdr:nvSpPr>
        <xdr:cNvPr id="677" name="円/楕円 676"/>
        <xdr:cNvSpPr/>
      </xdr:nvSpPr>
      <xdr:spPr>
        <a:xfrm>
          <a:off x="15430500" y="16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81656</xdr:rowOff>
    </xdr:from>
    <xdr:ext cx="534377" cy="259045"/>
    <xdr:sp macro="" textlink="">
      <xdr:nvSpPr>
        <xdr:cNvPr id="678" name="テキスト ボックス 677"/>
        <xdr:cNvSpPr txBox="1"/>
      </xdr:nvSpPr>
      <xdr:spPr>
        <a:xfrm>
          <a:off x="15214111" y="16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128546</xdr:rowOff>
    </xdr:from>
    <xdr:to>
      <xdr:col>21</xdr:col>
      <xdr:colOff>212725</xdr:colOff>
      <xdr:row>95</xdr:row>
      <xdr:rowOff>58696</xdr:rowOff>
    </xdr:to>
    <xdr:sp macro="" textlink="">
      <xdr:nvSpPr>
        <xdr:cNvPr id="679" name="円/楕円 678"/>
        <xdr:cNvSpPr/>
      </xdr:nvSpPr>
      <xdr:spPr>
        <a:xfrm>
          <a:off x="14541500" y="162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75223</xdr:rowOff>
    </xdr:from>
    <xdr:ext cx="534377" cy="259045"/>
    <xdr:sp macro="" textlink="">
      <xdr:nvSpPr>
        <xdr:cNvPr id="680" name="テキスト ボックス 679"/>
        <xdr:cNvSpPr txBox="1"/>
      </xdr:nvSpPr>
      <xdr:spPr>
        <a:xfrm>
          <a:off x="14325111" y="160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23,786</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146507</xdr:rowOff>
    </xdr:from>
    <xdr:to>
      <xdr:col>20</xdr:col>
      <xdr:colOff>9525</xdr:colOff>
      <xdr:row>90</xdr:row>
      <xdr:rowOff>76657</xdr:rowOff>
    </xdr:to>
    <xdr:sp macro="" textlink="">
      <xdr:nvSpPr>
        <xdr:cNvPr id="681" name="円/楕円 680"/>
        <xdr:cNvSpPr/>
      </xdr:nvSpPr>
      <xdr:spPr>
        <a:xfrm>
          <a:off x="13652500" y="154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93184</xdr:rowOff>
    </xdr:from>
    <xdr:ext cx="534377" cy="259045"/>
    <xdr:sp macro="" textlink="">
      <xdr:nvSpPr>
        <xdr:cNvPr id="682" name="テキスト ボックス 681"/>
        <xdr:cNvSpPr txBox="1"/>
      </xdr:nvSpPr>
      <xdr:spPr>
        <a:xfrm>
          <a:off x="13436111" y="151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74465</xdr:rowOff>
    </xdr:from>
    <xdr:to>
      <xdr:col>18</xdr:col>
      <xdr:colOff>492125</xdr:colOff>
      <xdr:row>97</xdr:row>
      <xdr:rowOff>4615</xdr:rowOff>
    </xdr:to>
    <xdr:sp macro="" textlink="">
      <xdr:nvSpPr>
        <xdr:cNvPr id="683" name="円/楕円 682"/>
        <xdr:cNvSpPr/>
      </xdr:nvSpPr>
      <xdr:spPr>
        <a:xfrm>
          <a:off x="12763500" y="16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21142</xdr:rowOff>
    </xdr:from>
    <xdr:ext cx="534377" cy="259045"/>
    <xdr:sp macro="" textlink="">
      <xdr:nvSpPr>
        <xdr:cNvPr id="684" name="テキスト ボックス 683"/>
        <xdr:cNvSpPr txBox="1"/>
      </xdr:nvSpPr>
      <xdr:spPr>
        <a:xfrm>
          <a:off x="12547111" y="1630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5" name="直線コネクタ 69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6" name="テキスト ボックス 69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7" name="直線コネクタ 69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8" name="テキスト ボックス 69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9" name="直線コネクタ 69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0" name="テキスト ボックス 69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1" name="直線コネクタ 70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2" name="テキスト ボックス 70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3" name="直線コネクタ 70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4" name="テキスト ボックス 70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103632</xdr:rowOff>
    </xdr:from>
    <xdr:to>
      <xdr:col>32</xdr:col>
      <xdr:colOff>186689</xdr:colOff>
      <xdr:row>39</xdr:row>
      <xdr:rowOff>42799</xdr:rowOff>
    </xdr:to>
    <xdr:cxnSp macro="">
      <xdr:nvCxnSpPr>
        <xdr:cNvPr id="708" name="直線コネクタ 707"/>
        <xdr:cNvCxnSpPr/>
      </xdr:nvCxnSpPr>
      <xdr:spPr>
        <a:xfrm flipV="1">
          <a:off x="22159595" y="5590032"/>
          <a:ext cx="1269" cy="113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46626</xdr:rowOff>
    </xdr:from>
    <xdr:ext cx="313932" cy="259045"/>
    <xdr:sp macro="" textlink="">
      <xdr:nvSpPr>
        <xdr:cNvPr id="709" name="投資及び出資金最小値テキスト"/>
        <xdr:cNvSpPr txBox="1"/>
      </xdr:nvSpPr>
      <xdr:spPr>
        <a:xfrm>
          <a:off x="22212300" y="6733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42799</xdr:rowOff>
    </xdr:from>
    <xdr:to>
      <xdr:col>32</xdr:col>
      <xdr:colOff>276225</xdr:colOff>
      <xdr:row>39</xdr:row>
      <xdr:rowOff>42799</xdr:rowOff>
    </xdr:to>
    <xdr:cxnSp macro="">
      <xdr:nvCxnSpPr>
        <xdr:cNvPr id="710" name="直線コネクタ 709"/>
        <xdr:cNvCxnSpPr/>
      </xdr:nvCxnSpPr>
      <xdr:spPr>
        <a:xfrm>
          <a:off x="22072600" y="672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50309</xdr:rowOff>
    </xdr:from>
    <xdr:ext cx="469744" cy="259045"/>
    <xdr:sp macro="" textlink="">
      <xdr:nvSpPr>
        <xdr:cNvPr id="711" name="投資及び出資金最大値テキスト"/>
        <xdr:cNvSpPr txBox="1"/>
      </xdr:nvSpPr>
      <xdr:spPr>
        <a:xfrm>
          <a:off x="22212300" y="536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32</xdr:row>
      <xdr:rowOff>103632</xdr:rowOff>
    </xdr:from>
    <xdr:to>
      <xdr:col>32</xdr:col>
      <xdr:colOff>276225</xdr:colOff>
      <xdr:row>32</xdr:row>
      <xdr:rowOff>103632</xdr:rowOff>
    </xdr:to>
    <xdr:cxnSp macro="">
      <xdr:nvCxnSpPr>
        <xdr:cNvPr id="712" name="直線コネクタ 711"/>
        <xdr:cNvCxnSpPr/>
      </xdr:nvCxnSpPr>
      <xdr:spPr>
        <a:xfrm>
          <a:off x="22072600" y="559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119253</xdr:rowOff>
    </xdr:from>
    <xdr:to>
      <xdr:col>32</xdr:col>
      <xdr:colOff>187325</xdr:colOff>
      <xdr:row>37</xdr:row>
      <xdr:rowOff>147955</xdr:rowOff>
    </xdr:to>
    <xdr:cxnSp macro="">
      <xdr:nvCxnSpPr>
        <xdr:cNvPr id="713" name="直線コネクタ 712"/>
        <xdr:cNvCxnSpPr/>
      </xdr:nvCxnSpPr>
      <xdr:spPr>
        <a:xfrm>
          <a:off x="21323300" y="5262753"/>
          <a:ext cx="838200" cy="12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170959</xdr:rowOff>
    </xdr:from>
    <xdr:ext cx="469744" cy="259045"/>
    <xdr:sp macro="" textlink="">
      <xdr:nvSpPr>
        <xdr:cNvPr id="714" name="投資及び出資金平均値テキスト"/>
        <xdr:cNvSpPr txBox="1"/>
      </xdr:nvSpPr>
      <xdr:spPr>
        <a:xfrm>
          <a:off x="22212300" y="617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148082</xdr:rowOff>
    </xdr:from>
    <xdr:to>
      <xdr:col>32</xdr:col>
      <xdr:colOff>238125</xdr:colOff>
      <xdr:row>37</xdr:row>
      <xdr:rowOff>78232</xdr:rowOff>
    </xdr:to>
    <xdr:sp macro="" textlink="">
      <xdr:nvSpPr>
        <xdr:cNvPr id="715" name="フローチャート : 判断 714"/>
        <xdr:cNvSpPr/>
      </xdr:nvSpPr>
      <xdr:spPr>
        <a:xfrm>
          <a:off x="221107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119253</xdr:rowOff>
    </xdr:from>
    <xdr:to>
      <xdr:col>31</xdr:col>
      <xdr:colOff>34925</xdr:colOff>
      <xdr:row>36</xdr:row>
      <xdr:rowOff>166878</xdr:rowOff>
    </xdr:to>
    <xdr:cxnSp macro="">
      <xdr:nvCxnSpPr>
        <xdr:cNvPr id="716" name="直線コネクタ 715"/>
        <xdr:cNvCxnSpPr/>
      </xdr:nvCxnSpPr>
      <xdr:spPr>
        <a:xfrm flipV="1">
          <a:off x="20434300" y="5262753"/>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42799</xdr:rowOff>
    </xdr:from>
    <xdr:to>
      <xdr:col>31</xdr:col>
      <xdr:colOff>85725</xdr:colOff>
      <xdr:row>36</xdr:row>
      <xdr:rowOff>144399</xdr:rowOff>
    </xdr:to>
    <xdr:sp macro="" textlink="">
      <xdr:nvSpPr>
        <xdr:cNvPr id="717" name="フローチャート : 判断 716"/>
        <xdr:cNvSpPr/>
      </xdr:nvSpPr>
      <xdr:spPr>
        <a:xfrm>
          <a:off x="21272500" y="621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135526</xdr:rowOff>
    </xdr:from>
    <xdr:ext cx="469744" cy="259045"/>
    <xdr:sp macro="" textlink="">
      <xdr:nvSpPr>
        <xdr:cNvPr id="718" name="テキスト ボックス 717"/>
        <xdr:cNvSpPr txBox="1"/>
      </xdr:nvSpPr>
      <xdr:spPr>
        <a:xfrm>
          <a:off x="21088427"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138176</xdr:rowOff>
    </xdr:from>
    <xdr:to>
      <xdr:col>29</xdr:col>
      <xdr:colOff>517525</xdr:colOff>
      <xdr:row>36</xdr:row>
      <xdr:rowOff>166878</xdr:rowOff>
    </xdr:to>
    <xdr:cxnSp macro="">
      <xdr:nvCxnSpPr>
        <xdr:cNvPr id="719" name="直線コネクタ 718"/>
        <xdr:cNvCxnSpPr/>
      </xdr:nvCxnSpPr>
      <xdr:spPr>
        <a:xfrm>
          <a:off x="19545300" y="6310376"/>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130810</xdr:rowOff>
    </xdr:from>
    <xdr:to>
      <xdr:col>29</xdr:col>
      <xdr:colOff>568325</xdr:colOff>
      <xdr:row>37</xdr:row>
      <xdr:rowOff>60960</xdr:rowOff>
    </xdr:to>
    <xdr:sp macro="" textlink="">
      <xdr:nvSpPr>
        <xdr:cNvPr id="720" name="フローチャート : 判断 719"/>
        <xdr:cNvSpPr/>
      </xdr:nvSpPr>
      <xdr:spPr>
        <a:xfrm>
          <a:off x="2038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52087</xdr:rowOff>
    </xdr:from>
    <xdr:ext cx="469744" cy="259045"/>
    <xdr:sp macro="" textlink="">
      <xdr:nvSpPr>
        <xdr:cNvPr id="721" name="テキスト ボックス 720"/>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122174</xdr:rowOff>
    </xdr:from>
    <xdr:to>
      <xdr:col>28</xdr:col>
      <xdr:colOff>314325</xdr:colOff>
      <xdr:row>36</xdr:row>
      <xdr:rowOff>138176</xdr:rowOff>
    </xdr:to>
    <xdr:cxnSp macro="">
      <xdr:nvCxnSpPr>
        <xdr:cNvPr id="722" name="直線コネクタ 721"/>
        <xdr:cNvCxnSpPr/>
      </xdr:nvCxnSpPr>
      <xdr:spPr>
        <a:xfrm>
          <a:off x="18656300" y="62943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93472</xdr:rowOff>
    </xdr:from>
    <xdr:to>
      <xdr:col>28</xdr:col>
      <xdr:colOff>365125</xdr:colOff>
      <xdr:row>37</xdr:row>
      <xdr:rowOff>23622</xdr:rowOff>
    </xdr:to>
    <xdr:sp macro="" textlink="">
      <xdr:nvSpPr>
        <xdr:cNvPr id="723" name="フローチャート : 判断 722"/>
        <xdr:cNvSpPr/>
      </xdr:nvSpPr>
      <xdr:spPr>
        <a:xfrm>
          <a:off x="19494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14749</xdr:rowOff>
    </xdr:from>
    <xdr:ext cx="469744" cy="259045"/>
    <xdr:sp macro="" textlink="">
      <xdr:nvSpPr>
        <xdr:cNvPr id="724" name="テキスト ボックス 723"/>
        <xdr:cNvSpPr txBox="1"/>
      </xdr:nvSpPr>
      <xdr:spPr>
        <a:xfrm>
          <a:off x="19310427"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5461</xdr:rowOff>
    </xdr:from>
    <xdr:to>
      <xdr:col>27</xdr:col>
      <xdr:colOff>161925</xdr:colOff>
      <xdr:row>36</xdr:row>
      <xdr:rowOff>107061</xdr:rowOff>
    </xdr:to>
    <xdr:sp macro="" textlink="">
      <xdr:nvSpPr>
        <xdr:cNvPr id="725" name="フローチャート : 判断 724"/>
        <xdr:cNvSpPr/>
      </xdr:nvSpPr>
      <xdr:spPr>
        <a:xfrm>
          <a:off x="18605500" y="617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123588</xdr:rowOff>
    </xdr:from>
    <xdr:ext cx="469744" cy="259045"/>
    <xdr:sp macro="" textlink="">
      <xdr:nvSpPr>
        <xdr:cNvPr id="726" name="テキスト ボックス 725"/>
        <xdr:cNvSpPr txBox="1"/>
      </xdr:nvSpPr>
      <xdr:spPr>
        <a:xfrm>
          <a:off x="18421427"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97155</xdr:rowOff>
    </xdr:from>
    <xdr:to>
      <xdr:col>32</xdr:col>
      <xdr:colOff>238125</xdr:colOff>
      <xdr:row>38</xdr:row>
      <xdr:rowOff>27305</xdr:rowOff>
    </xdr:to>
    <xdr:sp macro="" textlink="">
      <xdr:nvSpPr>
        <xdr:cNvPr id="732" name="円/楕円 731"/>
        <xdr:cNvSpPr/>
      </xdr:nvSpPr>
      <xdr:spPr>
        <a:xfrm>
          <a:off x="22110700" y="64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75582</xdr:rowOff>
    </xdr:from>
    <xdr:ext cx="469744" cy="259045"/>
    <xdr:sp macro="" textlink="">
      <xdr:nvSpPr>
        <xdr:cNvPr id="733" name="投資及び出資金該当値テキスト"/>
        <xdr:cNvSpPr txBox="1"/>
      </xdr:nvSpPr>
      <xdr:spPr>
        <a:xfrm>
          <a:off x="22212300" y="64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68453</xdr:rowOff>
    </xdr:from>
    <xdr:to>
      <xdr:col>31</xdr:col>
      <xdr:colOff>85725</xdr:colOff>
      <xdr:row>30</xdr:row>
      <xdr:rowOff>170053</xdr:rowOff>
    </xdr:to>
    <xdr:sp macro="" textlink="">
      <xdr:nvSpPr>
        <xdr:cNvPr id="734" name="円/楕円 733"/>
        <xdr:cNvSpPr/>
      </xdr:nvSpPr>
      <xdr:spPr>
        <a:xfrm>
          <a:off x="21272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15130</xdr:rowOff>
    </xdr:from>
    <xdr:ext cx="534377" cy="259045"/>
    <xdr:sp macro="" textlink="">
      <xdr:nvSpPr>
        <xdr:cNvPr id="735" name="テキスト ボックス 734"/>
        <xdr:cNvSpPr txBox="1"/>
      </xdr:nvSpPr>
      <xdr:spPr>
        <a:xfrm>
          <a:off x="210561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116078</xdr:rowOff>
    </xdr:from>
    <xdr:to>
      <xdr:col>29</xdr:col>
      <xdr:colOff>568325</xdr:colOff>
      <xdr:row>37</xdr:row>
      <xdr:rowOff>46228</xdr:rowOff>
    </xdr:to>
    <xdr:sp macro="" textlink="">
      <xdr:nvSpPr>
        <xdr:cNvPr id="736" name="円/楕円 735"/>
        <xdr:cNvSpPr/>
      </xdr:nvSpPr>
      <xdr:spPr>
        <a:xfrm>
          <a:off x="20383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62755</xdr:rowOff>
    </xdr:from>
    <xdr:ext cx="469744" cy="259045"/>
    <xdr:sp macro="" textlink="">
      <xdr:nvSpPr>
        <xdr:cNvPr id="737" name="テキスト ボックス 736"/>
        <xdr:cNvSpPr txBox="1"/>
      </xdr:nvSpPr>
      <xdr:spPr>
        <a:xfrm>
          <a:off x="20199427"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87376</xdr:rowOff>
    </xdr:from>
    <xdr:to>
      <xdr:col>28</xdr:col>
      <xdr:colOff>365125</xdr:colOff>
      <xdr:row>37</xdr:row>
      <xdr:rowOff>17526</xdr:rowOff>
    </xdr:to>
    <xdr:sp macro="" textlink="">
      <xdr:nvSpPr>
        <xdr:cNvPr id="738" name="円/楕円 737"/>
        <xdr:cNvSpPr/>
      </xdr:nvSpPr>
      <xdr:spPr>
        <a:xfrm>
          <a:off x="19494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34053</xdr:rowOff>
    </xdr:from>
    <xdr:ext cx="469744" cy="259045"/>
    <xdr:sp macro="" textlink="">
      <xdr:nvSpPr>
        <xdr:cNvPr id="739" name="テキスト ボックス 738"/>
        <xdr:cNvSpPr txBox="1"/>
      </xdr:nvSpPr>
      <xdr:spPr>
        <a:xfrm>
          <a:off x="19310427"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71374</xdr:rowOff>
    </xdr:from>
    <xdr:to>
      <xdr:col>27</xdr:col>
      <xdr:colOff>161925</xdr:colOff>
      <xdr:row>37</xdr:row>
      <xdr:rowOff>1524</xdr:rowOff>
    </xdr:to>
    <xdr:sp macro="" textlink="">
      <xdr:nvSpPr>
        <xdr:cNvPr id="740" name="円/楕円 739"/>
        <xdr:cNvSpPr/>
      </xdr:nvSpPr>
      <xdr:spPr>
        <a:xfrm>
          <a:off x="18605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164101</xdr:rowOff>
    </xdr:from>
    <xdr:ext cx="469744" cy="259045"/>
    <xdr:sp macro="" textlink="">
      <xdr:nvSpPr>
        <xdr:cNvPr id="741" name="テキスト ボックス 740"/>
        <xdr:cNvSpPr txBox="1"/>
      </xdr:nvSpPr>
      <xdr:spPr>
        <a:xfrm>
          <a:off x="18421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3" name="テキスト ボックス 76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65" name="直線コネクタ 764"/>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6"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7" name="直線コネクタ 766"/>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8"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9" name="直線コネクタ 768"/>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12922</xdr:rowOff>
    </xdr:from>
    <xdr:to>
      <xdr:col>32</xdr:col>
      <xdr:colOff>187325</xdr:colOff>
      <xdr:row>55</xdr:row>
      <xdr:rowOff>56661</xdr:rowOff>
    </xdr:to>
    <xdr:cxnSp macro="">
      <xdr:nvCxnSpPr>
        <xdr:cNvPr id="770" name="直線コネクタ 769"/>
        <xdr:cNvCxnSpPr/>
      </xdr:nvCxnSpPr>
      <xdr:spPr>
        <a:xfrm>
          <a:off x="21323300" y="9442672"/>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160958</xdr:rowOff>
    </xdr:from>
    <xdr:ext cx="534377" cy="259045"/>
    <xdr:sp macro="" textlink="">
      <xdr:nvSpPr>
        <xdr:cNvPr id="771" name="貸付金平均値テキスト"/>
        <xdr:cNvSpPr txBox="1"/>
      </xdr:nvSpPr>
      <xdr:spPr>
        <a:xfrm>
          <a:off x="22212300" y="959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72" name="フローチャート : 判断 771"/>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92742</xdr:rowOff>
    </xdr:from>
    <xdr:to>
      <xdr:col>31</xdr:col>
      <xdr:colOff>34925</xdr:colOff>
      <xdr:row>55</xdr:row>
      <xdr:rowOff>12922</xdr:rowOff>
    </xdr:to>
    <xdr:cxnSp macro="">
      <xdr:nvCxnSpPr>
        <xdr:cNvPr id="773" name="直線コネクタ 772"/>
        <xdr:cNvCxnSpPr/>
      </xdr:nvCxnSpPr>
      <xdr:spPr>
        <a:xfrm>
          <a:off x="20434300" y="9351042"/>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74" name="フローチャート : 判断 773"/>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53173</xdr:rowOff>
    </xdr:from>
    <xdr:ext cx="534377" cy="259045"/>
    <xdr:sp macro="" textlink="">
      <xdr:nvSpPr>
        <xdr:cNvPr id="775" name="テキスト ボックス 774"/>
        <xdr:cNvSpPr txBox="1"/>
      </xdr:nvSpPr>
      <xdr:spPr>
        <a:xfrm>
          <a:off x="21056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20771</xdr:rowOff>
    </xdr:from>
    <xdr:to>
      <xdr:col>29</xdr:col>
      <xdr:colOff>517525</xdr:colOff>
      <xdr:row>54</xdr:row>
      <xdr:rowOff>92742</xdr:rowOff>
    </xdr:to>
    <xdr:cxnSp macro="">
      <xdr:nvCxnSpPr>
        <xdr:cNvPr id="776" name="直線コネクタ 775"/>
        <xdr:cNvCxnSpPr/>
      </xdr:nvCxnSpPr>
      <xdr:spPr>
        <a:xfrm>
          <a:off x="19545300" y="9279071"/>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7" name="フローチャート : 判断 776"/>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6196</xdr:rowOff>
    </xdr:from>
    <xdr:ext cx="534377" cy="259045"/>
    <xdr:sp macro="" textlink="">
      <xdr:nvSpPr>
        <xdr:cNvPr id="778" name="テキスト ボックス 777"/>
        <xdr:cNvSpPr txBox="1"/>
      </xdr:nvSpPr>
      <xdr:spPr>
        <a:xfrm>
          <a:off x="20167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164255</xdr:rowOff>
    </xdr:from>
    <xdr:to>
      <xdr:col>28</xdr:col>
      <xdr:colOff>314325</xdr:colOff>
      <xdr:row>54</xdr:row>
      <xdr:rowOff>20771</xdr:rowOff>
    </xdr:to>
    <xdr:cxnSp macro="">
      <xdr:nvCxnSpPr>
        <xdr:cNvPr id="779" name="直線コネクタ 778"/>
        <xdr:cNvCxnSpPr/>
      </xdr:nvCxnSpPr>
      <xdr:spPr>
        <a:xfrm>
          <a:off x="18656300" y="8908205"/>
          <a:ext cx="889000" cy="3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80" name="フローチャート : 判断 779"/>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98093</xdr:rowOff>
    </xdr:from>
    <xdr:ext cx="534377" cy="259045"/>
    <xdr:sp macro="" textlink="">
      <xdr:nvSpPr>
        <xdr:cNvPr id="781" name="テキスト ボックス 780"/>
        <xdr:cNvSpPr txBox="1"/>
      </xdr:nvSpPr>
      <xdr:spPr>
        <a:xfrm>
          <a:off x="19278111" y="9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82" name="フローチャート : 判断 781"/>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153967</xdr:rowOff>
    </xdr:from>
    <xdr:ext cx="534377" cy="259045"/>
    <xdr:sp macro="" textlink="">
      <xdr:nvSpPr>
        <xdr:cNvPr id="783" name="テキスト ボックス 782"/>
        <xdr:cNvSpPr txBox="1"/>
      </xdr:nvSpPr>
      <xdr:spPr>
        <a:xfrm>
          <a:off x="18389111" y="9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5861</xdr:rowOff>
    </xdr:from>
    <xdr:to>
      <xdr:col>32</xdr:col>
      <xdr:colOff>238125</xdr:colOff>
      <xdr:row>55</xdr:row>
      <xdr:rowOff>107461</xdr:rowOff>
    </xdr:to>
    <xdr:sp macro="" textlink="">
      <xdr:nvSpPr>
        <xdr:cNvPr id="789" name="円/楕円 788"/>
        <xdr:cNvSpPr/>
      </xdr:nvSpPr>
      <xdr:spPr>
        <a:xfrm>
          <a:off x="22110700" y="94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28738</xdr:rowOff>
    </xdr:from>
    <xdr:ext cx="534377" cy="259045"/>
    <xdr:sp macro="" textlink="">
      <xdr:nvSpPr>
        <xdr:cNvPr id="790" name="貸付金該当値テキスト"/>
        <xdr:cNvSpPr txBox="1"/>
      </xdr:nvSpPr>
      <xdr:spPr>
        <a:xfrm>
          <a:off x="22212300" y="92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35,359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133572</xdr:rowOff>
    </xdr:from>
    <xdr:to>
      <xdr:col>31</xdr:col>
      <xdr:colOff>85725</xdr:colOff>
      <xdr:row>55</xdr:row>
      <xdr:rowOff>63722</xdr:rowOff>
    </xdr:to>
    <xdr:sp macro="" textlink="">
      <xdr:nvSpPr>
        <xdr:cNvPr id="791" name="円/楕円 790"/>
        <xdr:cNvSpPr/>
      </xdr:nvSpPr>
      <xdr:spPr>
        <a:xfrm>
          <a:off x="21272500" y="93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80249</xdr:rowOff>
    </xdr:from>
    <xdr:ext cx="534377" cy="259045"/>
    <xdr:sp macro="" textlink="">
      <xdr:nvSpPr>
        <xdr:cNvPr id="792" name="テキスト ボックス 791"/>
        <xdr:cNvSpPr txBox="1"/>
      </xdr:nvSpPr>
      <xdr:spPr>
        <a:xfrm>
          <a:off x="21056111" y="91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41942</xdr:rowOff>
    </xdr:from>
    <xdr:to>
      <xdr:col>29</xdr:col>
      <xdr:colOff>568325</xdr:colOff>
      <xdr:row>54</xdr:row>
      <xdr:rowOff>143542</xdr:rowOff>
    </xdr:to>
    <xdr:sp macro="" textlink="">
      <xdr:nvSpPr>
        <xdr:cNvPr id="793" name="円/楕円 792"/>
        <xdr:cNvSpPr/>
      </xdr:nvSpPr>
      <xdr:spPr>
        <a:xfrm>
          <a:off x="20383500" y="93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160069</xdr:rowOff>
    </xdr:from>
    <xdr:ext cx="534377" cy="259045"/>
    <xdr:sp macro="" textlink="">
      <xdr:nvSpPr>
        <xdr:cNvPr id="794" name="テキスト ボックス 793"/>
        <xdr:cNvSpPr txBox="1"/>
      </xdr:nvSpPr>
      <xdr:spPr>
        <a:xfrm>
          <a:off x="20167111" y="907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141421</xdr:rowOff>
    </xdr:from>
    <xdr:to>
      <xdr:col>28</xdr:col>
      <xdr:colOff>365125</xdr:colOff>
      <xdr:row>54</xdr:row>
      <xdr:rowOff>71571</xdr:rowOff>
    </xdr:to>
    <xdr:sp macro="" textlink="">
      <xdr:nvSpPr>
        <xdr:cNvPr id="795" name="円/楕円 794"/>
        <xdr:cNvSpPr/>
      </xdr:nvSpPr>
      <xdr:spPr>
        <a:xfrm>
          <a:off x="19494500" y="92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88098</xdr:rowOff>
    </xdr:from>
    <xdr:ext cx="534377" cy="259045"/>
    <xdr:sp macro="" textlink="">
      <xdr:nvSpPr>
        <xdr:cNvPr id="796" name="テキスト ボックス 795"/>
        <xdr:cNvSpPr txBox="1"/>
      </xdr:nvSpPr>
      <xdr:spPr>
        <a:xfrm>
          <a:off x="19278111" y="90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113455</xdr:rowOff>
    </xdr:from>
    <xdr:to>
      <xdr:col>27</xdr:col>
      <xdr:colOff>161925</xdr:colOff>
      <xdr:row>52</xdr:row>
      <xdr:rowOff>43605</xdr:rowOff>
    </xdr:to>
    <xdr:sp macro="" textlink="">
      <xdr:nvSpPr>
        <xdr:cNvPr id="797" name="円/楕円 796"/>
        <xdr:cNvSpPr/>
      </xdr:nvSpPr>
      <xdr:spPr>
        <a:xfrm>
          <a:off x="18605500" y="88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60132</xdr:rowOff>
    </xdr:from>
    <xdr:ext cx="534377" cy="259045"/>
    <xdr:sp macro="" textlink="">
      <xdr:nvSpPr>
        <xdr:cNvPr id="798" name="テキスト ボックス 797"/>
        <xdr:cNvSpPr txBox="1"/>
      </xdr:nvSpPr>
      <xdr:spPr>
        <a:xfrm>
          <a:off x="18389111" y="86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23" name="直線コネクタ 822"/>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24"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25" name="直線コネクタ 824"/>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6"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7" name="直線コネクタ 826"/>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20371</xdr:rowOff>
    </xdr:from>
    <xdr:to>
      <xdr:col>32</xdr:col>
      <xdr:colOff>187325</xdr:colOff>
      <xdr:row>76</xdr:row>
      <xdr:rowOff>16999</xdr:rowOff>
    </xdr:to>
    <xdr:cxnSp macro="">
      <xdr:nvCxnSpPr>
        <xdr:cNvPr id="828" name="直線コネクタ 827"/>
        <xdr:cNvCxnSpPr/>
      </xdr:nvCxnSpPr>
      <xdr:spPr>
        <a:xfrm flipV="1">
          <a:off x="21323300" y="12879121"/>
          <a:ext cx="838200" cy="1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157320</xdr:rowOff>
    </xdr:from>
    <xdr:ext cx="534377" cy="259045"/>
    <xdr:sp macro="" textlink="">
      <xdr:nvSpPr>
        <xdr:cNvPr id="829" name="繰出金平均値テキスト"/>
        <xdr:cNvSpPr txBox="1"/>
      </xdr:nvSpPr>
      <xdr:spPr>
        <a:xfrm>
          <a:off x="22212300" y="13187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30" name="フローチャート : 判断 829"/>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16999</xdr:rowOff>
    </xdr:from>
    <xdr:to>
      <xdr:col>31</xdr:col>
      <xdr:colOff>34925</xdr:colOff>
      <xdr:row>76</xdr:row>
      <xdr:rowOff>61043</xdr:rowOff>
    </xdr:to>
    <xdr:cxnSp macro="">
      <xdr:nvCxnSpPr>
        <xdr:cNvPr id="831" name="直線コネクタ 830"/>
        <xdr:cNvCxnSpPr/>
      </xdr:nvCxnSpPr>
      <xdr:spPr>
        <a:xfrm flipV="1">
          <a:off x="20434300" y="13047199"/>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32" name="フローチャート : 判断 831"/>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6120</xdr:rowOff>
    </xdr:from>
    <xdr:ext cx="534377" cy="259045"/>
    <xdr:sp macro="" textlink="">
      <xdr:nvSpPr>
        <xdr:cNvPr id="833" name="テキスト ボックス 832"/>
        <xdr:cNvSpPr txBox="1"/>
      </xdr:nvSpPr>
      <xdr:spPr>
        <a:xfrm>
          <a:off x="21056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61043</xdr:rowOff>
    </xdr:from>
    <xdr:to>
      <xdr:col>29</xdr:col>
      <xdr:colOff>517525</xdr:colOff>
      <xdr:row>76</xdr:row>
      <xdr:rowOff>68568</xdr:rowOff>
    </xdr:to>
    <xdr:cxnSp macro="">
      <xdr:nvCxnSpPr>
        <xdr:cNvPr id="834" name="直線コネクタ 833"/>
        <xdr:cNvCxnSpPr/>
      </xdr:nvCxnSpPr>
      <xdr:spPr>
        <a:xfrm flipV="1">
          <a:off x="19545300" y="13091243"/>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35" name="フローチャート : 判断 834"/>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30656</xdr:rowOff>
    </xdr:from>
    <xdr:ext cx="534377" cy="259045"/>
    <xdr:sp macro="" textlink="">
      <xdr:nvSpPr>
        <xdr:cNvPr id="836" name="テキスト ボックス 835"/>
        <xdr:cNvSpPr txBox="1"/>
      </xdr:nvSpPr>
      <xdr:spPr>
        <a:xfrm>
          <a:off x="20167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68568</xdr:rowOff>
    </xdr:from>
    <xdr:to>
      <xdr:col>28</xdr:col>
      <xdr:colOff>314325</xdr:colOff>
      <xdr:row>76</xdr:row>
      <xdr:rowOff>99333</xdr:rowOff>
    </xdr:to>
    <xdr:cxnSp macro="">
      <xdr:nvCxnSpPr>
        <xdr:cNvPr id="837" name="直線コネクタ 836"/>
        <xdr:cNvCxnSpPr/>
      </xdr:nvCxnSpPr>
      <xdr:spPr>
        <a:xfrm flipV="1">
          <a:off x="18656300" y="13098768"/>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8" name="フローチャート : 判断 837"/>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39591</xdr:rowOff>
    </xdr:from>
    <xdr:ext cx="534377" cy="259045"/>
    <xdr:sp macro="" textlink="">
      <xdr:nvSpPr>
        <xdr:cNvPr id="839" name="テキスト ボックス 838"/>
        <xdr:cNvSpPr txBox="1"/>
      </xdr:nvSpPr>
      <xdr:spPr>
        <a:xfrm>
          <a:off x="19278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40" name="フローチャート : 判断 839"/>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53534</xdr:rowOff>
    </xdr:from>
    <xdr:ext cx="534377" cy="259045"/>
    <xdr:sp macro="" textlink="">
      <xdr:nvSpPr>
        <xdr:cNvPr id="841" name="テキスト ボックス 840"/>
        <xdr:cNvSpPr txBox="1"/>
      </xdr:nvSpPr>
      <xdr:spPr>
        <a:xfrm>
          <a:off x="18389111" y="134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141021</xdr:rowOff>
    </xdr:from>
    <xdr:to>
      <xdr:col>32</xdr:col>
      <xdr:colOff>238125</xdr:colOff>
      <xdr:row>75</xdr:row>
      <xdr:rowOff>71171</xdr:rowOff>
    </xdr:to>
    <xdr:sp macro="" textlink="">
      <xdr:nvSpPr>
        <xdr:cNvPr id="847" name="円/楕円 846"/>
        <xdr:cNvSpPr/>
      </xdr:nvSpPr>
      <xdr:spPr>
        <a:xfrm>
          <a:off x="22110700" y="12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163898</xdr:rowOff>
    </xdr:from>
    <xdr:ext cx="534377" cy="259045"/>
    <xdr:sp macro="" textlink="">
      <xdr:nvSpPr>
        <xdr:cNvPr id="848" name="繰出金該当値テキスト"/>
        <xdr:cNvSpPr txBox="1"/>
      </xdr:nvSpPr>
      <xdr:spPr>
        <a:xfrm>
          <a:off x="22212300"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57,264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137649</xdr:rowOff>
    </xdr:from>
    <xdr:to>
      <xdr:col>31</xdr:col>
      <xdr:colOff>85725</xdr:colOff>
      <xdr:row>76</xdr:row>
      <xdr:rowOff>67799</xdr:rowOff>
    </xdr:to>
    <xdr:sp macro="" textlink="">
      <xdr:nvSpPr>
        <xdr:cNvPr id="849" name="円/楕円 848"/>
        <xdr:cNvSpPr/>
      </xdr:nvSpPr>
      <xdr:spPr>
        <a:xfrm>
          <a:off x="21272500" y="129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84326</xdr:rowOff>
    </xdr:from>
    <xdr:ext cx="534377" cy="259045"/>
    <xdr:sp macro="" textlink="">
      <xdr:nvSpPr>
        <xdr:cNvPr id="850" name="テキスト ボックス 849"/>
        <xdr:cNvSpPr txBox="1"/>
      </xdr:nvSpPr>
      <xdr:spPr>
        <a:xfrm>
          <a:off x="21056111" y="127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10243</xdr:rowOff>
    </xdr:from>
    <xdr:to>
      <xdr:col>29</xdr:col>
      <xdr:colOff>568325</xdr:colOff>
      <xdr:row>76</xdr:row>
      <xdr:rowOff>111843</xdr:rowOff>
    </xdr:to>
    <xdr:sp macro="" textlink="">
      <xdr:nvSpPr>
        <xdr:cNvPr id="851" name="円/楕円 850"/>
        <xdr:cNvSpPr/>
      </xdr:nvSpPr>
      <xdr:spPr>
        <a:xfrm>
          <a:off x="20383500" y="130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128370</xdr:rowOff>
    </xdr:from>
    <xdr:ext cx="534377" cy="259045"/>
    <xdr:sp macro="" textlink="">
      <xdr:nvSpPr>
        <xdr:cNvPr id="852" name="テキスト ボックス 851"/>
        <xdr:cNvSpPr txBox="1"/>
      </xdr:nvSpPr>
      <xdr:spPr>
        <a:xfrm>
          <a:off x="20167111" y="1281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17768</xdr:rowOff>
    </xdr:from>
    <xdr:to>
      <xdr:col>28</xdr:col>
      <xdr:colOff>365125</xdr:colOff>
      <xdr:row>76</xdr:row>
      <xdr:rowOff>119368</xdr:rowOff>
    </xdr:to>
    <xdr:sp macro="" textlink="">
      <xdr:nvSpPr>
        <xdr:cNvPr id="853" name="円/楕円 852"/>
        <xdr:cNvSpPr/>
      </xdr:nvSpPr>
      <xdr:spPr>
        <a:xfrm>
          <a:off x="19494500" y="13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135894</xdr:rowOff>
    </xdr:from>
    <xdr:ext cx="534377" cy="259045"/>
    <xdr:sp macro="" textlink="">
      <xdr:nvSpPr>
        <xdr:cNvPr id="854" name="テキスト ボックス 853"/>
        <xdr:cNvSpPr txBox="1"/>
      </xdr:nvSpPr>
      <xdr:spPr>
        <a:xfrm>
          <a:off x="19278111" y="128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48533</xdr:rowOff>
    </xdr:from>
    <xdr:to>
      <xdr:col>27</xdr:col>
      <xdr:colOff>161925</xdr:colOff>
      <xdr:row>76</xdr:row>
      <xdr:rowOff>150133</xdr:rowOff>
    </xdr:to>
    <xdr:sp macro="" textlink="">
      <xdr:nvSpPr>
        <xdr:cNvPr id="855" name="円/楕円 854"/>
        <xdr:cNvSpPr/>
      </xdr:nvSpPr>
      <xdr:spPr>
        <a:xfrm>
          <a:off x="18605500" y="130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166660</xdr:rowOff>
    </xdr:from>
    <xdr:ext cx="534377" cy="259045"/>
    <xdr:sp macro="" textlink="">
      <xdr:nvSpPr>
        <xdr:cNvPr id="856" name="テキスト ボックス 855"/>
        <xdr:cNvSpPr txBox="1"/>
      </xdr:nvSpPr>
      <xdr:spPr>
        <a:xfrm>
          <a:off x="18389111" y="128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8" name="テキスト ボックス 867"/>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9" name="直線コネクタ 86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70" name="テキスト ボックス 869"/>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74" name="直線コネクタ 873"/>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75"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6" name="直線コネクタ 875"/>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7"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8" name="直線コネクタ 87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9" name="直線コネクタ 878"/>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80"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81" name="フローチャート : 判断 880"/>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82" name="直線コネクタ 881"/>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83" name="フローチャート : 判断 88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84" name="テキスト ボックス 883"/>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85" name="直線コネクタ 884"/>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6" name="フローチャート : 判断 88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7" name="テキスト ボックス 886"/>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8" name="直線コネクタ 887"/>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9" name="フローチャート : 判断 88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90" name="テキスト ボックス 889"/>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91" name="フローチャート : 判断 890"/>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92" name="テキスト ボックス 891"/>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8" name="円/楕円 897"/>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9"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900" name="円/楕円 899"/>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901" name="テキスト ボックス 900"/>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902" name="円/楕円 901"/>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903" name="テキスト ボックス 902"/>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904" name="円/楕円 903"/>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905" name="テキスト ボックス 904"/>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6" name="円/楕円 905"/>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7" name="テキスト ボックス 906"/>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本市における主な構成項目は、扶助費・公債費・人件費である。</a:t>
          </a:r>
        </a:p>
        <a:p>
          <a:r>
            <a:rPr lang="ja-JP" altLang="ja-JP" sz="1100" u="none">
              <a:solidFill>
                <a:schemeClr val="dk1"/>
              </a:solidFill>
              <a:effectLst/>
              <a:latin typeface="+mn-lt"/>
              <a:ea typeface="+mn-ea"/>
              <a:cs typeface="+mn-cs"/>
            </a:rPr>
            <a:t>　扶助費</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及び公債費は、類似団体と比較して住民一人当たりコストが高い状況となっている。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扶助費</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については、平成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年度決算では生活保護費は</a:t>
          </a:r>
          <a:r>
            <a:rPr lang="en-US" altLang="ja-JP" sz="1100" u="none">
              <a:solidFill>
                <a:schemeClr val="dk1"/>
              </a:solidFill>
              <a:effectLst/>
              <a:latin typeface="+mn-lt"/>
              <a:ea typeface="+mn-ea"/>
              <a:cs typeface="+mn-cs"/>
            </a:rPr>
            <a:t>4</a:t>
          </a:r>
          <a:r>
            <a:rPr lang="ja-JP" altLang="ja-JP" sz="1100" u="none">
              <a:solidFill>
                <a:schemeClr val="dk1"/>
              </a:solidFill>
              <a:effectLst/>
              <a:latin typeface="+mn-lt"/>
              <a:ea typeface="+mn-ea"/>
              <a:cs typeface="+mn-cs"/>
            </a:rPr>
            <a:t>年連続の減となったものの、依然として類似団体と比較し多額であることに加え、障がい者自立支援給付費や教育・保育給付費が増となっていることなどにより扶助費は増加している。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また、</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公債費については、累積した市債の償還が多</a:t>
          </a:r>
          <a:r>
            <a:rPr lang="ja-JP" altLang="en-US" sz="1100" u="none">
              <a:solidFill>
                <a:schemeClr val="dk1"/>
              </a:solidFill>
              <a:effectLst/>
              <a:latin typeface="+mn-lt"/>
              <a:ea typeface="+mn-ea"/>
              <a:cs typeface="+mn-cs"/>
            </a:rPr>
            <a:t>いことなどにより</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年度決算では元金償還額が増となったことなどにより増加している。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なお、</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人件費については、本市では平成</a:t>
          </a:r>
          <a:r>
            <a:rPr lang="en-US" altLang="ja-JP" sz="1100" u="none">
              <a:solidFill>
                <a:schemeClr val="dk1"/>
              </a:solidFill>
              <a:effectLst/>
              <a:latin typeface="+mn-lt"/>
              <a:ea typeface="+mn-ea"/>
              <a:cs typeface="+mn-cs"/>
            </a:rPr>
            <a:t>18</a:t>
          </a:r>
          <a:r>
            <a:rPr lang="ja-JP" altLang="ja-JP" sz="1100" u="none">
              <a:solidFill>
                <a:schemeClr val="dk1"/>
              </a:solidFill>
              <a:effectLst/>
              <a:latin typeface="+mn-lt"/>
              <a:ea typeface="+mn-ea"/>
              <a:cs typeface="+mn-cs"/>
            </a:rPr>
            <a:t>年度から効果的・効率的な行財政運営をめざして、市政改革を進めており、平成</a:t>
          </a:r>
          <a:r>
            <a:rPr lang="en-US" altLang="ja-JP" sz="1100" u="none">
              <a:solidFill>
                <a:schemeClr val="dk1"/>
              </a:solidFill>
              <a:effectLst/>
              <a:latin typeface="+mn-lt"/>
              <a:ea typeface="+mn-ea"/>
              <a:cs typeface="+mn-cs"/>
            </a:rPr>
            <a:t>24</a:t>
          </a:r>
          <a:r>
            <a:rPr lang="ja-JP" altLang="ja-JP" sz="1100" u="none">
              <a:solidFill>
                <a:schemeClr val="dk1"/>
              </a:solidFill>
              <a:effectLst/>
              <a:latin typeface="+mn-lt"/>
              <a:ea typeface="+mn-ea"/>
              <a:cs typeface="+mn-cs"/>
            </a:rPr>
            <a:t>年</a:t>
          </a:r>
          <a:r>
            <a:rPr lang="en-US" altLang="ja-JP" sz="1100" u="none">
              <a:solidFill>
                <a:schemeClr val="dk1"/>
              </a:solidFill>
              <a:effectLst/>
              <a:latin typeface="+mn-lt"/>
              <a:ea typeface="+mn-ea"/>
              <a:cs typeface="+mn-cs"/>
            </a:rPr>
            <a:t>7</a:t>
          </a:r>
          <a:r>
            <a:rPr lang="ja-JP" altLang="ja-JP" sz="1100" u="none">
              <a:solidFill>
                <a:schemeClr val="dk1"/>
              </a:solidFill>
              <a:effectLst/>
              <a:latin typeface="+mn-lt"/>
              <a:ea typeface="+mn-ea"/>
              <a:cs typeface="+mn-cs"/>
            </a:rPr>
            <a:t>月に策定した「市政改革プラン」においては、施策・事業などのゼロからの再構築、事務事業・現業系業務の民間や</a:t>
          </a:r>
          <a:endParaRPr lang="en-US" altLang="ja-JP" sz="1100" u="none">
            <a:solidFill>
              <a:schemeClr val="dk1"/>
            </a:solidFill>
            <a:effectLst/>
            <a:latin typeface="+mn-lt"/>
            <a:ea typeface="+mn-ea"/>
            <a:cs typeface="+mn-cs"/>
          </a:endParaRPr>
        </a:p>
        <a:p>
          <a:r>
            <a:rPr lang="ja-JP" altLang="ja-JP" sz="1100" u="none">
              <a:solidFill>
                <a:schemeClr val="dk1"/>
              </a:solidFill>
              <a:effectLst/>
              <a:latin typeface="+mn-lt"/>
              <a:ea typeface="+mn-ea"/>
              <a:cs typeface="+mn-cs"/>
            </a:rPr>
            <a:t>地域等への開放、府との連携による府市業務の共通化の検討、退職勧奨制度や再就職支援策の検討、組織・ポストの見直しなど、スリムで効率的な業務執行体制をめざして取り組んだことにより、着実に減少している。</a:t>
          </a:r>
          <a:r>
            <a:rPr lang="ja-JP" altLang="ja-JP" u="none">
              <a:effectLst/>
            </a:rPr>
            <a:t> </a:t>
          </a:r>
          <a:endParaRPr lang="ja-JP" altLang="ja-JP" sz="1100" u="non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128270</xdr:rowOff>
    </xdr:from>
    <xdr:to>
      <xdr:col>6</xdr:col>
      <xdr:colOff>511175</xdr:colOff>
      <xdr:row>36</xdr:row>
      <xdr:rowOff>149860</xdr:rowOff>
    </xdr:to>
    <xdr:cxnSp macro="">
      <xdr:nvCxnSpPr>
        <xdr:cNvPr id="61" name="直線コネクタ 60"/>
        <xdr:cNvCxnSpPr/>
      </xdr:nvCxnSpPr>
      <xdr:spPr>
        <a:xfrm>
          <a:off x="3797300" y="630047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80027</xdr:rowOff>
    </xdr:from>
    <xdr:ext cx="469744" cy="259045"/>
    <xdr:sp macro="" textlink="">
      <xdr:nvSpPr>
        <xdr:cNvPr id="62" name="議会費平均値テキスト"/>
        <xdr:cNvSpPr txBox="1"/>
      </xdr:nvSpPr>
      <xdr:spPr>
        <a:xfrm>
          <a:off x="4686300" y="57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128270</xdr:rowOff>
    </xdr:from>
    <xdr:to>
      <xdr:col>5</xdr:col>
      <xdr:colOff>358775</xdr:colOff>
      <xdr:row>36</xdr:row>
      <xdr:rowOff>133350</xdr:rowOff>
    </xdr:to>
    <xdr:cxnSp macro="">
      <xdr:nvCxnSpPr>
        <xdr:cNvPr id="64" name="直線コネクタ 63"/>
        <xdr:cNvCxnSpPr/>
      </xdr:nvCxnSpPr>
      <xdr:spPr>
        <a:xfrm flipV="1">
          <a:off x="2908300" y="63004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47007</xdr:rowOff>
    </xdr:from>
    <xdr:ext cx="469744" cy="259045"/>
    <xdr:sp macro="" textlink="">
      <xdr:nvSpPr>
        <xdr:cNvPr id="66" name="テキスト ボックス 65"/>
        <xdr:cNvSpPr txBox="1"/>
      </xdr:nvSpPr>
      <xdr:spPr>
        <a:xfrm>
          <a:off x="3562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106680</xdr:rowOff>
    </xdr:from>
    <xdr:to>
      <xdr:col>4</xdr:col>
      <xdr:colOff>155575</xdr:colOff>
      <xdr:row>36</xdr:row>
      <xdr:rowOff>133350</xdr:rowOff>
    </xdr:to>
    <xdr:cxnSp macro="">
      <xdr:nvCxnSpPr>
        <xdr:cNvPr id="67" name="直線コネクタ 66"/>
        <xdr:cNvCxnSpPr/>
      </xdr:nvCxnSpPr>
      <xdr:spPr>
        <a:xfrm>
          <a:off x="2019300" y="6278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68597</xdr:rowOff>
    </xdr:from>
    <xdr:ext cx="469744" cy="259045"/>
    <xdr:sp macro="" textlink="">
      <xdr:nvSpPr>
        <xdr:cNvPr id="69" name="テキスト ボックス 68"/>
        <xdr:cNvSpPr txBox="1"/>
      </xdr:nvSpPr>
      <xdr:spPr>
        <a:xfrm>
          <a:off x="2673427"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116840</xdr:rowOff>
    </xdr:from>
    <xdr:to>
      <xdr:col>2</xdr:col>
      <xdr:colOff>638175</xdr:colOff>
      <xdr:row>36</xdr:row>
      <xdr:rowOff>106680</xdr:rowOff>
    </xdr:to>
    <xdr:cxnSp macro="">
      <xdr:nvCxnSpPr>
        <xdr:cNvPr id="70" name="直線コネクタ 69"/>
        <xdr:cNvCxnSpPr/>
      </xdr:nvCxnSpPr>
      <xdr:spPr>
        <a:xfrm>
          <a:off x="1130300" y="611759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13987</xdr:rowOff>
    </xdr:from>
    <xdr:ext cx="469744" cy="259045"/>
    <xdr:sp macro="" textlink="">
      <xdr:nvSpPr>
        <xdr:cNvPr id="72" name="テキスト ボックス 71"/>
        <xdr:cNvSpPr txBox="1"/>
      </xdr:nvSpPr>
      <xdr:spPr>
        <a:xfrm>
          <a:off x="17844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26687</xdr:rowOff>
    </xdr:from>
    <xdr:ext cx="469744" cy="259045"/>
    <xdr:sp macro="" textlink="">
      <xdr:nvSpPr>
        <xdr:cNvPr id="74" name="テキスト ボックス 73"/>
        <xdr:cNvSpPr txBox="1"/>
      </xdr:nvSpPr>
      <xdr:spPr>
        <a:xfrm>
          <a:off x="895427"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99060</xdr:rowOff>
    </xdr:from>
    <xdr:to>
      <xdr:col>6</xdr:col>
      <xdr:colOff>561975</xdr:colOff>
      <xdr:row>37</xdr:row>
      <xdr:rowOff>29210</xdr:rowOff>
    </xdr:to>
    <xdr:sp macro="" textlink="">
      <xdr:nvSpPr>
        <xdr:cNvPr id="80" name="円/楕円 79"/>
        <xdr:cNvSpPr/>
      </xdr:nvSpPr>
      <xdr:spPr>
        <a:xfrm>
          <a:off x="45847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77487</xdr:rowOff>
    </xdr:from>
    <xdr:ext cx="378565" cy="259045"/>
    <xdr:sp macro="" textlink="">
      <xdr:nvSpPr>
        <xdr:cNvPr id="81" name="議会費該当値テキスト"/>
        <xdr:cNvSpPr txBox="1"/>
      </xdr:nvSpPr>
      <xdr:spPr>
        <a:xfrm>
          <a:off x="4686300"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77470</xdr:rowOff>
    </xdr:from>
    <xdr:to>
      <xdr:col>5</xdr:col>
      <xdr:colOff>409575</xdr:colOff>
      <xdr:row>37</xdr:row>
      <xdr:rowOff>7620</xdr:rowOff>
    </xdr:to>
    <xdr:sp macro="" textlink="">
      <xdr:nvSpPr>
        <xdr:cNvPr id="82" name="円/楕円 81"/>
        <xdr:cNvSpPr/>
      </xdr:nvSpPr>
      <xdr:spPr>
        <a:xfrm>
          <a:off x="3746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36</xdr:row>
      <xdr:rowOff>170197</xdr:rowOff>
    </xdr:from>
    <xdr:ext cx="378565" cy="259045"/>
    <xdr:sp macro="" textlink="">
      <xdr:nvSpPr>
        <xdr:cNvPr id="83" name="テキスト ボックス 82"/>
        <xdr:cNvSpPr txBox="1"/>
      </xdr:nvSpPr>
      <xdr:spPr>
        <a:xfrm>
          <a:off x="3608017"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82550</xdr:rowOff>
    </xdr:from>
    <xdr:to>
      <xdr:col>4</xdr:col>
      <xdr:colOff>206375</xdr:colOff>
      <xdr:row>37</xdr:row>
      <xdr:rowOff>12700</xdr:rowOff>
    </xdr:to>
    <xdr:sp macro="" textlink="">
      <xdr:nvSpPr>
        <xdr:cNvPr id="84" name="円/楕円 83"/>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3827</xdr:rowOff>
    </xdr:from>
    <xdr:ext cx="378565" cy="259045"/>
    <xdr:sp macro="" textlink="">
      <xdr:nvSpPr>
        <xdr:cNvPr id="85" name="テキスト ボックス 84"/>
        <xdr:cNvSpPr txBox="1"/>
      </xdr:nvSpPr>
      <xdr:spPr>
        <a:xfrm>
          <a:off x="2719017" y="6347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55880</xdr:rowOff>
    </xdr:from>
    <xdr:to>
      <xdr:col>3</xdr:col>
      <xdr:colOff>3175</xdr:colOff>
      <xdr:row>36</xdr:row>
      <xdr:rowOff>157480</xdr:rowOff>
    </xdr:to>
    <xdr:sp macro="" textlink="">
      <xdr:nvSpPr>
        <xdr:cNvPr id="86" name="円/楕円 85"/>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148607</xdr:rowOff>
    </xdr:from>
    <xdr:ext cx="378565" cy="259045"/>
    <xdr:sp macro="" textlink="">
      <xdr:nvSpPr>
        <xdr:cNvPr id="87" name="テキスト ボックス 86"/>
        <xdr:cNvSpPr txBox="1"/>
      </xdr:nvSpPr>
      <xdr:spPr>
        <a:xfrm>
          <a:off x="1830017" y="6320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66040</xdr:rowOff>
    </xdr:from>
    <xdr:to>
      <xdr:col>1</xdr:col>
      <xdr:colOff>485775</xdr:colOff>
      <xdr:row>35</xdr:row>
      <xdr:rowOff>167640</xdr:rowOff>
    </xdr:to>
    <xdr:sp macro="" textlink="">
      <xdr:nvSpPr>
        <xdr:cNvPr id="88" name="円/楕円 87"/>
        <xdr:cNvSpPr/>
      </xdr:nvSpPr>
      <xdr:spPr>
        <a:xfrm>
          <a:off x="1079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158767</xdr:rowOff>
    </xdr:from>
    <xdr:ext cx="469744" cy="259045"/>
    <xdr:sp macro="" textlink="">
      <xdr:nvSpPr>
        <xdr:cNvPr id="89" name="テキスト ボックス 88"/>
        <xdr:cNvSpPr txBox="1"/>
      </xdr:nvSpPr>
      <xdr:spPr>
        <a:xfrm>
          <a:off x="895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121503</xdr:rowOff>
    </xdr:from>
    <xdr:to>
      <xdr:col>6</xdr:col>
      <xdr:colOff>510540</xdr:colOff>
      <xdr:row>58</xdr:row>
      <xdr:rowOff>51574</xdr:rowOff>
    </xdr:to>
    <xdr:cxnSp macro="">
      <xdr:nvCxnSpPr>
        <xdr:cNvPr id="112" name="直線コネクタ 111"/>
        <xdr:cNvCxnSpPr/>
      </xdr:nvCxnSpPr>
      <xdr:spPr>
        <a:xfrm flipV="1">
          <a:off x="4633595" y="9208353"/>
          <a:ext cx="1270" cy="78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55401</xdr:rowOff>
    </xdr:from>
    <xdr:ext cx="534377" cy="259045"/>
    <xdr:sp macro="" textlink="">
      <xdr:nvSpPr>
        <xdr:cNvPr id="113" name="総務費最小値テキスト"/>
        <xdr:cNvSpPr txBox="1"/>
      </xdr:nvSpPr>
      <xdr:spPr>
        <a:xfrm>
          <a:off x="4686300" y="99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51574</xdr:rowOff>
    </xdr:from>
    <xdr:to>
      <xdr:col>6</xdr:col>
      <xdr:colOff>600075</xdr:colOff>
      <xdr:row>58</xdr:row>
      <xdr:rowOff>51574</xdr:rowOff>
    </xdr:to>
    <xdr:cxnSp macro="">
      <xdr:nvCxnSpPr>
        <xdr:cNvPr id="114" name="直線コネクタ 113"/>
        <xdr:cNvCxnSpPr/>
      </xdr:nvCxnSpPr>
      <xdr:spPr>
        <a:xfrm>
          <a:off x="4546600" y="999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68180</xdr:rowOff>
    </xdr:from>
    <xdr:ext cx="534377" cy="259045"/>
    <xdr:sp macro="" textlink="">
      <xdr:nvSpPr>
        <xdr:cNvPr id="115" name="総務費最大値テキスト"/>
        <xdr:cNvSpPr txBox="1"/>
      </xdr:nvSpPr>
      <xdr:spPr>
        <a:xfrm>
          <a:off x="4686300" y="898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53</xdr:row>
      <xdr:rowOff>121503</xdr:rowOff>
    </xdr:from>
    <xdr:to>
      <xdr:col>6</xdr:col>
      <xdr:colOff>600075</xdr:colOff>
      <xdr:row>53</xdr:row>
      <xdr:rowOff>121503</xdr:rowOff>
    </xdr:to>
    <xdr:cxnSp macro="">
      <xdr:nvCxnSpPr>
        <xdr:cNvPr id="116" name="直線コネクタ 115"/>
        <xdr:cNvCxnSpPr/>
      </xdr:nvCxnSpPr>
      <xdr:spPr>
        <a:xfrm>
          <a:off x="4546600" y="920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10999</xdr:rowOff>
    </xdr:from>
    <xdr:to>
      <xdr:col>6</xdr:col>
      <xdr:colOff>511175</xdr:colOff>
      <xdr:row>56</xdr:row>
      <xdr:rowOff>148730</xdr:rowOff>
    </xdr:to>
    <xdr:cxnSp macro="">
      <xdr:nvCxnSpPr>
        <xdr:cNvPr id="117" name="直線コネクタ 116"/>
        <xdr:cNvCxnSpPr/>
      </xdr:nvCxnSpPr>
      <xdr:spPr>
        <a:xfrm>
          <a:off x="3797300" y="9612199"/>
          <a:ext cx="8382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119470</xdr:rowOff>
    </xdr:from>
    <xdr:ext cx="534377" cy="259045"/>
    <xdr:sp macro="" textlink="">
      <xdr:nvSpPr>
        <xdr:cNvPr id="118" name="総務費平均値テキスト"/>
        <xdr:cNvSpPr txBox="1"/>
      </xdr:nvSpPr>
      <xdr:spPr>
        <a:xfrm>
          <a:off x="4686300" y="972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141043</xdr:rowOff>
    </xdr:from>
    <xdr:to>
      <xdr:col>6</xdr:col>
      <xdr:colOff>561975</xdr:colOff>
      <xdr:row>57</xdr:row>
      <xdr:rowOff>71193</xdr:rowOff>
    </xdr:to>
    <xdr:sp macro="" textlink="">
      <xdr:nvSpPr>
        <xdr:cNvPr id="119" name="フローチャート : 判断 118"/>
        <xdr:cNvSpPr/>
      </xdr:nvSpPr>
      <xdr:spPr>
        <a:xfrm>
          <a:off x="4584700" y="97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120200</xdr:rowOff>
    </xdr:from>
    <xdr:to>
      <xdr:col>5</xdr:col>
      <xdr:colOff>358775</xdr:colOff>
      <xdr:row>56</xdr:row>
      <xdr:rowOff>10999</xdr:rowOff>
    </xdr:to>
    <xdr:cxnSp macro="">
      <xdr:nvCxnSpPr>
        <xdr:cNvPr id="120" name="直線コネクタ 119"/>
        <xdr:cNvCxnSpPr/>
      </xdr:nvCxnSpPr>
      <xdr:spPr>
        <a:xfrm>
          <a:off x="2908300" y="9549950"/>
          <a:ext cx="889000" cy="6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156725</xdr:rowOff>
    </xdr:from>
    <xdr:to>
      <xdr:col>5</xdr:col>
      <xdr:colOff>409575</xdr:colOff>
      <xdr:row>57</xdr:row>
      <xdr:rowOff>86875</xdr:rowOff>
    </xdr:to>
    <xdr:sp macro="" textlink="">
      <xdr:nvSpPr>
        <xdr:cNvPr id="121" name="フローチャート : 判断 120"/>
        <xdr:cNvSpPr/>
      </xdr:nvSpPr>
      <xdr:spPr>
        <a:xfrm>
          <a:off x="3746500" y="9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78002</xdr:rowOff>
    </xdr:from>
    <xdr:ext cx="534377" cy="259045"/>
    <xdr:sp macro="" textlink="">
      <xdr:nvSpPr>
        <xdr:cNvPr id="122" name="テキスト ボックス 121"/>
        <xdr:cNvSpPr txBox="1"/>
      </xdr:nvSpPr>
      <xdr:spPr>
        <a:xfrm>
          <a:off x="3530111" y="98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165418</xdr:rowOff>
    </xdr:from>
    <xdr:to>
      <xdr:col>4</xdr:col>
      <xdr:colOff>155575</xdr:colOff>
      <xdr:row>55</xdr:row>
      <xdr:rowOff>120200</xdr:rowOff>
    </xdr:to>
    <xdr:cxnSp macro="">
      <xdr:nvCxnSpPr>
        <xdr:cNvPr id="123" name="直線コネクタ 122"/>
        <xdr:cNvCxnSpPr/>
      </xdr:nvCxnSpPr>
      <xdr:spPr>
        <a:xfrm>
          <a:off x="2019300" y="8737918"/>
          <a:ext cx="889000" cy="8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10582</xdr:rowOff>
    </xdr:from>
    <xdr:to>
      <xdr:col>4</xdr:col>
      <xdr:colOff>206375</xdr:colOff>
      <xdr:row>56</xdr:row>
      <xdr:rowOff>112182</xdr:rowOff>
    </xdr:to>
    <xdr:sp macro="" textlink="">
      <xdr:nvSpPr>
        <xdr:cNvPr id="124" name="フローチャート : 判断 123"/>
        <xdr:cNvSpPr/>
      </xdr:nvSpPr>
      <xdr:spPr>
        <a:xfrm>
          <a:off x="2857500" y="96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103309</xdr:rowOff>
    </xdr:from>
    <xdr:ext cx="534377" cy="259045"/>
    <xdr:sp macro="" textlink="">
      <xdr:nvSpPr>
        <xdr:cNvPr id="125" name="テキスト ボックス 124"/>
        <xdr:cNvSpPr txBox="1"/>
      </xdr:nvSpPr>
      <xdr:spPr>
        <a:xfrm>
          <a:off x="2641111" y="970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165418</xdr:rowOff>
    </xdr:from>
    <xdr:to>
      <xdr:col>2</xdr:col>
      <xdr:colOff>638175</xdr:colOff>
      <xdr:row>55</xdr:row>
      <xdr:rowOff>124750</xdr:rowOff>
    </xdr:to>
    <xdr:cxnSp macro="">
      <xdr:nvCxnSpPr>
        <xdr:cNvPr id="126" name="直線コネクタ 125"/>
        <xdr:cNvCxnSpPr/>
      </xdr:nvCxnSpPr>
      <xdr:spPr>
        <a:xfrm flipV="1">
          <a:off x="1130300" y="8737918"/>
          <a:ext cx="889000" cy="8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19817</xdr:rowOff>
    </xdr:from>
    <xdr:to>
      <xdr:col>3</xdr:col>
      <xdr:colOff>3175</xdr:colOff>
      <xdr:row>56</xdr:row>
      <xdr:rowOff>121417</xdr:rowOff>
    </xdr:to>
    <xdr:sp macro="" textlink="">
      <xdr:nvSpPr>
        <xdr:cNvPr id="127" name="フローチャート : 判断 126"/>
        <xdr:cNvSpPr/>
      </xdr:nvSpPr>
      <xdr:spPr>
        <a:xfrm>
          <a:off x="1968500" y="962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112544</xdr:rowOff>
    </xdr:from>
    <xdr:ext cx="534377" cy="259045"/>
    <xdr:sp macro="" textlink="">
      <xdr:nvSpPr>
        <xdr:cNvPr id="128" name="テキスト ボックス 127"/>
        <xdr:cNvSpPr txBox="1"/>
      </xdr:nvSpPr>
      <xdr:spPr>
        <a:xfrm>
          <a:off x="1752111" y="97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96193</xdr:rowOff>
    </xdr:from>
    <xdr:to>
      <xdr:col>1</xdr:col>
      <xdr:colOff>485775</xdr:colOff>
      <xdr:row>57</xdr:row>
      <xdr:rowOff>26343</xdr:rowOff>
    </xdr:to>
    <xdr:sp macro="" textlink="">
      <xdr:nvSpPr>
        <xdr:cNvPr id="129" name="フローチャート : 判断 128"/>
        <xdr:cNvSpPr/>
      </xdr:nvSpPr>
      <xdr:spPr>
        <a:xfrm>
          <a:off x="1079500" y="969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17470</xdr:rowOff>
    </xdr:from>
    <xdr:ext cx="534377" cy="259045"/>
    <xdr:sp macro="" textlink="">
      <xdr:nvSpPr>
        <xdr:cNvPr id="130" name="テキスト ボックス 129"/>
        <xdr:cNvSpPr txBox="1"/>
      </xdr:nvSpPr>
      <xdr:spPr>
        <a:xfrm>
          <a:off x="863111" y="97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97930</xdr:rowOff>
    </xdr:from>
    <xdr:to>
      <xdr:col>6</xdr:col>
      <xdr:colOff>561975</xdr:colOff>
      <xdr:row>57</xdr:row>
      <xdr:rowOff>28080</xdr:rowOff>
    </xdr:to>
    <xdr:sp macro="" textlink="">
      <xdr:nvSpPr>
        <xdr:cNvPr id="136" name="円/楕円 135"/>
        <xdr:cNvSpPr/>
      </xdr:nvSpPr>
      <xdr:spPr>
        <a:xfrm>
          <a:off x="4584700" y="96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120807</xdr:rowOff>
    </xdr:from>
    <xdr:ext cx="534377" cy="259045"/>
    <xdr:sp macro="" textlink="">
      <xdr:nvSpPr>
        <xdr:cNvPr id="137" name="総務費該当値テキスト"/>
        <xdr:cNvSpPr txBox="1"/>
      </xdr:nvSpPr>
      <xdr:spPr>
        <a:xfrm>
          <a:off x="4686300" y="95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34,605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131649</xdr:rowOff>
    </xdr:from>
    <xdr:to>
      <xdr:col>5</xdr:col>
      <xdr:colOff>409575</xdr:colOff>
      <xdr:row>56</xdr:row>
      <xdr:rowOff>61799</xdr:rowOff>
    </xdr:to>
    <xdr:sp macro="" textlink="">
      <xdr:nvSpPr>
        <xdr:cNvPr id="138" name="円/楕円 137"/>
        <xdr:cNvSpPr/>
      </xdr:nvSpPr>
      <xdr:spPr>
        <a:xfrm>
          <a:off x="3746500" y="95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78326</xdr:rowOff>
    </xdr:from>
    <xdr:ext cx="534377" cy="259045"/>
    <xdr:sp macro="" textlink="">
      <xdr:nvSpPr>
        <xdr:cNvPr id="139" name="テキスト ボックス 138"/>
        <xdr:cNvSpPr txBox="1"/>
      </xdr:nvSpPr>
      <xdr:spPr>
        <a:xfrm>
          <a:off x="3530111" y="93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69400</xdr:rowOff>
    </xdr:from>
    <xdr:to>
      <xdr:col>4</xdr:col>
      <xdr:colOff>206375</xdr:colOff>
      <xdr:row>55</xdr:row>
      <xdr:rowOff>171000</xdr:rowOff>
    </xdr:to>
    <xdr:sp macro="" textlink="">
      <xdr:nvSpPr>
        <xdr:cNvPr id="140" name="円/楕円 139"/>
        <xdr:cNvSpPr/>
      </xdr:nvSpPr>
      <xdr:spPr>
        <a:xfrm>
          <a:off x="2857500" y="94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16077</xdr:rowOff>
    </xdr:from>
    <xdr:ext cx="534377" cy="259045"/>
    <xdr:sp macro="" textlink="">
      <xdr:nvSpPr>
        <xdr:cNvPr id="141" name="テキスト ボックス 140"/>
        <xdr:cNvSpPr txBox="1"/>
      </xdr:nvSpPr>
      <xdr:spPr>
        <a:xfrm>
          <a:off x="2641111" y="92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43,353</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114618</xdr:rowOff>
    </xdr:from>
    <xdr:to>
      <xdr:col>3</xdr:col>
      <xdr:colOff>3175</xdr:colOff>
      <xdr:row>51</xdr:row>
      <xdr:rowOff>44768</xdr:rowOff>
    </xdr:to>
    <xdr:sp macro="" textlink="">
      <xdr:nvSpPr>
        <xdr:cNvPr id="142" name="円/楕円 141"/>
        <xdr:cNvSpPr/>
      </xdr:nvSpPr>
      <xdr:spPr>
        <a:xfrm>
          <a:off x="1968500" y="86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61295</xdr:rowOff>
    </xdr:from>
    <xdr:ext cx="534377" cy="259045"/>
    <xdr:sp macro="" textlink="">
      <xdr:nvSpPr>
        <xdr:cNvPr id="143" name="テキスト ボックス 142"/>
        <xdr:cNvSpPr txBox="1"/>
      </xdr:nvSpPr>
      <xdr:spPr>
        <a:xfrm>
          <a:off x="1752111" y="84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73950</xdr:rowOff>
    </xdr:from>
    <xdr:to>
      <xdr:col>1</xdr:col>
      <xdr:colOff>485775</xdr:colOff>
      <xdr:row>56</xdr:row>
      <xdr:rowOff>4100</xdr:rowOff>
    </xdr:to>
    <xdr:sp macro="" textlink="">
      <xdr:nvSpPr>
        <xdr:cNvPr id="144" name="円/楕円 143"/>
        <xdr:cNvSpPr/>
      </xdr:nvSpPr>
      <xdr:spPr>
        <a:xfrm>
          <a:off x="1079500" y="95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20627</xdr:rowOff>
    </xdr:from>
    <xdr:ext cx="534377" cy="259045"/>
    <xdr:sp macro="" textlink="">
      <xdr:nvSpPr>
        <xdr:cNvPr id="145" name="テキスト ボックス 144"/>
        <xdr:cNvSpPr txBox="1"/>
      </xdr:nvSpPr>
      <xdr:spPr>
        <a:xfrm>
          <a:off x="863111" y="92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2" name="直線コネクタ 171"/>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3"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4" name="直線コネクタ 173"/>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5"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6" name="直線コネクタ 175"/>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58851</xdr:rowOff>
    </xdr:from>
    <xdr:to>
      <xdr:col>6</xdr:col>
      <xdr:colOff>511175</xdr:colOff>
      <xdr:row>70</xdr:row>
      <xdr:rowOff>84183</xdr:rowOff>
    </xdr:to>
    <xdr:cxnSp macro="">
      <xdr:nvCxnSpPr>
        <xdr:cNvPr id="177" name="直線コネクタ 176"/>
        <xdr:cNvCxnSpPr/>
      </xdr:nvCxnSpPr>
      <xdr:spPr>
        <a:xfrm flipV="1">
          <a:off x="3797300" y="12060351"/>
          <a:ext cx="838200" cy="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76188</xdr:rowOff>
    </xdr:from>
    <xdr:ext cx="599010" cy="259045"/>
    <xdr:sp macro="" textlink="">
      <xdr:nvSpPr>
        <xdr:cNvPr id="178" name="民生費平均値テキスト"/>
        <xdr:cNvSpPr txBox="1"/>
      </xdr:nvSpPr>
      <xdr:spPr>
        <a:xfrm>
          <a:off x="4686300" y="1293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79" name="フローチャート : 判断 178"/>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84183</xdr:rowOff>
    </xdr:from>
    <xdr:to>
      <xdr:col>5</xdr:col>
      <xdr:colOff>358775</xdr:colOff>
      <xdr:row>71</xdr:row>
      <xdr:rowOff>6208</xdr:rowOff>
    </xdr:to>
    <xdr:cxnSp macro="">
      <xdr:nvCxnSpPr>
        <xdr:cNvPr id="180" name="直線コネクタ 179"/>
        <xdr:cNvCxnSpPr/>
      </xdr:nvCxnSpPr>
      <xdr:spPr>
        <a:xfrm flipV="1">
          <a:off x="2908300" y="12085683"/>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1" name="フローチャート : 判断 180"/>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68927</xdr:rowOff>
    </xdr:from>
    <xdr:ext cx="599010" cy="259045"/>
    <xdr:sp macro="" textlink="">
      <xdr:nvSpPr>
        <xdr:cNvPr id="182" name="テキスト ボックス 181"/>
        <xdr:cNvSpPr txBox="1"/>
      </xdr:nvSpPr>
      <xdr:spPr>
        <a:xfrm>
          <a:off x="3497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6208</xdr:rowOff>
    </xdr:from>
    <xdr:to>
      <xdr:col>4</xdr:col>
      <xdr:colOff>155575</xdr:colOff>
      <xdr:row>71</xdr:row>
      <xdr:rowOff>12098</xdr:rowOff>
    </xdr:to>
    <xdr:cxnSp macro="">
      <xdr:nvCxnSpPr>
        <xdr:cNvPr id="183" name="直線コネクタ 182"/>
        <xdr:cNvCxnSpPr/>
      </xdr:nvCxnSpPr>
      <xdr:spPr>
        <a:xfrm flipV="1">
          <a:off x="2019300" y="12179158"/>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4" name="フローチャート : 判断 183"/>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167073</xdr:rowOff>
    </xdr:from>
    <xdr:ext cx="599010" cy="259045"/>
    <xdr:sp macro="" textlink="">
      <xdr:nvSpPr>
        <xdr:cNvPr id="185" name="テキスト ボックス 184"/>
        <xdr:cNvSpPr txBox="1"/>
      </xdr:nvSpPr>
      <xdr:spPr>
        <a:xfrm>
          <a:off x="2608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53583</xdr:rowOff>
    </xdr:from>
    <xdr:to>
      <xdr:col>2</xdr:col>
      <xdr:colOff>638175</xdr:colOff>
      <xdr:row>71</xdr:row>
      <xdr:rowOff>12098</xdr:rowOff>
    </xdr:to>
    <xdr:cxnSp macro="">
      <xdr:nvCxnSpPr>
        <xdr:cNvPr id="186" name="直線コネクタ 185"/>
        <xdr:cNvCxnSpPr/>
      </xdr:nvCxnSpPr>
      <xdr:spPr>
        <a:xfrm>
          <a:off x="1130300" y="12055083"/>
          <a:ext cx="889000" cy="1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7" name="フローチャート : 判断 186"/>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15326</xdr:rowOff>
    </xdr:from>
    <xdr:ext cx="599010" cy="259045"/>
    <xdr:sp macro="" textlink="">
      <xdr:nvSpPr>
        <xdr:cNvPr id="188" name="テキスト ボックス 187"/>
        <xdr:cNvSpPr txBox="1"/>
      </xdr:nvSpPr>
      <xdr:spPr>
        <a:xfrm>
          <a:off x="1719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89" name="フローチャート : 判断 188"/>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xdr:rowOff>
    </xdr:from>
    <xdr:ext cx="599010" cy="259045"/>
    <xdr:sp macro="" textlink="">
      <xdr:nvSpPr>
        <xdr:cNvPr id="190" name="テキスト ボックス 189"/>
        <xdr:cNvSpPr txBox="1"/>
      </xdr:nvSpPr>
      <xdr:spPr>
        <a:xfrm>
          <a:off x="830794" y="13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8051</xdr:rowOff>
    </xdr:from>
    <xdr:to>
      <xdr:col>6</xdr:col>
      <xdr:colOff>561975</xdr:colOff>
      <xdr:row>70</xdr:row>
      <xdr:rowOff>109651</xdr:rowOff>
    </xdr:to>
    <xdr:sp macro="" textlink="">
      <xdr:nvSpPr>
        <xdr:cNvPr id="196" name="円/楕円 195"/>
        <xdr:cNvSpPr/>
      </xdr:nvSpPr>
      <xdr:spPr>
        <a:xfrm>
          <a:off x="4584700" y="120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132528</xdr:rowOff>
    </xdr:from>
    <xdr:ext cx="599010" cy="259045"/>
    <xdr:sp macro="" textlink="">
      <xdr:nvSpPr>
        <xdr:cNvPr id="197" name="民生費該当値テキスト"/>
        <xdr:cNvSpPr txBox="1"/>
      </xdr:nvSpPr>
      <xdr:spPr>
        <a:xfrm>
          <a:off x="4686300" y="1196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265,427</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33383</xdr:rowOff>
    </xdr:from>
    <xdr:to>
      <xdr:col>5</xdr:col>
      <xdr:colOff>409575</xdr:colOff>
      <xdr:row>70</xdr:row>
      <xdr:rowOff>134983</xdr:rowOff>
    </xdr:to>
    <xdr:sp macro="" textlink="">
      <xdr:nvSpPr>
        <xdr:cNvPr id="198" name="円/楕円 197"/>
        <xdr:cNvSpPr/>
      </xdr:nvSpPr>
      <xdr:spPr>
        <a:xfrm>
          <a:off x="3746500" y="120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151510</xdr:rowOff>
    </xdr:from>
    <xdr:ext cx="599010" cy="259045"/>
    <xdr:sp macro="" textlink="">
      <xdr:nvSpPr>
        <xdr:cNvPr id="199" name="テキスト ボックス 198"/>
        <xdr:cNvSpPr txBox="1"/>
      </xdr:nvSpPr>
      <xdr:spPr>
        <a:xfrm>
          <a:off x="3497794" y="1181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263,100</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126858</xdr:rowOff>
    </xdr:from>
    <xdr:to>
      <xdr:col>4</xdr:col>
      <xdr:colOff>206375</xdr:colOff>
      <xdr:row>71</xdr:row>
      <xdr:rowOff>57008</xdr:rowOff>
    </xdr:to>
    <xdr:sp macro="" textlink="">
      <xdr:nvSpPr>
        <xdr:cNvPr id="200" name="円/楕円 199"/>
        <xdr:cNvSpPr/>
      </xdr:nvSpPr>
      <xdr:spPr>
        <a:xfrm>
          <a:off x="2857500" y="121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73535</xdr:rowOff>
    </xdr:from>
    <xdr:ext cx="599010" cy="259045"/>
    <xdr:sp macro="" textlink="">
      <xdr:nvSpPr>
        <xdr:cNvPr id="201" name="テキスト ボックス 200"/>
        <xdr:cNvSpPr txBox="1"/>
      </xdr:nvSpPr>
      <xdr:spPr>
        <a:xfrm>
          <a:off x="2608794" y="119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254,513</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132748</xdr:rowOff>
    </xdr:from>
    <xdr:to>
      <xdr:col>3</xdr:col>
      <xdr:colOff>3175</xdr:colOff>
      <xdr:row>71</xdr:row>
      <xdr:rowOff>62898</xdr:rowOff>
    </xdr:to>
    <xdr:sp macro="" textlink="">
      <xdr:nvSpPr>
        <xdr:cNvPr id="202" name="円/楕円 201"/>
        <xdr:cNvSpPr/>
      </xdr:nvSpPr>
      <xdr:spPr>
        <a:xfrm>
          <a:off x="1968500" y="121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79425</xdr:rowOff>
    </xdr:from>
    <xdr:ext cx="599010" cy="259045"/>
    <xdr:sp macro="" textlink="">
      <xdr:nvSpPr>
        <xdr:cNvPr id="203" name="テキスト ボックス 202"/>
        <xdr:cNvSpPr txBox="1"/>
      </xdr:nvSpPr>
      <xdr:spPr>
        <a:xfrm>
          <a:off x="1719794" y="1190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253,972</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2783</xdr:rowOff>
    </xdr:from>
    <xdr:to>
      <xdr:col>1</xdr:col>
      <xdr:colOff>485775</xdr:colOff>
      <xdr:row>70</xdr:row>
      <xdr:rowOff>104383</xdr:rowOff>
    </xdr:to>
    <xdr:sp macro="" textlink="">
      <xdr:nvSpPr>
        <xdr:cNvPr id="204" name="円/楕円 203"/>
        <xdr:cNvSpPr/>
      </xdr:nvSpPr>
      <xdr:spPr>
        <a:xfrm>
          <a:off x="1079500" y="120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68</xdr:row>
      <xdr:rowOff>120910</xdr:rowOff>
    </xdr:from>
    <xdr:ext cx="599010" cy="259045"/>
    <xdr:sp macro="" textlink="">
      <xdr:nvSpPr>
        <xdr:cNvPr id="205" name="テキスト ボックス 204"/>
        <xdr:cNvSpPr txBox="1"/>
      </xdr:nvSpPr>
      <xdr:spPr>
        <a:xfrm>
          <a:off x="830794" y="1177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0" name="直線コネクタ 229"/>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1"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2" name="直線コネクタ 231"/>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3"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4" name="直線コネクタ 233"/>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39536</xdr:rowOff>
    </xdr:from>
    <xdr:to>
      <xdr:col>6</xdr:col>
      <xdr:colOff>511175</xdr:colOff>
      <xdr:row>96</xdr:row>
      <xdr:rowOff>105220</xdr:rowOff>
    </xdr:to>
    <xdr:cxnSp macro="">
      <xdr:nvCxnSpPr>
        <xdr:cNvPr id="235" name="直線コネクタ 234"/>
        <xdr:cNvCxnSpPr/>
      </xdr:nvCxnSpPr>
      <xdr:spPr>
        <a:xfrm flipV="1">
          <a:off x="3797300" y="16498736"/>
          <a:ext cx="8382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36"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7" name="フローチャート : 判断 236"/>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105220</xdr:rowOff>
    </xdr:from>
    <xdr:to>
      <xdr:col>5</xdr:col>
      <xdr:colOff>358775</xdr:colOff>
      <xdr:row>96</xdr:row>
      <xdr:rowOff>116497</xdr:rowOff>
    </xdr:to>
    <xdr:cxnSp macro="">
      <xdr:nvCxnSpPr>
        <xdr:cNvPr id="238" name="直線コネクタ 237"/>
        <xdr:cNvCxnSpPr/>
      </xdr:nvCxnSpPr>
      <xdr:spPr>
        <a:xfrm flipV="1">
          <a:off x="2908300" y="16564420"/>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39" name="フローチャート : 判断 238"/>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0" name="テキスト ボックス 239"/>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74968</xdr:rowOff>
    </xdr:from>
    <xdr:to>
      <xdr:col>4</xdr:col>
      <xdr:colOff>155575</xdr:colOff>
      <xdr:row>96</xdr:row>
      <xdr:rowOff>116497</xdr:rowOff>
    </xdr:to>
    <xdr:cxnSp macro="">
      <xdr:nvCxnSpPr>
        <xdr:cNvPr id="241" name="直線コネクタ 240"/>
        <xdr:cNvCxnSpPr/>
      </xdr:nvCxnSpPr>
      <xdr:spPr>
        <a:xfrm>
          <a:off x="2019300" y="1653416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2" name="フローチャート : 判断 241"/>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3" name="テキスト ボックス 242"/>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125679</xdr:rowOff>
    </xdr:from>
    <xdr:to>
      <xdr:col>2</xdr:col>
      <xdr:colOff>638175</xdr:colOff>
      <xdr:row>96</xdr:row>
      <xdr:rowOff>74968</xdr:rowOff>
    </xdr:to>
    <xdr:cxnSp macro="">
      <xdr:nvCxnSpPr>
        <xdr:cNvPr id="244" name="直線コネクタ 243"/>
        <xdr:cNvCxnSpPr/>
      </xdr:nvCxnSpPr>
      <xdr:spPr>
        <a:xfrm>
          <a:off x="1130300" y="16413429"/>
          <a:ext cx="8890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5" name="フローチャート : 判断 244"/>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46" name="テキスト ボックス 245"/>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7" name="フローチャート : 判断 246"/>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32199</xdr:rowOff>
    </xdr:from>
    <xdr:ext cx="534377" cy="259045"/>
    <xdr:sp macro="" textlink="">
      <xdr:nvSpPr>
        <xdr:cNvPr id="248" name="テキスト ボックス 247"/>
        <xdr:cNvSpPr txBox="1"/>
      </xdr:nvSpPr>
      <xdr:spPr>
        <a:xfrm>
          <a:off x="863111" y="164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160186</xdr:rowOff>
    </xdr:from>
    <xdr:to>
      <xdr:col>6</xdr:col>
      <xdr:colOff>561975</xdr:colOff>
      <xdr:row>96</xdr:row>
      <xdr:rowOff>90336</xdr:rowOff>
    </xdr:to>
    <xdr:sp macro="" textlink="">
      <xdr:nvSpPr>
        <xdr:cNvPr id="254" name="円/楕円 253"/>
        <xdr:cNvSpPr/>
      </xdr:nvSpPr>
      <xdr:spPr>
        <a:xfrm>
          <a:off x="45847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11613</xdr:rowOff>
    </xdr:from>
    <xdr:ext cx="534377" cy="259045"/>
    <xdr:sp macro="" textlink="">
      <xdr:nvSpPr>
        <xdr:cNvPr id="255" name="衛生費該当値テキスト"/>
        <xdr:cNvSpPr txBox="1"/>
      </xdr:nvSpPr>
      <xdr:spPr>
        <a:xfrm>
          <a:off x="4686300" y="162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54420</xdr:rowOff>
    </xdr:from>
    <xdr:to>
      <xdr:col>5</xdr:col>
      <xdr:colOff>409575</xdr:colOff>
      <xdr:row>96</xdr:row>
      <xdr:rowOff>156020</xdr:rowOff>
    </xdr:to>
    <xdr:sp macro="" textlink="">
      <xdr:nvSpPr>
        <xdr:cNvPr id="256" name="円/楕円 255"/>
        <xdr:cNvSpPr/>
      </xdr:nvSpPr>
      <xdr:spPr>
        <a:xfrm>
          <a:off x="3746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147147</xdr:rowOff>
    </xdr:from>
    <xdr:ext cx="534377" cy="259045"/>
    <xdr:sp macro="" textlink="">
      <xdr:nvSpPr>
        <xdr:cNvPr id="257" name="テキスト ボックス 256"/>
        <xdr:cNvSpPr txBox="1"/>
      </xdr:nvSpPr>
      <xdr:spPr>
        <a:xfrm>
          <a:off x="3530111" y="166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65697</xdr:rowOff>
    </xdr:from>
    <xdr:to>
      <xdr:col>4</xdr:col>
      <xdr:colOff>206375</xdr:colOff>
      <xdr:row>96</xdr:row>
      <xdr:rowOff>167297</xdr:rowOff>
    </xdr:to>
    <xdr:sp macro="" textlink="">
      <xdr:nvSpPr>
        <xdr:cNvPr id="258" name="円/楕円 257"/>
        <xdr:cNvSpPr/>
      </xdr:nvSpPr>
      <xdr:spPr>
        <a:xfrm>
          <a:off x="2857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12374</xdr:rowOff>
    </xdr:from>
    <xdr:ext cx="534377" cy="259045"/>
    <xdr:sp macro="" textlink="">
      <xdr:nvSpPr>
        <xdr:cNvPr id="259" name="テキスト ボックス 258"/>
        <xdr:cNvSpPr txBox="1"/>
      </xdr:nvSpPr>
      <xdr:spPr>
        <a:xfrm>
          <a:off x="2641111" y="163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24168</xdr:rowOff>
    </xdr:from>
    <xdr:to>
      <xdr:col>3</xdr:col>
      <xdr:colOff>3175</xdr:colOff>
      <xdr:row>96</xdr:row>
      <xdr:rowOff>125768</xdr:rowOff>
    </xdr:to>
    <xdr:sp macro="" textlink="">
      <xdr:nvSpPr>
        <xdr:cNvPr id="260" name="円/楕円 259"/>
        <xdr:cNvSpPr/>
      </xdr:nvSpPr>
      <xdr:spPr>
        <a:xfrm>
          <a:off x="1968500" y="1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142295</xdr:rowOff>
    </xdr:from>
    <xdr:ext cx="534377" cy="259045"/>
    <xdr:sp macro="" textlink="">
      <xdr:nvSpPr>
        <xdr:cNvPr id="261" name="テキスト ボックス 260"/>
        <xdr:cNvSpPr txBox="1"/>
      </xdr:nvSpPr>
      <xdr:spPr>
        <a:xfrm>
          <a:off x="1752111" y="162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74879</xdr:rowOff>
    </xdr:from>
    <xdr:to>
      <xdr:col>1</xdr:col>
      <xdr:colOff>485775</xdr:colOff>
      <xdr:row>96</xdr:row>
      <xdr:rowOff>5029</xdr:rowOff>
    </xdr:to>
    <xdr:sp macro="" textlink="">
      <xdr:nvSpPr>
        <xdr:cNvPr id="262" name="円/楕円 261"/>
        <xdr:cNvSpPr/>
      </xdr:nvSpPr>
      <xdr:spPr>
        <a:xfrm>
          <a:off x="1079500" y="163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21556</xdr:rowOff>
    </xdr:from>
    <xdr:ext cx="534377" cy="259045"/>
    <xdr:sp macro="" textlink="">
      <xdr:nvSpPr>
        <xdr:cNvPr id="263" name="テキスト ボックス 262"/>
        <xdr:cNvSpPr txBox="1"/>
      </xdr:nvSpPr>
      <xdr:spPr>
        <a:xfrm>
          <a:off x="863111" y="161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7" name="直線コネクタ 286"/>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88"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89" name="直線コネクタ 288"/>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0"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1" name="直線コネクタ 290"/>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54356</xdr:rowOff>
    </xdr:from>
    <xdr:to>
      <xdr:col>15</xdr:col>
      <xdr:colOff>180975</xdr:colOff>
      <xdr:row>38</xdr:row>
      <xdr:rowOff>75692</xdr:rowOff>
    </xdr:to>
    <xdr:cxnSp macro="">
      <xdr:nvCxnSpPr>
        <xdr:cNvPr id="292" name="直線コネクタ 291"/>
        <xdr:cNvCxnSpPr/>
      </xdr:nvCxnSpPr>
      <xdr:spPr>
        <a:xfrm>
          <a:off x="9639300" y="6569456"/>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3"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4" name="フローチャート : 判断 293"/>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68072</xdr:rowOff>
    </xdr:from>
    <xdr:to>
      <xdr:col>14</xdr:col>
      <xdr:colOff>28575</xdr:colOff>
      <xdr:row>38</xdr:row>
      <xdr:rowOff>54356</xdr:rowOff>
    </xdr:to>
    <xdr:cxnSp macro="">
      <xdr:nvCxnSpPr>
        <xdr:cNvPr id="295" name="直線コネクタ 294"/>
        <xdr:cNvCxnSpPr/>
      </xdr:nvCxnSpPr>
      <xdr:spPr>
        <a:xfrm>
          <a:off x="8750300" y="6411722"/>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6" name="フローチャート : 判断 295"/>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297" name="テキスト ボックス 296"/>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97028</xdr:rowOff>
    </xdr:from>
    <xdr:to>
      <xdr:col>12</xdr:col>
      <xdr:colOff>511175</xdr:colOff>
      <xdr:row>37</xdr:row>
      <xdr:rowOff>68072</xdr:rowOff>
    </xdr:to>
    <xdr:cxnSp macro="">
      <xdr:nvCxnSpPr>
        <xdr:cNvPr id="298" name="直線コネクタ 297"/>
        <xdr:cNvCxnSpPr/>
      </xdr:nvCxnSpPr>
      <xdr:spPr>
        <a:xfrm>
          <a:off x="7861300" y="6097778"/>
          <a:ext cx="8890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299" name="フローチャート : 判断 298"/>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0" name="テキスト ボックス 299"/>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138938</xdr:rowOff>
    </xdr:from>
    <xdr:to>
      <xdr:col>11</xdr:col>
      <xdr:colOff>307975</xdr:colOff>
      <xdr:row>35</xdr:row>
      <xdr:rowOff>97028</xdr:rowOff>
    </xdr:to>
    <xdr:cxnSp macro="">
      <xdr:nvCxnSpPr>
        <xdr:cNvPr id="301" name="直線コネクタ 300"/>
        <xdr:cNvCxnSpPr/>
      </xdr:nvCxnSpPr>
      <xdr:spPr>
        <a:xfrm>
          <a:off x="6972300" y="5796788"/>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2" name="フローチャート : 判断 301"/>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3" name="テキスト ボックス 302"/>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4" name="フローチャート : 判断 303"/>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5" name="テキスト ボックス 304"/>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24892</xdr:rowOff>
    </xdr:from>
    <xdr:to>
      <xdr:col>15</xdr:col>
      <xdr:colOff>231775</xdr:colOff>
      <xdr:row>38</xdr:row>
      <xdr:rowOff>126492</xdr:rowOff>
    </xdr:to>
    <xdr:sp macro="" textlink="">
      <xdr:nvSpPr>
        <xdr:cNvPr id="311" name="円/楕円 310"/>
        <xdr:cNvSpPr/>
      </xdr:nvSpPr>
      <xdr:spPr>
        <a:xfrm>
          <a:off x="10426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111269</xdr:rowOff>
    </xdr:from>
    <xdr:ext cx="378565" cy="259045"/>
    <xdr:sp macro="" textlink="">
      <xdr:nvSpPr>
        <xdr:cNvPr id="312" name="労働費該当値テキスト"/>
        <xdr:cNvSpPr txBox="1"/>
      </xdr:nvSpPr>
      <xdr:spPr>
        <a:xfrm>
          <a:off x="10528300" y="6454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3556</xdr:rowOff>
    </xdr:from>
    <xdr:to>
      <xdr:col>14</xdr:col>
      <xdr:colOff>79375</xdr:colOff>
      <xdr:row>38</xdr:row>
      <xdr:rowOff>105156</xdr:rowOff>
    </xdr:to>
    <xdr:sp macro="" textlink="">
      <xdr:nvSpPr>
        <xdr:cNvPr id="313" name="円/楕円 312"/>
        <xdr:cNvSpPr/>
      </xdr:nvSpPr>
      <xdr:spPr>
        <a:xfrm>
          <a:off x="9588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96283</xdr:rowOff>
    </xdr:from>
    <xdr:ext cx="378565" cy="259045"/>
    <xdr:sp macro="" textlink="">
      <xdr:nvSpPr>
        <xdr:cNvPr id="314" name="テキスト ボックス 313"/>
        <xdr:cNvSpPr txBox="1"/>
      </xdr:nvSpPr>
      <xdr:spPr>
        <a:xfrm>
          <a:off x="9450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17272</xdr:rowOff>
    </xdr:from>
    <xdr:to>
      <xdr:col>12</xdr:col>
      <xdr:colOff>561975</xdr:colOff>
      <xdr:row>37</xdr:row>
      <xdr:rowOff>118872</xdr:rowOff>
    </xdr:to>
    <xdr:sp macro="" textlink="">
      <xdr:nvSpPr>
        <xdr:cNvPr id="315" name="円/楕円 314"/>
        <xdr:cNvSpPr/>
      </xdr:nvSpPr>
      <xdr:spPr>
        <a:xfrm>
          <a:off x="8699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109999</xdr:rowOff>
    </xdr:from>
    <xdr:ext cx="378565" cy="259045"/>
    <xdr:sp macro="" textlink="">
      <xdr:nvSpPr>
        <xdr:cNvPr id="316" name="テキスト ボックス 315"/>
        <xdr:cNvSpPr txBox="1"/>
      </xdr:nvSpPr>
      <xdr:spPr>
        <a:xfrm>
          <a:off x="8561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46228</xdr:rowOff>
    </xdr:from>
    <xdr:to>
      <xdr:col>11</xdr:col>
      <xdr:colOff>358775</xdr:colOff>
      <xdr:row>35</xdr:row>
      <xdr:rowOff>147828</xdr:rowOff>
    </xdr:to>
    <xdr:sp macro="" textlink="">
      <xdr:nvSpPr>
        <xdr:cNvPr id="317" name="円/楕円 316"/>
        <xdr:cNvSpPr/>
      </xdr:nvSpPr>
      <xdr:spPr>
        <a:xfrm>
          <a:off x="7810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138955</xdr:rowOff>
    </xdr:from>
    <xdr:ext cx="378565" cy="259045"/>
    <xdr:sp macro="" textlink="">
      <xdr:nvSpPr>
        <xdr:cNvPr id="318" name="テキスト ボックス 317"/>
        <xdr:cNvSpPr txBox="1"/>
      </xdr:nvSpPr>
      <xdr:spPr>
        <a:xfrm>
          <a:off x="7672017" y="613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88138</xdr:rowOff>
    </xdr:from>
    <xdr:to>
      <xdr:col>10</xdr:col>
      <xdr:colOff>155575</xdr:colOff>
      <xdr:row>34</xdr:row>
      <xdr:rowOff>18288</xdr:rowOff>
    </xdr:to>
    <xdr:sp macro="" textlink="">
      <xdr:nvSpPr>
        <xdr:cNvPr id="319" name="円/楕円 318"/>
        <xdr:cNvSpPr/>
      </xdr:nvSpPr>
      <xdr:spPr>
        <a:xfrm>
          <a:off x="6921500" y="57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9415</xdr:rowOff>
    </xdr:from>
    <xdr:ext cx="469744" cy="259045"/>
    <xdr:sp macro="" textlink="">
      <xdr:nvSpPr>
        <xdr:cNvPr id="320" name="テキスト ボックス 319"/>
        <xdr:cNvSpPr txBox="1"/>
      </xdr:nvSpPr>
      <xdr:spPr>
        <a:xfrm>
          <a:off x="6737427" y="58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0" name="テキスト ボックス 339"/>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6" name="直線コネクタ 345"/>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7"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8" name="直線コネクタ 347"/>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49"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0" name="直線コネクタ 349"/>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92673</xdr:rowOff>
    </xdr:from>
    <xdr:to>
      <xdr:col>15</xdr:col>
      <xdr:colOff>180975</xdr:colOff>
      <xdr:row>59</xdr:row>
      <xdr:rowOff>93327</xdr:rowOff>
    </xdr:to>
    <xdr:cxnSp macro="">
      <xdr:nvCxnSpPr>
        <xdr:cNvPr id="351" name="直線コネクタ 350"/>
        <xdr:cNvCxnSpPr/>
      </xdr:nvCxnSpPr>
      <xdr:spPr>
        <a:xfrm flipV="1">
          <a:off x="9639300" y="10208223"/>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2"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3" name="フローチャート : 判断 352"/>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93327</xdr:rowOff>
    </xdr:from>
    <xdr:to>
      <xdr:col>14</xdr:col>
      <xdr:colOff>28575</xdr:colOff>
      <xdr:row>59</xdr:row>
      <xdr:rowOff>93490</xdr:rowOff>
    </xdr:to>
    <xdr:cxnSp macro="">
      <xdr:nvCxnSpPr>
        <xdr:cNvPr id="354" name="直線コネクタ 353"/>
        <xdr:cNvCxnSpPr/>
      </xdr:nvCxnSpPr>
      <xdr:spPr>
        <a:xfrm flipV="1">
          <a:off x="8750300" y="1020887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5" name="フローチャート : 判断 354"/>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6" name="テキスト ボックス 355"/>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93490</xdr:rowOff>
    </xdr:from>
    <xdr:to>
      <xdr:col>12</xdr:col>
      <xdr:colOff>511175</xdr:colOff>
      <xdr:row>59</xdr:row>
      <xdr:rowOff>93653</xdr:rowOff>
    </xdr:to>
    <xdr:cxnSp macro="">
      <xdr:nvCxnSpPr>
        <xdr:cNvPr id="357" name="直線コネクタ 356"/>
        <xdr:cNvCxnSpPr/>
      </xdr:nvCxnSpPr>
      <xdr:spPr>
        <a:xfrm flipV="1">
          <a:off x="7861300" y="1020904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58" name="フローチャート : 判断 357"/>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59" name="テキスト ボックス 358"/>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93001</xdr:rowOff>
    </xdr:from>
    <xdr:to>
      <xdr:col>11</xdr:col>
      <xdr:colOff>307975</xdr:colOff>
      <xdr:row>59</xdr:row>
      <xdr:rowOff>93653</xdr:rowOff>
    </xdr:to>
    <xdr:cxnSp macro="">
      <xdr:nvCxnSpPr>
        <xdr:cNvPr id="360" name="直線コネクタ 359"/>
        <xdr:cNvCxnSpPr/>
      </xdr:nvCxnSpPr>
      <xdr:spPr>
        <a:xfrm>
          <a:off x="6972300" y="1020855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1" name="フローチャート : 判断 360"/>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2" name="テキスト ボックス 361"/>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3" name="フローチャート : 判断 362"/>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4" name="テキスト ボックス 363"/>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41873</xdr:rowOff>
    </xdr:from>
    <xdr:to>
      <xdr:col>15</xdr:col>
      <xdr:colOff>231775</xdr:colOff>
      <xdr:row>59</xdr:row>
      <xdr:rowOff>143473</xdr:rowOff>
    </xdr:to>
    <xdr:sp macro="" textlink="">
      <xdr:nvSpPr>
        <xdr:cNvPr id="370" name="円/楕円 369"/>
        <xdr:cNvSpPr/>
      </xdr:nvSpPr>
      <xdr:spPr>
        <a:xfrm>
          <a:off x="10426700" y="10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128250</xdr:rowOff>
    </xdr:from>
    <xdr:ext cx="313932" cy="259045"/>
    <xdr:sp macro="" textlink="">
      <xdr:nvSpPr>
        <xdr:cNvPr id="371" name="農林水産業費該当値テキスト"/>
        <xdr:cNvSpPr txBox="1"/>
      </xdr:nvSpPr>
      <xdr:spPr>
        <a:xfrm>
          <a:off x="10528300" y="1007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42527</xdr:rowOff>
    </xdr:from>
    <xdr:to>
      <xdr:col>14</xdr:col>
      <xdr:colOff>79375</xdr:colOff>
      <xdr:row>59</xdr:row>
      <xdr:rowOff>144127</xdr:rowOff>
    </xdr:to>
    <xdr:sp macro="" textlink="">
      <xdr:nvSpPr>
        <xdr:cNvPr id="372" name="円/楕円 371"/>
        <xdr:cNvSpPr/>
      </xdr:nvSpPr>
      <xdr:spPr>
        <a:xfrm>
          <a:off x="9588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135254</xdr:rowOff>
    </xdr:from>
    <xdr:ext cx="313932" cy="259045"/>
    <xdr:sp macro="" textlink="">
      <xdr:nvSpPr>
        <xdr:cNvPr id="373" name="テキスト ボックス 372"/>
        <xdr:cNvSpPr txBox="1"/>
      </xdr:nvSpPr>
      <xdr:spPr>
        <a:xfrm>
          <a:off x="9482333" y="10250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42690</xdr:rowOff>
    </xdr:from>
    <xdr:to>
      <xdr:col>12</xdr:col>
      <xdr:colOff>561975</xdr:colOff>
      <xdr:row>59</xdr:row>
      <xdr:rowOff>144290</xdr:rowOff>
    </xdr:to>
    <xdr:sp macro="" textlink="">
      <xdr:nvSpPr>
        <xdr:cNvPr id="374" name="円/楕円 373"/>
        <xdr:cNvSpPr/>
      </xdr:nvSpPr>
      <xdr:spPr>
        <a:xfrm>
          <a:off x="8699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59</xdr:row>
      <xdr:rowOff>135417</xdr:rowOff>
    </xdr:from>
    <xdr:ext cx="313932" cy="259045"/>
    <xdr:sp macro="" textlink="">
      <xdr:nvSpPr>
        <xdr:cNvPr id="375" name="テキスト ボックス 374"/>
        <xdr:cNvSpPr txBox="1"/>
      </xdr:nvSpPr>
      <xdr:spPr>
        <a:xfrm>
          <a:off x="8593333" y="10250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42853</xdr:rowOff>
    </xdr:from>
    <xdr:to>
      <xdr:col>11</xdr:col>
      <xdr:colOff>358775</xdr:colOff>
      <xdr:row>59</xdr:row>
      <xdr:rowOff>144453</xdr:rowOff>
    </xdr:to>
    <xdr:sp macro="" textlink="">
      <xdr:nvSpPr>
        <xdr:cNvPr id="376" name="円/楕円 375"/>
        <xdr:cNvSpPr/>
      </xdr:nvSpPr>
      <xdr:spPr>
        <a:xfrm>
          <a:off x="7810500" y="101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135580</xdr:rowOff>
    </xdr:from>
    <xdr:ext cx="313932" cy="259045"/>
    <xdr:sp macro="" textlink="">
      <xdr:nvSpPr>
        <xdr:cNvPr id="377" name="テキスト ボックス 376"/>
        <xdr:cNvSpPr txBox="1"/>
      </xdr:nvSpPr>
      <xdr:spPr>
        <a:xfrm>
          <a:off x="7704333" y="10251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42201</xdr:rowOff>
    </xdr:from>
    <xdr:to>
      <xdr:col>10</xdr:col>
      <xdr:colOff>155575</xdr:colOff>
      <xdr:row>59</xdr:row>
      <xdr:rowOff>143801</xdr:rowOff>
    </xdr:to>
    <xdr:sp macro="" textlink="">
      <xdr:nvSpPr>
        <xdr:cNvPr id="378" name="円/楕円 377"/>
        <xdr:cNvSpPr/>
      </xdr:nvSpPr>
      <xdr:spPr>
        <a:xfrm>
          <a:off x="6921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59</xdr:row>
      <xdr:rowOff>134928</xdr:rowOff>
    </xdr:from>
    <xdr:ext cx="313932" cy="259045"/>
    <xdr:sp macro="" textlink="">
      <xdr:nvSpPr>
        <xdr:cNvPr id="379" name="テキスト ボックス 378"/>
        <xdr:cNvSpPr txBox="1"/>
      </xdr:nvSpPr>
      <xdr:spPr>
        <a:xfrm>
          <a:off x="6815333" y="1025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3" name="直線コネクタ 402"/>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4"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5" name="直線コネクタ 404"/>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6"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7" name="直線コネクタ 406"/>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2940</xdr:rowOff>
    </xdr:from>
    <xdr:to>
      <xdr:col>15</xdr:col>
      <xdr:colOff>180975</xdr:colOff>
      <xdr:row>75</xdr:row>
      <xdr:rowOff>31229</xdr:rowOff>
    </xdr:to>
    <xdr:cxnSp macro="">
      <xdr:nvCxnSpPr>
        <xdr:cNvPr id="408" name="直線コネクタ 407"/>
        <xdr:cNvCxnSpPr/>
      </xdr:nvCxnSpPr>
      <xdr:spPr>
        <a:xfrm>
          <a:off x="9639300" y="12861690"/>
          <a:ext cx="8382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132745</xdr:rowOff>
    </xdr:from>
    <xdr:ext cx="534377" cy="259045"/>
    <xdr:sp macro="" textlink="">
      <xdr:nvSpPr>
        <xdr:cNvPr id="409" name="商工費平均値テキスト"/>
        <xdr:cNvSpPr txBox="1"/>
      </xdr:nvSpPr>
      <xdr:spPr>
        <a:xfrm>
          <a:off x="10528300" y="12991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0" name="フローチャート : 判断 409"/>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169990</xdr:rowOff>
    </xdr:from>
    <xdr:to>
      <xdr:col>14</xdr:col>
      <xdr:colOff>28575</xdr:colOff>
      <xdr:row>75</xdr:row>
      <xdr:rowOff>2940</xdr:rowOff>
    </xdr:to>
    <xdr:cxnSp macro="">
      <xdr:nvCxnSpPr>
        <xdr:cNvPr id="411" name="直線コネクタ 410"/>
        <xdr:cNvCxnSpPr/>
      </xdr:nvCxnSpPr>
      <xdr:spPr>
        <a:xfrm>
          <a:off x="8750300" y="12685840"/>
          <a:ext cx="889000" cy="1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2" name="フローチャート : 判断 411"/>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55478</xdr:rowOff>
    </xdr:from>
    <xdr:ext cx="534377" cy="259045"/>
    <xdr:sp macro="" textlink="">
      <xdr:nvSpPr>
        <xdr:cNvPr id="413" name="テキスト ボックス 412"/>
        <xdr:cNvSpPr txBox="1"/>
      </xdr:nvSpPr>
      <xdr:spPr>
        <a:xfrm>
          <a:off x="9372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73444</xdr:rowOff>
    </xdr:from>
    <xdr:to>
      <xdr:col>12</xdr:col>
      <xdr:colOff>511175</xdr:colOff>
      <xdr:row>73</xdr:row>
      <xdr:rowOff>169990</xdr:rowOff>
    </xdr:to>
    <xdr:cxnSp macro="">
      <xdr:nvCxnSpPr>
        <xdr:cNvPr id="414" name="直線コネクタ 413"/>
        <xdr:cNvCxnSpPr/>
      </xdr:nvCxnSpPr>
      <xdr:spPr>
        <a:xfrm>
          <a:off x="7861300" y="12589294"/>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5" name="フローチャート : 判断 414"/>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169645</xdr:rowOff>
    </xdr:from>
    <xdr:ext cx="534377" cy="259045"/>
    <xdr:sp macro="" textlink="">
      <xdr:nvSpPr>
        <xdr:cNvPr id="416" name="テキスト ボックス 415"/>
        <xdr:cNvSpPr txBox="1"/>
      </xdr:nvSpPr>
      <xdr:spPr>
        <a:xfrm>
          <a:off x="8483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170332</xdr:rowOff>
    </xdr:from>
    <xdr:to>
      <xdr:col>11</xdr:col>
      <xdr:colOff>307975</xdr:colOff>
      <xdr:row>73</xdr:row>
      <xdr:rowOff>73444</xdr:rowOff>
    </xdr:to>
    <xdr:cxnSp macro="">
      <xdr:nvCxnSpPr>
        <xdr:cNvPr id="417" name="直線コネクタ 416"/>
        <xdr:cNvCxnSpPr/>
      </xdr:nvCxnSpPr>
      <xdr:spPr>
        <a:xfrm>
          <a:off x="6972300" y="12514732"/>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18" name="フローチャート : 判断 417"/>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108113</xdr:rowOff>
    </xdr:from>
    <xdr:ext cx="534377" cy="259045"/>
    <xdr:sp macro="" textlink="">
      <xdr:nvSpPr>
        <xdr:cNvPr id="419" name="テキスト ボックス 418"/>
        <xdr:cNvSpPr txBox="1"/>
      </xdr:nvSpPr>
      <xdr:spPr>
        <a:xfrm>
          <a:off x="7594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0" name="フローチャート : 判断 419"/>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32599</xdr:rowOff>
    </xdr:from>
    <xdr:ext cx="534377" cy="259045"/>
    <xdr:sp macro="" textlink="">
      <xdr:nvSpPr>
        <xdr:cNvPr id="421" name="テキスト ボックス 420"/>
        <xdr:cNvSpPr txBox="1"/>
      </xdr:nvSpPr>
      <xdr:spPr>
        <a:xfrm>
          <a:off x="6705111" y="12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151879</xdr:rowOff>
    </xdr:from>
    <xdr:to>
      <xdr:col>15</xdr:col>
      <xdr:colOff>231775</xdr:colOff>
      <xdr:row>75</xdr:row>
      <xdr:rowOff>82029</xdr:rowOff>
    </xdr:to>
    <xdr:sp macro="" textlink="">
      <xdr:nvSpPr>
        <xdr:cNvPr id="427" name="円/楕円 426"/>
        <xdr:cNvSpPr/>
      </xdr:nvSpPr>
      <xdr:spPr>
        <a:xfrm>
          <a:off x="10426700" y="128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3306</xdr:rowOff>
    </xdr:from>
    <xdr:ext cx="534377" cy="259045"/>
    <xdr:sp macro="" textlink="">
      <xdr:nvSpPr>
        <xdr:cNvPr id="428" name="商工費該当値テキスト"/>
        <xdr:cNvSpPr txBox="1"/>
      </xdr:nvSpPr>
      <xdr:spPr>
        <a:xfrm>
          <a:off x="10528300" y="126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36,694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123590</xdr:rowOff>
    </xdr:from>
    <xdr:to>
      <xdr:col>14</xdr:col>
      <xdr:colOff>79375</xdr:colOff>
      <xdr:row>75</xdr:row>
      <xdr:rowOff>53740</xdr:rowOff>
    </xdr:to>
    <xdr:sp macro="" textlink="">
      <xdr:nvSpPr>
        <xdr:cNvPr id="429" name="円/楕円 428"/>
        <xdr:cNvSpPr/>
      </xdr:nvSpPr>
      <xdr:spPr>
        <a:xfrm>
          <a:off x="9588500" y="128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70267</xdr:rowOff>
    </xdr:from>
    <xdr:ext cx="534377" cy="259045"/>
    <xdr:sp macro="" textlink="">
      <xdr:nvSpPr>
        <xdr:cNvPr id="430" name="テキスト ボックス 429"/>
        <xdr:cNvSpPr txBox="1"/>
      </xdr:nvSpPr>
      <xdr:spPr>
        <a:xfrm>
          <a:off x="9372111" y="125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119190</xdr:rowOff>
    </xdr:from>
    <xdr:to>
      <xdr:col>12</xdr:col>
      <xdr:colOff>561975</xdr:colOff>
      <xdr:row>74</xdr:row>
      <xdr:rowOff>49340</xdr:rowOff>
    </xdr:to>
    <xdr:sp macro="" textlink="">
      <xdr:nvSpPr>
        <xdr:cNvPr id="431" name="円/楕円 430"/>
        <xdr:cNvSpPr/>
      </xdr:nvSpPr>
      <xdr:spPr>
        <a:xfrm>
          <a:off x="8699500" y="126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65867</xdr:rowOff>
    </xdr:from>
    <xdr:ext cx="534377" cy="259045"/>
    <xdr:sp macro="" textlink="">
      <xdr:nvSpPr>
        <xdr:cNvPr id="432" name="テキスト ボックス 431"/>
        <xdr:cNvSpPr txBox="1"/>
      </xdr:nvSpPr>
      <xdr:spPr>
        <a:xfrm>
          <a:off x="8483111" y="12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22644</xdr:rowOff>
    </xdr:from>
    <xdr:to>
      <xdr:col>11</xdr:col>
      <xdr:colOff>358775</xdr:colOff>
      <xdr:row>73</xdr:row>
      <xdr:rowOff>124244</xdr:rowOff>
    </xdr:to>
    <xdr:sp macro="" textlink="">
      <xdr:nvSpPr>
        <xdr:cNvPr id="433" name="円/楕円 432"/>
        <xdr:cNvSpPr/>
      </xdr:nvSpPr>
      <xdr:spPr>
        <a:xfrm>
          <a:off x="7810500" y="125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140771</xdr:rowOff>
    </xdr:from>
    <xdr:ext cx="534377" cy="259045"/>
    <xdr:sp macro="" textlink="">
      <xdr:nvSpPr>
        <xdr:cNvPr id="434" name="テキスト ボックス 433"/>
        <xdr:cNvSpPr txBox="1"/>
      </xdr:nvSpPr>
      <xdr:spPr>
        <a:xfrm>
          <a:off x="7594111" y="123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52,478</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119532</xdr:rowOff>
    </xdr:from>
    <xdr:to>
      <xdr:col>10</xdr:col>
      <xdr:colOff>155575</xdr:colOff>
      <xdr:row>73</xdr:row>
      <xdr:rowOff>49682</xdr:rowOff>
    </xdr:to>
    <xdr:sp macro="" textlink="">
      <xdr:nvSpPr>
        <xdr:cNvPr id="435" name="円/楕円 434"/>
        <xdr:cNvSpPr/>
      </xdr:nvSpPr>
      <xdr:spPr>
        <a:xfrm>
          <a:off x="6921500" y="124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66209</xdr:rowOff>
    </xdr:from>
    <xdr:ext cx="534377" cy="259045"/>
    <xdr:sp macro="" textlink="">
      <xdr:nvSpPr>
        <xdr:cNvPr id="436" name="テキスト ボックス 435"/>
        <xdr:cNvSpPr txBox="1"/>
      </xdr:nvSpPr>
      <xdr:spPr>
        <a:xfrm>
          <a:off x="6705111" y="122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1" name="直線コネクタ 460"/>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2"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3" name="直線コネクタ 462"/>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4"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5" name="直線コネクタ 464"/>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12864</xdr:rowOff>
    </xdr:from>
    <xdr:to>
      <xdr:col>15</xdr:col>
      <xdr:colOff>180975</xdr:colOff>
      <xdr:row>96</xdr:row>
      <xdr:rowOff>126003</xdr:rowOff>
    </xdr:to>
    <xdr:cxnSp macro="">
      <xdr:nvCxnSpPr>
        <xdr:cNvPr id="466" name="直線コネクタ 465"/>
        <xdr:cNvCxnSpPr/>
      </xdr:nvCxnSpPr>
      <xdr:spPr>
        <a:xfrm flipV="1">
          <a:off x="9639300" y="16472064"/>
          <a:ext cx="838200" cy="1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67"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68" name="フローチャート : 判断 467"/>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94704</xdr:rowOff>
    </xdr:from>
    <xdr:to>
      <xdr:col>14</xdr:col>
      <xdr:colOff>28575</xdr:colOff>
      <xdr:row>96</xdr:row>
      <xdr:rowOff>126003</xdr:rowOff>
    </xdr:to>
    <xdr:cxnSp macro="">
      <xdr:nvCxnSpPr>
        <xdr:cNvPr id="469" name="直線コネクタ 468"/>
        <xdr:cNvCxnSpPr/>
      </xdr:nvCxnSpPr>
      <xdr:spPr>
        <a:xfrm>
          <a:off x="8750300" y="16382454"/>
          <a:ext cx="889000" cy="20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0" name="フローチャート : 判断 469"/>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1" name="テキスト ボックス 470"/>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94704</xdr:rowOff>
    </xdr:from>
    <xdr:to>
      <xdr:col>12</xdr:col>
      <xdr:colOff>511175</xdr:colOff>
      <xdr:row>96</xdr:row>
      <xdr:rowOff>151397</xdr:rowOff>
    </xdr:to>
    <xdr:cxnSp macro="">
      <xdr:nvCxnSpPr>
        <xdr:cNvPr id="472" name="直線コネクタ 471"/>
        <xdr:cNvCxnSpPr/>
      </xdr:nvCxnSpPr>
      <xdr:spPr>
        <a:xfrm flipV="1">
          <a:off x="7861300" y="16382454"/>
          <a:ext cx="8890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3" name="フローチャート : 判断 472"/>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4" name="テキスト ボックス 473"/>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56623</xdr:rowOff>
    </xdr:from>
    <xdr:to>
      <xdr:col>11</xdr:col>
      <xdr:colOff>307975</xdr:colOff>
      <xdr:row>96</xdr:row>
      <xdr:rowOff>151397</xdr:rowOff>
    </xdr:to>
    <xdr:cxnSp macro="">
      <xdr:nvCxnSpPr>
        <xdr:cNvPr id="475" name="直線コネクタ 474"/>
        <xdr:cNvCxnSpPr/>
      </xdr:nvCxnSpPr>
      <xdr:spPr>
        <a:xfrm>
          <a:off x="6972300" y="16172923"/>
          <a:ext cx="889000" cy="4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6" name="フローチャート : 判断 475"/>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7" name="テキスト ボックス 476"/>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78" name="フローチャート : 判断 477"/>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112685</xdr:rowOff>
    </xdr:from>
    <xdr:ext cx="534377" cy="259045"/>
    <xdr:sp macro="" textlink="">
      <xdr:nvSpPr>
        <xdr:cNvPr id="479" name="テキスト ボックス 478"/>
        <xdr:cNvSpPr txBox="1"/>
      </xdr:nvSpPr>
      <xdr:spPr>
        <a:xfrm>
          <a:off x="6705111" y="165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133514</xdr:rowOff>
    </xdr:from>
    <xdr:to>
      <xdr:col>15</xdr:col>
      <xdr:colOff>231775</xdr:colOff>
      <xdr:row>96</xdr:row>
      <xdr:rowOff>63664</xdr:rowOff>
    </xdr:to>
    <xdr:sp macro="" textlink="">
      <xdr:nvSpPr>
        <xdr:cNvPr id="485" name="円/楕円 484"/>
        <xdr:cNvSpPr/>
      </xdr:nvSpPr>
      <xdr:spPr>
        <a:xfrm>
          <a:off x="10426700" y="164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156391</xdr:rowOff>
    </xdr:from>
    <xdr:ext cx="534377" cy="259045"/>
    <xdr:sp macro="" textlink="">
      <xdr:nvSpPr>
        <xdr:cNvPr id="486" name="土木費該当値テキスト"/>
        <xdr:cNvSpPr txBox="1"/>
      </xdr:nvSpPr>
      <xdr:spPr>
        <a:xfrm>
          <a:off x="10528300" y="162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68,658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75203</xdr:rowOff>
    </xdr:from>
    <xdr:to>
      <xdr:col>14</xdr:col>
      <xdr:colOff>79375</xdr:colOff>
      <xdr:row>97</xdr:row>
      <xdr:rowOff>5353</xdr:rowOff>
    </xdr:to>
    <xdr:sp macro="" textlink="">
      <xdr:nvSpPr>
        <xdr:cNvPr id="487" name="円/楕円 486"/>
        <xdr:cNvSpPr/>
      </xdr:nvSpPr>
      <xdr:spPr>
        <a:xfrm>
          <a:off x="9588500" y="165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167930</xdr:rowOff>
    </xdr:from>
    <xdr:ext cx="534377" cy="259045"/>
    <xdr:sp macro="" textlink="">
      <xdr:nvSpPr>
        <xdr:cNvPr id="488" name="テキスト ボックス 487"/>
        <xdr:cNvSpPr txBox="1"/>
      </xdr:nvSpPr>
      <xdr:spPr>
        <a:xfrm>
          <a:off x="9372111" y="166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43904</xdr:rowOff>
    </xdr:from>
    <xdr:to>
      <xdr:col>12</xdr:col>
      <xdr:colOff>561975</xdr:colOff>
      <xdr:row>95</xdr:row>
      <xdr:rowOff>145504</xdr:rowOff>
    </xdr:to>
    <xdr:sp macro="" textlink="">
      <xdr:nvSpPr>
        <xdr:cNvPr id="489" name="円/楕円 488"/>
        <xdr:cNvSpPr/>
      </xdr:nvSpPr>
      <xdr:spPr>
        <a:xfrm>
          <a:off x="8699500" y="163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162031</xdr:rowOff>
    </xdr:from>
    <xdr:ext cx="534377" cy="259045"/>
    <xdr:sp macro="" textlink="">
      <xdr:nvSpPr>
        <xdr:cNvPr id="490" name="テキスト ボックス 489"/>
        <xdr:cNvSpPr txBox="1"/>
      </xdr:nvSpPr>
      <xdr:spPr>
        <a:xfrm>
          <a:off x="8483111" y="161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100597</xdr:rowOff>
    </xdr:from>
    <xdr:to>
      <xdr:col>11</xdr:col>
      <xdr:colOff>358775</xdr:colOff>
      <xdr:row>97</xdr:row>
      <xdr:rowOff>30747</xdr:rowOff>
    </xdr:to>
    <xdr:sp macro="" textlink="">
      <xdr:nvSpPr>
        <xdr:cNvPr id="491" name="円/楕円 490"/>
        <xdr:cNvSpPr/>
      </xdr:nvSpPr>
      <xdr:spPr>
        <a:xfrm>
          <a:off x="7810500" y="165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21874</xdr:rowOff>
    </xdr:from>
    <xdr:ext cx="534377" cy="259045"/>
    <xdr:sp macro="" textlink="">
      <xdr:nvSpPr>
        <xdr:cNvPr id="492" name="テキスト ボックス 491"/>
        <xdr:cNvSpPr txBox="1"/>
      </xdr:nvSpPr>
      <xdr:spPr>
        <a:xfrm>
          <a:off x="7594111" y="166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5823</xdr:rowOff>
    </xdr:from>
    <xdr:to>
      <xdr:col>10</xdr:col>
      <xdr:colOff>155575</xdr:colOff>
      <xdr:row>94</xdr:row>
      <xdr:rowOff>107423</xdr:rowOff>
    </xdr:to>
    <xdr:sp macro="" textlink="">
      <xdr:nvSpPr>
        <xdr:cNvPr id="493" name="円/楕円 492"/>
        <xdr:cNvSpPr/>
      </xdr:nvSpPr>
      <xdr:spPr>
        <a:xfrm>
          <a:off x="6921500" y="161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123950</xdr:rowOff>
    </xdr:from>
    <xdr:ext cx="534377" cy="259045"/>
    <xdr:sp macro="" textlink="">
      <xdr:nvSpPr>
        <xdr:cNvPr id="494" name="テキスト ボックス 493"/>
        <xdr:cNvSpPr txBox="1"/>
      </xdr:nvSpPr>
      <xdr:spPr>
        <a:xfrm>
          <a:off x="6705111" y="158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19" name="直線コネクタ 518"/>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0"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1" name="直線コネクタ 520"/>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2"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3" name="直線コネクタ 522"/>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65151</xdr:rowOff>
    </xdr:from>
    <xdr:to>
      <xdr:col>23</xdr:col>
      <xdr:colOff>517525</xdr:colOff>
      <xdr:row>35</xdr:row>
      <xdr:rowOff>160020</xdr:rowOff>
    </xdr:to>
    <xdr:cxnSp macro="">
      <xdr:nvCxnSpPr>
        <xdr:cNvPr id="524" name="直線コネクタ 523"/>
        <xdr:cNvCxnSpPr/>
      </xdr:nvCxnSpPr>
      <xdr:spPr>
        <a:xfrm flipV="1">
          <a:off x="15481300" y="6065901"/>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5"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6" name="フローチャート : 判断 525"/>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115062</xdr:rowOff>
    </xdr:from>
    <xdr:to>
      <xdr:col>22</xdr:col>
      <xdr:colOff>365125</xdr:colOff>
      <xdr:row>35</xdr:row>
      <xdr:rowOff>160020</xdr:rowOff>
    </xdr:to>
    <xdr:cxnSp macro="">
      <xdr:nvCxnSpPr>
        <xdr:cNvPr id="527" name="直線コネクタ 526"/>
        <xdr:cNvCxnSpPr/>
      </xdr:nvCxnSpPr>
      <xdr:spPr>
        <a:xfrm>
          <a:off x="14592300" y="6115812"/>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28" name="フローチャート : 判断 527"/>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29" name="テキスト ボックス 528"/>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106299</xdr:rowOff>
    </xdr:from>
    <xdr:to>
      <xdr:col>21</xdr:col>
      <xdr:colOff>161925</xdr:colOff>
      <xdr:row>35</xdr:row>
      <xdr:rowOff>115062</xdr:rowOff>
    </xdr:to>
    <xdr:cxnSp macro="">
      <xdr:nvCxnSpPr>
        <xdr:cNvPr id="530" name="直線コネクタ 529"/>
        <xdr:cNvCxnSpPr/>
      </xdr:nvCxnSpPr>
      <xdr:spPr>
        <a:xfrm>
          <a:off x="13703300" y="610704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1" name="フローチャート : 判断 530"/>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86758</xdr:rowOff>
    </xdr:from>
    <xdr:ext cx="534377" cy="259045"/>
    <xdr:sp macro="" textlink="">
      <xdr:nvSpPr>
        <xdr:cNvPr id="532" name="テキスト ボックス 531"/>
        <xdr:cNvSpPr txBox="1"/>
      </xdr:nvSpPr>
      <xdr:spPr>
        <a:xfrm>
          <a:off x="14325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110998</xdr:rowOff>
    </xdr:from>
    <xdr:to>
      <xdr:col>19</xdr:col>
      <xdr:colOff>644525</xdr:colOff>
      <xdr:row>35</xdr:row>
      <xdr:rowOff>106299</xdr:rowOff>
    </xdr:to>
    <xdr:cxnSp macro="">
      <xdr:nvCxnSpPr>
        <xdr:cNvPr id="533" name="直線コネクタ 532"/>
        <xdr:cNvCxnSpPr/>
      </xdr:nvCxnSpPr>
      <xdr:spPr>
        <a:xfrm>
          <a:off x="12814300" y="5940298"/>
          <a:ext cx="889000" cy="1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4" name="フローチャート : 判断 533"/>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5" name="テキスト ボックス 534"/>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6" name="フローチャート : 判断 535"/>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37" name="テキスト ボックス 536"/>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14351</xdr:rowOff>
    </xdr:from>
    <xdr:to>
      <xdr:col>23</xdr:col>
      <xdr:colOff>568325</xdr:colOff>
      <xdr:row>35</xdr:row>
      <xdr:rowOff>115951</xdr:rowOff>
    </xdr:to>
    <xdr:sp macro="" textlink="">
      <xdr:nvSpPr>
        <xdr:cNvPr id="543" name="円/楕円 542"/>
        <xdr:cNvSpPr/>
      </xdr:nvSpPr>
      <xdr:spPr>
        <a:xfrm>
          <a:off x="16268700" y="60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37228</xdr:rowOff>
    </xdr:from>
    <xdr:ext cx="534377" cy="259045"/>
    <xdr:sp macro="" textlink="">
      <xdr:nvSpPr>
        <xdr:cNvPr id="544" name="消防費該当値テキスト"/>
        <xdr:cNvSpPr txBox="1"/>
      </xdr:nvSpPr>
      <xdr:spPr>
        <a:xfrm>
          <a:off x="16370300" y="58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109220</xdr:rowOff>
    </xdr:from>
    <xdr:to>
      <xdr:col>22</xdr:col>
      <xdr:colOff>415925</xdr:colOff>
      <xdr:row>36</xdr:row>
      <xdr:rowOff>39370</xdr:rowOff>
    </xdr:to>
    <xdr:sp macro="" textlink="">
      <xdr:nvSpPr>
        <xdr:cNvPr id="545" name="円/楕円 544"/>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55897</xdr:rowOff>
    </xdr:from>
    <xdr:ext cx="534377" cy="259045"/>
    <xdr:sp macro="" textlink="">
      <xdr:nvSpPr>
        <xdr:cNvPr id="546" name="テキスト ボックス 545"/>
        <xdr:cNvSpPr txBox="1"/>
      </xdr:nvSpPr>
      <xdr:spPr>
        <a:xfrm>
          <a:off x="15214111" y="58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64262</xdr:rowOff>
    </xdr:from>
    <xdr:to>
      <xdr:col>21</xdr:col>
      <xdr:colOff>212725</xdr:colOff>
      <xdr:row>35</xdr:row>
      <xdr:rowOff>165862</xdr:rowOff>
    </xdr:to>
    <xdr:sp macro="" textlink="">
      <xdr:nvSpPr>
        <xdr:cNvPr id="547" name="円/楕円 546"/>
        <xdr:cNvSpPr/>
      </xdr:nvSpPr>
      <xdr:spPr>
        <a:xfrm>
          <a:off x="14541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10939</xdr:rowOff>
    </xdr:from>
    <xdr:ext cx="534377" cy="259045"/>
    <xdr:sp macro="" textlink="">
      <xdr:nvSpPr>
        <xdr:cNvPr id="548" name="テキスト ボックス 547"/>
        <xdr:cNvSpPr txBox="1"/>
      </xdr:nvSpPr>
      <xdr:spPr>
        <a:xfrm>
          <a:off x="14325111" y="58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55499</xdr:rowOff>
    </xdr:from>
    <xdr:to>
      <xdr:col>20</xdr:col>
      <xdr:colOff>9525</xdr:colOff>
      <xdr:row>35</xdr:row>
      <xdr:rowOff>157099</xdr:rowOff>
    </xdr:to>
    <xdr:sp macro="" textlink="">
      <xdr:nvSpPr>
        <xdr:cNvPr id="549" name="円/楕円 548"/>
        <xdr:cNvSpPr/>
      </xdr:nvSpPr>
      <xdr:spPr>
        <a:xfrm>
          <a:off x="13652500" y="60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2176</xdr:rowOff>
    </xdr:from>
    <xdr:ext cx="534377" cy="259045"/>
    <xdr:sp macro="" textlink="">
      <xdr:nvSpPr>
        <xdr:cNvPr id="550" name="テキスト ボックス 549"/>
        <xdr:cNvSpPr txBox="1"/>
      </xdr:nvSpPr>
      <xdr:spPr>
        <a:xfrm>
          <a:off x="13436111" y="58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60198</xdr:rowOff>
    </xdr:from>
    <xdr:to>
      <xdr:col>18</xdr:col>
      <xdr:colOff>492125</xdr:colOff>
      <xdr:row>34</xdr:row>
      <xdr:rowOff>161798</xdr:rowOff>
    </xdr:to>
    <xdr:sp macro="" textlink="">
      <xdr:nvSpPr>
        <xdr:cNvPr id="551" name="円/楕円 550"/>
        <xdr:cNvSpPr/>
      </xdr:nvSpPr>
      <xdr:spPr>
        <a:xfrm>
          <a:off x="12763500" y="58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6875</xdr:rowOff>
    </xdr:from>
    <xdr:ext cx="534377" cy="259045"/>
    <xdr:sp macro="" textlink="">
      <xdr:nvSpPr>
        <xdr:cNvPr id="552" name="テキスト ボックス 551"/>
        <xdr:cNvSpPr txBox="1"/>
      </xdr:nvSpPr>
      <xdr:spPr>
        <a:xfrm>
          <a:off x="12547111" y="56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8" name="直線コネクタ 56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69" name="テキスト ボックス 568"/>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3" name="直線コネクタ 572"/>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4"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5" name="直線コネクタ 574"/>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6"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7" name="直線コネクタ 576"/>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66377</xdr:rowOff>
    </xdr:from>
    <xdr:to>
      <xdr:col>23</xdr:col>
      <xdr:colOff>517525</xdr:colOff>
      <xdr:row>52</xdr:row>
      <xdr:rowOff>133242</xdr:rowOff>
    </xdr:to>
    <xdr:cxnSp macro="">
      <xdr:nvCxnSpPr>
        <xdr:cNvPr id="578" name="直線コネクタ 577"/>
        <xdr:cNvCxnSpPr/>
      </xdr:nvCxnSpPr>
      <xdr:spPr>
        <a:xfrm flipV="1">
          <a:off x="15481300" y="8981777"/>
          <a:ext cx="8382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64812</xdr:rowOff>
    </xdr:from>
    <xdr:ext cx="534377" cy="259045"/>
    <xdr:sp macro="" textlink="">
      <xdr:nvSpPr>
        <xdr:cNvPr id="579" name="教育費平均値テキスト"/>
        <xdr:cNvSpPr txBox="1"/>
      </xdr:nvSpPr>
      <xdr:spPr>
        <a:xfrm>
          <a:off x="16370300" y="9323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0" name="フローチャート : 判断 579"/>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133242</xdr:rowOff>
    </xdr:from>
    <xdr:to>
      <xdr:col>22</xdr:col>
      <xdr:colOff>365125</xdr:colOff>
      <xdr:row>53</xdr:row>
      <xdr:rowOff>33801</xdr:rowOff>
    </xdr:to>
    <xdr:cxnSp macro="">
      <xdr:nvCxnSpPr>
        <xdr:cNvPr id="581" name="直線コネクタ 580"/>
        <xdr:cNvCxnSpPr/>
      </xdr:nvCxnSpPr>
      <xdr:spPr>
        <a:xfrm flipV="1">
          <a:off x="14592300" y="904864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2" name="フローチャート : 判断 581"/>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3" name="テキスト ボックス 582"/>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33801</xdr:rowOff>
    </xdr:from>
    <xdr:to>
      <xdr:col>21</xdr:col>
      <xdr:colOff>161925</xdr:colOff>
      <xdr:row>54</xdr:row>
      <xdr:rowOff>53404</xdr:rowOff>
    </xdr:to>
    <xdr:cxnSp macro="">
      <xdr:nvCxnSpPr>
        <xdr:cNvPr id="584" name="直線コネクタ 583"/>
        <xdr:cNvCxnSpPr/>
      </xdr:nvCxnSpPr>
      <xdr:spPr>
        <a:xfrm flipV="1">
          <a:off x="13703300" y="9120651"/>
          <a:ext cx="889000" cy="19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5" name="フローチャート : 判断 584"/>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94016</xdr:rowOff>
    </xdr:from>
    <xdr:ext cx="534377" cy="259045"/>
    <xdr:sp macro="" textlink="">
      <xdr:nvSpPr>
        <xdr:cNvPr id="586" name="テキスト ボックス 585"/>
        <xdr:cNvSpPr txBox="1"/>
      </xdr:nvSpPr>
      <xdr:spPr>
        <a:xfrm>
          <a:off x="14325111" y="95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90036</xdr:rowOff>
    </xdr:from>
    <xdr:to>
      <xdr:col>19</xdr:col>
      <xdr:colOff>644525</xdr:colOff>
      <xdr:row>54</xdr:row>
      <xdr:rowOff>53404</xdr:rowOff>
    </xdr:to>
    <xdr:cxnSp macro="">
      <xdr:nvCxnSpPr>
        <xdr:cNvPr id="587" name="直線コネクタ 586"/>
        <xdr:cNvCxnSpPr/>
      </xdr:nvCxnSpPr>
      <xdr:spPr>
        <a:xfrm>
          <a:off x="12814300" y="9005436"/>
          <a:ext cx="889000" cy="30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88" name="フローチャート : 判断 587"/>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103560</xdr:rowOff>
    </xdr:from>
    <xdr:ext cx="534377" cy="259045"/>
    <xdr:sp macro="" textlink="">
      <xdr:nvSpPr>
        <xdr:cNvPr id="589" name="テキスト ボックス 588"/>
        <xdr:cNvSpPr txBox="1"/>
      </xdr:nvSpPr>
      <xdr:spPr>
        <a:xfrm>
          <a:off x="13436111" y="95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0" name="フローチャート : 判断 589"/>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126706</xdr:rowOff>
    </xdr:from>
    <xdr:ext cx="534377" cy="259045"/>
    <xdr:sp macro="" textlink="">
      <xdr:nvSpPr>
        <xdr:cNvPr id="591" name="テキスト ボックス 590"/>
        <xdr:cNvSpPr txBox="1"/>
      </xdr:nvSpPr>
      <xdr:spPr>
        <a:xfrm>
          <a:off x="12547111" y="95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15577</xdr:rowOff>
    </xdr:from>
    <xdr:to>
      <xdr:col>23</xdr:col>
      <xdr:colOff>568325</xdr:colOff>
      <xdr:row>52</xdr:row>
      <xdr:rowOff>117177</xdr:rowOff>
    </xdr:to>
    <xdr:sp macro="" textlink="">
      <xdr:nvSpPr>
        <xdr:cNvPr id="597" name="円/楕円 596"/>
        <xdr:cNvSpPr/>
      </xdr:nvSpPr>
      <xdr:spPr>
        <a:xfrm>
          <a:off x="16268700" y="89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38454</xdr:rowOff>
    </xdr:from>
    <xdr:ext cx="534377" cy="259045"/>
    <xdr:sp macro="" textlink="">
      <xdr:nvSpPr>
        <xdr:cNvPr id="598" name="教育費該当値テキスト"/>
        <xdr:cNvSpPr txBox="1"/>
      </xdr:nvSpPr>
      <xdr:spPr>
        <a:xfrm>
          <a:off x="16370300" y="87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47,283</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82442</xdr:rowOff>
    </xdr:from>
    <xdr:to>
      <xdr:col>22</xdr:col>
      <xdr:colOff>415925</xdr:colOff>
      <xdr:row>53</xdr:row>
      <xdr:rowOff>12592</xdr:rowOff>
    </xdr:to>
    <xdr:sp macro="" textlink="">
      <xdr:nvSpPr>
        <xdr:cNvPr id="599" name="円/楕円 598"/>
        <xdr:cNvSpPr/>
      </xdr:nvSpPr>
      <xdr:spPr>
        <a:xfrm>
          <a:off x="15430500" y="89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29119</xdr:rowOff>
    </xdr:from>
    <xdr:ext cx="534377" cy="259045"/>
    <xdr:sp macro="" textlink="">
      <xdr:nvSpPr>
        <xdr:cNvPr id="600" name="テキスト ボックス 599"/>
        <xdr:cNvSpPr txBox="1"/>
      </xdr:nvSpPr>
      <xdr:spPr>
        <a:xfrm>
          <a:off x="15214111" y="87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154451</xdr:rowOff>
    </xdr:from>
    <xdr:to>
      <xdr:col>21</xdr:col>
      <xdr:colOff>212725</xdr:colOff>
      <xdr:row>53</xdr:row>
      <xdr:rowOff>84601</xdr:rowOff>
    </xdr:to>
    <xdr:sp macro="" textlink="">
      <xdr:nvSpPr>
        <xdr:cNvPr id="601" name="円/楕円 600"/>
        <xdr:cNvSpPr/>
      </xdr:nvSpPr>
      <xdr:spPr>
        <a:xfrm>
          <a:off x="14541500" y="90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101128</xdr:rowOff>
    </xdr:from>
    <xdr:ext cx="534377" cy="259045"/>
    <xdr:sp macro="" textlink="">
      <xdr:nvSpPr>
        <xdr:cNvPr id="602" name="テキスト ボックス 601"/>
        <xdr:cNvSpPr txBox="1"/>
      </xdr:nvSpPr>
      <xdr:spPr>
        <a:xfrm>
          <a:off x="14325111" y="88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2604</xdr:rowOff>
    </xdr:from>
    <xdr:to>
      <xdr:col>20</xdr:col>
      <xdr:colOff>9525</xdr:colOff>
      <xdr:row>54</xdr:row>
      <xdr:rowOff>104204</xdr:rowOff>
    </xdr:to>
    <xdr:sp macro="" textlink="">
      <xdr:nvSpPr>
        <xdr:cNvPr id="603" name="円/楕円 602"/>
        <xdr:cNvSpPr/>
      </xdr:nvSpPr>
      <xdr:spPr>
        <a:xfrm>
          <a:off x="13652500" y="92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120731</xdr:rowOff>
    </xdr:from>
    <xdr:ext cx="534377" cy="259045"/>
    <xdr:sp macro="" textlink="">
      <xdr:nvSpPr>
        <xdr:cNvPr id="604" name="テキスト ボックス 603"/>
        <xdr:cNvSpPr txBox="1"/>
      </xdr:nvSpPr>
      <xdr:spPr>
        <a:xfrm>
          <a:off x="13436111" y="90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39236</xdr:rowOff>
    </xdr:from>
    <xdr:to>
      <xdr:col>18</xdr:col>
      <xdr:colOff>492125</xdr:colOff>
      <xdr:row>52</xdr:row>
      <xdr:rowOff>140836</xdr:rowOff>
    </xdr:to>
    <xdr:sp macro="" textlink="">
      <xdr:nvSpPr>
        <xdr:cNvPr id="605" name="円/楕円 604"/>
        <xdr:cNvSpPr/>
      </xdr:nvSpPr>
      <xdr:spPr>
        <a:xfrm>
          <a:off x="12763500" y="89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157363</xdr:rowOff>
    </xdr:from>
    <xdr:ext cx="534377" cy="259045"/>
    <xdr:sp macro="" textlink="">
      <xdr:nvSpPr>
        <xdr:cNvPr id="606" name="テキスト ボックス 605"/>
        <xdr:cNvSpPr txBox="1"/>
      </xdr:nvSpPr>
      <xdr:spPr>
        <a:xfrm>
          <a:off x="12547111" y="8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28" name="直線コネクタ 627"/>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1"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2" name="直線コネクタ 631"/>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4"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5" name="フローチャート : 判断 634"/>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7" name="フローチャート : 判断 636"/>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38" name="テキスト ボックス 637"/>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0" name="フローチャート : 判断 639"/>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1" name="テキスト ボックス 640"/>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3" name="フローチャート : 判断 642"/>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4" name="テキスト ボックス 643"/>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5" name="フローチャート : 判断 644"/>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6" name="テキスト ボックス 645"/>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8" name="円/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9" name="テキスト ボックス 658"/>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0" name="円/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1" name="テキスト ボックス 660"/>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6" name="直線コネクタ 685"/>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7"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88" name="直線コネクタ 687"/>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89"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0" name="直線コネクタ 689"/>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155360</xdr:rowOff>
    </xdr:from>
    <xdr:to>
      <xdr:col>23</xdr:col>
      <xdr:colOff>517525</xdr:colOff>
      <xdr:row>90</xdr:row>
      <xdr:rowOff>64929</xdr:rowOff>
    </xdr:to>
    <xdr:cxnSp macro="">
      <xdr:nvCxnSpPr>
        <xdr:cNvPr id="691" name="直線コネクタ 690"/>
        <xdr:cNvCxnSpPr/>
      </xdr:nvCxnSpPr>
      <xdr:spPr>
        <a:xfrm flipV="1">
          <a:off x="15481300" y="15414410"/>
          <a:ext cx="838200" cy="8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2"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3" name="フローチャート : 判断 692"/>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137109</xdr:rowOff>
    </xdr:from>
    <xdr:to>
      <xdr:col>22</xdr:col>
      <xdr:colOff>365125</xdr:colOff>
      <xdr:row>90</xdr:row>
      <xdr:rowOff>64929</xdr:rowOff>
    </xdr:to>
    <xdr:cxnSp macro="">
      <xdr:nvCxnSpPr>
        <xdr:cNvPr id="694" name="直線コネクタ 693"/>
        <xdr:cNvCxnSpPr/>
      </xdr:nvCxnSpPr>
      <xdr:spPr>
        <a:xfrm>
          <a:off x="14592300" y="15396159"/>
          <a:ext cx="8890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5" name="フローチャート : 判断 694"/>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696" name="テキスト ボックス 695"/>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137109</xdr:rowOff>
    </xdr:from>
    <xdr:to>
      <xdr:col>21</xdr:col>
      <xdr:colOff>161925</xdr:colOff>
      <xdr:row>90</xdr:row>
      <xdr:rowOff>103124</xdr:rowOff>
    </xdr:to>
    <xdr:cxnSp macro="">
      <xdr:nvCxnSpPr>
        <xdr:cNvPr id="697" name="直線コネクタ 696"/>
        <xdr:cNvCxnSpPr/>
      </xdr:nvCxnSpPr>
      <xdr:spPr>
        <a:xfrm flipV="1">
          <a:off x="13703300" y="15396159"/>
          <a:ext cx="889000" cy="1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698" name="フローチャート : 判断 697"/>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699" name="テキスト ボックス 698"/>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103124</xdr:rowOff>
    </xdr:from>
    <xdr:to>
      <xdr:col>19</xdr:col>
      <xdr:colOff>644525</xdr:colOff>
      <xdr:row>91</xdr:row>
      <xdr:rowOff>13360</xdr:rowOff>
    </xdr:to>
    <xdr:cxnSp macro="">
      <xdr:nvCxnSpPr>
        <xdr:cNvPr id="700" name="直線コネクタ 699"/>
        <xdr:cNvCxnSpPr/>
      </xdr:nvCxnSpPr>
      <xdr:spPr>
        <a:xfrm flipV="1">
          <a:off x="12814300" y="15533624"/>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1" name="フローチャート : 判断 700"/>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2" name="テキスト ボックス 701"/>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3" name="フローチャート : 判断 702"/>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4" name="テキスト ボックス 703"/>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89</xdr:row>
      <xdr:rowOff>104560</xdr:rowOff>
    </xdr:from>
    <xdr:to>
      <xdr:col>23</xdr:col>
      <xdr:colOff>568325</xdr:colOff>
      <xdr:row>90</xdr:row>
      <xdr:rowOff>34710</xdr:rowOff>
    </xdr:to>
    <xdr:sp macro="" textlink="">
      <xdr:nvSpPr>
        <xdr:cNvPr id="710" name="円/楕円 709"/>
        <xdr:cNvSpPr/>
      </xdr:nvSpPr>
      <xdr:spPr>
        <a:xfrm>
          <a:off x="16268700" y="153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57587</xdr:rowOff>
    </xdr:from>
    <xdr:ext cx="599010" cy="259045"/>
    <xdr:sp macro="" textlink="">
      <xdr:nvSpPr>
        <xdr:cNvPr id="711" name="公債費該当値テキスト"/>
        <xdr:cNvSpPr txBox="1"/>
      </xdr:nvSpPr>
      <xdr:spPr>
        <a:xfrm>
          <a:off x="16370300" y="1531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104,178</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14129</xdr:rowOff>
    </xdr:from>
    <xdr:to>
      <xdr:col>22</xdr:col>
      <xdr:colOff>415925</xdr:colOff>
      <xdr:row>90</xdr:row>
      <xdr:rowOff>115729</xdr:rowOff>
    </xdr:to>
    <xdr:sp macro="" textlink="">
      <xdr:nvSpPr>
        <xdr:cNvPr id="712" name="円/楕円 711"/>
        <xdr:cNvSpPr/>
      </xdr:nvSpPr>
      <xdr:spPr>
        <a:xfrm>
          <a:off x="15430500" y="154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132256</xdr:rowOff>
    </xdr:from>
    <xdr:ext cx="534377" cy="259045"/>
    <xdr:sp macro="" textlink="">
      <xdr:nvSpPr>
        <xdr:cNvPr id="713" name="テキスト ボックス 712"/>
        <xdr:cNvSpPr txBox="1"/>
      </xdr:nvSpPr>
      <xdr:spPr>
        <a:xfrm>
          <a:off x="15214111" y="15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99,925</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86309</xdr:rowOff>
    </xdr:from>
    <xdr:to>
      <xdr:col>21</xdr:col>
      <xdr:colOff>212725</xdr:colOff>
      <xdr:row>90</xdr:row>
      <xdr:rowOff>16459</xdr:rowOff>
    </xdr:to>
    <xdr:sp macro="" textlink="">
      <xdr:nvSpPr>
        <xdr:cNvPr id="714" name="円/楕円 713"/>
        <xdr:cNvSpPr/>
      </xdr:nvSpPr>
      <xdr:spPr>
        <a:xfrm>
          <a:off x="14541500" y="153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32986</xdr:rowOff>
    </xdr:from>
    <xdr:ext cx="599010" cy="259045"/>
    <xdr:sp macro="" textlink="">
      <xdr:nvSpPr>
        <xdr:cNvPr id="715" name="テキスト ボックス 714"/>
        <xdr:cNvSpPr txBox="1"/>
      </xdr:nvSpPr>
      <xdr:spPr>
        <a:xfrm>
          <a:off x="14292794" y="151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52324</xdr:rowOff>
    </xdr:from>
    <xdr:to>
      <xdr:col>20</xdr:col>
      <xdr:colOff>9525</xdr:colOff>
      <xdr:row>90</xdr:row>
      <xdr:rowOff>153924</xdr:rowOff>
    </xdr:to>
    <xdr:sp macro="" textlink="">
      <xdr:nvSpPr>
        <xdr:cNvPr id="716" name="円/楕円 715"/>
        <xdr:cNvSpPr/>
      </xdr:nvSpPr>
      <xdr:spPr>
        <a:xfrm>
          <a:off x="13652500" y="154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170451</xdr:rowOff>
    </xdr:from>
    <xdr:ext cx="534377" cy="259045"/>
    <xdr:sp macro="" textlink="">
      <xdr:nvSpPr>
        <xdr:cNvPr id="717" name="テキスト ボックス 716"/>
        <xdr:cNvSpPr txBox="1"/>
      </xdr:nvSpPr>
      <xdr:spPr>
        <a:xfrm>
          <a:off x="13436111" y="152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134010</xdr:rowOff>
    </xdr:from>
    <xdr:to>
      <xdr:col>18</xdr:col>
      <xdr:colOff>492125</xdr:colOff>
      <xdr:row>91</xdr:row>
      <xdr:rowOff>64160</xdr:rowOff>
    </xdr:to>
    <xdr:sp macro="" textlink="">
      <xdr:nvSpPr>
        <xdr:cNvPr id="718" name="円/楕円 717"/>
        <xdr:cNvSpPr/>
      </xdr:nvSpPr>
      <xdr:spPr>
        <a:xfrm>
          <a:off x="12763500" y="155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80687</xdr:rowOff>
    </xdr:from>
    <xdr:ext cx="534377" cy="259045"/>
    <xdr:sp macro="" textlink="">
      <xdr:nvSpPr>
        <xdr:cNvPr id="719" name="テキスト ボックス 718"/>
        <xdr:cNvSpPr txBox="1"/>
      </xdr:nvSpPr>
      <xdr:spPr>
        <a:xfrm>
          <a:off x="12547111" y="153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3" name="直線コネクタ 742"/>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6"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7" name="直線コネクタ 746"/>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82093</xdr:rowOff>
    </xdr:from>
    <xdr:to>
      <xdr:col>32</xdr:col>
      <xdr:colOff>187325</xdr:colOff>
      <xdr:row>38</xdr:row>
      <xdr:rowOff>61214</xdr:rowOff>
    </xdr:to>
    <xdr:cxnSp macro="">
      <xdr:nvCxnSpPr>
        <xdr:cNvPr id="748" name="直線コネクタ 747"/>
        <xdr:cNvCxnSpPr/>
      </xdr:nvCxnSpPr>
      <xdr:spPr>
        <a:xfrm>
          <a:off x="21323300" y="5568493"/>
          <a:ext cx="838200" cy="100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49"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0" name="フローチャート : 判断 749"/>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82093</xdr:rowOff>
    </xdr:from>
    <xdr:to>
      <xdr:col>31</xdr:col>
      <xdr:colOff>34925</xdr:colOff>
      <xdr:row>37</xdr:row>
      <xdr:rowOff>146329</xdr:rowOff>
    </xdr:to>
    <xdr:cxnSp macro="">
      <xdr:nvCxnSpPr>
        <xdr:cNvPr id="751" name="直線コネクタ 750"/>
        <xdr:cNvCxnSpPr/>
      </xdr:nvCxnSpPr>
      <xdr:spPr>
        <a:xfrm flipV="1">
          <a:off x="20434300" y="5568493"/>
          <a:ext cx="889000" cy="92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2" name="フローチャート : 判断 751"/>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169283</xdr:rowOff>
    </xdr:from>
    <xdr:ext cx="469744" cy="259045"/>
    <xdr:sp macro="" textlink="">
      <xdr:nvSpPr>
        <xdr:cNvPr id="753" name="テキスト ボックス 752"/>
        <xdr:cNvSpPr txBox="1"/>
      </xdr:nvSpPr>
      <xdr:spPr>
        <a:xfrm>
          <a:off x="21088427" y="63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127203</xdr:rowOff>
    </xdr:from>
    <xdr:to>
      <xdr:col>29</xdr:col>
      <xdr:colOff>517525</xdr:colOff>
      <xdr:row>37</xdr:row>
      <xdr:rowOff>146329</xdr:rowOff>
    </xdr:to>
    <xdr:cxnSp macro="">
      <xdr:nvCxnSpPr>
        <xdr:cNvPr id="754" name="直線コネクタ 753"/>
        <xdr:cNvCxnSpPr/>
      </xdr:nvCxnSpPr>
      <xdr:spPr>
        <a:xfrm>
          <a:off x="19545300" y="647085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5" name="フローチャート : 判断 754"/>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6" name="テキスト ボックス 755"/>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5817</xdr:rowOff>
    </xdr:from>
    <xdr:to>
      <xdr:col>28</xdr:col>
      <xdr:colOff>314325</xdr:colOff>
      <xdr:row>37</xdr:row>
      <xdr:rowOff>127203</xdr:rowOff>
    </xdr:to>
    <xdr:cxnSp macro="">
      <xdr:nvCxnSpPr>
        <xdr:cNvPr id="757" name="直線コネクタ 756"/>
        <xdr:cNvCxnSpPr/>
      </xdr:nvCxnSpPr>
      <xdr:spPr>
        <a:xfrm>
          <a:off x="18656300" y="6349467"/>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58" name="フローチャート : 判断 757"/>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59" name="テキスト ボックス 758"/>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0" name="フローチャート : 判断 759"/>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1" name="テキスト ボックス 760"/>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10414</xdr:rowOff>
    </xdr:from>
    <xdr:to>
      <xdr:col>32</xdr:col>
      <xdr:colOff>238125</xdr:colOff>
      <xdr:row>38</xdr:row>
      <xdr:rowOff>112014</xdr:rowOff>
    </xdr:to>
    <xdr:sp macro="" textlink="">
      <xdr:nvSpPr>
        <xdr:cNvPr id="767" name="円/楕円 766"/>
        <xdr:cNvSpPr/>
      </xdr:nvSpPr>
      <xdr:spPr>
        <a:xfrm>
          <a:off x="221107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160291</xdr:rowOff>
    </xdr:from>
    <xdr:ext cx="469744" cy="259045"/>
    <xdr:sp macro="" textlink="">
      <xdr:nvSpPr>
        <xdr:cNvPr id="768" name="諸支出金該当値テキスト"/>
        <xdr:cNvSpPr txBox="1"/>
      </xdr:nvSpPr>
      <xdr:spPr>
        <a:xfrm>
          <a:off x="22212300" y="65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31293</xdr:rowOff>
    </xdr:from>
    <xdr:to>
      <xdr:col>31</xdr:col>
      <xdr:colOff>85725</xdr:colOff>
      <xdr:row>32</xdr:row>
      <xdr:rowOff>132893</xdr:rowOff>
    </xdr:to>
    <xdr:sp macro="" textlink="">
      <xdr:nvSpPr>
        <xdr:cNvPr id="769" name="円/楕円 768"/>
        <xdr:cNvSpPr/>
      </xdr:nvSpPr>
      <xdr:spPr>
        <a:xfrm>
          <a:off x="21272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149420</xdr:rowOff>
    </xdr:from>
    <xdr:ext cx="534377" cy="259045"/>
    <xdr:sp macro="" textlink="">
      <xdr:nvSpPr>
        <xdr:cNvPr id="770" name="テキスト ボックス 769"/>
        <xdr:cNvSpPr txBox="1"/>
      </xdr:nvSpPr>
      <xdr:spPr>
        <a:xfrm>
          <a:off x="21056111" y="52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95529</xdr:rowOff>
    </xdr:from>
    <xdr:to>
      <xdr:col>29</xdr:col>
      <xdr:colOff>568325</xdr:colOff>
      <xdr:row>38</xdr:row>
      <xdr:rowOff>25679</xdr:rowOff>
    </xdr:to>
    <xdr:sp macro="" textlink="">
      <xdr:nvSpPr>
        <xdr:cNvPr id="771" name="円/楕円 770"/>
        <xdr:cNvSpPr/>
      </xdr:nvSpPr>
      <xdr:spPr>
        <a:xfrm>
          <a:off x="20383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16806</xdr:rowOff>
    </xdr:from>
    <xdr:ext cx="469744" cy="259045"/>
    <xdr:sp macro="" textlink="">
      <xdr:nvSpPr>
        <xdr:cNvPr id="772" name="テキスト ボックス 771"/>
        <xdr:cNvSpPr txBox="1"/>
      </xdr:nvSpPr>
      <xdr:spPr>
        <a:xfrm>
          <a:off x="20199427" y="65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76403</xdr:rowOff>
    </xdr:from>
    <xdr:to>
      <xdr:col>28</xdr:col>
      <xdr:colOff>365125</xdr:colOff>
      <xdr:row>38</xdr:row>
      <xdr:rowOff>6553</xdr:rowOff>
    </xdr:to>
    <xdr:sp macro="" textlink="">
      <xdr:nvSpPr>
        <xdr:cNvPr id="773" name="円/楕円 772"/>
        <xdr:cNvSpPr/>
      </xdr:nvSpPr>
      <xdr:spPr>
        <a:xfrm>
          <a:off x="19494500" y="6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169130</xdr:rowOff>
    </xdr:from>
    <xdr:ext cx="469744" cy="259045"/>
    <xdr:sp macro="" textlink="">
      <xdr:nvSpPr>
        <xdr:cNvPr id="774" name="テキスト ボックス 773"/>
        <xdr:cNvSpPr txBox="1"/>
      </xdr:nvSpPr>
      <xdr:spPr>
        <a:xfrm>
          <a:off x="19310427" y="651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126467</xdr:rowOff>
    </xdr:from>
    <xdr:to>
      <xdr:col>27</xdr:col>
      <xdr:colOff>161925</xdr:colOff>
      <xdr:row>37</xdr:row>
      <xdr:rowOff>56617</xdr:rowOff>
    </xdr:to>
    <xdr:sp macro="" textlink="">
      <xdr:nvSpPr>
        <xdr:cNvPr id="775" name="円/楕円 774"/>
        <xdr:cNvSpPr/>
      </xdr:nvSpPr>
      <xdr:spPr>
        <a:xfrm>
          <a:off x="18605500" y="62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47744</xdr:rowOff>
    </xdr:from>
    <xdr:ext cx="469744" cy="259045"/>
    <xdr:sp macro="" textlink="">
      <xdr:nvSpPr>
        <xdr:cNvPr id="776" name="テキスト ボックス 775"/>
        <xdr:cNvSpPr txBox="1"/>
      </xdr:nvSpPr>
      <xdr:spPr>
        <a:xfrm>
          <a:off x="18421427" y="63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88" name="テキスト ボックス 78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4" name="直線コネクタ 793"/>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5"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6" name="直線コネクタ 795"/>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7"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799" name="直線コネクタ 798"/>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0"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1" name="フローチャート : 判断 800"/>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2" name="直線コネクタ 801"/>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3" name="フローチャート : 判断 802"/>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4" name="テキスト ボックス 803"/>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5" name="直線コネクタ 804"/>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6" name="フローチャート : 判断 805"/>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7" name="テキスト ボックス 806"/>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08" name="直線コネクタ 807"/>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09" name="フローチャート : 判断 808"/>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0" name="テキスト ボックス 809"/>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1" name="フローチャート : 判断 810"/>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2" name="テキスト ボックス 811"/>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18" name="円/楕円 817"/>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19"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0" name="円/楕円 819"/>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1" name="テキスト ボックス 820"/>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2" name="円/楕円 821"/>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3" name="テキスト ボックス 822"/>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4" name="円/楕円 823"/>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5" name="テキスト ボックス 824"/>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6" name="円/楕円 825"/>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7" name="テキスト ボックス 826"/>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民生費、公債費及び教育費は、類似団体と比較して住民一人当たりコストが高い状況となっている。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年度決算では生活保護費は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年連続の減となったものの、依然として類似団体と比較し多額であることに加え、障がい者自立支援給付費や教育・保育給付費が増となったことなどにより増加している。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公債費については、累積した市債の償還が多いことなどにより、平成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年度決算では元金償還額が増となったことなどにより増加している。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教育費については、小中学校の普通教室への空調機設置や老朽校舎の建替などを実施してきたことにより、平成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年度以降は増加傾向にある。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また、諸支出金について、関西電力株式の基金からの移し替えにかかる経費の減などにより、平成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年度決算では減少している。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障がい者自立支援給付費</a:t>
          </a:r>
          <a:r>
            <a:rPr lang="ja-JP" altLang="ja-JP" sz="1100" u="none">
              <a:solidFill>
                <a:schemeClr val="dk1"/>
              </a:solidFill>
              <a:effectLst/>
              <a:latin typeface="+mn-lt"/>
              <a:ea typeface="+mn-ea"/>
              <a:cs typeface="+mn-cs"/>
            </a:rPr>
            <a:t>や教育・保育給付費</a:t>
          </a:r>
          <a:r>
            <a:rPr lang="ja-JP" altLang="ja-JP" sz="1100">
              <a:solidFill>
                <a:schemeClr val="dk1"/>
              </a:solidFill>
              <a:effectLst/>
              <a:latin typeface="+mn-lt"/>
              <a:ea typeface="+mn-ea"/>
              <a:cs typeface="+mn-cs"/>
            </a:rPr>
            <a:t>などの扶助費が増加したものの、引き続き市政改革を推進し、人件費や施策・事業の見直し等を進めたことに加え、納税義務者数の増による個人市民税の増などにより、市税収入が３年連続のプラスとなったことなどから、</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億円の実質黒字となるとともに、財政調整基金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残高も増加している。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年度決算では、自動車運送事業会計と国民健康保険事業会計において、前年に引き続き赤字（資金不足）が発生している。</a:t>
          </a:r>
          <a:endParaRPr lang="ja-JP" altLang="ja-JP" sz="1400">
            <a:effectLst/>
          </a:endParaRPr>
        </a:p>
        <a:p>
          <a:r>
            <a:rPr lang="ja-JP" altLang="ja-JP" sz="1100">
              <a:solidFill>
                <a:schemeClr val="dk1"/>
              </a:solidFill>
              <a:effectLst/>
              <a:latin typeface="+mn-lt"/>
              <a:ea typeface="+mn-ea"/>
              <a:cs typeface="+mn-cs"/>
            </a:rPr>
            <a:t>　しかし、それ以外の会計の黒字（資金剰余）額が上回っているため、市全体としては赤字（資金不足）は発生しておらず、連結実質赤字比率は生じていない。</a:t>
          </a:r>
          <a:endParaRPr lang="ja-JP" altLang="ja-JP" sz="1400">
            <a:effectLst/>
          </a:endParaRPr>
        </a:p>
        <a:p>
          <a:r>
            <a:rPr lang="ja-JP" altLang="ja-JP" sz="1100">
              <a:solidFill>
                <a:schemeClr val="dk1"/>
              </a:solidFill>
              <a:effectLst/>
              <a:latin typeface="+mn-lt"/>
              <a:ea typeface="+mn-ea"/>
              <a:cs typeface="+mn-cs"/>
            </a:rPr>
            <a:t>　なお、平成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年度決算で資金不足比率が経営健全化基準（</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％）以上であった中央卸売市場事業会計については、経営健全化計画を上回る経費の削減などにより、計画に比べ</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年前倒しで、平成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年度決算において、赤字（資金不足）が解消された。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年度における</a:t>
          </a:r>
          <a:r>
            <a:rPr lang="ja-JP" altLang="ja-JP" sz="1100">
              <a:solidFill>
                <a:schemeClr val="dk1"/>
              </a:solidFill>
              <a:effectLst/>
              <a:latin typeface="+mn-lt"/>
              <a:ea typeface="+mn-ea"/>
              <a:cs typeface="+mn-cs"/>
            </a:rPr>
            <a:t>実質公債費比率の分子が減少している要因は、この間の市政改革の取組により、地方債発行を抑制したことに伴い、地方債残高が減少していること</a:t>
          </a:r>
          <a:r>
            <a:rPr lang="ja-JP" altLang="ja-JP" sz="1100" u="none">
              <a:solidFill>
                <a:schemeClr val="dk1"/>
              </a:solidFill>
              <a:effectLst/>
              <a:latin typeface="+mn-lt"/>
              <a:ea typeface="+mn-ea"/>
              <a:cs typeface="+mn-cs"/>
            </a:rPr>
            <a:t>に</a:t>
          </a:r>
          <a:r>
            <a:rPr lang="ja-JP" altLang="ja-JP" sz="1100">
              <a:solidFill>
                <a:schemeClr val="dk1"/>
              </a:solidFill>
              <a:effectLst/>
              <a:latin typeface="+mn-lt"/>
              <a:ea typeface="+mn-ea"/>
              <a:cs typeface="+mn-cs"/>
            </a:rPr>
            <a:t>よるものである。</a:t>
          </a:r>
          <a:endParaRPr lang="ja-JP" altLang="ja-JP" sz="1400">
            <a:effectLst/>
          </a:endParaRPr>
        </a:p>
        <a:p>
          <a:r>
            <a:rPr lang="ja-JP" altLang="ja-JP" sz="1100">
              <a:solidFill>
                <a:schemeClr val="dk1"/>
              </a:solidFill>
              <a:effectLst/>
              <a:latin typeface="+mn-lt"/>
              <a:ea typeface="+mn-ea"/>
              <a:cs typeface="+mn-cs"/>
            </a:rPr>
            <a:t>　なお、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年度まで</a:t>
          </a:r>
          <a:r>
            <a:rPr lang="ja-JP" altLang="ja-JP" sz="1100">
              <a:solidFill>
                <a:schemeClr val="dk1"/>
              </a:solidFill>
              <a:effectLst/>
              <a:latin typeface="+mn-lt"/>
              <a:ea typeface="+mn-ea"/>
              <a:cs typeface="+mn-cs"/>
            </a:rPr>
            <a:t>実質公債費比率の分子が増加している要因は、特定財源のうち都市計画税等が減少したことによるものであり、平成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年度については、弁天町駅前開発土地信託事業（オーク</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）の和解金の支払いなどにより、債務負担行為に基づく支出額が増加したことなどによるものである。</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今後も引き続き市債残高の縮減に努めるなど、公債費の抑制を図る。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将来負担比率の分子が減少している要因は、地方債の発行を抑制したことに伴い地方債残高が減少したことなど、この間の市政改革の取組によるものであり、毎年度着実に減少している。</a:t>
          </a:r>
          <a:endParaRPr lang="ja-JP" altLang="ja-JP">
            <a:effectLst/>
          </a:endParaRPr>
        </a:p>
        <a:p>
          <a:r>
            <a:rPr lang="ja-JP" altLang="ja-JP" sz="1100">
              <a:solidFill>
                <a:schemeClr val="dk1"/>
              </a:solidFill>
              <a:effectLst/>
              <a:latin typeface="+mn-lt"/>
              <a:ea typeface="+mn-ea"/>
              <a:cs typeface="+mn-cs"/>
            </a:rPr>
            <a:t>　今後も引き続き市債残高の縮減に努めるなど財政の健全化を進める</a:t>
          </a:r>
          <a:r>
            <a:rPr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本市では、高度経済成長期を中心に多種多様な公共施設の整備を進め、膨大な量の施設を保有している。</a:t>
          </a:r>
          <a:endParaRPr kumimoji="1" lang="en-US" altLang="ja-JP" sz="1100">
            <a:latin typeface="ＭＳ Ｐゴシック"/>
          </a:endParaRPr>
        </a:p>
        <a:p>
          <a:r>
            <a:rPr kumimoji="1" lang="ja-JP" altLang="en-US" sz="1100">
              <a:solidFill>
                <a:schemeClr val="dk1"/>
              </a:solidFill>
              <a:effectLst/>
              <a:latin typeface="ＭＳ Ｐゴシック"/>
              <a:ea typeface="+mn-ea"/>
              <a:cs typeface="+mn-cs"/>
            </a:rPr>
            <a:t>　こうした施設の老朽化が進んでいることから、市</a:t>
          </a:r>
          <a:r>
            <a:rPr kumimoji="1" lang="ja-JP" altLang="en-US" sz="1100">
              <a:solidFill>
                <a:schemeClr val="dk1"/>
              </a:solidFill>
              <a:effectLst/>
              <a:latin typeface="+mn-lt"/>
              <a:ea typeface="+mn-ea"/>
              <a:cs typeface="+mn-cs"/>
            </a:rPr>
            <a:t>設建築物については「資産流動化プロジェクトチーム」による総合的な有効活用や、インフラ施設については長寿命化を基本とした効率的な維持管理を実施してきており、平成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年度に策定した「大阪市公共施設マネジメント基本方針」に沿って、規模の最適化、予防保全による長寿命化、多様なコスト縮減手法の導入に取り組んでいる。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48260</xdr:rowOff>
    </xdr:to>
    <xdr:cxnSp macro="">
      <xdr:nvCxnSpPr>
        <xdr:cNvPr id="64" name="直線コネクタ 63"/>
        <xdr:cNvCxnSpPr/>
      </xdr:nvCxnSpPr>
      <xdr:spPr>
        <a:xfrm flipV="1">
          <a:off x="4760595" y="5528733"/>
          <a:ext cx="1270" cy="11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52087</xdr:rowOff>
    </xdr:from>
    <xdr:ext cx="405111" cy="259045"/>
    <xdr:sp macro="" textlink="">
      <xdr:nvSpPr>
        <xdr:cNvPr id="65"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48260</xdr:rowOff>
    </xdr:from>
    <xdr:to>
      <xdr:col>3</xdr:col>
      <xdr:colOff>1260475</xdr:colOff>
      <xdr:row>34</xdr:row>
      <xdr:rowOff>48260</xdr:rowOff>
    </xdr:to>
    <xdr:cxnSp macro="">
      <xdr:nvCxnSpPr>
        <xdr:cNvPr id="66" name="直線コネクタ 65"/>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46584</xdr:rowOff>
    </xdr:from>
    <xdr:ext cx="405111" cy="259045"/>
    <xdr:sp macro="" textlink="">
      <xdr:nvSpPr>
        <xdr:cNvPr id="69" name="有形固定資産減価償却率平均値テキスト"/>
        <xdr:cNvSpPr txBox="1"/>
      </xdr:nvSpPr>
      <xdr:spPr>
        <a:xfrm>
          <a:off x="4813300" y="6142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23707</xdr:rowOff>
    </xdr:from>
    <xdr:to>
      <xdr:col>3</xdr:col>
      <xdr:colOff>1222375</xdr:colOff>
      <xdr:row>32</xdr:row>
      <xdr:rowOff>125307</xdr:rowOff>
    </xdr:to>
    <xdr:sp macro="" textlink="">
      <xdr:nvSpPr>
        <xdr:cNvPr id="70" name="フローチャート : 判断 69"/>
        <xdr:cNvSpPr/>
      </xdr:nvSpPr>
      <xdr:spPr>
        <a:xfrm>
          <a:off x="4711700" y="629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168910</xdr:rowOff>
    </xdr:from>
    <xdr:to>
      <xdr:col>3</xdr:col>
      <xdr:colOff>1222375</xdr:colOff>
      <xdr:row>34</xdr:row>
      <xdr:rowOff>99060</xdr:rowOff>
    </xdr:to>
    <xdr:sp macro="" textlink="">
      <xdr:nvSpPr>
        <xdr:cNvPr id="76" name="円/楕円 75"/>
        <xdr:cNvSpPr/>
      </xdr:nvSpPr>
      <xdr:spPr>
        <a:xfrm>
          <a:off x="4711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83837</xdr:rowOff>
    </xdr:from>
    <xdr:ext cx="405111" cy="259045"/>
    <xdr:sp macro="" textlink="">
      <xdr:nvSpPr>
        <xdr:cNvPr id="77" name="有形固定資産減価償却率該当値テキスト"/>
        <xdr:cNvSpPr txBox="1"/>
      </xdr:nvSpPr>
      <xdr:spPr>
        <a:xfrm>
          <a:off x="48133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159476</xdr:rowOff>
    </xdr:from>
    <xdr:to>
      <xdr:col>6</xdr:col>
      <xdr:colOff>510540</xdr:colOff>
      <xdr:row>41</xdr:row>
      <xdr:rowOff>61504</xdr:rowOff>
    </xdr:to>
    <xdr:cxnSp macro="">
      <xdr:nvCxnSpPr>
        <xdr:cNvPr id="59" name="直線コネクタ 58"/>
        <xdr:cNvCxnSpPr/>
      </xdr:nvCxnSpPr>
      <xdr:spPr>
        <a:xfrm flipV="1">
          <a:off x="4634865" y="58173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65331</xdr:rowOff>
    </xdr:from>
    <xdr:ext cx="405111" cy="259045"/>
    <xdr:sp macro="" textlink="">
      <xdr:nvSpPr>
        <xdr:cNvPr id="60" name="【道路】&#10;有形固定資産減価償却率最小値テキスト"/>
        <xdr:cNvSpPr txBox="1"/>
      </xdr:nvSpPr>
      <xdr:spPr>
        <a:xfrm>
          <a:off x="4724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a:t>
          </a:r>
          <a:endParaRPr kumimoji="1" lang="ja-JP" altLang="en-US" sz="1000" b="1">
            <a:latin typeface="ＭＳ Ｐゴシック"/>
          </a:endParaRPr>
        </a:p>
      </xdr:txBody>
    </xdr:sp>
    <xdr:clientData/>
  </xdr:oneCellAnchor>
  <xdr:twoCellAnchor>
    <xdr:from>
      <xdr:col>6</xdr:col>
      <xdr:colOff>422275</xdr:colOff>
      <xdr:row>41</xdr:row>
      <xdr:rowOff>61504</xdr:rowOff>
    </xdr:from>
    <xdr:to>
      <xdr:col>6</xdr:col>
      <xdr:colOff>600075</xdr:colOff>
      <xdr:row>41</xdr:row>
      <xdr:rowOff>61504</xdr:rowOff>
    </xdr:to>
    <xdr:cxnSp macro="">
      <xdr:nvCxnSpPr>
        <xdr:cNvPr id="61" name="直線コネクタ 60"/>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106153</xdr:rowOff>
    </xdr:from>
    <xdr:ext cx="405111" cy="259045"/>
    <xdr:sp macro="" textlink="">
      <xdr:nvSpPr>
        <xdr:cNvPr id="62" name="【道路】&#10;有形固定資産減価償却率最大値テキスト"/>
        <xdr:cNvSpPr txBox="1"/>
      </xdr:nvSpPr>
      <xdr:spPr>
        <a:xfrm>
          <a:off x="47244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33</xdr:row>
      <xdr:rowOff>159476</xdr:rowOff>
    </xdr:from>
    <xdr:to>
      <xdr:col>6</xdr:col>
      <xdr:colOff>600075</xdr:colOff>
      <xdr:row>33</xdr:row>
      <xdr:rowOff>159476</xdr:rowOff>
    </xdr:to>
    <xdr:cxnSp macro="">
      <xdr:nvCxnSpPr>
        <xdr:cNvPr id="63" name="直線コネクタ 62"/>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9088</xdr:rowOff>
    </xdr:from>
    <xdr:ext cx="405111" cy="259045"/>
    <xdr:sp macro="" textlink="">
      <xdr:nvSpPr>
        <xdr:cNvPr id="64" name="【道路】&#10;有形固定資産減価償却率平均値テキスト"/>
        <xdr:cNvSpPr txBox="1"/>
      </xdr:nvSpPr>
      <xdr:spPr>
        <a:xfrm>
          <a:off x="4724400" y="63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5806</xdr:rowOff>
    </xdr:from>
    <xdr:to>
      <xdr:col>6</xdr:col>
      <xdr:colOff>561975</xdr:colOff>
      <xdr:row>38</xdr:row>
      <xdr:rowOff>107406</xdr:rowOff>
    </xdr:to>
    <xdr:sp macro="" textlink="">
      <xdr:nvSpPr>
        <xdr:cNvPr id="71" name="円/楕円 70"/>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155683</xdr:rowOff>
    </xdr:from>
    <xdr:ext cx="405111" cy="259045"/>
    <xdr:sp macro="" textlink="">
      <xdr:nvSpPr>
        <xdr:cNvPr id="72" name="【道路】&#10;有形固定資産減価償却率該当値テキスト"/>
        <xdr:cNvSpPr txBox="1"/>
      </xdr:nvSpPr>
      <xdr:spPr>
        <a:xfrm>
          <a:off x="47244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121729</xdr:rowOff>
    </xdr:from>
    <xdr:to>
      <xdr:col>15</xdr:col>
      <xdr:colOff>180340</xdr:colOff>
      <xdr:row>40</xdr:row>
      <xdr:rowOff>126492</xdr:rowOff>
    </xdr:to>
    <xdr:cxnSp macro="">
      <xdr:nvCxnSpPr>
        <xdr:cNvPr id="96" name="直線コネクタ 95"/>
        <xdr:cNvCxnSpPr/>
      </xdr:nvCxnSpPr>
      <xdr:spPr>
        <a:xfrm flipV="1">
          <a:off x="10476865" y="5779579"/>
          <a:ext cx="0" cy="120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130319</xdr:rowOff>
    </xdr:from>
    <xdr:ext cx="469744" cy="259045"/>
    <xdr:sp macro="" textlink="">
      <xdr:nvSpPr>
        <xdr:cNvPr id="97" name="【道路】&#10;一人当たり延長最小値テキスト"/>
        <xdr:cNvSpPr txBox="1"/>
      </xdr:nvSpPr>
      <xdr:spPr>
        <a:xfrm>
          <a:off x="10566400" y="69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a:t>
          </a:r>
          <a:endParaRPr kumimoji="1" lang="ja-JP" altLang="en-US" sz="1000" b="1">
            <a:latin typeface="ＭＳ Ｐゴシック"/>
          </a:endParaRPr>
        </a:p>
      </xdr:txBody>
    </xdr:sp>
    <xdr:clientData/>
  </xdr:oneCellAnchor>
  <xdr:twoCellAnchor>
    <xdr:from>
      <xdr:col>15</xdr:col>
      <xdr:colOff>92075</xdr:colOff>
      <xdr:row>40</xdr:row>
      <xdr:rowOff>126492</xdr:rowOff>
    </xdr:from>
    <xdr:to>
      <xdr:col>15</xdr:col>
      <xdr:colOff>269875</xdr:colOff>
      <xdr:row>40</xdr:row>
      <xdr:rowOff>126492</xdr:rowOff>
    </xdr:to>
    <xdr:cxnSp macro="">
      <xdr:nvCxnSpPr>
        <xdr:cNvPr id="98" name="直線コネクタ 97"/>
        <xdr:cNvCxnSpPr/>
      </xdr:nvCxnSpPr>
      <xdr:spPr>
        <a:xfrm>
          <a:off x="10388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68406</xdr:rowOff>
    </xdr:from>
    <xdr:ext cx="469744" cy="259045"/>
    <xdr:sp macro="" textlink="">
      <xdr:nvSpPr>
        <xdr:cNvPr id="99" name="【道路】&#10;一人当たり延長最大値テキスト"/>
        <xdr:cNvSpPr txBox="1"/>
      </xdr:nvSpPr>
      <xdr:spPr>
        <a:xfrm>
          <a:off x="10566400" y="55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7.661</a:t>
          </a:r>
          <a:endParaRPr kumimoji="1" lang="ja-JP" altLang="en-US" sz="1000" b="1">
            <a:latin typeface="ＭＳ Ｐゴシック"/>
          </a:endParaRPr>
        </a:p>
      </xdr:txBody>
    </xdr:sp>
    <xdr:clientData/>
  </xdr:oneCellAnchor>
  <xdr:twoCellAnchor>
    <xdr:from>
      <xdr:col>15</xdr:col>
      <xdr:colOff>92075</xdr:colOff>
      <xdr:row>33</xdr:row>
      <xdr:rowOff>121729</xdr:rowOff>
    </xdr:from>
    <xdr:to>
      <xdr:col>15</xdr:col>
      <xdr:colOff>269875</xdr:colOff>
      <xdr:row>33</xdr:row>
      <xdr:rowOff>121729</xdr:rowOff>
    </xdr:to>
    <xdr:cxnSp macro="">
      <xdr:nvCxnSpPr>
        <xdr:cNvPr id="100" name="直線コネクタ 99"/>
        <xdr:cNvCxnSpPr/>
      </xdr:nvCxnSpPr>
      <xdr:spPr>
        <a:xfrm>
          <a:off x="10388600" y="577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16273</xdr:rowOff>
    </xdr:from>
    <xdr:ext cx="469744" cy="259045"/>
    <xdr:sp macro="" textlink="">
      <xdr:nvSpPr>
        <xdr:cNvPr id="101" name="【道路】&#10;一人当たり延長平均値テキスト"/>
        <xdr:cNvSpPr txBox="1"/>
      </xdr:nvSpPr>
      <xdr:spPr>
        <a:xfrm>
          <a:off x="105664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164846</xdr:rowOff>
    </xdr:from>
    <xdr:to>
      <xdr:col>15</xdr:col>
      <xdr:colOff>231775</xdr:colOff>
      <xdr:row>39</xdr:row>
      <xdr:rowOff>94996</xdr:rowOff>
    </xdr:to>
    <xdr:sp macro="" textlink="">
      <xdr:nvSpPr>
        <xdr:cNvPr id="102" name="フローチャート : 判断 101"/>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75692</xdr:rowOff>
    </xdr:from>
    <xdr:to>
      <xdr:col>15</xdr:col>
      <xdr:colOff>231775</xdr:colOff>
      <xdr:row>41</xdr:row>
      <xdr:rowOff>5842</xdr:rowOff>
    </xdr:to>
    <xdr:sp macro="" textlink="">
      <xdr:nvSpPr>
        <xdr:cNvPr id="108" name="円/楕円 107"/>
        <xdr:cNvSpPr/>
      </xdr:nvSpPr>
      <xdr:spPr>
        <a:xfrm>
          <a:off x="10426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162069</xdr:rowOff>
    </xdr:from>
    <xdr:ext cx="469744" cy="259045"/>
    <xdr:sp macro="" textlink="">
      <xdr:nvSpPr>
        <xdr:cNvPr id="109" name="【道路】&#10;一人当たり延長該当値テキスト"/>
        <xdr:cNvSpPr txBox="1"/>
      </xdr:nvSpPr>
      <xdr:spPr>
        <a:xfrm>
          <a:off x="10566400" y="684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62</xdr:row>
      <xdr:rowOff>167640</xdr:rowOff>
    </xdr:to>
    <xdr:cxnSp macro="">
      <xdr:nvCxnSpPr>
        <xdr:cNvPr id="134" name="直線コネクタ 133"/>
        <xdr:cNvCxnSpPr/>
      </xdr:nvCxnSpPr>
      <xdr:spPr>
        <a:xfrm flipV="1">
          <a:off x="4634865" y="96316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xdr:rowOff>
    </xdr:from>
    <xdr:ext cx="405111" cy="259045"/>
    <xdr:sp macro="" textlink="">
      <xdr:nvSpPr>
        <xdr:cNvPr id="135" name="【橋りょう・トンネル】&#10;有形固定資産減価償却率最小値テキスト"/>
        <xdr:cNvSpPr txBox="1"/>
      </xdr:nvSpPr>
      <xdr:spPr>
        <a:xfrm>
          <a:off x="4724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62</xdr:row>
      <xdr:rowOff>167640</xdr:rowOff>
    </xdr:from>
    <xdr:to>
      <xdr:col>6</xdr:col>
      <xdr:colOff>600075</xdr:colOff>
      <xdr:row>62</xdr:row>
      <xdr:rowOff>167640</xdr:rowOff>
    </xdr:to>
    <xdr:cxnSp macro="">
      <xdr:nvCxnSpPr>
        <xdr:cNvPr id="136" name="直線コネクタ 135"/>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37" name="【橋りょう・トンネ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38" name="直線コネクタ 137"/>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128287</xdr:rowOff>
    </xdr:from>
    <xdr:ext cx="405111" cy="259045"/>
    <xdr:sp macro="" textlink="">
      <xdr:nvSpPr>
        <xdr:cNvPr id="139" name="【橋りょう・トンネル】&#10;有形固定資産減価償却率平均値テキスト"/>
        <xdr:cNvSpPr txBox="1"/>
      </xdr:nvSpPr>
      <xdr:spPr>
        <a:xfrm>
          <a:off x="47244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140" name="フローチャート : 判断 13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116840</xdr:rowOff>
    </xdr:from>
    <xdr:to>
      <xdr:col>6</xdr:col>
      <xdr:colOff>561975</xdr:colOff>
      <xdr:row>63</xdr:row>
      <xdr:rowOff>46990</xdr:rowOff>
    </xdr:to>
    <xdr:sp macro="" textlink="">
      <xdr:nvSpPr>
        <xdr:cNvPr id="146" name="円/楕円 145"/>
        <xdr:cNvSpPr/>
      </xdr:nvSpPr>
      <xdr:spPr>
        <a:xfrm>
          <a:off x="4584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31767</xdr:rowOff>
    </xdr:from>
    <xdr:ext cx="405111" cy="259045"/>
    <xdr:sp macro="" textlink="">
      <xdr:nvSpPr>
        <xdr:cNvPr id="147" name="【橋りょう・トンネル】&#10;有形固定資産減価償却率該当値テキスト"/>
        <xdr:cNvSpPr txBox="1"/>
      </xdr:nvSpPr>
      <xdr:spPr>
        <a:xfrm>
          <a:off x="4724400" y="1066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142,184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37157</xdr:rowOff>
    </xdr:from>
    <xdr:to>
      <xdr:col>15</xdr:col>
      <xdr:colOff>180340</xdr:colOff>
      <xdr:row>62</xdr:row>
      <xdr:rowOff>50160</xdr:rowOff>
    </xdr:to>
    <xdr:cxnSp macro="">
      <xdr:nvCxnSpPr>
        <xdr:cNvPr id="169" name="直線コネクタ 168"/>
        <xdr:cNvCxnSpPr/>
      </xdr:nvCxnSpPr>
      <xdr:spPr>
        <a:xfrm flipV="1">
          <a:off x="10476865" y="9638357"/>
          <a:ext cx="0" cy="104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53987</xdr:rowOff>
    </xdr:from>
    <xdr:ext cx="534377" cy="259045"/>
    <xdr:sp macro="" textlink="">
      <xdr:nvSpPr>
        <xdr:cNvPr id="170" name="【橋りょう・トンネル】&#10;一人当たり有形固定資産（償却資産）額最小値テキスト"/>
        <xdr:cNvSpPr txBox="1"/>
      </xdr:nvSpPr>
      <xdr:spPr>
        <a:xfrm>
          <a:off x="10566400" y="106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64,029</a:t>
          </a:r>
          <a:endParaRPr kumimoji="1" lang="ja-JP" altLang="en-US" sz="1000" b="1">
            <a:latin typeface="ＭＳ Ｐゴシック"/>
          </a:endParaRPr>
        </a:p>
      </xdr:txBody>
    </xdr:sp>
    <xdr:clientData/>
  </xdr:oneCellAnchor>
  <xdr:twoCellAnchor>
    <xdr:from>
      <xdr:col>15</xdr:col>
      <xdr:colOff>92075</xdr:colOff>
      <xdr:row>62</xdr:row>
      <xdr:rowOff>50160</xdr:rowOff>
    </xdr:from>
    <xdr:to>
      <xdr:col>15</xdr:col>
      <xdr:colOff>269875</xdr:colOff>
      <xdr:row>62</xdr:row>
      <xdr:rowOff>50160</xdr:rowOff>
    </xdr:to>
    <xdr:cxnSp macro="">
      <xdr:nvCxnSpPr>
        <xdr:cNvPr id="171" name="直線コネクタ 170"/>
        <xdr:cNvCxnSpPr/>
      </xdr:nvCxnSpPr>
      <xdr:spPr>
        <a:xfrm>
          <a:off x="10388600" y="1068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155284</xdr:rowOff>
    </xdr:from>
    <xdr:ext cx="599010" cy="259045"/>
    <xdr:sp macro="" textlink="">
      <xdr:nvSpPr>
        <xdr:cNvPr id="172" name="【橋りょう・トンネル】&#10;一人当たり有形固定資産（償却資産）額最大値テキスト"/>
        <xdr:cNvSpPr txBox="1"/>
      </xdr:nvSpPr>
      <xdr:spPr>
        <a:xfrm>
          <a:off x="10566400" y="94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291,873</a:t>
          </a:r>
          <a:endParaRPr kumimoji="1" lang="ja-JP" altLang="en-US" sz="1000" b="1">
            <a:latin typeface="ＭＳ Ｐゴシック"/>
          </a:endParaRPr>
        </a:p>
      </xdr:txBody>
    </xdr:sp>
    <xdr:clientData/>
  </xdr:oneCellAnchor>
  <xdr:twoCellAnchor>
    <xdr:from>
      <xdr:col>15</xdr:col>
      <xdr:colOff>92075</xdr:colOff>
      <xdr:row>56</xdr:row>
      <xdr:rowOff>37157</xdr:rowOff>
    </xdr:from>
    <xdr:to>
      <xdr:col>15</xdr:col>
      <xdr:colOff>269875</xdr:colOff>
      <xdr:row>56</xdr:row>
      <xdr:rowOff>37157</xdr:rowOff>
    </xdr:to>
    <xdr:cxnSp macro="">
      <xdr:nvCxnSpPr>
        <xdr:cNvPr id="173" name="直線コネクタ 172"/>
        <xdr:cNvCxnSpPr/>
      </xdr:nvCxnSpPr>
      <xdr:spPr>
        <a:xfrm>
          <a:off x="10388600" y="963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46394</xdr:rowOff>
    </xdr:from>
    <xdr:ext cx="599010" cy="259045"/>
    <xdr:sp macro="" textlink="">
      <xdr:nvSpPr>
        <xdr:cNvPr id="174" name="【橋りょう・トンネル】&#10;一人当たり有形固定資産（償却資産）額平均値テキスト"/>
        <xdr:cNvSpPr txBox="1"/>
      </xdr:nvSpPr>
      <xdr:spPr>
        <a:xfrm>
          <a:off x="10566400" y="1016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161,523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67967</xdr:rowOff>
    </xdr:from>
    <xdr:to>
      <xdr:col>15</xdr:col>
      <xdr:colOff>231775</xdr:colOff>
      <xdr:row>59</xdr:row>
      <xdr:rowOff>169567</xdr:rowOff>
    </xdr:to>
    <xdr:sp macro="" textlink="">
      <xdr:nvSpPr>
        <xdr:cNvPr id="175" name="フローチャート : 判断 174"/>
        <xdr:cNvSpPr/>
      </xdr:nvSpPr>
      <xdr:spPr>
        <a:xfrm>
          <a:off x="10426700" y="1018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135102</xdr:rowOff>
    </xdr:from>
    <xdr:to>
      <xdr:col>15</xdr:col>
      <xdr:colOff>231775</xdr:colOff>
      <xdr:row>59</xdr:row>
      <xdr:rowOff>65252</xdr:rowOff>
    </xdr:to>
    <xdr:sp macro="" textlink="">
      <xdr:nvSpPr>
        <xdr:cNvPr id="181" name="円/楕円 180"/>
        <xdr:cNvSpPr/>
      </xdr:nvSpPr>
      <xdr:spPr>
        <a:xfrm>
          <a:off x="10426700" y="100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157979</xdr:rowOff>
    </xdr:from>
    <xdr:ext cx="599010" cy="259045"/>
    <xdr:sp macro="" textlink="">
      <xdr:nvSpPr>
        <xdr:cNvPr id="182" name="【橋りょう・トンネル】&#10;一人当たり有形固定資産（償却資産）額該当値テキスト"/>
        <xdr:cNvSpPr txBox="1"/>
      </xdr:nvSpPr>
      <xdr:spPr>
        <a:xfrm>
          <a:off x="10566400" y="99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3" name="テキスト ボックス 20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160020</xdr:rowOff>
    </xdr:from>
    <xdr:to>
      <xdr:col>6</xdr:col>
      <xdr:colOff>510540</xdr:colOff>
      <xdr:row>86</xdr:row>
      <xdr:rowOff>152400</xdr:rowOff>
    </xdr:to>
    <xdr:cxnSp macro="">
      <xdr:nvCxnSpPr>
        <xdr:cNvPr id="207" name="直線コネクタ 206"/>
        <xdr:cNvCxnSpPr/>
      </xdr:nvCxnSpPr>
      <xdr:spPr>
        <a:xfrm flipV="1">
          <a:off x="4634865" y="13533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156227</xdr:rowOff>
    </xdr:from>
    <xdr:ext cx="405111" cy="259045"/>
    <xdr:sp macro="" textlink="">
      <xdr:nvSpPr>
        <xdr:cNvPr id="208" name="【公営住宅】&#10;有形固定資産減価償却率最小値テキスト"/>
        <xdr:cNvSpPr txBox="1"/>
      </xdr:nvSpPr>
      <xdr:spPr>
        <a:xfrm>
          <a:off x="4724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86</xdr:row>
      <xdr:rowOff>152400</xdr:rowOff>
    </xdr:from>
    <xdr:to>
      <xdr:col>6</xdr:col>
      <xdr:colOff>600075</xdr:colOff>
      <xdr:row>86</xdr:row>
      <xdr:rowOff>152400</xdr:rowOff>
    </xdr:to>
    <xdr:cxnSp macro="">
      <xdr:nvCxnSpPr>
        <xdr:cNvPr id="209" name="直線コネクタ 208"/>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106697</xdr:rowOff>
    </xdr:from>
    <xdr:ext cx="405111" cy="259045"/>
    <xdr:sp macro="" textlink="">
      <xdr:nvSpPr>
        <xdr:cNvPr id="210" name="【公営住宅】&#10;有形固定資産減価償却率最大値テキスト"/>
        <xdr:cNvSpPr txBox="1"/>
      </xdr:nvSpPr>
      <xdr:spPr>
        <a:xfrm>
          <a:off x="47244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6</xdr:col>
      <xdr:colOff>422275</xdr:colOff>
      <xdr:row>78</xdr:row>
      <xdr:rowOff>160020</xdr:rowOff>
    </xdr:from>
    <xdr:to>
      <xdr:col>6</xdr:col>
      <xdr:colOff>600075</xdr:colOff>
      <xdr:row>78</xdr:row>
      <xdr:rowOff>160020</xdr:rowOff>
    </xdr:to>
    <xdr:cxnSp macro="">
      <xdr:nvCxnSpPr>
        <xdr:cNvPr id="211" name="直線コネクタ 21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78757</xdr:rowOff>
    </xdr:from>
    <xdr:ext cx="405111" cy="259045"/>
    <xdr:sp macro="" textlink="">
      <xdr:nvSpPr>
        <xdr:cNvPr id="212" name="【公営住宅】&#10;有形固定資産減価償却率平均値テキスト"/>
        <xdr:cNvSpPr txBox="1"/>
      </xdr:nvSpPr>
      <xdr:spPr>
        <a:xfrm>
          <a:off x="4724400" y="14309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3" name="フローチャート : 判断 212"/>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101600</xdr:rowOff>
    </xdr:from>
    <xdr:to>
      <xdr:col>6</xdr:col>
      <xdr:colOff>561975</xdr:colOff>
      <xdr:row>87</xdr:row>
      <xdr:rowOff>31750</xdr:rowOff>
    </xdr:to>
    <xdr:sp macro="" textlink="">
      <xdr:nvSpPr>
        <xdr:cNvPr id="219" name="円/楕円 218"/>
        <xdr:cNvSpPr/>
      </xdr:nvSpPr>
      <xdr:spPr>
        <a:xfrm>
          <a:off x="4584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86</xdr:row>
      <xdr:rowOff>16527</xdr:rowOff>
    </xdr:from>
    <xdr:ext cx="405111" cy="259045"/>
    <xdr:sp macro="" textlink="">
      <xdr:nvSpPr>
        <xdr:cNvPr id="220" name="【公営住宅】&#10;有形固定資産減価償却率該当値テキスト"/>
        <xdr:cNvSpPr txBox="1"/>
      </xdr:nvSpPr>
      <xdr:spPr>
        <a:xfrm>
          <a:off x="47244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23470</xdr:rowOff>
    </xdr:from>
    <xdr:to>
      <xdr:col>15</xdr:col>
      <xdr:colOff>180340</xdr:colOff>
      <xdr:row>85</xdr:row>
      <xdr:rowOff>8382</xdr:rowOff>
    </xdr:to>
    <xdr:cxnSp macro="">
      <xdr:nvCxnSpPr>
        <xdr:cNvPr id="242" name="直線コネクタ 241"/>
        <xdr:cNvCxnSpPr/>
      </xdr:nvCxnSpPr>
      <xdr:spPr>
        <a:xfrm flipV="1">
          <a:off x="10476865" y="13568020"/>
          <a:ext cx="0" cy="101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12209</xdr:rowOff>
    </xdr:from>
    <xdr:ext cx="469744" cy="259045"/>
    <xdr:sp macro="" textlink="">
      <xdr:nvSpPr>
        <xdr:cNvPr id="243" name="【公営住宅】&#10;一人当たり面積最小値テキスト"/>
        <xdr:cNvSpPr txBox="1"/>
      </xdr:nvSpPr>
      <xdr:spPr>
        <a:xfrm>
          <a:off x="10566400" y="145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0.440</a:t>
          </a:r>
          <a:endParaRPr kumimoji="1" lang="ja-JP" altLang="en-US" sz="1000" b="1">
            <a:latin typeface="ＭＳ Ｐゴシック"/>
          </a:endParaRPr>
        </a:p>
      </xdr:txBody>
    </xdr:sp>
    <xdr:clientData/>
  </xdr:oneCellAnchor>
  <xdr:twoCellAnchor>
    <xdr:from>
      <xdr:col>15</xdr:col>
      <xdr:colOff>92075</xdr:colOff>
      <xdr:row>85</xdr:row>
      <xdr:rowOff>8382</xdr:rowOff>
    </xdr:from>
    <xdr:to>
      <xdr:col>15</xdr:col>
      <xdr:colOff>269875</xdr:colOff>
      <xdr:row>85</xdr:row>
      <xdr:rowOff>8382</xdr:rowOff>
    </xdr:to>
    <xdr:cxnSp macro="">
      <xdr:nvCxnSpPr>
        <xdr:cNvPr id="244" name="直線コネクタ 243"/>
        <xdr:cNvCxnSpPr/>
      </xdr:nvCxnSpPr>
      <xdr:spPr>
        <a:xfrm>
          <a:off x="10388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141597</xdr:rowOff>
    </xdr:from>
    <xdr:ext cx="469744" cy="259045"/>
    <xdr:sp macro="" textlink="">
      <xdr:nvSpPr>
        <xdr:cNvPr id="245" name="【公営住宅】&#10;一人当たり面積最大値テキスト"/>
        <xdr:cNvSpPr txBox="1"/>
      </xdr:nvSpPr>
      <xdr:spPr>
        <a:xfrm>
          <a:off x="10566400" y="133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2.657</a:t>
          </a:r>
          <a:endParaRPr kumimoji="1" lang="ja-JP" altLang="en-US" sz="1000" b="1">
            <a:latin typeface="ＭＳ Ｐゴシック"/>
          </a:endParaRPr>
        </a:p>
      </xdr:txBody>
    </xdr:sp>
    <xdr:clientData/>
  </xdr:oneCellAnchor>
  <xdr:twoCellAnchor>
    <xdr:from>
      <xdr:col>15</xdr:col>
      <xdr:colOff>92075</xdr:colOff>
      <xdr:row>79</xdr:row>
      <xdr:rowOff>23470</xdr:rowOff>
    </xdr:from>
    <xdr:to>
      <xdr:col>15</xdr:col>
      <xdr:colOff>269875</xdr:colOff>
      <xdr:row>79</xdr:row>
      <xdr:rowOff>23470</xdr:rowOff>
    </xdr:to>
    <xdr:cxnSp macro="">
      <xdr:nvCxnSpPr>
        <xdr:cNvPr id="246" name="直線コネクタ 245"/>
        <xdr:cNvCxnSpPr/>
      </xdr:nvCxnSpPr>
      <xdr:spPr>
        <a:xfrm>
          <a:off x="10388600" y="135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165067</xdr:rowOff>
    </xdr:from>
    <xdr:ext cx="469744" cy="259045"/>
    <xdr:sp macro="" textlink="">
      <xdr:nvSpPr>
        <xdr:cNvPr id="247" name="【公営住宅】&#10;一人当たり面積平均値テキスト"/>
        <xdr:cNvSpPr txBox="1"/>
      </xdr:nvSpPr>
      <xdr:spPr>
        <a:xfrm>
          <a:off x="10566400" y="14052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15190</xdr:rowOff>
    </xdr:from>
    <xdr:to>
      <xdr:col>15</xdr:col>
      <xdr:colOff>231775</xdr:colOff>
      <xdr:row>82</xdr:row>
      <xdr:rowOff>116790</xdr:rowOff>
    </xdr:to>
    <xdr:sp macro="" textlink="">
      <xdr:nvSpPr>
        <xdr:cNvPr id="248" name="フローチャート : 判断 247"/>
        <xdr:cNvSpPr/>
      </xdr:nvSpPr>
      <xdr:spPr>
        <a:xfrm>
          <a:off x="10426700" y="140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144120</xdr:rowOff>
    </xdr:from>
    <xdr:to>
      <xdr:col>15</xdr:col>
      <xdr:colOff>231775</xdr:colOff>
      <xdr:row>79</xdr:row>
      <xdr:rowOff>74270</xdr:rowOff>
    </xdr:to>
    <xdr:sp macro="" textlink="">
      <xdr:nvSpPr>
        <xdr:cNvPr id="254" name="円/楕円 253"/>
        <xdr:cNvSpPr/>
      </xdr:nvSpPr>
      <xdr:spPr>
        <a:xfrm>
          <a:off x="10426700" y="13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97147</xdr:rowOff>
    </xdr:from>
    <xdr:ext cx="469744" cy="259045"/>
    <xdr:sp macro="" textlink="">
      <xdr:nvSpPr>
        <xdr:cNvPr id="255" name="【公営住宅】&#10;一人当たり面積該当値テキスト"/>
        <xdr:cNvSpPr txBox="1"/>
      </xdr:nvSpPr>
      <xdr:spPr>
        <a:xfrm>
          <a:off x="105664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6" name="テキスト ボックス 26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7" name="直線コネクタ 26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8" name="テキスト ボックス 26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9" name="直線コネクタ 26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0" name="テキスト ボックス 26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1" name="直線コネクタ 27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2" name="テキスト ボックス 27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3" name="直線コネクタ 27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4" name="テキスト ボックス 27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6" name="テキスト ボックス 2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87630</xdr:rowOff>
    </xdr:from>
    <xdr:to>
      <xdr:col>6</xdr:col>
      <xdr:colOff>510540</xdr:colOff>
      <xdr:row>109</xdr:row>
      <xdr:rowOff>19050</xdr:rowOff>
    </xdr:to>
    <xdr:cxnSp macro="">
      <xdr:nvCxnSpPr>
        <xdr:cNvPr id="278" name="直線コネクタ 277"/>
        <xdr:cNvCxnSpPr/>
      </xdr:nvCxnSpPr>
      <xdr:spPr>
        <a:xfrm flipV="1">
          <a:off x="4634865" y="174040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22877</xdr:rowOff>
    </xdr:from>
    <xdr:ext cx="405111" cy="259045"/>
    <xdr:sp macro="" textlink="">
      <xdr:nvSpPr>
        <xdr:cNvPr id="279" name="【港湾・漁港】&#10;有形固定資産減価償却率最小値テキスト"/>
        <xdr:cNvSpPr txBox="1"/>
      </xdr:nvSpPr>
      <xdr:spPr>
        <a:xfrm>
          <a:off x="4724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80" name="直線コネクタ 279"/>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34307</xdr:rowOff>
    </xdr:from>
    <xdr:ext cx="405111" cy="259045"/>
    <xdr:sp macro="" textlink="">
      <xdr:nvSpPr>
        <xdr:cNvPr id="281" name="【港湾・漁港】&#10;有形固定資産減価償却率最大値テキスト"/>
        <xdr:cNvSpPr txBox="1"/>
      </xdr:nvSpPr>
      <xdr:spPr>
        <a:xfrm>
          <a:off x="4724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6</xdr:col>
      <xdr:colOff>422275</xdr:colOff>
      <xdr:row>101</xdr:row>
      <xdr:rowOff>87630</xdr:rowOff>
    </xdr:from>
    <xdr:to>
      <xdr:col>6</xdr:col>
      <xdr:colOff>600075</xdr:colOff>
      <xdr:row>101</xdr:row>
      <xdr:rowOff>87630</xdr:rowOff>
    </xdr:to>
    <xdr:cxnSp macro="">
      <xdr:nvCxnSpPr>
        <xdr:cNvPr id="282" name="直線コネクタ 281"/>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147845</xdr:rowOff>
    </xdr:from>
    <xdr:ext cx="405111" cy="259045"/>
    <xdr:sp macro="" textlink="">
      <xdr:nvSpPr>
        <xdr:cNvPr id="283" name="【港湾・漁港】&#10;有形固定資産減価償却率平均値テキスト"/>
        <xdr:cNvSpPr txBox="1"/>
      </xdr:nvSpPr>
      <xdr:spPr>
        <a:xfrm>
          <a:off x="4724400" y="17464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169418</xdr:rowOff>
    </xdr:from>
    <xdr:to>
      <xdr:col>6</xdr:col>
      <xdr:colOff>561975</xdr:colOff>
      <xdr:row>102</xdr:row>
      <xdr:rowOff>99568</xdr:rowOff>
    </xdr:to>
    <xdr:sp macro="" textlink="">
      <xdr:nvSpPr>
        <xdr:cNvPr id="284" name="フローチャート : 判断 283"/>
        <xdr:cNvSpPr/>
      </xdr:nvSpPr>
      <xdr:spPr>
        <a:xfrm>
          <a:off x="45847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101</xdr:row>
      <xdr:rowOff>164846</xdr:rowOff>
    </xdr:from>
    <xdr:to>
      <xdr:col>6</xdr:col>
      <xdr:colOff>561975</xdr:colOff>
      <xdr:row>102</xdr:row>
      <xdr:rowOff>94996</xdr:rowOff>
    </xdr:to>
    <xdr:sp macro="" textlink="">
      <xdr:nvSpPr>
        <xdr:cNvPr id="290" name="円/楕円 289"/>
        <xdr:cNvSpPr/>
      </xdr:nvSpPr>
      <xdr:spPr>
        <a:xfrm>
          <a:off x="45847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16273</xdr:rowOff>
    </xdr:from>
    <xdr:ext cx="405111" cy="259045"/>
    <xdr:sp macro="" textlink="">
      <xdr:nvSpPr>
        <xdr:cNvPr id="291" name="【港湾・漁港】&#10;有形固定資産減価償却率該当値テキスト"/>
        <xdr:cNvSpPr txBox="1"/>
      </xdr:nvSpPr>
      <xdr:spPr>
        <a:xfrm>
          <a:off x="4724400" y="1733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05" name="テキスト ボックス 30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07" name="テキスト ボックス 30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09" name="テキスト ボックス 30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1" name="テキスト ボックス 31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156274</xdr:rowOff>
    </xdr:from>
    <xdr:to>
      <xdr:col>15</xdr:col>
      <xdr:colOff>180340</xdr:colOff>
      <xdr:row>108</xdr:row>
      <xdr:rowOff>62145</xdr:rowOff>
    </xdr:to>
    <xdr:cxnSp macro="">
      <xdr:nvCxnSpPr>
        <xdr:cNvPr id="313" name="直線コネクタ 312"/>
        <xdr:cNvCxnSpPr/>
      </xdr:nvCxnSpPr>
      <xdr:spPr>
        <a:xfrm flipV="1">
          <a:off x="10476865" y="17129824"/>
          <a:ext cx="0" cy="144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65972</xdr:rowOff>
    </xdr:from>
    <xdr:ext cx="469744" cy="259045"/>
    <xdr:sp macro="" textlink="">
      <xdr:nvSpPr>
        <xdr:cNvPr id="314" name="【港湾・漁港】&#10;一人当たり有形固定資産（償却資産）額最小値テキスト"/>
        <xdr:cNvSpPr txBox="1"/>
      </xdr:nvSpPr>
      <xdr:spPr>
        <a:xfrm>
          <a:off x="10566400" y="185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a:t>
          </a:r>
          <a:endParaRPr kumimoji="1" lang="ja-JP" altLang="en-US" sz="1000" b="1">
            <a:latin typeface="ＭＳ Ｐゴシック"/>
          </a:endParaRPr>
        </a:p>
      </xdr:txBody>
    </xdr:sp>
    <xdr:clientData/>
  </xdr:oneCellAnchor>
  <xdr:twoCellAnchor>
    <xdr:from>
      <xdr:col>15</xdr:col>
      <xdr:colOff>92075</xdr:colOff>
      <xdr:row>108</xdr:row>
      <xdr:rowOff>62145</xdr:rowOff>
    </xdr:from>
    <xdr:to>
      <xdr:col>15</xdr:col>
      <xdr:colOff>269875</xdr:colOff>
      <xdr:row>108</xdr:row>
      <xdr:rowOff>62145</xdr:rowOff>
    </xdr:to>
    <xdr:cxnSp macro="">
      <xdr:nvCxnSpPr>
        <xdr:cNvPr id="315" name="直線コネクタ 314"/>
        <xdr:cNvCxnSpPr/>
      </xdr:nvCxnSpPr>
      <xdr:spPr>
        <a:xfrm>
          <a:off x="10388600" y="185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102951</xdr:rowOff>
    </xdr:from>
    <xdr:ext cx="599010" cy="259045"/>
    <xdr:sp macro="" textlink="">
      <xdr:nvSpPr>
        <xdr:cNvPr id="316" name="【港湾・漁港】&#10;一人当たり有形固定資産（償却資産）額最大値テキスト"/>
        <xdr:cNvSpPr txBox="1"/>
      </xdr:nvSpPr>
      <xdr:spPr>
        <a:xfrm>
          <a:off x="10566400" y="169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159,993</a:t>
          </a:r>
          <a:endParaRPr kumimoji="1" lang="ja-JP" altLang="en-US" sz="1000" b="1">
            <a:latin typeface="ＭＳ Ｐゴシック"/>
          </a:endParaRPr>
        </a:p>
      </xdr:txBody>
    </xdr:sp>
    <xdr:clientData/>
  </xdr:oneCellAnchor>
  <xdr:twoCellAnchor>
    <xdr:from>
      <xdr:col>15</xdr:col>
      <xdr:colOff>92075</xdr:colOff>
      <xdr:row>99</xdr:row>
      <xdr:rowOff>156274</xdr:rowOff>
    </xdr:from>
    <xdr:to>
      <xdr:col>15</xdr:col>
      <xdr:colOff>269875</xdr:colOff>
      <xdr:row>99</xdr:row>
      <xdr:rowOff>156274</xdr:rowOff>
    </xdr:to>
    <xdr:cxnSp macro="">
      <xdr:nvCxnSpPr>
        <xdr:cNvPr id="317" name="直線コネクタ 316"/>
        <xdr:cNvCxnSpPr/>
      </xdr:nvCxnSpPr>
      <xdr:spPr>
        <a:xfrm>
          <a:off x="10388600" y="1712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78670</xdr:rowOff>
    </xdr:from>
    <xdr:ext cx="534377" cy="259045"/>
    <xdr:sp macro="" textlink="">
      <xdr:nvSpPr>
        <xdr:cNvPr id="318" name="【港湾・漁港】&#10;一人当たり有形固定資産（償却資産）額平均値テキスト"/>
        <xdr:cNvSpPr txBox="1"/>
      </xdr:nvSpPr>
      <xdr:spPr>
        <a:xfrm>
          <a:off x="10566400" y="17738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85,565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100243</xdr:rowOff>
    </xdr:from>
    <xdr:to>
      <xdr:col>15</xdr:col>
      <xdr:colOff>231775</xdr:colOff>
      <xdr:row>104</xdr:row>
      <xdr:rowOff>30393</xdr:rowOff>
    </xdr:to>
    <xdr:sp macro="" textlink="">
      <xdr:nvSpPr>
        <xdr:cNvPr id="319" name="フローチャート : 判断 318"/>
        <xdr:cNvSpPr/>
      </xdr:nvSpPr>
      <xdr:spPr>
        <a:xfrm>
          <a:off x="10426700" y="1775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105474</xdr:rowOff>
    </xdr:from>
    <xdr:to>
      <xdr:col>15</xdr:col>
      <xdr:colOff>231775</xdr:colOff>
      <xdr:row>100</xdr:row>
      <xdr:rowOff>35624</xdr:rowOff>
    </xdr:to>
    <xdr:sp macro="" textlink="">
      <xdr:nvSpPr>
        <xdr:cNvPr id="325" name="円/楕円 324"/>
        <xdr:cNvSpPr/>
      </xdr:nvSpPr>
      <xdr:spPr>
        <a:xfrm>
          <a:off x="10426700" y="170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58501</xdr:rowOff>
    </xdr:from>
    <xdr:ext cx="599010" cy="259045"/>
    <xdr:sp macro="" textlink="">
      <xdr:nvSpPr>
        <xdr:cNvPr id="326" name="【港湾・漁港】&#10;一人当たり有形固定資産（償却資産）額該当値テキスト"/>
        <xdr:cNvSpPr txBox="1"/>
      </xdr:nvSpPr>
      <xdr:spPr>
        <a:xfrm>
          <a:off x="10566400" y="1703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7" name="テキスト ボックス 3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42</xdr:row>
      <xdr:rowOff>68580</xdr:rowOff>
    </xdr:to>
    <xdr:cxnSp macro="">
      <xdr:nvCxnSpPr>
        <xdr:cNvPr id="351" name="直線コネクタ 350"/>
        <xdr:cNvCxnSpPr/>
      </xdr:nvCxnSpPr>
      <xdr:spPr>
        <a:xfrm flipV="1">
          <a:off x="16318864" y="597027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72407</xdr:rowOff>
    </xdr:from>
    <xdr:ext cx="405111" cy="259045"/>
    <xdr:sp macro="" textlink="">
      <xdr:nvSpPr>
        <xdr:cNvPr id="352" name="【認定こども園・幼稚園・保育所】&#10;有形固定資産減価償却率最小値テキスト"/>
        <xdr:cNvSpPr txBox="1"/>
      </xdr:nvSpPr>
      <xdr:spPr>
        <a:xfrm>
          <a:off x="16408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23</xdr:col>
      <xdr:colOff>428625</xdr:colOff>
      <xdr:row>42</xdr:row>
      <xdr:rowOff>68580</xdr:rowOff>
    </xdr:from>
    <xdr:to>
      <xdr:col>23</xdr:col>
      <xdr:colOff>606425</xdr:colOff>
      <xdr:row>42</xdr:row>
      <xdr:rowOff>68580</xdr:rowOff>
    </xdr:to>
    <xdr:cxnSp macro="">
      <xdr:nvCxnSpPr>
        <xdr:cNvPr id="353" name="直線コネクタ 352"/>
        <xdr:cNvCxnSpPr/>
      </xdr:nvCxnSpPr>
      <xdr:spPr>
        <a:xfrm>
          <a:off x="16230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54"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55" name="直線コネクタ 354"/>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17797</xdr:rowOff>
    </xdr:from>
    <xdr:ext cx="405111" cy="259045"/>
    <xdr:sp macro="" textlink="">
      <xdr:nvSpPr>
        <xdr:cNvPr id="356" name="【認定こども園・幼稚園・保育所】&#10;有形固定資産減価償却率平均値テキスト"/>
        <xdr:cNvSpPr txBox="1"/>
      </xdr:nvSpPr>
      <xdr:spPr>
        <a:xfrm>
          <a:off x="164084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357" name="フローチャート : 判断 356"/>
        <xdr:cNvSpPr/>
      </xdr:nvSpPr>
      <xdr:spPr>
        <a:xfrm>
          <a:off x="16268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97790</xdr:rowOff>
    </xdr:from>
    <xdr:to>
      <xdr:col>23</xdr:col>
      <xdr:colOff>568325</xdr:colOff>
      <xdr:row>39</xdr:row>
      <xdr:rowOff>27940</xdr:rowOff>
    </xdr:to>
    <xdr:sp macro="" textlink="">
      <xdr:nvSpPr>
        <xdr:cNvPr id="363" name="円/楕円 362"/>
        <xdr:cNvSpPr/>
      </xdr:nvSpPr>
      <xdr:spPr>
        <a:xfrm>
          <a:off x="16268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76217</xdr:rowOff>
    </xdr:from>
    <xdr:ext cx="405111" cy="259045"/>
    <xdr:sp macro="" textlink="">
      <xdr:nvSpPr>
        <xdr:cNvPr id="364" name="【認定こども園・幼稚園・保育所】&#10;有形固定資産減価償却率該当値テキスト"/>
        <xdr:cNvSpPr txBox="1"/>
      </xdr:nvSpPr>
      <xdr:spPr>
        <a:xfrm>
          <a:off x="164084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5" name="正方形/長方形 36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2" name="正方形/長方形 37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5" name="テキスト ボックス 37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42</xdr:row>
      <xdr:rowOff>38100</xdr:rowOff>
    </xdr:to>
    <xdr:cxnSp macro="">
      <xdr:nvCxnSpPr>
        <xdr:cNvPr id="389" name="直線コネクタ 388"/>
        <xdr:cNvCxnSpPr/>
      </xdr:nvCxnSpPr>
      <xdr:spPr>
        <a:xfrm flipV="1">
          <a:off x="22160864" y="577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90"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91" name="直線コネクタ 390"/>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92"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93" name="直線コネクタ 392"/>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124477</xdr:rowOff>
    </xdr:from>
    <xdr:ext cx="469744" cy="259045"/>
    <xdr:sp macro="" textlink="">
      <xdr:nvSpPr>
        <xdr:cNvPr id="394" name="【認定こども園・幼稚園・保育所】&#10;一人当たり面積平均値テキスト"/>
        <xdr:cNvSpPr txBox="1"/>
      </xdr:nvSpPr>
      <xdr:spPr>
        <a:xfrm>
          <a:off x="222504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101600</xdr:rowOff>
    </xdr:from>
    <xdr:to>
      <xdr:col>32</xdr:col>
      <xdr:colOff>238125</xdr:colOff>
      <xdr:row>39</xdr:row>
      <xdr:rowOff>31750</xdr:rowOff>
    </xdr:to>
    <xdr:sp macro="" textlink="">
      <xdr:nvSpPr>
        <xdr:cNvPr id="395" name="フローチャート : 判断 394"/>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158750</xdr:rowOff>
    </xdr:from>
    <xdr:to>
      <xdr:col>32</xdr:col>
      <xdr:colOff>238125</xdr:colOff>
      <xdr:row>39</xdr:row>
      <xdr:rowOff>88900</xdr:rowOff>
    </xdr:to>
    <xdr:sp macro="" textlink="">
      <xdr:nvSpPr>
        <xdr:cNvPr id="401" name="円/楕円 400"/>
        <xdr:cNvSpPr/>
      </xdr:nvSpPr>
      <xdr:spPr>
        <a:xfrm>
          <a:off x="22110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137177</xdr:rowOff>
    </xdr:from>
    <xdr:ext cx="469744" cy="259045"/>
    <xdr:sp macro="" textlink="">
      <xdr:nvSpPr>
        <xdr:cNvPr id="402" name="【認定こども園・幼稚園・保育所】&#10;一人当たり面積該当値テキスト"/>
        <xdr:cNvSpPr txBox="1"/>
      </xdr:nvSpPr>
      <xdr:spPr>
        <a:xfrm>
          <a:off x="2225040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3" name="正方形/長方形 4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0" name="正方形/長方形 40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14" name="直線コネクタ 41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15" name="テキスト ボックス 41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18" name="直線コネクタ 41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19" name="テキスト ボックス 41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2"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131445</xdr:rowOff>
    </xdr:from>
    <xdr:to>
      <xdr:col>23</xdr:col>
      <xdr:colOff>516889</xdr:colOff>
      <xdr:row>63</xdr:row>
      <xdr:rowOff>17145</xdr:rowOff>
    </xdr:to>
    <xdr:cxnSp macro="">
      <xdr:nvCxnSpPr>
        <xdr:cNvPr id="423" name="直線コネクタ 422"/>
        <xdr:cNvCxnSpPr/>
      </xdr:nvCxnSpPr>
      <xdr:spPr>
        <a:xfrm flipV="1">
          <a:off x="16318864" y="956119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20972</xdr:rowOff>
    </xdr:from>
    <xdr:ext cx="405111" cy="259045"/>
    <xdr:sp macro="" textlink="">
      <xdr:nvSpPr>
        <xdr:cNvPr id="424" name="【学校施設】&#10;有形固定資産減価償却率最小値テキスト"/>
        <xdr:cNvSpPr txBox="1"/>
      </xdr:nvSpPr>
      <xdr:spPr>
        <a:xfrm>
          <a:off x="164084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425" name="直線コネクタ 424"/>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78122</xdr:rowOff>
    </xdr:from>
    <xdr:ext cx="405111" cy="259045"/>
    <xdr:sp macro="" textlink="">
      <xdr:nvSpPr>
        <xdr:cNvPr id="426" name="【学校施設】&#10;有形固定資産減価償却率最大値テキスト"/>
        <xdr:cNvSpPr txBox="1"/>
      </xdr:nvSpPr>
      <xdr:spPr>
        <a:xfrm>
          <a:off x="164084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23</xdr:col>
      <xdr:colOff>428625</xdr:colOff>
      <xdr:row>55</xdr:row>
      <xdr:rowOff>131445</xdr:rowOff>
    </xdr:from>
    <xdr:to>
      <xdr:col>23</xdr:col>
      <xdr:colOff>606425</xdr:colOff>
      <xdr:row>55</xdr:row>
      <xdr:rowOff>131445</xdr:rowOff>
    </xdr:to>
    <xdr:cxnSp macro="">
      <xdr:nvCxnSpPr>
        <xdr:cNvPr id="427" name="直線コネクタ 42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103522</xdr:rowOff>
    </xdr:from>
    <xdr:ext cx="405111" cy="259045"/>
    <xdr:sp macro="" textlink="">
      <xdr:nvSpPr>
        <xdr:cNvPr id="428" name="【学校施設】&#10;有形固定資産減価償却率平均値テキスト"/>
        <xdr:cNvSpPr txBox="1"/>
      </xdr:nvSpPr>
      <xdr:spPr>
        <a:xfrm>
          <a:off x="16408400" y="1004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429" name="フローチャート : 判断 428"/>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635</xdr:rowOff>
    </xdr:from>
    <xdr:to>
      <xdr:col>23</xdr:col>
      <xdr:colOff>568325</xdr:colOff>
      <xdr:row>60</xdr:row>
      <xdr:rowOff>102235</xdr:rowOff>
    </xdr:to>
    <xdr:sp macro="" textlink="">
      <xdr:nvSpPr>
        <xdr:cNvPr id="435" name="円/楕円 434"/>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150512</xdr:rowOff>
    </xdr:from>
    <xdr:ext cx="405111" cy="259045"/>
    <xdr:sp macro="" textlink="">
      <xdr:nvSpPr>
        <xdr:cNvPr id="436" name="【学校施設】&#10;有形固定資産減価償却率該当値テキスト"/>
        <xdr:cNvSpPr txBox="1"/>
      </xdr:nvSpPr>
      <xdr:spPr>
        <a:xfrm>
          <a:off x="164084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7" name="正方形/長方形 43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4" name="正方形/長方形 44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48" name="直線コネクタ 44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49" name="テキスト ボックス 44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50" name="直線コネクタ 44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51" name="テキスト ボックス 45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52" name="直線コネクタ 45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53" name="テキスト ボックス 45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56" name="直線コネクタ 45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57" name="テキスト ボックス 45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58" name="直線コネクタ 45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59" name="テキスト ボックス 45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60" name="直線コネクタ 45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61" name="テキスト ボックス 46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140018</xdr:rowOff>
    </xdr:from>
    <xdr:to>
      <xdr:col>32</xdr:col>
      <xdr:colOff>186689</xdr:colOff>
      <xdr:row>63</xdr:row>
      <xdr:rowOff>160020</xdr:rowOff>
    </xdr:to>
    <xdr:cxnSp macro="">
      <xdr:nvCxnSpPr>
        <xdr:cNvPr id="465" name="直線コネクタ 464"/>
        <xdr:cNvCxnSpPr/>
      </xdr:nvCxnSpPr>
      <xdr:spPr>
        <a:xfrm flipV="1">
          <a:off x="22160864" y="9569768"/>
          <a:ext cx="0" cy="139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163847</xdr:rowOff>
    </xdr:from>
    <xdr:ext cx="469744" cy="259045"/>
    <xdr:sp macro="" textlink="">
      <xdr:nvSpPr>
        <xdr:cNvPr id="466" name="【学校施設】&#10;一人当たり面積最小値テキスト"/>
        <xdr:cNvSpPr txBox="1"/>
      </xdr:nvSpPr>
      <xdr:spPr>
        <a:xfrm>
          <a:off x="222504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63</xdr:row>
      <xdr:rowOff>160020</xdr:rowOff>
    </xdr:from>
    <xdr:to>
      <xdr:col>32</xdr:col>
      <xdr:colOff>276225</xdr:colOff>
      <xdr:row>63</xdr:row>
      <xdr:rowOff>160020</xdr:rowOff>
    </xdr:to>
    <xdr:cxnSp macro="">
      <xdr:nvCxnSpPr>
        <xdr:cNvPr id="467" name="直線コネクタ 466"/>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86695</xdr:rowOff>
    </xdr:from>
    <xdr:ext cx="469744" cy="259045"/>
    <xdr:sp macro="" textlink="">
      <xdr:nvSpPr>
        <xdr:cNvPr id="468" name="【学校施設】&#10;一人当たり面積最大値テキスト"/>
        <xdr:cNvSpPr txBox="1"/>
      </xdr:nvSpPr>
      <xdr:spPr>
        <a:xfrm>
          <a:off x="22250400" y="93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a:t>
          </a:r>
          <a:endParaRPr kumimoji="1" lang="ja-JP" altLang="en-US" sz="1000" b="1">
            <a:latin typeface="ＭＳ Ｐゴシック"/>
          </a:endParaRPr>
        </a:p>
      </xdr:txBody>
    </xdr:sp>
    <xdr:clientData/>
  </xdr:oneCellAnchor>
  <xdr:twoCellAnchor>
    <xdr:from>
      <xdr:col>32</xdr:col>
      <xdr:colOff>98425</xdr:colOff>
      <xdr:row>55</xdr:row>
      <xdr:rowOff>140018</xdr:rowOff>
    </xdr:from>
    <xdr:to>
      <xdr:col>32</xdr:col>
      <xdr:colOff>276225</xdr:colOff>
      <xdr:row>55</xdr:row>
      <xdr:rowOff>140018</xdr:rowOff>
    </xdr:to>
    <xdr:cxnSp macro="">
      <xdr:nvCxnSpPr>
        <xdr:cNvPr id="469" name="直線コネクタ 468"/>
        <xdr:cNvCxnSpPr/>
      </xdr:nvCxnSpPr>
      <xdr:spPr>
        <a:xfrm>
          <a:off x="22072600" y="956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116222</xdr:rowOff>
    </xdr:from>
    <xdr:ext cx="469744" cy="259045"/>
    <xdr:sp macro="" textlink="">
      <xdr:nvSpPr>
        <xdr:cNvPr id="470" name="【学校施設】&#10;一人当たり面積平均値テキスト"/>
        <xdr:cNvSpPr txBox="1"/>
      </xdr:nvSpPr>
      <xdr:spPr>
        <a:xfrm>
          <a:off x="22250400" y="1023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137795</xdr:rowOff>
    </xdr:from>
    <xdr:to>
      <xdr:col>32</xdr:col>
      <xdr:colOff>238125</xdr:colOff>
      <xdr:row>60</xdr:row>
      <xdr:rowOff>67945</xdr:rowOff>
    </xdr:to>
    <xdr:sp macro="" textlink="">
      <xdr:nvSpPr>
        <xdr:cNvPr id="471" name="フローチャート : 判断 470"/>
        <xdr:cNvSpPr/>
      </xdr:nvSpPr>
      <xdr:spPr>
        <a:xfrm>
          <a:off x="22110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14922</xdr:rowOff>
    </xdr:from>
    <xdr:to>
      <xdr:col>32</xdr:col>
      <xdr:colOff>238125</xdr:colOff>
      <xdr:row>59</xdr:row>
      <xdr:rowOff>116522</xdr:rowOff>
    </xdr:to>
    <xdr:sp macro="" textlink="">
      <xdr:nvSpPr>
        <xdr:cNvPr id="477" name="円/楕円 476"/>
        <xdr:cNvSpPr/>
      </xdr:nvSpPr>
      <xdr:spPr>
        <a:xfrm>
          <a:off x="221107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37799</xdr:rowOff>
    </xdr:from>
    <xdr:ext cx="469744" cy="259045"/>
    <xdr:sp macro="" textlink="">
      <xdr:nvSpPr>
        <xdr:cNvPr id="478" name="【学校施設】&#10;一人当たり面積該当値テキスト"/>
        <xdr:cNvSpPr txBox="1"/>
      </xdr:nvSpPr>
      <xdr:spPr>
        <a:xfrm>
          <a:off x="22250400" y="99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87" name="正方形/長方形 48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4" name="正方形/長方形 493"/>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95" name="正方形/長方形 4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2" name="正方形/長方形 501"/>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503" name="正方形/長方形 50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10" name="正方形/長方形 509"/>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511" name="正方形/長方形 51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2" name="正方形/長方形 5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3" name="テキスト ボックス 51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　本市では、高度経済成長期を中心に</a:t>
          </a:r>
          <a:r>
            <a:rPr kumimoji="1" lang="ja-JP" altLang="en-US" sz="1800">
              <a:solidFill>
                <a:schemeClr val="dk1"/>
              </a:solidFill>
              <a:effectLst/>
              <a:latin typeface="+mn-lt"/>
              <a:ea typeface="+mn-ea"/>
              <a:cs typeface="+mn-cs"/>
            </a:rPr>
            <a:t>当該施設類型に該当するものを含む</a:t>
          </a:r>
          <a:r>
            <a:rPr kumimoji="1" lang="ja-JP" altLang="ja-JP" sz="1800">
              <a:solidFill>
                <a:schemeClr val="dk1"/>
              </a:solidFill>
              <a:effectLst/>
              <a:latin typeface="+mn-lt"/>
              <a:ea typeface="+mn-ea"/>
              <a:cs typeface="+mn-cs"/>
            </a:rPr>
            <a:t>公共施設の整備を進め、膨大な量の施設を保有している。</a:t>
          </a:r>
          <a:endParaRPr lang="ja-JP" altLang="ja-JP" sz="1800">
            <a:effectLst/>
          </a:endParaRPr>
        </a:p>
        <a:p>
          <a:r>
            <a:rPr kumimoji="1" lang="ja-JP" altLang="ja-JP" sz="1800">
              <a:solidFill>
                <a:schemeClr val="dk1"/>
              </a:solidFill>
              <a:effectLst/>
              <a:latin typeface="+mn-lt"/>
              <a:ea typeface="+mn-ea"/>
              <a:cs typeface="+mn-cs"/>
            </a:rPr>
            <a:t>　こうした施設の老朽化が進んでいることから、</a:t>
          </a:r>
          <a:r>
            <a:rPr kumimoji="1" lang="ja-JP" altLang="en-US" sz="1800">
              <a:solidFill>
                <a:schemeClr val="dk1"/>
              </a:solidFill>
              <a:effectLst/>
              <a:latin typeface="+mn-lt"/>
              <a:ea typeface="+mn-ea"/>
              <a:cs typeface="+mn-cs"/>
            </a:rPr>
            <a:t>市</a:t>
          </a:r>
          <a:r>
            <a:rPr kumimoji="1" lang="ja-JP" altLang="ja-JP" sz="1800">
              <a:solidFill>
                <a:schemeClr val="dk1"/>
              </a:solidFill>
              <a:effectLst/>
              <a:latin typeface="+mn-lt"/>
              <a:ea typeface="+mn-ea"/>
              <a:cs typeface="+mn-cs"/>
            </a:rPr>
            <a:t>設建築物については「資産流動化プロジェクトチーム」による総合的な有効活用や、インフラ施設については長寿命化を基本とした効率的な維持管理を実施してき</a:t>
          </a:r>
          <a:r>
            <a:rPr kumimoji="1" lang="ja-JP" altLang="en-US" sz="1800">
              <a:solidFill>
                <a:schemeClr val="dk1"/>
              </a:solidFill>
              <a:effectLst/>
              <a:latin typeface="+mn-lt"/>
              <a:ea typeface="+mn-ea"/>
              <a:cs typeface="+mn-cs"/>
            </a:rPr>
            <a:t>ており、</a:t>
          </a:r>
          <a:r>
            <a:rPr kumimoji="1" lang="ja-JP" altLang="ja-JP" sz="1800">
              <a:solidFill>
                <a:schemeClr val="dk1"/>
              </a:solidFill>
              <a:effectLst/>
              <a:latin typeface="+mn-lt"/>
              <a:ea typeface="+mn-ea"/>
              <a:cs typeface="+mn-cs"/>
            </a:rPr>
            <a:t>平成</a:t>
          </a:r>
          <a:r>
            <a:rPr kumimoji="1" lang="en-US" altLang="ja-JP" sz="1800">
              <a:solidFill>
                <a:schemeClr val="dk1"/>
              </a:solidFill>
              <a:effectLst/>
              <a:latin typeface="+mn-lt"/>
              <a:ea typeface="+mn-ea"/>
              <a:cs typeface="+mn-cs"/>
            </a:rPr>
            <a:t>27</a:t>
          </a:r>
          <a:r>
            <a:rPr kumimoji="1" lang="ja-JP" altLang="ja-JP" sz="1800">
              <a:solidFill>
                <a:schemeClr val="dk1"/>
              </a:solidFill>
              <a:effectLst/>
              <a:latin typeface="+mn-lt"/>
              <a:ea typeface="+mn-ea"/>
              <a:cs typeface="+mn-cs"/>
            </a:rPr>
            <a:t>年度に策定した「大阪市公共施設マネジメント基本方針」に沿って、規模の最適化、予防保全による長寿命化、多様なコスト縮減手法の導入に取り組んでいる。</a:t>
          </a:r>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26670</xdr:rowOff>
    </xdr:from>
    <xdr:to>
      <xdr:col>6</xdr:col>
      <xdr:colOff>510540</xdr:colOff>
      <xdr:row>41</xdr:row>
      <xdr:rowOff>11430</xdr:rowOff>
    </xdr:to>
    <xdr:cxnSp macro="">
      <xdr:nvCxnSpPr>
        <xdr:cNvPr id="57" name="直線コネクタ 56"/>
        <xdr:cNvCxnSpPr/>
      </xdr:nvCxnSpPr>
      <xdr:spPr>
        <a:xfrm flipV="1">
          <a:off x="4634865" y="56845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15257</xdr:rowOff>
    </xdr:from>
    <xdr:ext cx="405111" cy="259045"/>
    <xdr:sp macro="" textlink="">
      <xdr:nvSpPr>
        <xdr:cNvPr id="58" name="【図書館】&#10;有形固定資産減価償却率最小値テキスト"/>
        <xdr:cNvSpPr txBox="1"/>
      </xdr:nvSpPr>
      <xdr:spPr>
        <a:xfrm>
          <a:off x="47244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422275</xdr:colOff>
      <xdr:row>41</xdr:row>
      <xdr:rowOff>11430</xdr:rowOff>
    </xdr:from>
    <xdr:to>
      <xdr:col>6</xdr:col>
      <xdr:colOff>600075</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144797</xdr:rowOff>
    </xdr:from>
    <xdr:ext cx="405111" cy="259045"/>
    <xdr:sp macro="" textlink="">
      <xdr:nvSpPr>
        <xdr:cNvPr id="60" name="【図書館】&#10;有形固定資産減価償却率最大値テキスト"/>
        <xdr:cNvSpPr txBox="1"/>
      </xdr:nvSpPr>
      <xdr:spPr>
        <a:xfrm>
          <a:off x="47244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33</xdr:row>
      <xdr:rowOff>26670</xdr:rowOff>
    </xdr:from>
    <xdr:to>
      <xdr:col>6</xdr:col>
      <xdr:colOff>600075</xdr:colOff>
      <xdr:row>33</xdr:row>
      <xdr:rowOff>26670</xdr:rowOff>
    </xdr:to>
    <xdr:cxnSp macro="">
      <xdr:nvCxnSpPr>
        <xdr:cNvPr id="61" name="直線コネクタ 60"/>
        <xdr:cNvCxnSpPr/>
      </xdr:nvCxnSpPr>
      <xdr:spPr>
        <a:xfrm>
          <a:off x="4546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124477</xdr:rowOff>
    </xdr:from>
    <xdr:ext cx="405111" cy="259045"/>
    <xdr:sp macro="" textlink="">
      <xdr:nvSpPr>
        <xdr:cNvPr id="62" name="【図書館】&#10;有形固定資産減価償却率平均値テキスト"/>
        <xdr:cNvSpPr txBox="1"/>
      </xdr:nvSpPr>
      <xdr:spPr>
        <a:xfrm>
          <a:off x="47244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101600</xdr:rowOff>
    </xdr:from>
    <xdr:to>
      <xdr:col>6</xdr:col>
      <xdr:colOff>561975</xdr:colOff>
      <xdr:row>38</xdr:row>
      <xdr:rowOff>31750</xdr:rowOff>
    </xdr:to>
    <xdr:sp macro="" textlink="">
      <xdr:nvSpPr>
        <xdr:cNvPr id="63" name="フローチャート :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139700</xdr:rowOff>
    </xdr:from>
    <xdr:to>
      <xdr:col>6</xdr:col>
      <xdr:colOff>561975</xdr:colOff>
      <xdr:row>38</xdr:row>
      <xdr:rowOff>69850</xdr:rowOff>
    </xdr:to>
    <xdr:sp macro="" textlink="">
      <xdr:nvSpPr>
        <xdr:cNvPr id="69" name="円/楕円 68"/>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118127</xdr:rowOff>
    </xdr:from>
    <xdr:ext cx="405111" cy="259045"/>
    <xdr:sp macro="" textlink="">
      <xdr:nvSpPr>
        <xdr:cNvPr id="70" name="【図書館】&#10;有形固定資産減価償却率該当値テキスト"/>
        <xdr:cNvSpPr txBox="1"/>
      </xdr:nvSpPr>
      <xdr:spPr>
        <a:xfrm>
          <a:off x="47244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7" name="テキスト ボックス 8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19050</xdr:rowOff>
    </xdr:to>
    <xdr:cxnSp macro="">
      <xdr:nvCxnSpPr>
        <xdr:cNvPr id="91" name="直線コネクタ 90"/>
        <xdr:cNvCxnSpPr/>
      </xdr:nvCxnSpPr>
      <xdr:spPr>
        <a:xfrm flipV="1">
          <a:off x="10476865" y="579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2"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3" name="直線コネクタ 9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4"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5" name="直線コネクタ 9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96"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97" name="フローチャート : 判断 9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円/楕円 102"/>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162577</xdr:rowOff>
    </xdr:from>
    <xdr:ext cx="469744" cy="259045"/>
    <xdr:sp macro="" textlink="">
      <xdr:nvSpPr>
        <xdr:cNvPr id="104" name="【図書館】&#10;一人当たり面積該当値テキスト"/>
        <xdr:cNvSpPr txBox="1"/>
      </xdr:nvSpPr>
      <xdr:spPr>
        <a:xfrm>
          <a:off x="105664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6" name="直線コネクタ 11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7" name="テキスト ボックス 11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8" name="直線コネクタ 11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9" name="テキスト ボックス 11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0" name="直線コネクタ 11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1" name="テキスト ボックス 12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2" name="直線コネクタ 12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3" name="テキスト ボックス 12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93726</xdr:rowOff>
    </xdr:from>
    <xdr:to>
      <xdr:col>6</xdr:col>
      <xdr:colOff>510540</xdr:colOff>
      <xdr:row>63</xdr:row>
      <xdr:rowOff>125730</xdr:rowOff>
    </xdr:to>
    <xdr:cxnSp macro="">
      <xdr:nvCxnSpPr>
        <xdr:cNvPr id="127" name="直線コネクタ 126"/>
        <xdr:cNvCxnSpPr/>
      </xdr:nvCxnSpPr>
      <xdr:spPr>
        <a:xfrm flipV="1">
          <a:off x="4634865" y="98663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129557</xdr:rowOff>
    </xdr:from>
    <xdr:ext cx="405111" cy="259045"/>
    <xdr:sp macro="" textlink="">
      <xdr:nvSpPr>
        <xdr:cNvPr id="128" name="【体育館・プール】&#10;有形固定資産減価償却率最小値テキスト"/>
        <xdr:cNvSpPr txBox="1"/>
      </xdr:nvSpPr>
      <xdr:spPr>
        <a:xfrm>
          <a:off x="47244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125730</xdr:rowOff>
    </xdr:from>
    <xdr:to>
      <xdr:col>6</xdr:col>
      <xdr:colOff>600075</xdr:colOff>
      <xdr:row>63</xdr:row>
      <xdr:rowOff>125730</xdr:rowOff>
    </xdr:to>
    <xdr:cxnSp macro="">
      <xdr:nvCxnSpPr>
        <xdr:cNvPr id="129" name="直線コネクタ 128"/>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40403</xdr:rowOff>
    </xdr:from>
    <xdr:ext cx="405111" cy="259045"/>
    <xdr:sp macro="" textlink="">
      <xdr:nvSpPr>
        <xdr:cNvPr id="130" name="【体育館・プール】&#10;有形固定資産減価償却率最大値テキスト"/>
        <xdr:cNvSpPr txBox="1"/>
      </xdr:nvSpPr>
      <xdr:spPr>
        <a:xfrm>
          <a:off x="47244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57</xdr:row>
      <xdr:rowOff>93726</xdr:rowOff>
    </xdr:from>
    <xdr:to>
      <xdr:col>6</xdr:col>
      <xdr:colOff>600075</xdr:colOff>
      <xdr:row>57</xdr:row>
      <xdr:rowOff>93726</xdr:rowOff>
    </xdr:to>
    <xdr:cxnSp macro="">
      <xdr:nvCxnSpPr>
        <xdr:cNvPr id="131" name="直線コネクタ 130"/>
        <xdr:cNvCxnSpPr/>
      </xdr:nvCxnSpPr>
      <xdr:spPr>
        <a:xfrm>
          <a:off x="4546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26941</xdr:rowOff>
    </xdr:from>
    <xdr:ext cx="405111" cy="259045"/>
    <xdr:sp macro="" textlink="">
      <xdr:nvSpPr>
        <xdr:cNvPr id="132" name="【体育館・プール】&#10;有形固定資産減価償却率平均値テキスト"/>
        <xdr:cNvSpPr txBox="1"/>
      </xdr:nvSpPr>
      <xdr:spPr>
        <a:xfrm>
          <a:off x="4724400" y="10485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4064</xdr:rowOff>
    </xdr:from>
    <xdr:to>
      <xdr:col>6</xdr:col>
      <xdr:colOff>561975</xdr:colOff>
      <xdr:row>62</xdr:row>
      <xdr:rowOff>105664</xdr:rowOff>
    </xdr:to>
    <xdr:sp macro="" textlink="">
      <xdr:nvSpPr>
        <xdr:cNvPr id="133" name="フローチャート : 判断 132"/>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15494</xdr:rowOff>
    </xdr:from>
    <xdr:to>
      <xdr:col>6</xdr:col>
      <xdr:colOff>561975</xdr:colOff>
      <xdr:row>63</xdr:row>
      <xdr:rowOff>117094</xdr:rowOff>
    </xdr:to>
    <xdr:sp macro="" textlink="">
      <xdr:nvSpPr>
        <xdr:cNvPr id="139" name="円/楕円 138"/>
        <xdr:cNvSpPr/>
      </xdr:nvSpPr>
      <xdr:spPr>
        <a:xfrm>
          <a:off x="4584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101871</xdr:rowOff>
    </xdr:from>
    <xdr:ext cx="405111" cy="259045"/>
    <xdr:sp macro="" textlink="">
      <xdr:nvSpPr>
        <xdr:cNvPr id="140" name="【体育館・プール】&#10;有形固定資産減価償却率該当値テキスト"/>
        <xdr:cNvSpPr txBox="1"/>
      </xdr:nvSpPr>
      <xdr:spPr>
        <a:xfrm>
          <a:off x="4724400" y="1073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1" name="テキスト ボックス 15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3" name="テキスト ボックス 15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5" name="テキスト ボックス 15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57" name="テキスト ボックス 15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59" name="テキスト ボックス 15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1" name="テキスト ボックス 16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3" name="テキスト ボックス 16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149678</xdr:rowOff>
    </xdr:from>
    <xdr:to>
      <xdr:col>15</xdr:col>
      <xdr:colOff>180340</xdr:colOff>
      <xdr:row>64</xdr:row>
      <xdr:rowOff>43543</xdr:rowOff>
    </xdr:to>
    <xdr:cxnSp macro="">
      <xdr:nvCxnSpPr>
        <xdr:cNvPr id="167" name="直線コネクタ 166"/>
        <xdr:cNvCxnSpPr/>
      </xdr:nvCxnSpPr>
      <xdr:spPr>
        <a:xfrm flipV="1">
          <a:off x="10476865" y="95794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68"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69" name="直線コネクタ 168"/>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96355</xdr:rowOff>
    </xdr:from>
    <xdr:ext cx="469744" cy="259045"/>
    <xdr:sp macro="" textlink="">
      <xdr:nvSpPr>
        <xdr:cNvPr id="170" name="【体育館・プール】&#10;一人当たり面積最大値テキスト"/>
        <xdr:cNvSpPr txBox="1"/>
      </xdr:nvSpPr>
      <xdr:spPr>
        <a:xfrm>
          <a:off x="10566400" y="9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15</xdr:col>
      <xdr:colOff>92075</xdr:colOff>
      <xdr:row>55</xdr:row>
      <xdr:rowOff>149678</xdr:rowOff>
    </xdr:from>
    <xdr:to>
      <xdr:col>15</xdr:col>
      <xdr:colOff>269875</xdr:colOff>
      <xdr:row>55</xdr:row>
      <xdr:rowOff>149678</xdr:rowOff>
    </xdr:to>
    <xdr:cxnSp macro="">
      <xdr:nvCxnSpPr>
        <xdr:cNvPr id="171" name="直線コネクタ 170"/>
        <xdr:cNvCxnSpPr/>
      </xdr:nvCxnSpPr>
      <xdr:spPr>
        <a:xfrm>
          <a:off x="10388600" y="957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156227</xdr:rowOff>
    </xdr:from>
    <xdr:ext cx="469744" cy="259045"/>
    <xdr:sp macro="" textlink="">
      <xdr:nvSpPr>
        <xdr:cNvPr id="172" name="【体育館・プール】&#10;一人当たり面積平均値テキスト"/>
        <xdr:cNvSpPr txBox="1"/>
      </xdr:nvSpPr>
      <xdr:spPr>
        <a:xfrm>
          <a:off x="105664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73" name="フローチャート : 判断 172"/>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79828</xdr:rowOff>
    </xdr:from>
    <xdr:to>
      <xdr:col>15</xdr:col>
      <xdr:colOff>231775</xdr:colOff>
      <xdr:row>61</xdr:row>
      <xdr:rowOff>9978</xdr:rowOff>
    </xdr:to>
    <xdr:sp macro="" textlink="">
      <xdr:nvSpPr>
        <xdr:cNvPr id="179" name="円/楕円 178"/>
        <xdr:cNvSpPr/>
      </xdr:nvSpPr>
      <xdr:spPr>
        <a:xfrm>
          <a:off x="10426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102705</xdr:rowOff>
    </xdr:from>
    <xdr:ext cx="469744" cy="259045"/>
    <xdr:sp macro="" textlink="">
      <xdr:nvSpPr>
        <xdr:cNvPr id="180" name="【体育館・プール】&#10;一人当たり面積該当値テキスト"/>
        <xdr:cNvSpPr txBox="1"/>
      </xdr:nvSpPr>
      <xdr:spPr>
        <a:xfrm>
          <a:off x="10566400"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86106</xdr:rowOff>
    </xdr:from>
    <xdr:to>
      <xdr:col>6</xdr:col>
      <xdr:colOff>510540</xdr:colOff>
      <xdr:row>86</xdr:row>
      <xdr:rowOff>92963</xdr:rowOff>
    </xdr:to>
    <xdr:cxnSp macro="">
      <xdr:nvCxnSpPr>
        <xdr:cNvPr id="203" name="直線コネクタ 202"/>
        <xdr:cNvCxnSpPr/>
      </xdr:nvCxnSpPr>
      <xdr:spPr>
        <a:xfrm flipV="1">
          <a:off x="4634865" y="136306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4" name="【福祉施設】&#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05" name="直線コネクタ 204"/>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32783</xdr:rowOff>
    </xdr:from>
    <xdr:ext cx="405111" cy="259045"/>
    <xdr:sp macro="" textlink="">
      <xdr:nvSpPr>
        <xdr:cNvPr id="206" name="【福祉施設】&#10;有形固定資産減価償却率最大値テキスト"/>
        <xdr:cNvSpPr txBox="1"/>
      </xdr:nvSpPr>
      <xdr:spPr>
        <a:xfrm>
          <a:off x="4724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79</xdr:row>
      <xdr:rowOff>86106</xdr:rowOff>
    </xdr:from>
    <xdr:to>
      <xdr:col>6</xdr:col>
      <xdr:colOff>600075</xdr:colOff>
      <xdr:row>79</xdr:row>
      <xdr:rowOff>86106</xdr:rowOff>
    </xdr:to>
    <xdr:cxnSp macro="">
      <xdr:nvCxnSpPr>
        <xdr:cNvPr id="207" name="直線コネクタ 206"/>
        <xdr:cNvCxnSpPr/>
      </xdr:nvCxnSpPr>
      <xdr:spPr>
        <a:xfrm>
          <a:off x="4546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52595</xdr:rowOff>
    </xdr:from>
    <xdr:ext cx="405111" cy="259045"/>
    <xdr:sp macro="" textlink="">
      <xdr:nvSpPr>
        <xdr:cNvPr id="208" name="【福祉施設】&#10;有形固定資産減価償却率平均値テキスト"/>
        <xdr:cNvSpPr txBox="1"/>
      </xdr:nvSpPr>
      <xdr:spPr>
        <a:xfrm>
          <a:off x="4724400" y="1411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74168</xdr:rowOff>
    </xdr:from>
    <xdr:to>
      <xdr:col>6</xdr:col>
      <xdr:colOff>561975</xdr:colOff>
      <xdr:row>83</xdr:row>
      <xdr:rowOff>4318</xdr:rowOff>
    </xdr:to>
    <xdr:sp macro="" textlink="">
      <xdr:nvSpPr>
        <xdr:cNvPr id="209" name="フローチャート : 判断 208"/>
        <xdr:cNvSpPr/>
      </xdr:nvSpPr>
      <xdr:spPr>
        <a:xfrm>
          <a:off x="45847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35306</xdr:rowOff>
    </xdr:from>
    <xdr:to>
      <xdr:col>6</xdr:col>
      <xdr:colOff>561975</xdr:colOff>
      <xdr:row>81</xdr:row>
      <xdr:rowOff>136906</xdr:rowOff>
    </xdr:to>
    <xdr:sp macro="" textlink="">
      <xdr:nvSpPr>
        <xdr:cNvPr id="215" name="円/楕円 214"/>
        <xdr:cNvSpPr/>
      </xdr:nvSpPr>
      <xdr:spPr>
        <a:xfrm>
          <a:off x="4584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58183</xdr:rowOff>
    </xdr:from>
    <xdr:ext cx="405111" cy="259045"/>
    <xdr:sp macro="" textlink="">
      <xdr:nvSpPr>
        <xdr:cNvPr id="216" name="【福祉施設】&#10;有形固定資産減価償却率該当値テキスト"/>
        <xdr:cNvSpPr txBox="1"/>
      </xdr:nvSpPr>
      <xdr:spPr>
        <a:xfrm>
          <a:off x="4724400" y="1377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7" name="テキスト ボックス 2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28" name="直線コネクタ 2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9" name="テキスト ボックス 2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0" name="直線コネクタ 2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1" name="テキスト ボックス 2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2" name="直線コネクタ 2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3" name="テキスト ボックス 2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4" name="直線コネクタ 2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5" name="テキスト ボックス 2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3811</xdr:rowOff>
    </xdr:from>
    <xdr:to>
      <xdr:col>15</xdr:col>
      <xdr:colOff>180340</xdr:colOff>
      <xdr:row>85</xdr:row>
      <xdr:rowOff>26670</xdr:rowOff>
    </xdr:to>
    <xdr:cxnSp macro="">
      <xdr:nvCxnSpPr>
        <xdr:cNvPr id="239" name="直線コネクタ 238"/>
        <xdr:cNvCxnSpPr/>
      </xdr:nvCxnSpPr>
      <xdr:spPr>
        <a:xfrm flipV="1">
          <a:off x="10476865" y="13548361"/>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30497</xdr:rowOff>
    </xdr:from>
    <xdr:ext cx="469744" cy="259045"/>
    <xdr:sp macro="" textlink="">
      <xdr:nvSpPr>
        <xdr:cNvPr id="240" name="【福祉施設】&#10;一人当たり面積最小値テキスト"/>
        <xdr:cNvSpPr txBox="1"/>
      </xdr:nvSpPr>
      <xdr:spPr>
        <a:xfrm>
          <a:off x="10566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85</xdr:row>
      <xdr:rowOff>26670</xdr:rowOff>
    </xdr:from>
    <xdr:to>
      <xdr:col>15</xdr:col>
      <xdr:colOff>269875</xdr:colOff>
      <xdr:row>85</xdr:row>
      <xdr:rowOff>26670</xdr:rowOff>
    </xdr:to>
    <xdr:cxnSp macro="">
      <xdr:nvCxnSpPr>
        <xdr:cNvPr id="241" name="直線コネクタ 240"/>
        <xdr:cNvCxnSpPr/>
      </xdr:nvCxnSpPr>
      <xdr:spPr>
        <a:xfrm>
          <a:off x="10388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121938</xdr:rowOff>
    </xdr:from>
    <xdr:ext cx="469744" cy="259045"/>
    <xdr:sp macro="" textlink="">
      <xdr:nvSpPr>
        <xdr:cNvPr id="242" name="【福祉施設】&#10;一人当たり面積最大値テキスト"/>
        <xdr:cNvSpPr txBox="1"/>
      </xdr:nvSpPr>
      <xdr:spPr>
        <a:xfrm>
          <a:off x="10566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15</xdr:col>
      <xdr:colOff>92075</xdr:colOff>
      <xdr:row>79</xdr:row>
      <xdr:rowOff>3811</xdr:rowOff>
    </xdr:from>
    <xdr:to>
      <xdr:col>15</xdr:col>
      <xdr:colOff>269875</xdr:colOff>
      <xdr:row>79</xdr:row>
      <xdr:rowOff>3811</xdr:rowOff>
    </xdr:to>
    <xdr:cxnSp macro="">
      <xdr:nvCxnSpPr>
        <xdr:cNvPr id="243" name="直線コネクタ 242"/>
        <xdr:cNvCxnSpPr/>
      </xdr:nvCxnSpPr>
      <xdr:spPr>
        <a:xfrm>
          <a:off x="10388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21607</xdr:rowOff>
    </xdr:from>
    <xdr:ext cx="469744" cy="259045"/>
    <xdr:sp macro="" textlink="">
      <xdr:nvSpPr>
        <xdr:cNvPr id="244" name="【福祉施設】&#10;一人当たり面積平均値テキスト"/>
        <xdr:cNvSpPr txBox="1"/>
      </xdr:nvSpPr>
      <xdr:spPr>
        <a:xfrm>
          <a:off x="10566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170180</xdr:rowOff>
    </xdr:from>
    <xdr:to>
      <xdr:col>15</xdr:col>
      <xdr:colOff>231775</xdr:colOff>
      <xdr:row>83</xdr:row>
      <xdr:rowOff>100330</xdr:rowOff>
    </xdr:to>
    <xdr:sp macro="" textlink="">
      <xdr:nvSpPr>
        <xdr:cNvPr id="245" name="フローチャート : 判断 244"/>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55880</xdr:rowOff>
    </xdr:from>
    <xdr:to>
      <xdr:col>15</xdr:col>
      <xdr:colOff>231775</xdr:colOff>
      <xdr:row>84</xdr:row>
      <xdr:rowOff>157480</xdr:rowOff>
    </xdr:to>
    <xdr:sp macro="" textlink="">
      <xdr:nvSpPr>
        <xdr:cNvPr id="251" name="円/楕円 250"/>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142257</xdr:rowOff>
    </xdr:from>
    <xdr:ext cx="469744" cy="259045"/>
    <xdr:sp macro="" textlink="">
      <xdr:nvSpPr>
        <xdr:cNvPr id="252" name="【福祉施設】&#10;一人当たり面積該当値テキスト"/>
        <xdr:cNvSpPr txBox="1"/>
      </xdr:nvSpPr>
      <xdr:spPr>
        <a:xfrm>
          <a:off x="105664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3" name="正方形/長方形 25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3" name="テキスト ボックス 26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4" name="直線コネクタ 2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5" name="テキスト ボックス 26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6" name="直線コネクタ 2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7" name="テキスト ボックス 2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8" name="直線コネクタ 2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9" name="テキスト ボックス 2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0" name="直線コネクタ 2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1" name="テキスト ボックス 2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2" name="直線コネクタ 2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3" name="テキスト ボックス 2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4" name="直線コネクタ 2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5" name="テキスト ボックス 27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61505</xdr:rowOff>
    </xdr:from>
    <xdr:to>
      <xdr:col>6</xdr:col>
      <xdr:colOff>510540</xdr:colOff>
      <xdr:row>108</xdr:row>
      <xdr:rowOff>115388</xdr:rowOff>
    </xdr:to>
    <xdr:cxnSp macro="">
      <xdr:nvCxnSpPr>
        <xdr:cNvPr id="279" name="直線コネクタ 278"/>
        <xdr:cNvCxnSpPr/>
      </xdr:nvCxnSpPr>
      <xdr:spPr>
        <a:xfrm flipV="1">
          <a:off x="4634865" y="17035055"/>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119215</xdr:rowOff>
    </xdr:from>
    <xdr:ext cx="405111" cy="259045"/>
    <xdr:sp macro="" textlink="">
      <xdr:nvSpPr>
        <xdr:cNvPr id="280" name="【市民会館】&#10;有形固定資産減価償却率最小値テキスト"/>
        <xdr:cNvSpPr txBox="1"/>
      </xdr:nvSpPr>
      <xdr:spPr>
        <a:xfrm>
          <a:off x="4724400" y="1863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422275</xdr:colOff>
      <xdr:row>108</xdr:row>
      <xdr:rowOff>115388</xdr:rowOff>
    </xdr:from>
    <xdr:to>
      <xdr:col>6</xdr:col>
      <xdr:colOff>600075</xdr:colOff>
      <xdr:row>108</xdr:row>
      <xdr:rowOff>115388</xdr:rowOff>
    </xdr:to>
    <xdr:cxnSp macro="">
      <xdr:nvCxnSpPr>
        <xdr:cNvPr id="281" name="直線コネクタ 280"/>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8182</xdr:rowOff>
    </xdr:from>
    <xdr:ext cx="405111" cy="259045"/>
    <xdr:sp macro="" textlink="">
      <xdr:nvSpPr>
        <xdr:cNvPr id="282" name="【市民会館】&#10;有形固定資産減価償却率最大値テキスト"/>
        <xdr:cNvSpPr txBox="1"/>
      </xdr:nvSpPr>
      <xdr:spPr>
        <a:xfrm>
          <a:off x="4724400" y="1681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6</xdr:col>
      <xdr:colOff>422275</xdr:colOff>
      <xdr:row>99</xdr:row>
      <xdr:rowOff>61505</xdr:rowOff>
    </xdr:from>
    <xdr:to>
      <xdr:col>6</xdr:col>
      <xdr:colOff>600075</xdr:colOff>
      <xdr:row>99</xdr:row>
      <xdr:rowOff>61505</xdr:rowOff>
    </xdr:to>
    <xdr:cxnSp macro="">
      <xdr:nvCxnSpPr>
        <xdr:cNvPr id="283" name="直線コネクタ 282"/>
        <xdr:cNvCxnSpPr/>
      </xdr:nvCxnSpPr>
      <xdr:spPr>
        <a:xfrm>
          <a:off x="4546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87465</xdr:rowOff>
    </xdr:from>
    <xdr:ext cx="405111" cy="259045"/>
    <xdr:sp macro="" textlink="">
      <xdr:nvSpPr>
        <xdr:cNvPr id="284" name="【市民会館】&#10;有形固定資産減価償却率平均値テキスト"/>
        <xdr:cNvSpPr txBox="1"/>
      </xdr:nvSpPr>
      <xdr:spPr>
        <a:xfrm>
          <a:off x="4724400" y="1740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64588</xdr:rowOff>
    </xdr:from>
    <xdr:to>
      <xdr:col>6</xdr:col>
      <xdr:colOff>561975</xdr:colOff>
      <xdr:row>102</xdr:row>
      <xdr:rowOff>166188</xdr:rowOff>
    </xdr:to>
    <xdr:sp macro="" textlink="">
      <xdr:nvSpPr>
        <xdr:cNvPr id="285" name="フローチャート : 判断 284"/>
        <xdr:cNvSpPr/>
      </xdr:nvSpPr>
      <xdr:spPr>
        <a:xfrm>
          <a:off x="4584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13970</xdr:rowOff>
    </xdr:from>
    <xdr:to>
      <xdr:col>6</xdr:col>
      <xdr:colOff>561975</xdr:colOff>
      <xdr:row>103</xdr:row>
      <xdr:rowOff>115570</xdr:rowOff>
    </xdr:to>
    <xdr:sp macro="" textlink="">
      <xdr:nvSpPr>
        <xdr:cNvPr id="291" name="円/楕円 290"/>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163847</xdr:rowOff>
    </xdr:from>
    <xdr:ext cx="405111" cy="259045"/>
    <xdr:sp macro="" textlink="">
      <xdr:nvSpPr>
        <xdr:cNvPr id="292" name="【市民会館】&#10;有形固定資産減価償却率該当値テキスト"/>
        <xdr:cNvSpPr txBox="1"/>
      </xdr:nvSpPr>
      <xdr:spPr>
        <a:xfrm>
          <a:off x="472440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4" name="直線コネクタ 30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5" name="テキスト ボックス 30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6" name="直線コネクタ 30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7" name="テキスト ボックス 30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8" name="直線コネクタ 30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9" name="テキスト ボックス 30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0" name="直線コネクタ 30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1" name="テキスト ボックス 31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2" name="直線コネクタ 31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3" name="テキスト ボックス 31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4" name="直線コネクタ 31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5" name="テキスト ボックス 31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76200</xdr:rowOff>
    </xdr:to>
    <xdr:cxnSp macro="">
      <xdr:nvCxnSpPr>
        <xdr:cNvPr id="319" name="直線コネクタ 318"/>
        <xdr:cNvCxnSpPr/>
      </xdr:nvCxnSpPr>
      <xdr:spPr>
        <a:xfrm flipV="1">
          <a:off x="10476865" y="1715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0"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1" name="直線コネクタ 32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2"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23" name="直線コネクタ 322"/>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72770</xdr:rowOff>
    </xdr:from>
    <xdr:ext cx="469744" cy="259045"/>
    <xdr:sp macro="" textlink="">
      <xdr:nvSpPr>
        <xdr:cNvPr id="324" name="【市民会館】&#10;一人当たり面積平均値テキスト"/>
        <xdr:cNvSpPr txBox="1"/>
      </xdr:nvSpPr>
      <xdr:spPr>
        <a:xfrm>
          <a:off x="105664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49893</xdr:rowOff>
    </xdr:from>
    <xdr:to>
      <xdr:col>15</xdr:col>
      <xdr:colOff>231775</xdr:colOff>
      <xdr:row>105</xdr:row>
      <xdr:rowOff>151493</xdr:rowOff>
    </xdr:to>
    <xdr:sp macro="" textlink="">
      <xdr:nvSpPr>
        <xdr:cNvPr id="325" name="フローチャート : 判断 324"/>
        <xdr:cNvSpPr/>
      </xdr:nvSpPr>
      <xdr:spPr>
        <a:xfrm>
          <a:off x="10426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63500</xdr:rowOff>
    </xdr:from>
    <xdr:to>
      <xdr:col>15</xdr:col>
      <xdr:colOff>231775</xdr:colOff>
      <xdr:row>106</xdr:row>
      <xdr:rowOff>165100</xdr:rowOff>
    </xdr:to>
    <xdr:sp macro="" textlink="">
      <xdr:nvSpPr>
        <xdr:cNvPr id="331" name="円/楕円 330"/>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41927</xdr:rowOff>
    </xdr:from>
    <xdr:ext cx="469744" cy="259045"/>
    <xdr:sp macro="" textlink="">
      <xdr:nvSpPr>
        <xdr:cNvPr id="332" name="【市民会館】&#10;一人当たり面積該当値テキスト"/>
        <xdr:cNvSpPr txBox="1"/>
      </xdr:nvSpPr>
      <xdr:spPr>
        <a:xfrm>
          <a:off x="105664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5" name="テキスト ボックス 34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5" name="テキスト ボックス 35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8"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41</xdr:row>
      <xdr:rowOff>94162</xdr:rowOff>
    </xdr:to>
    <xdr:cxnSp macro="">
      <xdr:nvCxnSpPr>
        <xdr:cNvPr id="359" name="直線コネクタ 358"/>
        <xdr:cNvCxnSpPr/>
      </xdr:nvCxnSpPr>
      <xdr:spPr>
        <a:xfrm flipV="1">
          <a:off x="16318864" y="572262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97989</xdr:rowOff>
    </xdr:from>
    <xdr:ext cx="405111" cy="259045"/>
    <xdr:sp macro="" textlink="">
      <xdr:nvSpPr>
        <xdr:cNvPr id="360" name="【一般廃棄物処理施設】&#10;有形固定資産減価償却率最小値テキスト"/>
        <xdr:cNvSpPr txBox="1"/>
      </xdr:nvSpPr>
      <xdr:spPr>
        <a:xfrm>
          <a:off x="16408400" y="712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428625</xdr:colOff>
      <xdr:row>41</xdr:row>
      <xdr:rowOff>94162</xdr:rowOff>
    </xdr:from>
    <xdr:to>
      <xdr:col>23</xdr:col>
      <xdr:colOff>606425</xdr:colOff>
      <xdr:row>41</xdr:row>
      <xdr:rowOff>94162</xdr:rowOff>
    </xdr:to>
    <xdr:cxnSp macro="">
      <xdr:nvCxnSpPr>
        <xdr:cNvPr id="361" name="直線コネクタ 360"/>
        <xdr:cNvCxnSpPr/>
      </xdr:nvCxnSpPr>
      <xdr:spPr>
        <a:xfrm>
          <a:off x="16230600" y="712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62" name="【一般廃棄物処理施設】&#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63" name="直線コネクタ 36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95267</xdr:rowOff>
    </xdr:from>
    <xdr:ext cx="405111" cy="259045"/>
    <xdr:sp macro="" textlink="">
      <xdr:nvSpPr>
        <xdr:cNvPr id="364" name="【一般廃棄物処理施設】&#10;有形固定資産減価償却率平均値テキスト"/>
        <xdr:cNvSpPr txBox="1"/>
      </xdr:nvSpPr>
      <xdr:spPr>
        <a:xfrm>
          <a:off x="16408400" y="592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116840</xdr:rowOff>
    </xdr:from>
    <xdr:to>
      <xdr:col>23</xdr:col>
      <xdr:colOff>568325</xdr:colOff>
      <xdr:row>35</xdr:row>
      <xdr:rowOff>46990</xdr:rowOff>
    </xdr:to>
    <xdr:sp macro="" textlink="">
      <xdr:nvSpPr>
        <xdr:cNvPr id="365" name="フローチャート : 判断 364"/>
        <xdr:cNvSpPr/>
      </xdr:nvSpPr>
      <xdr:spPr>
        <a:xfrm>
          <a:off x="16268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13970</xdr:rowOff>
    </xdr:from>
    <xdr:to>
      <xdr:col>23</xdr:col>
      <xdr:colOff>568325</xdr:colOff>
      <xdr:row>33</xdr:row>
      <xdr:rowOff>115570</xdr:rowOff>
    </xdr:to>
    <xdr:sp macro="" textlink="">
      <xdr:nvSpPr>
        <xdr:cNvPr id="371" name="円/楕円 370"/>
        <xdr:cNvSpPr/>
      </xdr:nvSpPr>
      <xdr:spPr>
        <a:xfrm>
          <a:off x="16268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138447</xdr:rowOff>
    </xdr:from>
    <xdr:ext cx="405111" cy="259045"/>
    <xdr:sp macro="" textlink="">
      <xdr:nvSpPr>
        <xdr:cNvPr id="372" name="【一般廃棄物処理施設】&#10;有形固定資産減価償却率該当値テキスト"/>
        <xdr:cNvSpPr txBox="1"/>
      </xdr:nvSpPr>
      <xdr:spPr>
        <a:xfrm>
          <a:off x="164084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3" name="正方形/長方形 3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59,950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0" name="正方形/長方形 3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3" name="テキスト ボックス 38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5" name="テキスト ボックス 38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7" name="テキスト ボックス 3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9" name="テキスト ボックス 3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1" name="テキスト ボックス 3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3" name="テキスト ボックス 39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5" name="テキスト ボックス 394"/>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7" name="テキスト ボックス 39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20977</xdr:rowOff>
    </xdr:from>
    <xdr:to>
      <xdr:col>32</xdr:col>
      <xdr:colOff>186689</xdr:colOff>
      <xdr:row>41</xdr:row>
      <xdr:rowOff>52229</xdr:rowOff>
    </xdr:to>
    <xdr:cxnSp macro="">
      <xdr:nvCxnSpPr>
        <xdr:cNvPr id="399" name="直線コネクタ 398"/>
        <xdr:cNvCxnSpPr/>
      </xdr:nvCxnSpPr>
      <xdr:spPr>
        <a:xfrm flipV="1">
          <a:off x="22160864" y="5678827"/>
          <a:ext cx="0" cy="1402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56056</xdr:rowOff>
    </xdr:from>
    <xdr:ext cx="534377" cy="259045"/>
    <xdr:sp macro="" textlink="">
      <xdr:nvSpPr>
        <xdr:cNvPr id="400" name="【一般廃棄物処理施設】&#10;一人当たり有形固定資産（償却資産）額最小値テキスト"/>
        <xdr:cNvSpPr txBox="1"/>
      </xdr:nvSpPr>
      <xdr:spPr>
        <a:xfrm>
          <a:off x="22250400" y="70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36,484</a:t>
          </a:r>
          <a:endParaRPr kumimoji="1" lang="ja-JP" altLang="en-US" sz="1000" b="1">
            <a:latin typeface="ＭＳ Ｐゴシック"/>
          </a:endParaRPr>
        </a:p>
      </xdr:txBody>
    </xdr:sp>
    <xdr:clientData/>
  </xdr:oneCellAnchor>
  <xdr:twoCellAnchor>
    <xdr:from>
      <xdr:col>32</xdr:col>
      <xdr:colOff>98425</xdr:colOff>
      <xdr:row>41</xdr:row>
      <xdr:rowOff>52229</xdr:rowOff>
    </xdr:from>
    <xdr:to>
      <xdr:col>32</xdr:col>
      <xdr:colOff>276225</xdr:colOff>
      <xdr:row>41</xdr:row>
      <xdr:rowOff>52229</xdr:rowOff>
    </xdr:to>
    <xdr:cxnSp macro="">
      <xdr:nvCxnSpPr>
        <xdr:cNvPr id="401" name="直線コネクタ 400"/>
        <xdr:cNvCxnSpPr/>
      </xdr:nvCxnSpPr>
      <xdr:spPr>
        <a:xfrm>
          <a:off x="22072600" y="70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139104</xdr:rowOff>
    </xdr:from>
    <xdr:ext cx="534377" cy="259045"/>
    <xdr:sp macro="" textlink="">
      <xdr:nvSpPr>
        <xdr:cNvPr id="402" name="【一般廃棄物処理施設】&#10;一人当たり有形固定資産（償却資産）額最大値テキスト"/>
        <xdr:cNvSpPr txBox="1"/>
      </xdr:nvSpPr>
      <xdr:spPr>
        <a:xfrm>
          <a:off x="22250400" y="5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79,441</a:t>
          </a:r>
          <a:endParaRPr kumimoji="1" lang="ja-JP" altLang="en-US" sz="1000" b="1">
            <a:latin typeface="ＭＳ Ｐゴシック"/>
          </a:endParaRPr>
        </a:p>
      </xdr:txBody>
    </xdr:sp>
    <xdr:clientData/>
  </xdr:oneCellAnchor>
  <xdr:twoCellAnchor>
    <xdr:from>
      <xdr:col>32</xdr:col>
      <xdr:colOff>98425</xdr:colOff>
      <xdr:row>33</xdr:row>
      <xdr:rowOff>20977</xdr:rowOff>
    </xdr:from>
    <xdr:to>
      <xdr:col>32</xdr:col>
      <xdr:colOff>276225</xdr:colOff>
      <xdr:row>33</xdr:row>
      <xdr:rowOff>20977</xdr:rowOff>
    </xdr:to>
    <xdr:cxnSp macro="">
      <xdr:nvCxnSpPr>
        <xdr:cNvPr id="403" name="直線コネクタ 402"/>
        <xdr:cNvCxnSpPr/>
      </xdr:nvCxnSpPr>
      <xdr:spPr>
        <a:xfrm>
          <a:off x="22072600" y="567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131386</xdr:rowOff>
    </xdr:from>
    <xdr:ext cx="534377" cy="259045"/>
    <xdr:sp macro="" textlink="">
      <xdr:nvSpPr>
        <xdr:cNvPr id="404" name="【一般廃棄物処理施設】&#10;一人当たり有形固定資産（償却資産）額平均値テキスト"/>
        <xdr:cNvSpPr txBox="1"/>
      </xdr:nvSpPr>
      <xdr:spPr>
        <a:xfrm>
          <a:off x="22250400" y="613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63,344</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152959</xdr:rowOff>
    </xdr:from>
    <xdr:to>
      <xdr:col>32</xdr:col>
      <xdr:colOff>238125</xdr:colOff>
      <xdr:row>36</xdr:row>
      <xdr:rowOff>83109</xdr:rowOff>
    </xdr:to>
    <xdr:sp macro="" textlink="">
      <xdr:nvSpPr>
        <xdr:cNvPr id="405" name="フローチャート : 判断 404"/>
        <xdr:cNvSpPr/>
      </xdr:nvSpPr>
      <xdr:spPr>
        <a:xfrm>
          <a:off x="22110700" y="615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68050</xdr:rowOff>
    </xdr:from>
    <xdr:to>
      <xdr:col>32</xdr:col>
      <xdr:colOff>238125</xdr:colOff>
      <xdr:row>34</xdr:row>
      <xdr:rowOff>169650</xdr:rowOff>
    </xdr:to>
    <xdr:sp macro="" textlink="">
      <xdr:nvSpPr>
        <xdr:cNvPr id="411" name="円/楕円 410"/>
        <xdr:cNvSpPr/>
      </xdr:nvSpPr>
      <xdr:spPr>
        <a:xfrm>
          <a:off x="22110700" y="5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90927</xdr:rowOff>
    </xdr:from>
    <xdr:ext cx="534377" cy="259045"/>
    <xdr:sp macro="" textlink="">
      <xdr:nvSpPr>
        <xdr:cNvPr id="412" name="【一般廃棄物処理施設】&#10;一人当たり有形固定資産（償却資産）額該当値テキスト"/>
        <xdr:cNvSpPr txBox="1"/>
      </xdr:nvSpPr>
      <xdr:spPr>
        <a:xfrm>
          <a:off x="22250400" y="57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62</xdr:row>
      <xdr:rowOff>167640</xdr:rowOff>
    </xdr:to>
    <xdr:cxnSp macro="">
      <xdr:nvCxnSpPr>
        <xdr:cNvPr id="437" name="直線コネクタ 436"/>
        <xdr:cNvCxnSpPr/>
      </xdr:nvCxnSpPr>
      <xdr:spPr>
        <a:xfrm flipV="1">
          <a:off x="16318864" y="94792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17</xdr:rowOff>
    </xdr:from>
    <xdr:ext cx="405111" cy="259045"/>
    <xdr:sp macro="" textlink="">
      <xdr:nvSpPr>
        <xdr:cNvPr id="438" name="【保健センター・保健所】&#10;有形固定資産減価償却率最小値テキスト"/>
        <xdr:cNvSpPr txBox="1"/>
      </xdr:nvSpPr>
      <xdr:spPr>
        <a:xfrm>
          <a:off x="16408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62</xdr:row>
      <xdr:rowOff>167640</xdr:rowOff>
    </xdr:from>
    <xdr:to>
      <xdr:col>23</xdr:col>
      <xdr:colOff>606425</xdr:colOff>
      <xdr:row>62</xdr:row>
      <xdr:rowOff>167640</xdr:rowOff>
    </xdr:to>
    <xdr:cxnSp macro="">
      <xdr:nvCxnSpPr>
        <xdr:cNvPr id="439" name="直線コネクタ 438"/>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440"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441" name="直線コネクタ 440"/>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123207</xdr:rowOff>
    </xdr:from>
    <xdr:ext cx="405111" cy="259045"/>
    <xdr:sp macro="" textlink="">
      <xdr:nvSpPr>
        <xdr:cNvPr id="442" name="【保健センター・保健所】&#10;有形固定資産減価償却率平均値テキスト"/>
        <xdr:cNvSpPr txBox="1"/>
      </xdr:nvSpPr>
      <xdr:spPr>
        <a:xfrm>
          <a:off x="16408400" y="9381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43" name="フローチャート : 判断 442"/>
        <xdr:cNvSpPr/>
      </xdr:nvSpPr>
      <xdr:spPr>
        <a:xfrm>
          <a:off x="1626870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116840</xdr:rowOff>
    </xdr:from>
    <xdr:to>
      <xdr:col>23</xdr:col>
      <xdr:colOff>568325</xdr:colOff>
      <xdr:row>63</xdr:row>
      <xdr:rowOff>46990</xdr:rowOff>
    </xdr:to>
    <xdr:sp macro="" textlink="">
      <xdr:nvSpPr>
        <xdr:cNvPr id="449" name="円/楕円 448"/>
        <xdr:cNvSpPr/>
      </xdr:nvSpPr>
      <xdr:spPr>
        <a:xfrm>
          <a:off x="16268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31767</xdr:rowOff>
    </xdr:from>
    <xdr:ext cx="405111" cy="259045"/>
    <xdr:sp macro="" textlink="">
      <xdr:nvSpPr>
        <xdr:cNvPr id="450" name="【保健センター・保健所】&#10;有形固定資産減価償却率該当値テキスト"/>
        <xdr:cNvSpPr txBox="1"/>
      </xdr:nvSpPr>
      <xdr:spPr>
        <a:xfrm>
          <a:off x="16408400" y="1066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34290</xdr:rowOff>
    </xdr:to>
    <xdr:cxnSp macro="">
      <xdr:nvCxnSpPr>
        <xdr:cNvPr id="472" name="直線コネクタ 471"/>
        <xdr:cNvCxnSpPr/>
      </xdr:nvCxnSpPr>
      <xdr:spPr>
        <a:xfrm flipV="1">
          <a:off x="22160864" y="94640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38117</xdr:rowOff>
    </xdr:from>
    <xdr:ext cx="469744" cy="259045"/>
    <xdr:sp macro="" textlink="">
      <xdr:nvSpPr>
        <xdr:cNvPr id="473" name="【保健センター・保健所】&#10;一人当たり面積最小値テキスト"/>
        <xdr:cNvSpPr txBox="1"/>
      </xdr:nvSpPr>
      <xdr:spPr>
        <a:xfrm>
          <a:off x="22250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34290</xdr:rowOff>
    </xdr:from>
    <xdr:to>
      <xdr:col>32</xdr:col>
      <xdr:colOff>276225</xdr:colOff>
      <xdr:row>63</xdr:row>
      <xdr:rowOff>34290</xdr:rowOff>
    </xdr:to>
    <xdr:cxnSp macro="">
      <xdr:nvCxnSpPr>
        <xdr:cNvPr id="474" name="直線コネクタ 473"/>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75"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76" name="直線コネクタ 47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477"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78" name="フローチャート : 判断 477"/>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154940</xdr:rowOff>
    </xdr:from>
    <xdr:to>
      <xdr:col>32</xdr:col>
      <xdr:colOff>238125</xdr:colOff>
      <xdr:row>59</xdr:row>
      <xdr:rowOff>85090</xdr:rowOff>
    </xdr:to>
    <xdr:sp macro="" textlink="">
      <xdr:nvSpPr>
        <xdr:cNvPr id="484" name="円/楕円 483"/>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6367</xdr:rowOff>
    </xdr:from>
    <xdr:ext cx="469744" cy="259045"/>
    <xdr:sp macro="" textlink="">
      <xdr:nvSpPr>
        <xdr:cNvPr id="485" name="【保健センター・保健所】&#10;一人当たり面積該当値テキスト"/>
        <xdr:cNvSpPr txBox="1"/>
      </xdr:nvSpPr>
      <xdr:spPr>
        <a:xfrm>
          <a:off x="222504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6" name="テキスト ボックス 4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7" name="直線コネクタ 4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8" name="テキスト ボックス 4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9" name="直線コネクタ 4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0" name="テキスト ボックス 4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1" name="直線コネクタ 5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02" name="テキスト ボックス 5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3" name="直線コネクタ 5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4" name="テキスト ボックス 5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136398</xdr:rowOff>
    </xdr:from>
    <xdr:to>
      <xdr:col>23</xdr:col>
      <xdr:colOff>516889</xdr:colOff>
      <xdr:row>85</xdr:row>
      <xdr:rowOff>76963</xdr:rowOff>
    </xdr:to>
    <xdr:cxnSp macro="">
      <xdr:nvCxnSpPr>
        <xdr:cNvPr id="508" name="直線コネクタ 507"/>
        <xdr:cNvCxnSpPr/>
      </xdr:nvCxnSpPr>
      <xdr:spPr>
        <a:xfrm flipV="1">
          <a:off x="16318864" y="13680948"/>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80790</xdr:rowOff>
    </xdr:from>
    <xdr:ext cx="405111" cy="259045"/>
    <xdr:sp macro="" textlink="">
      <xdr:nvSpPr>
        <xdr:cNvPr id="509" name="【消防施設】&#10;有形固定資産減価償却率最小値テキスト"/>
        <xdr:cNvSpPr txBox="1"/>
      </xdr:nvSpPr>
      <xdr:spPr>
        <a:xfrm>
          <a:off x="16408400" y="1465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85</xdr:row>
      <xdr:rowOff>76963</xdr:rowOff>
    </xdr:from>
    <xdr:to>
      <xdr:col>23</xdr:col>
      <xdr:colOff>606425</xdr:colOff>
      <xdr:row>85</xdr:row>
      <xdr:rowOff>76963</xdr:rowOff>
    </xdr:to>
    <xdr:cxnSp macro="">
      <xdr:nvCxnSpPr>
        <xdr:cNvPr id="510" name="直線コネクタ 509"/>
        <xdr:cNvCxnSpPr/>
      </xdr:nvCxnSpPr>
      <xdr:spPr>
        <a:xfrm>
          <a:off x="16230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83075</xdr:rowOff>
    </xdr:from>
    <xdr:ext cx="405111" cy="259045"/>
    <xdr:sp macro="" textlink="">
      <xdr:nvSpPr>
        <xdr:cNvPr id="511" name="【消防施設】&#10;有形固定資産減価償却率最大値テキスト"/>
        <xdr:cNvSpPr txBox="1"/>
      </xdr:nvSpPr>
      <xdr:spPr>
        <a:xfrm>
          <a:off x="164084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79</xdr:row>
      <xdr:rowOff>136398</xdr:rowOff>
    </xdr:from>
    <xdr:to>
      <xdr:col>23</xdr:col>
      <xdr:colOff>606425</xdr:colOff>
      <xdr:row>79</xdr:row>
      <xdr:rowOff>136398</xdr:rowOff>
    </xdr:to>
    <xdr:cxnSp macro="">
      <xdr:nvCxnSpPr>
        <xdr:cNvPr id="512" name="直線コネクタ 511"/>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30751</xdr:rowOff>
    </xdr:from>
    <xdr:ext cx="405111" cy="259045"/>
    <xdr:sp macro="" textlink="">
      <xdr:nvSpPr>
        <xdr:cNvPr id="513" name="【消防施設】&#10;有形固定資産減価償却率平均値テキスト"/>
        <xdr:cNvSpPr txBox="1"/>
      </xdr:nvSpPr>
      <xdr:spPr>
        <a:xfrm>
          <a:off x="16408400" y="1408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7874</xdr:rowOff>
    </xdr:from>
    <xdr:to>
      <xdr:col>23</xdr:col>
      <xdr:colOff>568325</xdr:colOff>
      <xdr:row>83</xdr:row>
      <xdr:rowOff>109474</xdr:rowOff>
    </xdr:to>
    <xdr:sp macro="" textlink="">
      <xdr:nvSpPr>
        <xdr:cNvPr id="514" name="フローチャート : 判断 513"/>
        <xdr:cNvSpPr/>
      </xdr:nvSpPr>
      <xdr:spPr>
        <a:xfrm>
          <a:off x="16268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26163</xdr:rowOff>
    </xdr:from>
    <xdr:to>
      <xdr:col>23</xdr:col>
      <xdr:colOff>568325</xdr:colOff>
      <xdr:row>85</xdr:row>
      <xdr:rowOff>127763</xdr:rowOff>
    </xdr:to>
    <xdr:sp macro="" textlink="">
      <xdr:nvSpPr>
        <xdr:cNvPr id="520" name="円/楕円 519"/>
        <xdr:cNvSpPr/>
      </xdr:nvSpPr>
      <xdr:spPr>
        <a:xfrm>
          <a:off x="16268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112540</xdr:rowOff>
    </xdr:from>
    <xdr:ext cx="405111" cy="259045"/>
    <xdr:sp macro="" textlink="">
      <xdr:nvSpPr>
        <xdr:cNvPr id="521" name="【消防施設】&#10;有形固定資産減価償却率該当値テキスト"/>
        <xdr:cNvSpPr txBox="1"/>
      </xdr:nvSpPr>
      <xdr:spPr>
        <a:xfrm>
          <a:off x="16408400" y="1451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33" name="直線コネクタ 5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4" name="テキスト ボックス 5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5" name="直線コネクタ 5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6" name="テキスト ボックス 5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7" name="直線コネクタ 5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8" name="テキスト ボックス 5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9" name="直線コネクタ 5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0" name="テキスト ボックス 5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118111</xdr:rowOff>
    </xdr:to>
    <xdr:cxnSp macro="">
      <xdr:nvCxnSpPr>
        <xdr:cNvPr id="544" name="直線コネクタ 543"/>
        <xdr:cNvCxnSpPr/>
      </xdr:nvCxnSpPr>
      <xdr:spPr>
        <a:xfrm flipV="1">
          <a:off x="22160864"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5" name="【消防施設】&#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6" name="直線コネクタ 545"/>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47" name="【消防施設】&#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48" name="直線コネクタ 547"/>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91457</xdr:rowOff>
    </xdr:from>
    <xdr:ext cx="469744" cy="259045"/>
    <xdr:sp macro="" textlink="">
      <xdr:nvSpPr>
        <xdr:cNvPr id="549" name="【消防施設】&#10;一人当たり面積平均値テキスト"/>
        <xdr:cNvSpPr txBox="1"/>
      </xdr:nvSpPr>
      <xdr:spPr>
        <a:xfrm>
          <a:off x="22250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113030</xdr:rowOff>
    </xdr:from>
    <xdr:to>
      <xdr:col>32</xdr:col>
      <xdr:colOff>238125</xdr:colOff>
      <xdr:row>82</xdr:row>
      <xdr:rowOff>43180</xdr:rowOff>
    </xdr:to>
    <xdr:sp macro="" textlink="">
      <xdr:nvSpPr>
        <xdr:cNvPr id="550" name="フローチャート : 判断 54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147320</xdr:rowOff>
    </xdr:from>
    <xdr:to>
      <xdr:col>32</xdr:col>
      <xdr:colOff>238125</xdr:colOff>
      <xdr:row>81</xdr:row>
      <xdr:rowOff>77470</xdr:rowOff>
    </xdr:to>
    <xdr:sp macro="" textlink="">
      <xdr:nvSpPr>
        <xdr:cNvPr id="556" name="円/楕円 555"/>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170197</xdr:rowOff>
    </xdr:from>
    <xdr:ext cx="469744" cy="259045"/>
    <xdr:sp macro="" textlink="">
      <xdr:nvSpPr>
        <xdr:cNvPr id="557" name="【消防施設】&#10;一人当たり面積該当値テキスト"/>
        <xdr:cNvSpPr txBox="1"/>
      </xdr:nvSpPr>
      <xdr:spPr>
        <a:xfrm>
          <a:off x="222504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8" name="正方形/長方形 55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5" name="正方形/長方形 56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6" name="テキスト ボックス 5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165354</xdr:rowOff>
    </xdr:from>
    <xdr:to>
      <xdr:col>23</xdr:col>
      <xdr:colOff>516889</xdr:colOff>
      <xdr:row>108</xdr:row>
      <xdr:rowOff>89915</xdr:rowOff>
    </xdr:to>
    <xdr:cxnSp macro="">
      <xdr:nvCxnSpPr>
        <xdr:cNvPr id="580" name="直線コネクタ 579"/>
        <xdr:cNvCxnSpPr/>
      </xdr:nvCxnSpPr>
      <xdr:spPr>
        <a:xfrm flipV="1">
          <a:off x="16318864" y="1713890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93742</xdr:rowOff>
    </xdr:from>
    <xdr:ext cx="405111" cy="259045"/>
    <xdr:sp macro="" textlink="">
      <xdr:nvSpPr>
        <xdr:cNvPr id="581" name="【庁舎】&#10;有形固定資産減価償却率最小値テキスト"/>
        <xdr:cNvSpPr txBox="1"/>
      </xdr:nvSpPr>
      <xdr:spPr>
        <a:xfrm>
          <a:off x="164084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a:t>
          </a:r>
          <a:endParaRPr kumimoji="1" lang="ja-JP" altLang="en-US" sz="1000" b="1">
            <a:latin typeface="ＭＳ Ｐゴシック"/>
          </a:endParaRPr>
        </a:p>
      </xdr:txBody>
    </xdr:sp>
    <xdr:clientData/>
  </xdr:oneCellAnchor>
  <xdr:twoCellAnchor>
    <xdr:from>
      <xdr:col>23</xdr:col>
      <xdr:colOff>428625</xdr:colOff>
      <xdr:row>108</xdr:row>
      <xdr:rowOff>89915</xdr:rowOff>
    </xdr:from>
    <xdr:to>
      <xdr:col>23</xdr:col>
      <xdr:colOff>606425</xdr:colOff>
      <xdr:row>108</xdr:row>
      <xdr:rowOff>89915</xdr:rowOff>
    </xdr:to>
    <xdr:cxnSp macro="">
      <xdr:nvCxnSpPr>
        <xdr:cNvPr id="582" name="直線コネクタ 581"/>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112031</xdr:rowOff>
    </xdr:from>
    <xdr:ext cx="405111" cy="259045"/>
    <xdr:sp macro="" textlink="">
      <xdr:nvSpPr>
        <xdr:cNvPr id="583" name="【庁舎】&#10;有形固定資産減価償却率最大値テキスト"/>
        <xdr:cNvSpPr txBox="1"/>
      </xdr:nvSpPr>
      <xdr:spPr>
        <a:xfrm>
          <a:off x="164084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23</xdr:col>
      <xdr:colOff>428625</xdr:colOff>
      <xdr:row>99</xdr:row>
      <xdr:rowOff>165354</xdr:rowOff>
    </xdr:from>
    <xdr:to>
      <xdr:col>23</xdr:col>
      <xdr:colOff>606425</xdr:colOff>
      <xdr:row>99</xdr:row>
      <xdr:rowOff>165354</xdr:rowOff>
    </xdr:to>
    <xdr:cxnSp macro="">
      <xdr:nvCxnSpPr>
        <xdr:cNvPr id="584" name="直線コネクタ 583"/>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41419</xdr:rowOff>
    </xdr:from>
    <xdr:ext cx="405111" cy="259045"/>
    <xdr:sp macro="" textlink="">
      <xdr:nvSpPr>
        <xdr:cNvPr id="585" name="【庁舎】&#10;有形固定資産減価償却率平均値テキスト"/>
        <xdr:cNvSpPr txBox="1"/>
      </xdr:nvSpPr>
      <xdr:spPr>
        <a:xfrm>
          <a:off x="164084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18542</xdr:rowOff>
    </xdr:from>
    <xdr:to>
      <xdr:col>23</xdr:col>
      <xdr:colOff>568325</xdr:colOff>
      <xdr:row>105</xdr:row>
      <xdr:rowOff>120142</xdr:rowOff>
    </xdr:to>
    <xdr:sp macro="" textlink="">
      <xdr:nvSpPr>
        <xdr:cNvPr id="586" name="フローチャート : 判断 585"/>
        <xdr:cNvSpPr/>
      </xdr:nvSpPr>
      <xdr:spPr>
        <a:xfrm>
          <a:off x="16268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48261</xdr:rowOff>
    </xdr:from>
    <xdr:to>
      <xdr:col>23</xdr:col>
      <xdr:colOff>568325</xdr:colOff>
      <xdr:row>106</xdr:row>
      <xdr:rowOff>149861</xdr:rowOff>
    </xdr:to>
    <xdr:sp macro="" textlink="">
      <xdr:nvSpPr>
        <xdr:cNvPr id="592" name="円/楕円 591"/>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26688</xdr:rowOff>
    </xdr:from>
    <xdr:ext cx="405111" cy="259045"/>
    <xdr:sp macro="" textlink="">
      <xdr:nvSpPr>
        <xdr:cNvPr id="593" name="【庁舎】&#10;有形固定資産減価償却率該当値テキスト"/>
        <xdr:cNvSpPr txBox="1"/>
      </xdr:nvSpPr>
      <xdr:spPr>
        <a:xfrm>
          <a:off x="164084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4" name="正方形/長方形 59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1" name="正方形/長方形 60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5" name="直線コネクタ 6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6" name="テキスト ボックス 6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7" name="直線コネクタ 6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8" name="テキスト ボックス 6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9" name="直線コネクタ 6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0" name="テキスト ボックス 6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1" name="直線コネクタ 6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2" name="テキスト ボックス 6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3" name="直線コネクタ 6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4" name="テキスト ボックス 6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5" name="直線コネクタ 6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6" name="テキスト ボックス 6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35379</xdr:rowOff>
    </xdr:from>
    <xdr:to>
      <xdr:col>32</xdr:col>
      <xdr:colOff>186689</xdr:colOff>
      <xdr:row>108</xdr:row>
      <xdr:rowOff>43543</xdr:rowOff>
    </xdr:to>
    <xdr:cxnSp macro="">
      <xdr:nvCxnSpPr>
        <xdr:cNvPr id="620" name="直線コネクタ 619"/>
        <xdr:cNvCxnSpPr/>
      </xdr:nvCxnSpPr>
      <xdr:spPr>
        <a:xfrm flipV="1">
          <a:off x="22160864" y="170089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1"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2" name="直線コネクタ 621"/>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153506</xdr:rowOff>
    </xdr:from>
    <xdr:ext cx="469744" cy="259045"/>
    <xdr:sp macro="" textlink="">
      <xdr:nvSpPr>
        <xdr:cNvPr id="623" name="【庁舎】&#10;一人当たり面積最大値テキスト"/>
        <xdr:cNvSpPr txBox="1"/>
      </xdr:nvSpPr>
      <xdr:spPr>
        <a:xfrm>
          <a:off x="22250400"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99</xdr:row>
      <xdr:rowOff>35379</xdr:rowOff>
    </xdr:from>
    <xdr:to>
      <xdr:col>32</xdr:col>
      <xdr:colOff>276225</xdr:colOff>
      <xdr:row>99</xdr:row>
      <xdr:rowOff>35379</xdr:rowOff>
    </xdr:to>
    <xdr:cxnSp macro="">
      <xdr:nvCxnSpPr>
        <xdr:cNvPr id="624" name="直線コネクタ 623"/>
        <xdr:cNvCxnSpPr/>
      </xdr:nvCxnSpPr>
      <xdr:spPr>
        <a:xfrm>
          <a:off x="22072600" y="1700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15620</xdr:rowOff>
    </xdr:from>
    <xdr:ext cx="469744" cy="259045"/>
    <xdr:sp macro="" textlink="">
      <xdr:nvSpPr>
        <xdr:cNvPr id="625" name="【庁舎】&#10;一人当たり面積平均値テキスト"/>
        <xdr:cNvSpPr txBox="1"/>
      </xdr:nvSpPr>
      <xdr:spPr>
        <a:xfrm>
          <a:off x="22250400" y="1767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164193</xdr:rowOff>
    </xdr:from>
    <xdr:to>
      <xdr:col>32</xdr:col>
      <xdr:colOff>238125</xdr:colOff>
      <xdr:row>104</xdr:row>
      <xdr:rowOff>94343</xdr:rowOff>
    </xdr:to>
    <xdr:sp macro="" textlink="">
      <xdr:nvSpPr>
        <xdr:cNvPr id="626" name="フローチャート : 判断 625"/>
        <xdr:cNvSpPr/>
      </xdr:nvSpPr>
      <xdr:spPr>
        <a:xfrm>
          <a:off x="22110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9071</xdr:rowOff>
    </xdr:from>
    <xdr:to>
      <xdr:col>32</xdr:col>
      <xdr:colOff>238125</xdr:colOff>
      <xdr:row>104</xdr:row>
      <xdr:rowOff>110671</xdr:rowOff>
    </xdr:to>
    <xdr:sp macro="" textlink="">
      <xdr:nvSpPr>
        <xdr:cNvPr id="632" name="円/楕円 631"/>
        <xdr:cNvSpPr/>
      </xdr:nvSpPr>
      <xdr:spPr>
        <a:xfrm>
          <a:off x="22110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158948</xdr:rowOff>
    </xdr:from>
    <xdr:ext cx="469744" cy="259045"/>
    <xdr:sp macro="" textlink="">
      <xdr:nvSpPr>
        <xdr:cNvPr id="633" name="【庁舎】&#10;一人当たり面積該当値テキスト"/>
        <xdr:cNvSpPr txBox="1"/>
      </xdr:nvSpPr>
      <xdr:spPr>
        <a:xfrm>
          <a:off x="22250400" y="178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　本市では、高度経済成長期を中心に当該施設類型に該当するものを含む公共施設の整備を進め、膨大な量の施設を保有している。</a:t>
          </a:r>
          <a:endParaRPr lang="ja-JP" altLang="ja-JP" sz="1800">
            <a:effectLst/>
          </a:endParaRPr>
        </a:p>
        <a:p>
          <a:r>
            <a:rPr kumimoji="1" lang="ja-JP" altLang="ja-JP" sz="1800">
              <a:solidFill>
                <a:schemeClr val="dk1"/>
              </a:solidFill>
              <a:effectLst/>
              <a:latin typeface="+mn-lt"/>
              <a:ea typeface="+mn-ea"/>
              <a:cs typeface="+mn-cs"/>
            </a:rPr>
            <a:t>　こうした施設の老朽化が進んでいることから、</a:t>
          </a:r>
          <a:r>
            <a:rPr kumimoji="1" lang="ja-JP" altLang="en-US" sz="1800">
              <a:solidFill>
                <a:schemeClr val="dk1"/>
              </a:solidFill>
              <a:effectLst/>
              <a:latin typeface="+mn-lt"/>
              <a:ea typeface="+mn-ea"/>
              <a:cs typeface="+mn-cs"/>
            </a:rPr>
            <a:t>市</a:t>
          </a:r>
          <a:r>
            <a:rPr kumimoji="1" lang="ja-JP" altLang="ja-JP" sz="1800">
              <a:solidFill>
                <a:schemeClr val="dk1"/>
              </a:solidFill>
              <a:effectLst/>
              <a:latin typeface="+mn-lt"/>
              <a:ea typeface="+mn-ea"/>
              <a:cs typeface="+mn-cs"/>
            </a:rPr>
            <a:t>設建築物については「資産流動化プロジェクトチーム」による総合的な有効活用や、インフラ施設については長寿命化を基本とした効率的な維持管理を実施してき</a:t>
          </a:r>
          <a:r>
            <a:rPr kumimoji="1" lang="ja-JP" altLang="en-US" sz="1800">
              <a:solidFill>
                <a:schemeClr val="dk1"/>
              </a:solidFill>
              <a:effectLst/>
              <a:latin typeface="+mn-lt"/>
              <a:ea typeface="+mn-ea"/>
              <a:cs typeface="+mn-cs"/>
            </a:rPr>
            <a:t>ており、</a:t>
          </a:r>
          <a:r>
            <a:rPr kumimoji="1" lang="ja-JP" altLang="ja-JP" sz="1800">
              <a:solidFill>
                <a:schemeClr val="dk1"/>
              </a:solidFill>
              <a:effectLst/>
              <a:latin typeface="+mn-lt"/>
              <a:ea typeface="+mn-ea"/>
              <a:cs typeface="+mn-cs"/>
            </a:rPr>
            <a:t>平成</a:t>
          </a:r>
          <a:r>
            <a:rPr kumimoji="1" lang="en-US" altLang="ja-JP" sz="1800">
              <a:solidFill>
                <a:schemeClr val="dk1"/>
              </a:solidFill>
              <a:effectLst/>
              <a:latin typeface="+mn-lt"/>
              <a:ea typeface="+mn-ea"/>
              <a:cs typeface="+mn-cs"/>
            </a:rPr>
            <a:t>27</a:t>
          </a:r>
          <a:r>
            <a:rPr kumimoji="1" lang="ja-JP" altLang="ja-JP" sz="1800">
              <a:solidFill>
                <a:schemeClr val="dk1"/>
              </a:solidFill>
              <a:effectLst/>
              <a:latin typeface="+mn-lt"/>
              <a:ea typeface="+mn-ea"/>
              <a:cs typeface="+mn-cs"/>
            </a:rPr>
            <a:t>年度に策定した「大阪市公共施設マネジメント基本方針」に沿って、規模の最適化、予防保全による長寿命化、多様なコスト縮減手法の導入に取り組んでいる。</a:t>
          </a:r>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861;&#21152;&#22238;&#31572;/03.&#32207;&#21209;&#30465;&#12424;&#12426;&#36074;&#21839;/02.&#22238;&#31572;/&#12304;&#36001;&#25919;&#29366;&#27841;&#36039;&#26009;&#38598;&#12305;_271004_&#22823;&#38442;&#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117.1</v>
          </cell>
        </row>
        <row r="53">
          <cell r="O53">
            <v>51.3</v>
          </cell>
        </row>
        <row r="55">
          <cell r="G55" t="str">
            <v>類似団体内平均値</v>
          </cell>
          <cell r="O55">
            <v>124.2</v>
          </cell>
        </row>
        <row r="57">
          <cell r="O57">
            <v>55.7</v>
          </cell>
        </row>
        <row r="72">
          <cell r="K72" t="str">
            <v>H23</v>
          </cell>
          <cell r="L72" t="str">
            <v>H24</v>
          </cell>
          <cell r="M72" t="str">
            <v>H25</v>
          </cell>
          <cell r="N72" t="str">
            <v>H26</v>
          </cell>
          <cell r="O72" t="str">
            <v>H27</v>
          </cell>
        </row>
        <row r="73">
          <cell r="G73" t="str">
            <v>当該団体値</v>
          </cell>
          <cell r="K73">
            <v>199.9</v>
          </cell>
          <cell r="L73">
            <v>180.8</v>
          </cell>
          <cell r="M73">
            <v>152.5</v>
          </cell>
          <cell r="N73">
            <v>141.80000000000001</v>
          </cell>
          <cell r="O73">
            <v>117.1</v>
          </cell>
        </row>
        <row r="75">
          <cell r="K75">
            <v>10</v>
          </cell>
          <cell r="L75">
            <v>9.4</v>
          </cell>
          <cell r="M75">
            <v>9</v>
          </cell>
          <cell r="N75">
            <v>9.3000000000000007</v>
          </cell>
          <cell r="O75">
            <v>9.1999999999999993</v>
          </cell>
        </row>
        <row r="77">
          <cell r="G77" t="str">
            <v>類似団体内平均値</v>
          </cell>
          <cell r="K77">
            <v>163.1</v>
          </cell>
          <cell r="L77">
            <v>150.5</v>
          </cell>
          <cell r="M77">
            <v>139</v>
          </cell>
          <cell r="N77">
            <v>132.4</v>
          </cell>
          <cell r="O77">
            <v>124.2</v>
          </cell>
        </row>
        <row r="79">
          <cell r="K79">
            <v>12.1</v>
          </cell>
          <cell r="L79">
            <v>11.5</v>
          </cell>
          <cell r="M79">
            <v>11.2</v>
          </cell>
          <cell r="N79">
            <v>11.2</v>
          </cell>
          <cell r="O79">
            <v>10.9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16" workbookViewId="0">
      <selection activeCell="W9" sqref="W9:AL1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1631983048</v>
      </c>
      <c r="BO4" s="349"/>
      <c r="BP4" s="349"/>
      <c r="BQ4" s="349"/>
      <c r="BR4" s="349"/>
      <c r="BS4" s="349"/>
      <c r="BT4" s="349"/>
      <c r="BU4" s="350"/>
      <c r="BV4" s="348">
        <v>1641158122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0.1</v>
      </c>
      <c r="CU4" s="355"/>
      <c r="CV4" s="355"/>
      <c r="CW4" s="355"/>
      <c r="CX4" s="355"/>
      <c r="CY4" s="355"/>
      <c r="CZ4" s="355"/>
      <c r="DA4" s="356"/>
      <c r="DB4" s="354">
        <v>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1630072763</v>
      </c>
      <c r="BO5" s="386"/>
      <c r="BP5" s="386"/>
      <c r="BQ5" s="386"/>
      <c r="BR5" s="386"/>
      <c r="BS5" s="386"/>
      <c r="BT5" s="386"/>
      <c r="BU5" s="387"/>
      <c r="BV5" s="385">
        <v>1635842942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97.6</v>
      </c>
      <c r="CU5" s="383"/>
      <c r="CV5" s="383"/>
      <c r="CW5" s="383"/>
      <c r="CX5" s="383"/>
      <c r="CY5" s="383"/>
      <c r="CZ5" s="383"/>
      <c r="DA5" s="384"/>
      <c r="DB5" s="382">
        <v>98.8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1910285</v>
      </c>
      <c r="BO6" s="386"/>
      <c r="BP6" s="386"/>
      <c r="BQ6" s="386"/>
      <c r="BR6" s="386"/>
      <c r="BS6" s="386"/>
      <c r="BT6" s="386"/>
      <c r="BU6" s="387"/>
      <c r="BV6" s="385">
        <v>5315180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106.5</v>
      </c>
      <c r="CU6" s="423"/>
      <c r="CV6" s="423"/>
      <c r="CW6" s="423"/>
      <c r="CX6" s="423"/>
      <c r="CY6" s="423"/>
      <c r="CZ6" s="423"/>
      <c r="DA6" s="424"/>
      <c r="DB6" s="422">
        <v>109.2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1509576</v>
      </c>
      <c r="BO7" s="386"/>
      <c r="BP7" s="386"/>
      <c r="BQ7" s="386"/>
      <c r="BR7" s="386"/>
      <c r="BS7" s="386"/>
      <c r="BT7" s="386"/>
      <c r="BU7" s="387"/>
      <c r="BV7" s="385">
        <v>4881344</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766606226</v>
      </c>
      <c r="CU7" s="386"/>
      <c r="CV7" s="386"/>
      <c r="CW7" s="386"/>
      <c r="CX7" s="386"/>
      <c r="CY7" s="386"/>
      <c r="CZ7" s="386"/>
      <c r="DA7" s="387"/>
      <c r="DB7" s="385">
        <v>759965265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400709</v>
      </c>
      <c r="BO8" s="386"/>
      <c r="BP8" s="386"/>
      <c r="BQ8" s="386"/>
      <c r="BR8" s="386"/>
      <c r="BS8" s="386"/>
      <c r="BT8" s="386"/>
      <c r="BU8" s="387"/>
      <c r="BV8" s="385">
        <v>433836</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0.92</v>
      </c>
      <c r="CU8" s="426"/>
      <c r="CV8" s="426"/>
      <c r="CW8" s="426"/>
      <c r="CX8" s="426"/>
      <c r="CY8" s="426"/>
      <c r="CZ8" s="426"/>
      <c r="DA8" s="427"/>
      <c r="DB8" s="425">
        <v>0.91</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2691185</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-33127</v>
      </c>
      <c r="BO9" s="386"/>
      <c r="BP9" s="386"/>
      <c r="BQ9" s="386"/>
      <c r="BR9" s="386"/>
      <c r="BS9" s="386"/>
      <c r="BT9" s="386"/>
      <c r="BU9" s="387"/>
      <c r="BV9" s="385">
        <v>-23789219</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26</v>
      </c>
      <c r="CU9" s="383"/>
      <c r="CV9" s="383"/>
      <c r="CW9" s="383"/>
      <c r="CX9" s="383"/>
      <c r="CY9" s="383"/>
      <c r="CZ9" s="383"/>
      <c r="DA9" s="384"/>
      <c r="DB9" s="382">
        <v>24.5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2665314</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77</v>
      </c>
      <c r="AV10" s="418"/>
      <c r="AW10" s="418"/>
      <c r="AX10" s="418"/>
      <c r="AY10" s="419" t="s">
        <v>101</v>
      </c>
      <c r="AZ10" s="420"/>
      <c r="BA10" s="420"/>
      <c r="BB10" s="420"/>
      <c r="BC10" s="420"/>
      <c r="BD10" s="420"/>
      <c r="BE10" s="420"/>
      <c r="BF10" s="420"/>
      <c r="BG10" s="420"/>
      <c r="BH10" s="420"/>
      <c r="BI10" s="420"/>
      <c r="BJ10" s="420"/>
      <c r="BK10" s="420"/>
      <c r="BL10" s="420"/>
      <c r="BM10" s="421"/>
      <c r="BN10" s="385">
        <v>6749227</v>
      </c>
      <c r="BO10" s="386"/>
      <c r="BP10" s="386"/>
      <c r="BQ10" s="386"/>
      <c r="BR10" s="386"/>
      <c r="BS10" s="386"/>
      <c r="BT10" s="386"/>
      <c r="BU10" s="387"/>
      <c r="BV10" s="385">
        <v>32189750</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77</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v>18000</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c r="A12" s="138"/>
      <c r="B12" s="445" t="s">
        <v>109</v>
      </c>
      <c r="C12" s="446"/>
      <c r="D12" s="446"/>
      <c r="E12" s="446"/>
      <c r="F12" s="446"/>
      <c r="G12" s="446"/>
      <c r="H12" s="446"/>
      <c r="I12" s="446"/>
      <c r="J12" s="446"/>
      <c r="K12" s="447"/>
      <c r="L12" s="454" t="s">
        <v>110</v>
      </c>
      <c r="M12" s="455"/>
      <c r="N12" s="455"/>
      <c r="O12" s="455"/>
      <c r="P12" s="455"/>
      <c r="Q12" s="456"/>
      <c r="R12" s="457">
        <v>2681555</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v>601128</v>
      </c>
      <c r="BO12" s="386"/>
      <c r="BP12" s="386"/>
      <c r="BQ12" s="386"/>
      <c r="BR12" s="386"/>
      <c r="BS12" s="386"/>
      <c r="BT12" s="386"/>
      <c r="BU12" s="387"/>
      <c r="BV12" s="385">
        <v>30794558</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2561011</v>
      </c>
      <c r="S13" s="467"/>
      <c r="T13" s="467"/>
      <c r="U13" s="467"/>
      <c r="V13" s="468"/>
      <c r="W13" s="401" t="s">
        <v>119</v>
      </c>
      <c r="X13" s="402"/>
      <c r="Y13" s="402"/>
      <c r="Z13" s="402"/>
      <c r="AA13" s="402"/>
      <c r="AB13" s="392"/>
      <c r="AC13" s="436">
        <v>995</v>
      </c>
      <c r="AD13" s="437"/>
      <c r="AE13" s="437"/>
      <c r="AF13" s="437"/>
      <c r="AG13" s="476"/>
      <c r="AH13" s="436">
        <v>1052</v>
      </c>
      <c r="AI13" s="437"/>
      <c r="AJ13" s="437"/>
      <c r="AK13" s="437"/>
      <c r="AL13" s="438"/>
      <c r="AM13" s="414" t="s">
        <v>120</v>
      </c>
      <c r="AN13" s="415"/>
      <c r="AO13" s="415"/>
      <c r="AP13" s="415"/>
      <c r="AQ13" s="415"/>
      <c r="AR13" s="415"/>
      <c r="AS13" s="415"/>
      <c r="AT13" s="416"/>
      <c r="AU13" s="417" t="s">
        <v>121</v>
      </c>
      <c r="AV13" s="418"/>
      <c r="AW13" s="418"/>
      <c r="AX13" s="418"/>
      <c r="AY13" s="419" t="s">
        <v>122</v>
      </c>
      <c r="AZ13" s="420"/>
      <c r="BA13" s="420"/>
      <c r="BB13" s="420"/>
      <c r="BC13" s="420"/>
      <c r="BD13" s="420"/>
      <c r="BE13" s="420"/>
      <c r="BF13" s="420"/>
      <c r="BG13" s="420"/>
      <c r="BH13" s="420"/>
      <c r="BI13" s="420"/>
      <c r="BJ13" s="420"/>
      <c r="BK13" s="420"/>
      <c r="BL13" s="420"/>
      <c r="BM13" s="421"/>
      <c r="BN13" s="385">
        <v>6114972</v>
      </c>
      <c r="BO13" s="386"/>
      <c r="BP13" s="386"/>
      <c r="BQ13" s="386"/>
      <c r="BR13" s="386"/>
      <c r="BS13" s="386"/>
      <c r="BT13" s="386"/>
      <c r="BU13" s="387"/>
      <c r="BV13" s="385">
        <v>-22376027</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9.3000000000000007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2670766</v>
      </c>
      <c r="S14" s="467"/>
      <c r="T14" s="467"/>
      <c r="U14" s="467"/>
      <c r="V14" s="468"/>
      <c r="W14" s="375"/>
      <c r="X14" s="376"/>
      <c r="Y14" s="376"/>
      <c r="Z14" s="376"/>
      <c r="AA14" s="376"/>
      <c r="AB14" s="365"/>
      <c r="AC14" s="469">
        <v>0.1</v>
      </c>
      <c r="AD14" s="470"/>
      <c r="AE14" s="470"/>
      <c r="AF14" s="470"/>
      <c r="AG14" s="471"/>
      <c r="AH14" s="469">
        <v>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117.1</v>
      </c>
      <c r="CU14" s="481"/>
      <c r="CV14" s="481"/>
      <c r="CW14" s="481"/>
      <c r="CX14" s="481"/>
      <c r="CY14" s="481"/>
      <c r="CZ14" s="481"/>
      <c r="DA14" s="482"/>
      <c r="DB14" s="480">
        <v>141.80000000000001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2553871</v>
      </c>
      <c r="S15" s="467"/>
      <c r="T15" s="467"/>
      <c r="U15" s="467"/>
      <c r="V15" s="468"/>
      <c r="W15" s="401" t="s">
        <v>126</v>
      </c>
      <c r="X15" s="402"/>
      <c r="Y15" s="402"/>
      <c r="Z15" s="402"/>
      <c r="AA15" s="402"/>
      <c r="AB15" s="392"/>
      <c r="AC15" s="436">
        <v>235506</v>
      </c>
      <c r="AD15" s="437"/>
      <c r="AE15" s="437"/>
      <c r="AF15" s="437"/>
      <c r="AG15" s="476"/>
      <c r="AH15" s="436">
        <v>290005</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504472312</v>
      </c>
      <c r="BO15" s="349"/>
      <c r="BP15" s="349"/>
      <c r="BQ15" s="349"/>
      <c r="BR15" s="349"/>
      <c r="BS15" s="349"/>
      <c r="BT15" s="349"/>
      <c r="BU15" s="350"/>
      <c r="BV15" s="348">
        <v>493941975</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23</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543866930</v>
      </c>
      <c r="BO16" s="386"/>
      <c r="BP16" s="386"/>
      <c r="BQ16" s="386"/>
      <c r="BR16" s="386"/>
      <c r="BS16" s="386"/>
      <c r="BT16" s="386"/>
      <c r="BU16" s="387"/>
      <c r="BV16" s="385">
        <v>531104097</v>
      </c>
      <c r="BW16" s="386"/>
      <c r="BX16" s="386"/>
      <c r="BY16" s="386"/>
      <c r="BZ16" s="386"/>
      <c r="CA16" s="386"/>
      <c r="CB16" s="386"/>
      <c r="CC16" s="387"/>
      <c r="CD16" s="152"/>
      <c r="CE16" s="492" t="s">
        <v>132</v>
      </c>
      <c r="CF16" s="492"/>
      <c r="CG16" s="492"/>
      <c r="CH16" s="492"/>
      <c r="CI16" s="492"/>
      <c r="CJ16" s="492"/>
      <c r="CK16" s="492"/>
      <c r="CL16" s="492"/>
      <c r="CM16" s="492"/>
      <c r="CN16" s="492"/>
      <c r="CO16" s="492"/>
      <c r="CP16" s="492"/>
      <c r="CQ16" s="492"/>
      <c r="CR16" s="492"/>
      <c r="CS16" s="493"/>
      <c r="CT16" s="382">
        <v>131.6</v>
      </c>
      <c r="CU16" s="383"/>
      <c r="CV16" s="383"/>
      <c r="CW16" s="383"/>
      <c r="CX16" s="383"/>
      <c r="CY16" s="383"/>
      <c r="CZ16" s="383"/>
      <c r="DA16" s="384"/>
      <c r="DB16" s="382">
        <v>140.9</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786671</v>
      </c>
      <c r="AD17" s="437"/>
      <c r="AE17" s="437"/>
      <c r="AF17" s="437"/>
      <c r="AG17" s="476"/>
      <c r="AH17" s="436">
        <v>846088</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657442112</v>
      </c>
      <c r="BO17" s="386"/>
      <c r="BP17" s="386"/>
      <c r="BQ17" s="386"/>
      <c r="BR17" s="386"/>
      <c r="BS17" s="386"/>
      <c r="BT17" s="386"/>
      <c r="BU17" s="387"/>
      <c r="BV17" s="385">
        <v>648318544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225.21</v>
      </c>
      <c r="M18" s="498"/>
      <c r="N18" s="498"/>
      <c r="O18" s="498"/>
      <c r="P18" s="498"/>
      <c r="Q18" s="498"/>
      <c r="R18" s="499"/>
      <c r="S18" s="499"/>
      <c r="T18" s="499"/>
      <c r="U18" s="499"/>
      <c r="V18" s="500"/>
      <c r="W18" s="403"/>
      <c r="X18" s="404"/>
      <c r="Y18" s="404"/>
      <c r="Z18" s="404"/>
      <c r="AA18" s="404"/>
      <c r="AB18" s="395"/>
      <c r="AC18" s="501">
        <v>76.900000000000006</v>
      </c>
      <c r="AD18" s="502"/>
      <c r="AE18" s="502"/>
      <c r="AF18" s="502"/>
      <c r="AG18" s="503"/>
      <c r="AH18" s="501">
        <v>72.900000000000006</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802920240</v>
      </c>
      <c r="BO18" s="386"/>
      <c r="BP18" s="386"/>
      <c r="BQ18" s="386"/>
      <c r="BR18" s="386"/>
      <c r="BS18" s="386"/>
      <c r="BT18" s="386"/>
      <c r="BU18" s="387"/>
      <c r="BV18" s="385">
        <v>790317589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11950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944136231</v>
      </c>
      <c r="BO19" s="386"/>
      <c r="BP19" s="386"/>
      <c r="BQ19" s="386"/>
      <c r="BR19" s="386"/>
      <c r="BS19" s="386"/>
      <c r="BT19" s="386"/>
      <c r="BU19" s="387"/>
      <c r="BV19" s="385">
        <v>952658910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1354793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2327170042</v>
      </c>
      <c r="BO23" s="386"/>
      <c r="BP23" s="386"/>
      <c r="BQ23" s="386"/>
      <c r="BR23" s="386"/>
      <c r="BS23" s="386"/>
      <c r="BT23" s="386"/>
      <c r="BU23" s="387"/>
      <c r="BV23" s="385">
        <v>2467042319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10014</v>
      </c>
      <c r="R24" s="437"/>
      <c r="S24" s="437"/>
      <c r="T24" s="437"/>
      <c r="U24" s="437"/>
      <c r="V24" s="476"/>
      <c r="W24" s="531"/>
      <c r="X24" s="519"/>
      <c r="Y24" s="520"/>
      <c r="Z24" s="435" t="s">
        <v>151</v>
      </c>
      <c r="AA24" s="415"/>
      <c r="AB24" s="415"/>
      <c r="AC24" s="415"/>
      <c r="AD24" s="415"/>
      <c r="AE24" s="415"/>
      <c r="AF24" s="415"/>
      <c r="AG24" s="416"/>
      <c r="AH24" s="436">
        <v>20296</v>
      </c>
      <c r="AI24" s="437"/>
      <c r="AJ24" s="437"/>
      <c r="AK24" s="437"/>
      <c r="AL24" s="476"/>
      <c r="AM24" s="436">
        <v>59954384</v>
      </c>
      <c r="AN24" s="437"/>
      <c r="AO24" s="437"/>
      <c r="AP24" s="437"/>
      <c r="AQ24" s="437"/>
      <c r="AR24" s="476"/>
      <c r="AS24" s="436">
        <v>2954</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442286954</v>
      </c>
      <c r="BO24" s="386"/>
      <c r="BP24" s="386"/>
      <c r="BQ24" s="386"/>
      <c r="BR24" s="386"/>
      <c r="BS24" s="386"/>
      <c r="BT24" s="386"/>
      <c r="BU24" s="387"/>
      <c r="BV24" s="385">
        <v>466300927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3</v>
      </c>
      <c r="M25" s="437"/>
      <c r="N25" s="437"/>
      <c r="O25" s="437"/>
      <c r="P25" s="476"/>
      <c r="Q25" s="436">
        <v>9426</v>
      </c>
      <c r="R25" s="437"/>
      <c r="S25" s="437"/>
      <c r="T25" s="437"/>
      <c r="U25" s="437"/>
      <c r="V25" s="476"/>
      <c r="W25" s="531"/>
      <c r="X25" s="519"/>
      <c r="Y25" s="520"/>
      <c r="Z25" s="435" t="s">
        <v>154</v>
      </c>
      <c r="AA25" s="415"/>
      <c r="AB25" s="415"/>
      <c r="AC25" s="415"/>
      <c r="AD25" s="415"/>
      <c r="AE25" s="415"/>
      <c r="AF25" s="415"/>
      <c r="AG25" s="416"/>
      <c r="AH25" s="436">
        <v>3457</v>
      </c>
      <c r="AI25" s="437"/>
      <c r="AJ25" s="437"/>
      <c r="AK25" s="437"/>
      <c r="AL25" s="476"/>
      <c r="AM25" s="436">
        <v>9810966</v>
      </c>
      <c r="AN25" s="437"/>
      <c r="AO25" s="437"/>
      <c r="AP25" s="437"/>
      <c r="AQ25" s="437"/>
      <c r="AR25" s="476"/>
      <c r="AS25" s="436">
        <v>2838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207335793</v>
      </c>
      <c r="BO25" s="349"/>
      <c r="BP25" s="349"/>
      <c r="BQ25" s="349"/>
      <c r="BR25" s="349"/>
      <c r="BS25" s="349"/>
      <c r="BT25" s="349"/>
      <c r="BU25" s="350"/>
      <c r="BV25" s="348">
        <v>150875514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8163</v>
      </c>
      <c r="R26" s="437"/>
      <c r="S26" s="437"/>
      <c r="T26" s="437"/>
      <c r="U26" s="437"/>
      <c r="V26" s="476"/>
      <c r="W26" s="531"/>
      <c r="X26" s="519"/>
      <c r="Y26" s="520"/>
      <c r="Z26" s="435" t="s">
        <v>157</v>
      </c>
      <c r="AA26" s="541"/>
      <c r="AB26" s="541"/>
      <c r="AC26" s="541"/>
      <c r="AD26" s="541"/>
      <c r="AE26" s="541"/>
      <c r="AF26" s="541"/>
      <c r="AG26" s="542"/>
      <c r="AH26" s="436">
        <v>5067</v>
      </c>
      <c r="AI26" s="437"/>
      <c r="AJ26" s="437"/>
      <c r="AK26" s="437"/>
      <c r="AL26" s="476"/>
      <c r="AM26" s="436">
        <v>14086260</v>
      </c>
      <c r="AN26" s="437"/>
      <c r="AO26" s="437"/>
      <c r="AP26" s="437"/>
      <c r="AQ26" s="437"/>
      <c r="AR26" s="476"/>
      <c r="AS26" s="436">
        <v>2780</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v>12130040</v>
      </c>
      <c r="BO26" s="386"/>
      <c r="BP26" s="386"/>
      <c r="BQ26" s="386"/>
      <c r="BR26" s="386"/>
      <c r="BS26" s="386"/>
      <c r="BT26" s="386"/>
      <c r="BU26" s="387"/>
      <c r="BV26" s="385">
        <v>13593634</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9500</v>
      </c>
      <c r="R27" s="437"/>
      <c r="S27" s="437"/>
      <c r="T27" s="437"/>
      <c r="U27" s="437"/>
      <c r="V27" s="476"/>
      <c r="W27" s="531"/>
      <c r="X27" s="519"/>
      <c r="Y27" s="520"/>
      <c r="Z27" s="435" t="s">
        <v>160</v>
      </c>
      <c r="AA27" s="415"/>
      <c r="AB27" s="415"/>
      <c r="AC27" s="415"/>
      <c r="AD27" s="415"/>
      <c r="AE27" s="415"/>
      <c r="AF27" s="415"/>
      <c r="AG27" s="416"/>
      <c r="AH27" s="436">
        <v>1920</v>
      </c>
      <c r="AI27" s="437"/>
      <c r="AJ27" s="437"/>
      <c r="AK27" s="437"/>
      <c r="AL27" s="476"/>
      <c r="AM27" s="436">
        <v>6703016</v>
      </c>
      <c r="AN27" s="437"/>
      <c r="AO27" s="437"/>
      <c r="AP27" s="437"/>
      <c r="AQ27" s="437"/>
      <c r="AR27" s="476"/>
      <c r="AS27" s="436">
        <v>3491</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20642806</v>
      </c>
      <c r="BO27" s="555"/>
      <c r="BP27" s="555"/>
      <c r="BQ27" s="555"/>
      <c r="BR27" s="555"/>
      <c r="BS27" s="555"/>
      <c r="BT27" s="555"/>
      <c r="BU27" s="556"/>
      <c r="BV27" s="554">
        <v>653004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8440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167945395</v>
      </c>
      <c r="BO28" s="349"/>
      <c r="BP28" s="349"/>
      <c r="BQ28" s="349"/>
      <c r="BR28" s="349"/>
      <c r="BS28" s="349"/>
      <c r="BT28" s="349"/>
      <c r="BU28" s="350"/>
      <c r="BV28" s="348">
        <v>161797296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84</v>
      </c>
      <c r="M29" s="437"/>
      <c r="N29" s="437"/>
      <c r="O29" s="437"/>
      <c r="P29" s="476"/>
      <c r="Q29" s="436">
        <v>7740</v>
      </c>
      <c r="R29" s="437"/>
      <c r="S29" s="437"/>
      <c r="T29" s="437"/>
      <c r="U29" s="437"/>
      <c r="V29" s="476"/>
      <c r="W29" s="532"/>
      <c r="X29" s="533"/>
      <c r="Y29" s="534"/>
      <c r="Z29" s="435" t="s">
        <v>167</v>
      </c>
      <c r="AA29" s="415"/>
      <c r="AB29" s="415"/>
      <c r="AC29" s="415"/>
      <c r="AD29" s="415"/>
      <c r="AE29" s="415"/>
      <c r="AF29" s="415"/>
      <c r="AG29" s="416"/>
      <c r="AH29" s="436">
        <v>22216</v>
      </c>
      <c r="AI29" s="437"/>
      <c r="AJ29" s="437"/>
      <c r="AK29" s="437"/>
      <c r="AL29" s="476"/>
      <c r="AM29" s="436">
        <v>66657400</v>
      </c>
      <c r="AN29" s="437"/>
      <c r="AO29" s="437"/>
      <c r="AP29" s="437"/>
      <c r="AQ29" s="437"/>
      <c r="AR29" s="476"/>
      <c r="AS29" s="436">
        <v>3000</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t="s">
        <v>117</v>
      </c>
      <c r="BO29" s="386"/>
      <c r="BP29" s="386"/>
      <c r="BQ29" s="386"/>
      <c r="BR29" s="386"/>
      <c r="BS29" s="386"/>
      <c r="BT29" s="386"/>
      <c r="BU29" s="387"/>
      <c r="BV29" s="385">
        <v>3700000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94.2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37052774</v>
      </c>
      <c r="BO30" s="555"/>
      <c r="BP30" s="555"/>
      <c r="BQ30" s="555"/>
      <c r="BR30" s="555"/>
      <c r="BS30" s="555"/>
      <c r="BT30" s="555"/>
      <c r="BU30" s="556"/>
      <c r="BV30" s="554">
        <v>38154341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駐車場事業会計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IF('各会計、関係団体の財政状況及び健全化判断比率'!B32="","",'各会計、関係団体の財政状況及び健全化判断比率'!B32)</f>
        <v>自動車運送事業会計</v>
      </c>
      <c r="AP34" s="567"/>
      <c r="AQ34" s="567"/>
      <c r="AR34" s="567"/>
      <c r="AS34" s="567"/>
      <c r="AT34" s="567"/>
      <c r="AU34" s="567"/>
      <c r="AV34" s="567"/>
      <c r="AW34" s="567"/>
      <c r="AX34" s="567"/>
      <c r="AY34" s="567"/>
      <c r="AZ34" s="567"/>
      <c r="BA34" s="567"/>
      <c r="BB34" s="567"/>
      <c r="BC34" s="567"/>
      <c r="BD34" s="165"/>
      <c r="BE34" s="566">
        <f>IF(BG34="","",MAX(C34:D43,U34:V43,AM34:AN43)+1)</f>
        <v>17</v>
      </c>
      <c r="BF34" s="566"/>
      <c r="BG34" s="567" t="str">
        <f>IF('各会計、関係団体の財政状況及び健全化判断比率'!B39="","",'各会計、関係団体の財政状況及び健全化判断比率'!B39)</f>
        <v>食肉市場事業会計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関西広域連合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(公財)大阪国際交流センター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土地先行取得事業会計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国民健康保険事業会計</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IF('各会計、関係団体の財政状況及び健全化判断比率'!B33="","",'各会計、関係団体の財政状況及び健全化判断比率'!B33)</f>
        <v>高速鉄道事業会計</v>
      </c>
      <c r="AP35" s="567"/>
      <c r="AQ35" s="567"/>
      <c r="AR35" s="567"/>
      <c r="AS35" s="567"/>
      <c r="AT35" s="567"/>
      <c r="AU35" s="567"/>
      <c r="AV35" s="567"/>
      <c r="AW35" s="567"/>
      <c r="AX35" s="567"/>
      <c r="AY35" s="567"/>
      <c r="AZ35" s="567"/>
      <c r="BA35" s="567"/>
      <c r="BB35" s="567"/>
      <c r="BC35" s="567"/>
      <c r="BD35" s="165"/>
      <c r="BE35" s="566">
        <f t="shared" ref="BE35:BE43" si="1">IF(BG35="","",BE34+1)</f>
        <v>18</v>
      </c>
      <c r="BF35" s="566"/>
      <c r="BG35" s="567" t="str">
        <f>IF('各会計、関係団体の財政状況及び健全化判断比率'!B40="","",'各会計、関係団体の財政状況及び健全化判断比率'!B40)</f>
        <v>市街地再開発事業会計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大阪府後期高齢者医療広域連合（一般会計）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（一財）大阪国際経済振興センター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母子父子寡婦福祉貸付資金会計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介護保険事業会計</v>
      </c>
      <c r="X36" s="567"/>
      <c r="Y36" s="567"/>
      <c r="Z36" s="567"/>
      <c r="AA36" s="567"/>
      <c r="AB36" s="567"/>
      <c r="AC36" s="567"/>
      <c r="AD36" s="567"/>
      <c r="AE36" s="567"/>
      <c r="AF36" s="567"/>
      <c r="AG36" s="567"/>
      <c r="AH36" s="567"/>
      <c r="AI36" s="567"/>
      <c r="AJ36" s="567"/>
      <c r="AK36" s="567"/>
      <c r="AL36" s="165"/>
      <c r="AM36" s="566">
        <f t="shared" si="0"/>
        <v>12</v>
      </c>
      <c r="AN36" s="566"/>
      <c r="AO36" s="567" t="str">
        <f>IF('各会計、関係団体の財政状況及び健全化判断比率'!B34="","",'各会計、関係団体の財政状況及び健全化判断比率'!B34)</f>
        <v>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大阪府後期高齢者医療広域連合（後期高齢者医療特別会計）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（公財）大阪市都市型産業振興センター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心身障害者扶養共済事業会計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後期高齢者医療事業会計</v>
      </c>
      <c r="X37" s="567"/>
      <c r="Y37" s="567"/>
      <c r="Z37" s="567"/>
      <c r="AA37" s="567"/>
      <c r="AB37" s="567"/>
      <c r="AC37" s="567"/>
      <c r="AD37" s="567"/>
      <c r="AE37" s="567"/>
      <c r="AF37" s="567"/>
      <c r="AG37" s="567"/>
      <c r="AH37" s="567"/>
      <c r="AI37" s="567"/>
      <c r="AJ37" s="567"/>
      <c r="AK37" s="567"/>
      <c r="AL37" s="165"/>
      <c r="AM37" s="566">
        <f t="shared" si="0"/>
        <v>13</v>
      </c>
      <c r="AN37" s="566"/>
      <c r="AO37" s="567" t="str">
        <f>IF('各会計、関係団体の財政状況及び健全化判断比率'!B35="","",'各会計、関係団体の財政状況及び健全化判断比率'!B35)</f>
        <v>工業用水道事業会計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 xml:space="preserve">淀川左岸水防事務組合  </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（公財）大阪市博物館協会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公債費会計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14</v>
      </c>
      <c r="AN38" s="566"/>
      <c r="AO38" s="567" t="str">
        <f>IF('各会計、関係団体の財政状況及び健全化判断比率'!B36="","",'各会計、関係団体の財政状況及び健全化判断比率'!B36)</f>
        <v>中央卸売市場事業会計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淀川右岸水防事務組合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（公財）大阪科学振興協会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f t="shared" si="0"/>
        <v>15</v>
      </c>
      <c r="AN39" s="566"/>
      <c r="AO39" s="567" t="str">
        <f>IF('各会計、関係団体の財政状況及び健全化判断比率'!B37="","",'各会計、関係団体の財政状況及び健全化判断比率'!B37)</f>
        <v>下水道事業会計</v>
      </c>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24</v>
      </c>
      <c r="BX39" s="566"/>
      <c r="BY39" s="567" t="str">
        <f>IF('各会計、関係団体の財政状況及び健全化判断比率'!B73="","",'各会計、関係団体の財政状況及び健全化判断比率'!B73)</f>
        <v>大和川右岸水防事務組合</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（株）大阪市開発公社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f t="shared" si="0"/>
        <v>16</v>
      </c>
      <c r="AN40" s="566"/>
      <c r="AO40" s="567" t="str">
        <f>IF('各会計、関係団体の財政状況及び健全化判断比率'!B38="","",'各会計、関係団体の財政状況及び健全化判断比率'!B38)</f>
        <v>港営事業会計</v>
      </c>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25</v>
      </c>
      <c r="BX40" s="566"/>
      <c r="BY40" s="567" t="str">
        <f>IF('各会計、関係団体の財政状況及び健全化判断比率'!B74="","",'各会計、関係団体の財政状況及び健全化判断比率'!B74)</f>
        <v>大阪市・八尾市・松原市環境施設組合</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アジア太平洋トレードセンター（株）</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33</v>
      </c>
      <c r="CP41" s="566"/>
      <c r="CQ41" s="567" t="str">
        <f>IF('各会計、関係団体の財政状況及び健全化判断比率'!BS14="","",'各会計、関係団体の財政状況及び健全化判断比率'!BS14)</f>
        <v>大阪市商業振興企画（株）</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34</v>
      </c>
      <c r="CP42" s="566"/>
      <c r="CQ42" s="567" t="str">
        <f>IF('各会計、関係団体の財政状況及び健全化判断比率'!BS15="","",'各会計、関係団体の財政状況及び健全化判断比率'!BS15)</f>
        <v>大阪観光局</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35</v>
      </c>
      <c r="CP43" s="566"/>
      <c r="CQ43" s="567" t="str">
        <f>IF('各会計、関係団体の財政状況及び健全化判断比率'!BS16="","",'各会計、関係団体の財政状況及び健全化判断比率'!BS16)</f>
        <v>（公大）大阪市立大学</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topLeftCell="A40" workbookViewId="0">
      <selection activeCell="W9" sqref="W9:AL1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660087637</v>
      </c>
      <c r="S5" s="583"/>
      <c r="T5" s="583"/>
      <c r="U5" s="583"/>
      <c r="V5" s="583"/>
      <c r="W5" s="583"/>
      <c r="X5" s="583"/>
      <c r="Y5" s="584"/>
      <c r="Z5" s="585">
        <v>40.4</v>
      </c>
      <c r="AA5" s="585"/>
      <c r="AB5" s="585"/>
      <c r="AC5" s="585"/>
      <c r="AD5" s="586">
        <v>604984528</v>
      </c>
      <c r="AE5" s="586"/>
      <c r="AF5" s="586"/>
      <c r="AG5" s="586"/>
      <c r="AH5" s="586"/>
      <c r="AI5" s="586"/>
      <c r="AJ5" s="586"/>
      <c r="AK5" s="586"/>
      <c r="AL5" s="587">
        <v>80.2</v>
      </c>
      <c r="AM5" s="588"/>
      <c r="AN5" s="588"/>
      <c r="AO5" s="589"/>
      <c r="AP5" s="579" t="s">
        <v>206</v>
      </c>
      <c r="AQ5" s="580"/>
      <c r="AR5" s="580"/>
      <c r="AS5" s="580"/>
      <c r="AT5" s="580"/>
      <c r="AU5" s="580"/>
      <c r="AV5" s="580"/>
      <c r="AW5" s="580"/>
      <c r="AX5" s="580"/>
      <c r="AY5" s="580"/>
      <c r="AZ5" s="580"/>
      <c r="BA5" s="580"/>
      <c r="BB5" s="580"/>
      <c r="BC5" s="580"/>
      <c r="BD5" s="580"/>
      <c r="BE5" s="580"/>
      <c r="BF5" s="581"/>
      <c r="BG5" s="593">
        <v>578159762</v>
      </c>
      <c r="BH5" s="594"/>
      <c r="BI5" s="594"/>
      <c r="BJ5" s="594"/>
      <c r="BK5" s="594"/>
      <c r="BL5" s="594"/>
      <c r="BM5" s="594"/>
      <c r="BN5" s="595"/>
      <c r="BO5" s="596">
        <v>87.6</v>
      </c>
      <c r="BP5" s="596"/>
      <c r="BQ5" s="596"/>
      <c r="BR5" s="596"/>
      <c r="BS5" s="597">
        <v>17689731</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6193356</v>
      </c>
      <c r="S6" s="594"/>
      <c r="T6" s="594"/>
      <c r="U6" s="594"/>
      <c r="V6" s="594"/>
      <c r="W6" s="594"/>
      <c r="X6" s="594"/>
      <c r="Y6" s="595"/>
      <c r="Z6" s="596">
        <v>0.4</v>
      </c>
      <c r="AA6" s="596"/>
      <c r="AB6" s="596"/>
      <c r="AC6" s="596"/>
      <c r="AD6" s="597">
        <v>6193356</v>
      </c>
      <c r="AE6" s="597"/>
      <c r="AF6" s="597"/>
      <c r="AG6" s="597"/>
      <c r="AH6" s="597"/>
      <c r="AI6" s="597"/>
      <c r="AJ6" s="597"/>
      <c r="AK6" s="597"/>
      <c r="AL6" s="598">
        <v>0.8</v>
      </c>
      <c r="AM6" s="599"/>
      <c r="AN6" s="599"/>
      <c r="AO6" s="600"/>
      <c r="AP6" s="590" t="s">
        <v>211</v>
      </c>
      <c r="AQ6" s="591"/>
      <c r="AR6" s="591"/>
      <c r="AS6" s="591"/>
      <c r="AT6" s="591"/>
      <c r="AU6" s="591"/>
      <c r="AV6" s="591"/>
      <c r="AW6" s="591"/>
      <c r="AX6" s="591"/>
      <c r="AY6" s="591"/>
      <c r="AZ6" s="591"/>
      <c r="BA6" s="591"/>
      <c r="BB6" s="591"/>
      <c r="BC6" s="591"/>
      <c r="BD6" s="591"/>
      <c r="BE6" s="591"/>
      <c r="BF6" s="592"/>
      <c r="BG6" s="593">
        <v>578159762</v>
      </c>
      <c r="BH6" s="594"/>
      <c r="BI6" s="594"/>
      <c r="BJ6" s="594"/>
      <c r="BK6" s="594"/>
      <c r="BL6" s="594"/>
      <c r="BM6" s="594"/>
      <c r="BN6" s="595"/>
      <c r="BO6" s="596">
        <v>87.6</v>
      </c>
      <c r="BP6" s="596"/>
      <c r="BQ6" s="596"/>
      <c r="BR6" s="596"/>
      <c r="BS6" s="597">
        <v>17689731</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2471406</v>
      </c>
      <c r="CS6" s="594"/>
      <c r="CT6" s="594"/>
      <c r="CU6" s="594"/>
      <c r="CV6" s="594"/>
      <c r="CW6" s="594"/>
      <c r="CX6" s="594"/>
      <c r="CY6" s="595"/>
      <c r="CZ6" s="596">
        <v>0.2</v>
      </c>
      <c r="DA6" s="596"/>
      <c r="DB6" s="596"/>
      <c r="DC6" s="596"/>
      <c r="DD6" s="602" t="s">
        <v>213</v>
      </c>
      <c r="DE6" s="594"/>
      <c r="DF6" s="594"/>
      <c r="DG6" s="594"/>
      <c r="DH6" s="594"/>
      <c r="DI6" s="594"/>
      <c r="DJ6" s="594"/>
      <c r="DK6" s="594"/>
      <c r="DL6" s="594"/>
      <c r="DM6" s="594"/>
      <c r="DN6" s="594"/>
      <c r="DO6" s="594"/>
      <c r="DP6" s="595"/>
      <c r="DQ6" s="602">
        <v>2467888</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1190809</v>
      </c>
      <c r="S7" s="594"/>
      <c r="T7" s="594"/>
      <c r="U7" s="594"/>
      <c r="V7" s="594"/>
      <c r="W7" s="594"/>
      <c r="X7" s="594"/>
      <c r="Y7" s="595"/>
      <c r="Z7" s="596">
        <v>0.1</v>
      </c>
      <c r="AA7" s="596"/>
      <c r="AB7" s="596"/>
      <c r="AC7" s="596"/>
      <c r="AD7" s="597">
        <v>1190809</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274081705</v>
      </c>
      <c r="BH7" s="594"/>
      <c r="BI7" s="594"/>
      <c r="BJ7" s="594"/>
      <c r="BK7" s="594"/>
      <c r="BL7" s="594"/>
      <c r="BM7" s="594"/>
      <c r="BN7" s="595"/>
      <c r="BO7" s="596">
        <v>41.5</v>
      </c>
      <c r="BP7" s="596"/>
      <c r="BQ7" s="596"/>
      <c r="BR7" s="596"/>
      <c r="BS7" s="597">
        <v>17689731</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92796326</v>
      </c>
      <c r="CS7" s="594"/>
      <c r="CT7" s="594"/>
      <c r="CU7" s="594"/>
      <c r="CV7" s="594"/>
      <c r="CW7" s="594"/>
      <c r="CX7" s="594"/>
      <c r="CY7" s="595"/>
      <c r="CZ7" s="596">
        <v>5.7</v>
      </c>
      <c r="DA7" s="596"/>
      <c r="DB7" s="596"/>
      <c r="DC7" s="596"/>
      <c r="DD7" s="602">
        <v>8748093</v>
      </c>
      <c r="DE7" s="594"/>
      <c r="DF7" s="594"/>
      <c r="DG7" s="594"/>
      <c r="DH7" s="594"/>
      <c r="DI7" s="594"/>
      <c r="DJ7" s="594"/>
      <c r="DK7" s="594"/>
      <c r="DL7" s="594"/>
      <c r="DM7" s="594"/>
      <c r="DN7" s="594"/>
      <c r="DO7" s="594"/>
      <c r="DP7" s="595"/>
      <c r="DQ7" s="602">
        <v>70874265</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2803830</v>
      </c>
      <c r="S8" s="594"/>
      <c r="T8" s="594"/>
      <c r="U8" s="594"/>
      <c r="V8" s="594"/>
      <c r="W8" s="594"/>
      <c r="X8" s="594"/>
      <c r="Y8" s="595"/>
      <c r="Z8" s="596">
        <v>0.2</v>
      </c>
      <c r="AA8" s="596"/>
      <c r="AB8" s="596"/>
      <c r="AC8" s="596"/>
      <c r="AD8" s="597">
        <v>2803830</v>
      </c>
      <c r="AE8" s="597"/>
      <c r="AF8" s="597"/>
      <c r="AG8" s="597"/>
      <c r="AH8" s="597"/>
      <c r="AI8" s="597"/>
      <c r="AJ8" s="597"/>
      <c r="AK8" s="597"/>
      <c r="AL8" s="598">
        <v>0.4</v>
      </c>
      <c r="AM8" s="599"/>
      <c r="AN8" s="599"/>
      <c r="AO8" s="600"/>
      <c r="AP8" s="590" t="s">
        <v>218</v>
      </c>
      <c r="AQ8" s="591"/>
      <c r="AR8" s="591"/>
      <c r="AS8" s="591"/>
      <c r="AT8" s="591"/>
      <c r="AU8" s="591"/>
      <c r="AV8" s="591"/>
      <c r="AW8" s="591"/>
      <c r="AX8" s="591"/>
      <c r="AY8" s="591"/>
      <c r="AZ8" s="591"/>
      <c r="BA8" s="591"/>
      <c r="BB8" s="591"/>
      <c r="BC8" s="591"/>
      <c r="BD8" s="591"/>
      <c r="BE8" s="591"/>
      <c r="BF8" s="592"/>
      <c r="BG8" s="593">
        <v>4105449</v>
      </c>
      <c r="BH8" s="594"/>
      <c r="BI8" s="594"/>
      <c r="BJ8" s="594"/>
      <c r="BK8" s="594"/>
      <c r="BL8" s="594"/>
      <c r="BM8" s="594"/>
      <c r="BN8" s="595"/>
      <c r="BO8" s="596">
        <v>0.6</v>
      </c>
      <c r="BP8" s="596"/>
      <c r="BQ8" s="596"/>
      <c r="BR8" s="596"/>
      <c r="BS8" s="602" t="s">
        <v>107</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711758020</v>
      </c>
      <c r="CS8" s="594"/>
      <c r="CT8" s="594"/>
      <c r="CU8" s="594"/>
      <c r="CV8" s="594"/>
      <c r="CW8" s="594"/>
      <c r="CX8" s="594"/>
      <c r="CY8" s="595"/>
      <c r="CZ8" s="596">
        <v>43.7</v>
      </c>
      <c r="DA8" s="596"/>
      <c r="DB8" s="596"/>
      <c r="DC8" s="596"/>
      <c r="DD8" s="602">
        <v>7996657</v>
      </c>
      <c r="DE8" s="594"/>
      <c r="DF8" s="594"/>
      <c r="DG8" s="594"/>
      <c r="DH8" s="594"/>
      <c r="DI8" s="594"/>
      <c r="DJ8" s="594"/>
      <c r="DK8" s="594"/>
      <c r="DL8" s="594"/>
      <c r="DM8" s="594"/>
      <c r="DN8" s="594"/>
      <c r="DO8" s="594"/>
      <c r="DP8" s="595"/>
      <c r="DQ8" s="602">
        <v>295887445</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3083617</v>
      </c>
      <c r="S9" s="594"/>
      <c r="T9" s="594"/>
      <c r="U9" s="594"/>
      <c r="V9" s="594"/>
      <c r="W9" s="594"/>
      <c r="X9" s="594"/>
      <c r="Y9" s="595"/>
      <c r="Z9" s="596">
        <v>0.2</v>
      </c>
      <c r="AA9" s="596"/>
      <c r="AB9" s="596"/>
      <c r="AC9" s="596"/>
      <c r="AD9" s="597">
        <v>3083617</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138117079</v>
      </c>
      <c r="BH9" s="594"/>
      <c r="BI9" s="594"/>
      <c r="BJ9" s="594"/>
      <c r="BK9" s="594"/>
      <c r="BL9" s="594"/>
      <c r="BM9" s="594"/>
      <c r="BN9" s="595"/>
      <c r="BO9" s="596">
        <v>20.9</v>
      </c>
      <c r="BP9" s="596"/>
      <c r="BQ9" s="596"/>
      <c r="BR9" s="596"/>
      <c r="BS9" s="602" t="s">
        <v>107</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90177078</v>
      </c>
      <c r="CS9" s="594"/>
      <c r="CT9" s="594"/>
      <c r="CU9" s="594"/>
      <c r="CV9" s="594"/>
      <c r="CW9" s="594"/>
      <c r="CX9" s="594"/>
      <c r="CY9" s="595"/>
      <c r="CZ9" s="596">
        <v>5.5</v>
      </c>
      <c r="DA9" s="596"/>
      <c r="DB9" s="596"/>
      <c r="DC9" s="596"/>
      <c r="DD9" s="602">
        <v>627664</v>
      </c>
      <c r="DE9" s="594"/>
      <c r="DF9" s="594"/>
      <c r="DG9" s="594"/>
      <c r="DH9" s="594"/>
      <c r="DI9" s="594"/>
      <c r="DJ9" s="594"/>
      <c r="DK9" s="594"/>
      <c r="DL9" s="594"/>
      <c r="DM9" s="594"/>
      <c r="DN9" s="594"/>
      <c r="DO9" s="594"/>
      <c r="DP9" s="595"/>
      <c r="DQ9" s="602">
        <v>69079029</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66272638</v>
      </c>
      <c r="S10" s="594"/>
      <c r="T10" s="594"/>
      <c r="U10" s="594"/>
      <c r="V10" s="594"/>
      <c r="W10" s="594"/>
      <c r="X10" s="594"/>
      <c r="Y10" s="595"/>
      <c r="Z10" s="596">
        <v>4.0999999999999996</v>
      </c>
      <c r="AA10" s="596"/>
      <c r="AB10" s="596"/>
      <c r="AC10" s="596"/>
      <c r="AD10" s="597">
        <v>66272638</v>
      </c>
      <c r="AE10" s="597"/>
      <c r="AF10" s="597"/>
      <c r="AG10" s="597"/>
      <c r="AH10" s="597"/>
      <c r="AI10" s="597"/>
      <c r="AJ10" s="597"/>
      <c r="AK10" s="597"/>
      <c r="AL10" s="598">
        <v>8.8000000000000007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17925075</v>
      </c>
      <c r="BH10" s="594"/>
      <c r="BI10" s="594"/>
      <c r="BJ10" s="594"/>
      <c r="BK10" s="594"/>
      <c r="BL10" s="594"/>
      <c r="BM10" s="594"/>
      <c r="BN10" s="595"/>
      <c r="BO10" s="596">
        <v>2.7</v>
      </c>
      <c r="BP10" s="596"/>
      <c r="BQ10" s="596"/>
      <c r="BR10" s="596"/>
      <c r="BS10" s="602" t="s">
        <v>107</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492186</v>
      </c>
      <c r="CS10" s="594"/>
      <c r="CT10" s="594"/>
      <c r="CU10" s="594"/>
      <c r="CV10" s="594"/>
      <c r="CW10" s="594"/>
      <c r="CX10" s="594"/>
      <c r="CY10" s="595"/>
      <c r="CZ10" s="596">
        <v>0</v>
      </c>
      <c r="DA10" s="596"/>
      <c r="DB10" s="596"/>
      <c r="DC10" s="596"/>
      <c r="DD10" s="602" t="s">
        <v>107</v>
      </c>
      <c r="DE10" s="594"/>
      <c r="DF10" s="594"/>
      <c r="DG10" s="594"/>
      <c r="DH10" s="594"/>
      <c r="DI10" s="594"/>
      <c r="DJ10" s="594"/>
      <c r="DK10" s="594"/>
      <c r="DL10" s="594"/>
      <c r="DM10" s="594"/>
      <c r="DN10" s="594"/>
      <c r="DO10" s="594"/>
      <c r="DP10" s="595"/>
      <c r="DQ10" s="602">
        <v>304216</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107</v>
      </c>
      <c r="S11" s="594"/>
      <c r="T11" s="594"/>
      <c r="U11" s="594"/>
      <c r="V11" s="594"/>
      <c r="W11" s="594"/>
      <c r="X11" s="594"/>
      <c r="Y11" s="595"/>
      <c r="Z11" s="596" t="s">
        <v>107</v>
      </c>
      <c r="AA11" s="596"/>
      <c r="AB11" s="596"/>
      <c r="AC11" s="596"/>
      <c r="AD11" s="597" t="s">
        <v>107</v>
      </c>
      <c r="AE11" s="597"/>
      <c r="AF11" s="597"/>
      <c r="AG11" s="597"/>
      <c r="AH11" s="597"/>
      <c r="AI11" s="597"/>
      <c r="AJ11" s="597"/>
      <c r="AK11" s="597"/>
      <c r="AL11" s="598" t="s">
        <v>107</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113934102</v>
      </c>
      <c r="BH11" s="594"/>
      <c r="BI11" s="594"/>
      <c r="BJ11" s="594"/>
      <c r="BK11" s="594"/>
      <c r="BL11" s="594"/>
      <c r="BM11" s="594"/>
      <c r="BN11" s="595"/>
      <c r="BO11" s="596">
        <v>17.3</v>
      </c>
      <c r="BP11" s="596"/>
      <c r="BQ11" s="596"/>
      <c r="BR11" s="596"/>
      <c r="BS11" s="602">
        <v>17689731</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100741</v>
      </c>
      <c r="CS11" s="594"/>
      <c r="CT11" s="594"/>
      <c r="CU11" s="594"/>
      <c r="CV11" s="594"/>
      <c r="CW11" s="594"/>
      <c r="CX11" s="594"/>
      <c r="CY11" s="595"/>
      <c r="CZ11" s="596">
        <v>0</v>
      </c>
      <c r="DA11" s="596"/>
      <c r="DB11" s="596"/>
      <c r="DC11" s="596"/>
      <c r="DD11" s="602" t="s">
        <v>107</v>
      </c>
      <c r="DE11" s="594"/>
      <c r="DF11" s="594"/>
      <c r="DG11" s="594"/>
      <c r="DH11" s="594"/>
      <c r="DI11" s="594"/>
      <c r="DJ11" s="594"/>
      <c r="DK11" s="594"/>
      <c r="DL11" s="594"/>
      <c r="DM11" s="594"/>
      <c r="DN11" s="594"/>
      <c r="DO11" s="594"/>
      <c r="DP11" s="595"/>
      <c r="DQ11" s="602">
        <v>20558</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271533345</v>
      </c>
      <c r="BH12" s="594"/>
      <c r="BI12" s="594"/>
      <c r="BJ12" s="594"/>
      <c r="BK12" s="594"/>
      <c r="BL12" s="594"/>
      <c r="BM12" s="594"/>
      <c r="BN12" s="595"/>
      <c r="BO12" s="596">
        <v>41.1</v>
      </c>
      <c r="BP12" s="596"/>
      <c r="BQ12" s="596"/>
      <c r="BR12" s="596"/>
      <c r="BS12" s="602" t="s">
        <v>107</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98395758</v>
      </c>
      <c r="CS12" s="594"/>
      <c r="CT12" s="594"/>
      <c r="CU12" s="594"/>
      <c r="CV12" s="594"/>
      <c r="CW12" s="594"/>
      <c r="CX12" s="594"/>
      <c r="CY12" s="595"/>
      <c r="CZ12" s="596">
        <v>6</v>
      </c>
      <c r="DA12" s="596"/>
      <c r="DB12" s="596"/>
      <c r="DC12" s="596"/>
      <c r="DD12" s="602">
        <v>94332</v>
      </c>
      <c r="DE12" s="594"/>
      <c r="DF12" s="594"/>
      <c r="DG12" s="594"/>
      <c r="DH12" s="594"/>
      <c r="DI12" s="594"/>
      <c r="DJ12" s="594"/>
      <c r="DK12" s="594"/>
      <c r="DL12" s="594"/>
      <c r="DM12" s="594"/>
      <c r="DN12" s="594"/>
      <c r="DO12" s="594"/>
      <c r="DP12" s="595"/>
      <c r="DQ12" s="602">
        <v>11097788</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2229020</v>
      </c>
      <c r="S13" s="594"/>
      <c r="T13" s="594"/>
      <c r="U13" s="594"/>
      <c r="V13" s="594"/>
      <c r="W13" s="594"/>
      <c r="X13" s="594"/>
      <c r="Y13" s="595"/>
      <c r="Z13" s="596">
        <v>0.1</v>
      </c>
      <c r="AA13" s="596"/>
      <c r="AB13" s="596"/>
      <c r="AC13" s="596"/>
      <c r="AD13" s="597">
        <v>2229020</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270791705</v>
      </c>
      <c r="BH13" s="594"/>
      <c r="BI13" s="594"/>
      <c r="BJ13" s="594"/>
      <c r="BK13" s="594"/>
      <c r="BL13" s="594"/>
      <c r="BM13" s="594"/>
      <c r="BN13" s="595"/>
      <c r="BO13" s="596">
        <v>41</v>
      </c>
      <c r="BP13" s="596"/>
      <c r="BQ13" s="596"/>
      <c r="BR13" s="596"/>
      <c r="BS13" s="602" t="s">
        <v>107</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184109713</v>
      </c>
      <c r="CS13" s="594"/>
      <c r="CT13" s="594"/>
      <c r="CU13" s="594"/>
      <c r="CV13" s="594"/>
      <c r="CW13" s="594"/>
      <c r="CX13" s="594"/>
      <c r="CY13" s="595"/>
      <c r="CZ13" s="596">
        <v>11.3</v>
      </c>
      <c r="DA13" s="596"/>
      <c r="DB13" s="596"/>
      <c r="DC13" s="596"/>
      <c r="DD13" s="602">
        <v>58765627</v>
      </c>
      <c r="DE13" s="594"/>
      <c r="DF13" s="594"/>
      <c r="DG13" s="594"/>
      <c r="DH13" s="594"/>
      <c r="DI13" s="594"/>
      <c r="DJ13" s="594"/>
      <c r="DK13" s="594"/>
      <c r="DL13" s="594"/>
      <c r="DM13" s="594"/>
      <c r="DN13" s="594"/>
      <c r="DO13" s="594"/>
      <c r="DP13" s="595"/>
      <c r="DQ13" s="602">
        <v>112769891</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v>11767868</v>
      </c>
      <c r="S14" s="594"/>
      <c r="T14" s="594"/>
      <c r="U14" s="594"/>
      <c r="V14" s="594"/>
      <c r="W14" s="594"/>
      <c r="X14" s="594"/>
      <c r="Y14" s="595"/>
      <c r="Z14" s="596">
        <v>0.7</v>
      </c>
      <c r="AA14" s="596"/>
      <c r="AB14" s="596"/>
      <c r="AC14" s="596"/>
      <c r="AD14" s="597">
        <v>11767868</v>
      </c>
      <c r="AE14" s="597"/>
      <c r="AF14" s="597"/>
      <c r="AG14" s="597"/>
      <c r="AH14" s="597"/>
      <c r="AI14" s="597"/>
      <c r="AJ14" s="597"/>
      <c r="AK14" s="597"/>
      <c r="AL14" s="598">
        <v>1.6</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1320143</v>
      </c>
      <c r="BH14" s="594"/>
      <c r="BI14" s="594"/>
      <c r="BJ14" s="594"/>
      <c r="BK14" s="594"/>
      <c r="BL14" s="594"/>
      <c r="BM14" s="594"/>
      <c r="BN14" s="595"/>
      <c r="BO14" s="596">
        <v>0.2</v>
      </c>
      <c r="BP14" s="596"/>
      <c r="BQ14" s="596"/>
      <c r="BR14" s="596"/>
      <c r="BS14" s="602" t="s">
        <v>107</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38177416</v>
      </c>
      <c r="CS14" s="594"/>
      <c r="CT14" s="594"/>
      <c r="CU14" s="594"/>
      <c r="CV14" s="594"/>
      <c r="CW14" s="594"/>
      <c r="CX14" s="594"/>
      <c r="CY14" s="595"/>
      <c r="CZ14" s="596">
        <v>2.2999999999999998</v>
      </c>
      <c r="DA14" s="596"/>
      <c r="DB14" s="596"/>
      <c r="DC14" s="596"/>
      <c r="DD14" s="602">
        <v>3854733</v>
      </c>
      <c r="DE14" s="594"/>
      <c r="DF14" s="594"/>
      <c r="DG14" s="594"/>
      <c r="DH14" s="594"/>
      <c r="DI14" s="594"/>
      <c r="DJ14" s="594"/>
      <c r="DK14" s="594"/>
      <c r="DL14" s="594"/>
      <c r="DM14" s="594"/>
      <c r="DN14" s="594"/>
      <c r="DO14" s="594"/>
      <c r="DP14" s="595"/>
      <c r="DQ14" s="602">
        <v>35841896</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1622042</v>
      </c>
      <c r="S15" s="594"/>
      <c r="T15" s="594"/>
      <c r="U15" s="594"/>
      <c r="V15" s="594"/>
      <c r="W15" s="594"/>
      <c r="X15" s="594"/>
      <c r="Y15" s="595"/>
      <c r="Z15" s="596">
        <v>0.1</v>
      </c>
      <c r="AA15" s="596"/>
      <c r="AB15" s="596"/>
      <c r="AC15" s="596"/>
      <c r="AD15" s="597">
        <v>1622042</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31224569</v>
      </c>
      <c r="BH15" s="594"/>
      <c r="BI15" s="594"/>
      <c r="BJ15" s="594"/>
      <c r="BK15" s="594"/>
      <c r="BL15" s="594"/>
      <c r="BM15" s="594"/>
      <c r="BN15" s="595"/>
      <c r="BO15" s="596">
        <v>4.7</v>
      </c>
      <c r="BP15" s="596"/>
      <c r="BQ15" s="596"/>
      <c r="BR15" s="596"/>
      <c r="BS15" s="602" t="s">
        <v>107</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126791293</v>
      </c>
      <c r="CS15" s="594"/>
      <c r="CT15" s="594"/>
      <c r="CU15" s="594"/>
      <c r="CV15" s="594"/>
      <c r="CW15" s="594"/>
      <c r="CX15" s="594"/>
      <c r="CY15" s="595"/>
      <c r="CZ15" s="596">
        <v>7.8</v>
      </c>
      <c r="DA15" s="596"/>
      <c r="DB15" s="596"/>
      <c r="DC15" s="596"/>
      <c r="DD15" s="602">
        <v>20791789</v>
      </c>
      <c r="DE15" s="594"/>
      <c r="DF15" s="594"/>
      <c r="DG15" s="594"/>
      <c r="DH15" s="594"/>
      <c r="DI15" s="594"/>
      <c r="DJ15" s="594"/>
      <c r="DK15" s="594"/>
      <c r="DL15" s="594"/>
      <c r="DM15" s="594"/>
      <c r="DN15" s="594"/>
      <c r="DO15" s="594"/>
      <c r="DP15" s="595"/>
      <c r="DQ15" s="602">
        <v>92209954</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41890872</v>
      </c>
      <c r="S16" s="594"/>
      <c r="T16" s="594"/>
      <c r="U16" s="594"/>
      <c r="V16" s="594"/>
      <c r="W16" s="594"/>
      <c r="X16" s="594"/>
      <c r="Y16" s="595"/>
      <c r="Z16" s="596">
        <v>2.6</v>
      </c>
      <c r="AA16" s="596"/>
      <c r="AB16" s="596"/>
      <c r="AC16" s="596"/>
      <c r="AD16" s="597">
        <v>40766698</v>
      </c>
      <c r="AE16" s="597"/>
      <c r="AF16" s="597"/>
      <c r="AG16" s="597"/>
      <c r="AH16" s="597"/>
      <c r="AI16" s="597"/>
      <c r="AJ16" s="597"/>
      <c r="AK16" s="597"/>
      <c r="AL16" s="598">
        <v>5.4</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107</v>
      </c>
      <c r="BH16" s="594"/>
      <c r="BI16" s="594"/>
      <c r="BJ16" s="594"/>
      <c r="BK16" s="594"/>
      <c r="BL16" s="594"/>
      <c r="BM16" s="594"/>
      <c r="BN16" s="595"/>
      <c r="BO16" s="596" t="s">
        <v>107</v>
      </c>
      <c r="BP16" s="596"/>
      <c r="BQ16" s="596"/>
      <c r="BR16" s="596"/>
      <c r="BS16" s="602" t="s">
        <v>107</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107</v>
      </c>
      <c r="CS16" s="594"/>
      <c r="CT16" s="594"/>
      <c r="CU16" s="594"/>
      <c r="CV16" s="594"/>
      <c r="CW16" s="594"/>
      <c r="CX16" s="594"/>
      <c r="CY16" s="595"/>
      <c r="CZ16" s="596" t="s">
        <v>107</v>
      </c>
      <c r="DA16" s="596"/>
      <c r="DB16" s="596"/>
      <c r="DC16" s="596"/>
      <c r="DD16" s="602" t="s">
        <v>107</v>
      </c>
      <c r="DE16" s="594"/>
      <c r="DF16" s="594"/>
      <c r="DG16" s="594"/>
      <c r="DH16" s="594"/>
      <c r="DI16" s="594"/>
      <c r="DJ16" s="594"/>
      <c r="DK16" s="594"/>
      <c r="DL16" s="594"/>
      <c r="DM16" s="594"/>
      <c r="DN16" s="594"/>
      <c r="DO16" s="594"/>
      <c r="DP16" s="595"/>
      <c r="DQ16" s="602" t="s">
        <v>107</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40766698</v>
      </c>
      <c r="S17" s="594"/>
      <c r="T17" s="594"/>
      <c r="U17" s="594"/>
      <c r="V17" s="594"/>
      <c r="W17" s="594"/>
      <c r="X17" s="594"/>
      <c r="Y17" s="595"/>
      <c r="Z17" s="596">
        <v>2.5</v>
      </c>
      <c r="AA17" s="596"/>
      <c r="AB17" s="596"/>
      <c r="AC17" s="596"/>
      <c r="AD17" s="597">
        <v>40766698</v>
      </c>
      <c r="AE17" s="597"/>
      <c r="AF17" s="597"/>
      <c r="AG17" s="597"/>
      <c r="AH17" s="597"/>
      <c r="AI17" s="597"/>
      <c r="AJ17" s="597"/>
      <c r="AK17" s="597"/>
      <c r="AL17" s="598">
        <v>5.4</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107</v>
      </c>
      <c r="BH17" s="594"/>
      <c r="BI17" s="594"/>
      <c r="BJ17" s="594"/>
      <c r="BK17" s="594"/>
      <c r="BL17" s="594"/>
      <c r="BM17" s="594"/>
      <c r="BN17" s="595"/>
      <c r="BO17" s="596" t="s">
        <v>107</v>
      </c>
      <c r="BP17" s="596"/>
      <c r="BQ17" s="596"/>
      <c r="BR17" s="596"/>
      <c r="BS17" s="602" t="s">
        <v>107</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279358563</v>
      </c>
      <c r="CS17" s="594"/>
      <c r="CT17" s="594"/>
      <c r="CU17" s="594"/>
      <c r="CV17" s="594"/>
      <c r="CW17" s="594"/>
      <c r="CX17" s="594"/>
      <c r="CY17" s="595"/>
      <c r="CZ17" s="596">
        <v>17.100000000000001</v>
      </c>
      <c r="DA17" s="596"/>
      <c r="DB17" s="596"/>
      <c r="DC17" s="596"/>
      <c r="DD17" s="602" t="s">
        <v>107</v>
      </c>
      <c r="DE17" s="594"/>
      <c r="DF17" s="594"/>
      <c r="DG17" s="594"/>
      <c r="DH17" s="594"/>
      <c r="DI17" s="594"/>
      <c r="DJ17" s="594"/>
      <c r="DK17" s="594"/>
      <c r="DL17" s="594"/>
      <c r="DM17" s="594"/>
      <c r="DN17" s="594"/>
      <c r="DO17" s="594"/>
      <c r="DP17" s="595"/>
      <c r="DQ17" s="602">
        <v>246820753</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1124062</v>
      </c>
      <c r="S18" s="594"/>
      <c r="T18" s="594"/>
      <c r="U18" s="594"/>
      <c r="V18" s="594"/>
      <c r="W18" s="594"/>
      <c r="X18" s="594"/>
      <c r="Y18" s="595"/>
      <c r="Z18" s="596">
        <v>0.1</v>
      </c>
      <c r="AA18" s="596"/>
      <c r="AB18" s="596"/>
      <c r="AC18" s="596"/>
      <c r="AD18" s="597" t="s">
        <v>107</v>
      </c>
      <c r="AE18" s="597"/>
      <c r="AF18" s="597"/>
      <c r="AG18" s="597"/>
      <c r="AH18" s="597"/>
      <c r="AI18" s="597"/>
      <c r="AJ18" s="597"/>
      <c r="AK18" s="597"/>
      <c r="AL18" s="598" t="s">
        <v>107</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v>5444263</v>
      </c>
      <c r="CS18" s="594"/>
      <c r="CT18" s="594"/>
      <c r="CU18" s="594"/>
      <c r="CV18" s="594"/>
      <c r="CW18" s="594"/>
      <c r="CX18" s="594"/>
      <c r="CY18" s="595"/>
      <c r="CZ18" s="596">
        <v>0.3</v>
      </c>
      <c r="DA18" s="596"/>
      <c r="DB18" s="596"/>
      <c r="DC18" s="596"/>
      <c r="DD18" s="602" t="s">
        <v>107</v>
      </c>
      <c r="DE18" s="594"/>
      <c r="DF18" s="594"/>
      <c r="DG18" s="594"/>
      <c r="DH18" s="594"/>
      <c r="DI18" s="594"/>
      <c r="DJ18" s="594"/>
      <c r="DK18" s="594"/>
      <c r="DL18" s="594"/>
      <c r="DM18" s="594"/>
      <c r="DN18" s="594"/>
      <c r="DO18" s="594"/>
      <c r="DP18" s="595"/>
      <c r="DQ18" s="602">
        <v>4852263</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112</v>
      </c>
      <c r="S19" s="594"/>
      <c r="T19" s="594"/>
      <c r="U19" s="594"/>
      <c r="V19" s="594"/>
      <c r="W19" s="594"/>
      <c r="X19" s="594"/>
      <c r="Y19" s="595"/>
      <c r="Z19" s="596">
        <v>0</v>
      </c>
      <c r="AA19" s="596"/>
      <c r="AB19" s="596"/>
      <c r="AC19" s="596"/>
      <c r="AD19" s="597" t="s">
        <v>107</v>
      </c>
      <c r="AE19" s="597"/>
      <c r="AF19" s="597"/>
      <c r="AG19" s="597"/>
      <c r="AH19" s="597"/>
      <c r="AI19" s="597"/>
      <c r="AJ19" s="597"/>
      <c r="AK19" s="597"/>
      <c r="AL19" s="598" t="s">
        <v>107</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81927875</v>
      </c>
      <c r="BH19" s="594"/>
      <c r="BI19" s="594"/>
      <c r="BJ19" s="594"/>
      <c r="BK19" s="594"/>
      <c r="BL19" s="594"/>
      <c r="BM19" s="594"/>
      <c r="BN19" s="595"/>
      <c r="BO19" s="596">
        <v>12.4</v>
      </c>
      <c r="BP19" s="596"/>
      <c r="BQ19" s="596"/>
      <c r="BR19" s="596"/>
      <c r="BS19" s="602" t="s">
        <v>107</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797141689</v>
      </c>
      <c r="S20" s="594"/>
      <c r="T20" s="594"/>
      <c r="U20" s="594"/>
      <c r="V20" s="594"/>
      <c r="W20" s="594"/>
      <c r="X20" s="594"/>
      <c r="Y20" s="595"/>
      <c r="Z20" s="596">
        <v>48.8</v>
      </c>
      <c r="AA20" s="596"/>
      <c r="AB20" s="596"/>
      <c r="AC20" s="596"/>
      <c r="AD20" s="597">
        <v>740914406</v>
      </c>
      <c r="AE20" s="597"/>
      <c r="AF20" s="597"/>
      <c r="AG20" s="597"/>
      <c r="AH20" s="597"/>
      <c r="AI20" s="597"/>
      <c r="AJ20" s="597"/>
      <c r="AK20" s="597"/>
      <c r="AL20" s="598">
        <v>98.2</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81927875</v>
      </c>
      <c r="BH20" s="594"/>
      <c r="BI20" s="594"/>
      <c r="BJ20" s="594"/>
      <c r="BK20" s="594"/>
      <c r="BL20" s="594"/>
      <c r="BM20" s="594"/>
      <c r="BN20" s="595"/>
      <c r="BO20" s="596">
        <v>12.4</v>
      </c>
      <c r="BP20" s="596"/>
      <c r="BQ20" s="596"/>
      <c r="BR20" s="596"/>
      <c r="BS20" s="602" t="s">
        <v>107</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1630072763</v>
      </c>
      <c r="CS20" s="594"/>
      <c r="CT20" s="594"/>
      <c r="CU20" s="594"/>
      <c r="CV20" s="594"/>
      <c r="CW20" s="594"/>
      <c r="CX20" s="594"/>
      <c r="CY20" s="595"/>
      <c r="CZ20" s="596">
        <v>100</v>
      </c>
      <c r="DA20" s="596"/>
      <c r="DB20" s="596"/>
      <c r="DC20" s="596"/>
      <c r="DD20" s="602">
        <v>100878895</v>
      </c>
      <c r="DE20" s="594"/>
      <c r="DF20" s="594"/>
      <c r="DG20" s="594"/>
      <c r="DH20" s="594"/>
      <c r="DI20" s="594"/>
      <c r="DJ20" s="594"/>
      <c r="DK20" s="594"/>
      <c r="DL20" s="594"/>
      <c r="DM20" s="594"/>
      <c r="DN20" s="594"/>
      <c r="DO20" s="594"/>
      <c r="DP20" s="595"/>
      <c r="DQ20" s="602">
        <v>942225946</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877472</v>
      </c>
      <c r="S21" s="594"/>
      <c r="T21" s="594"/>
      <c r="U21" s="594"/>
      <c r="V21" s="594"/>
      <c r="W21" s="594"/>
      <c r="X21" s="594"/>
      <c r="Y21" s="595"/>
      <c r="Z21" s="596">
        <v>0.1</v>
      </c>
      <c r="AA21" s="596"/>
      <c r="AB21" s="596"/>
      <c r="AC21" s="596"/>
      <c r="AD21" s="597">
        <v>877472</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107</v>
      </c>
      <c r="BH21" s="594"/>
      <c r="BI21" s="594"/>
      <c r="BJ21" s="594"/>
      <c r="BK21" s="594"/>
      <c r="BL21" s="594"/>
      <c r="BM21" s="594"/>
      <c r="BN21" s="595"/>
      <c r="BO21" s="596" t="s">
        <v>107</v>
      </c>
      <c r="BP21" s="596"/>
      <c r="BQ21" s="596"/>
      <c r="BR21" s="596"/>
      <c r="BS21" s="602" t="s">
        <v>107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8147405</v>
      </c>
      <c r="S22" s="594"/>
      <c r="T22" s="594"/>
      <c r="U22" s="594"/>
      <c r="V22" s="594"/>
      <c r="W22" s="594"/>
      <c r="X22" s="594"/>
      <c r="Y22" s="595"/>
      <c r="Z22" s="596">
        <v>0.5</v>
      </c>
      <c r="AA22" s="596"/>
      <c r="AB22" s="596"/>
      <c r="AC22" s="596"/>
      <c r="AD22" s="597" t="s">
        <v>107</v>
      </c>
      <c r="AE22" s="597"/>
      <c r="AF22" s="597"/>
      <c r="AG22" s="597"/>
      <c r="AH22" s="597"/>
      <c r="AI22" s="597"/>
      <c r="AJ22" s="597"/>
      <c r="AK22" s="597"/>
      <c r="AL22" s="598" t="s">
        <v>107</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v>26824766</v>
      </c>
      <c r="BH22" s="594"/>
      <c r="BI22" s="594"/>
      <c r="BJ22" s="594"/>
      <c r="BK22" s="594"/>
      <c r="BL22" s="594"/>
      <c r="BM22" s="594"/>
      <c r="BN22" s="595"/>
      <c r="BO22" s="596">
        <v>4.0999999999999996</v>
      </c>
      <c r="BP22" s="596"/>
      <c r="BQ22" s="596"/>
      <c r="BR22" s="596"/>
      <c r="BS22" s="602" t="s">
        <v>107</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57227334</v>
      </c>
      <c r="S23" s="594"/>
      <c r="T23" s="594"/>
      <c r="U23" s="594"/>
      <c r="V23" s="594"/>
      <c r="W23" s="594"/>
      <c r="X23" s="594"/>
      <c r="Y23" s="595"/>
      <c r="Z23" s="596">
        <v>3.5</v>
      </c>
      <c r="AA23" s="596"/>
      <c r="AB23" s="596"/>
      <c r="AC23" s="596"/>
      <c r="AD23" s="597">
        <v>10234771</v>
      </c>
      <c r="AE23" s="597"/>
      <c r="AF23" s="597"/>
      <c r="AG23" s="597"/>
      <c r="AH23" s="597"/>
      <c r="AI23" s="597"/>
      <c r="AJ23" s="597"/>
      <c r="AK23" s="597"/>
      <c r="AL23" s="598">
        <v>1.4</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55103109</v>
      </c>
      <c r="BH23" s="594"/>
      <c r="BI23" s="594"/>
      <c r="BJ23" s="594"/>
      <c r="BK23" s="594"/>
      <c r="BL23" s="594"/>
      <c r="BM23" s="594"/>
      <c r="BN23" s="595"/>
      <c r="BO23" s="596">
        <v>8.3000000000000007</v>
      </c>
      <c r="BP23" s="596"/>
      <c r="BQ23" s="596"/>
      <c r="BR23" s="596"/>
      <c r="BS23" s="602" t="s">
        <v>107</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7903836</v>
      </c>
      <c r="S24" s="594"/>
      <c r="T24" s="594"/>
      <c r="U24" s="594"/>
      <c r="V24" s="594"/>
      <c r="W24" s="594"/>
      <c r="X24" s="594"/>
      <c r="Y24" s="595"/>
      <c r="Z24" s="596">
        <v>0.5</v>
      </c>
      <c r="AA24" s="596"/>
      <c r="AB24" s="596"/>
      <c r="AC24" s="596"/>
      <c r="AD24" s="597" t="s">
        <v>107</v>
      </c>
      <c r="AE24" s="597"/>
      <c r="AF24" s="597"/>
      <c r="AG24" s="597"/>
      <c r="AH24" s="597"/>
      <c r="AI24" s="597"/>
      <c r="AJ24" s="597"/>
      <c r="AK24" s="597"/>
      <c r="AL24" s="598" t="s">
        <v>107</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1010256582</v>
      </c>
      <c r="CS24" s="583"/>
      <c r="CT24" s="583"/>
      <c r="CU24" s="583"/>
      <c r="CV24" s="583"/>
      <c r="CW24" s="583"/>
      <c r="CX24" s="583"/>
      <c r="CY24" s="584"/>
      <c r="CZ24" s="620">
        <v>62</v>
      </c>
      <c r="DA24" s="621"/>
      <c r="DB24" s="621"/>
      <c r="DC24" s="622"/>
      <c r="DD24" s="619">
        <v>578178818</v>
      </c>
      <c r="DE24" s="583"/>
      <c r="DF24" s="583"/>
      <c r="DG24" s="583"/>
      <c r="DH24" s="583"/>
      <c r="DI24" s="583"/>
      <c r="DJ24" s="583"/>
      <c r="DK24" s="584"/>
      <c r="DL24" s="619">
        <v>577512659</v>
      </c>
      <c r="DM24" s="583"/>
      <c r="DN24" s="583"/>
      <c r="DO24" s="583"/>
      <c r="DP24" s="583"/>
      <c r="DQ24" s="583"/>
      <c r="DR24" s="583"/>
      <c r="DS24" s="583"/>
      <c r="DT24" s="583"/>
      <c r="DU24" s="583"/>
      <c r="DV24" s="584"/>
      <c r="DW24" s="587">
        <v>70.2</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357597485</v>
      </c>
      <c r="S25" s="594"/>
      <c r="T25" s="594"/>
      <c r="U25" s="594"/>
      <c r="V25" s="594"/>
      <c r="W25" s="594"/>
      <c r="X25" s="594"/>
      <c r="Y25" s="595"/>
      <c r="Z25" s="596">
        <v>21.9</v>
      </c>
      <c r="AA25" s="596"/>
      <c r="AB25" s="596"/>
      <c r="AC25" s="596"/>
      <c r="AD25" s="597" t="s">
        <v>107</v>
      </c>
      <c r="AE25" s="597"/>
      <c r="AF25" s="597"/>
      <c r="AG25" s="597"/>
      <c r="AH25" s="597"/>
      <c r="AI25" s="597"/>
      <c r="AJ25" s="597"/>
      <c r="AK25" s="597"/>
      <c r="AL25" s="598" t="s">
        <v>107</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107</v>
      </c>
      <c r="BH25" s="594"/>
      <c r="BI25" s="594"/>
      <c r="BJ25" s="594"/>
      <c r="BK25" s="594"/>
      <c r="BL25" s="594"/>
      <c r="BM25" s="594"/>
      <c r="BN25" s="595"/>
      <c r="BO25" s="596" t="s">
        <v>107</v>
      </c>
      <c r="BP25" s="596"/>
      <c r="BQ25" s="596"/>
      <c r="BR25" s="596"/>
      <c r="BS25" s="602" t="s">
        <v>107</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203645317</v>
      </c>
      <c r="CS25" s="625"/>
      <c r="CT25" s="625"/>
      <c r="CU25" s="625"/>
      <c r="CV25" s="625"/>
      <c r="CW25" s="625"/>
      <c r="CX25" s="625"/>
      <c r="CY25" s="626"/>
      <c r="CZ25" s="627">
        <v>12.5</v>
      </c>
      <c r="DA25" s="628"/>
      <c r="DB25" s="628"/>
      <c r="DC25" s="629"/>
      <c r="DD25" s="602">
        <v>177313861</v>
      </c>
      <c r="DE25" s="625"/>
      <c r="DF25" s="625"/>
      <c r="DG25" s="625"/>
      <c r="DH25" s="625"/>
      <c r="DI25" s="625"/>
      <c r="DJ25" s="625"/>
      <c r="DK25" s="626"/>
      <c r="DL25" s="602">
        <v>176647702</v>
      </c>
      <c r="DM25" s="625"/>
      <c r="DN25" s="625"/>
      <c r="DO25" s="625"/>
      <c r="DP25" s="625"/>
      <c r="DQ25" s="625"/>
      <c r="DR25" s="625"/>
      <c r="DS25" s="625"/>
      <c r="DT25" s="625"/>
      <c r="DU25" s="625"/>
      <c r="DV25" s="626"/>
      <c r="DW25" s="598">
        <v>21.5</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107</v>
      </c>
      <c r="S26" s="594"/>
      <c r="T26" s="594"/>
      <c r="U26" s="594"/>
      <c r="V26" s="594"/>
      <c r="W26" s="594"/>
      <c r="X26" s="594"/>
      <c r="Y26" s="595"/>
      <c r="Z26" s="596" t="s">
        <v>107</v>
      </c>
      <c r="AA26" s="596"/>
      <c r="AB26" s="596"/>
      <c r="AC26" s="596"/>
      <c r="AD26" s="597" t="s">
        <v>107</v>
      </c>
      <c r="AE26" s="597"/>
      <c r="AF26" s="597"/>
      <c r="AG26" s="597"/>
      <c r="AH26" s="597"/>
      <c r="AI26" s="597"/>
      <c r="AJ26" s="597"/>
      <c r="AK26" s="597"/>
      <c r="AL26" s="598" t="s">
        <v>107</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146648466</v>
      </c>
      <c r="CS26" s="594"/>
      <c r="CT26" s="594"/>
      <c r="CU26" s="594"/>
      <c r="CV26" s="594"/>
      <c r="CW26" s="594"/>
      <c r="CX26" s="594"/>
      <c r="CY26" s="595"/>
      <c r="CZ26" s="627">
        <v>9</v>
      </c>
      <c r="DA26" s="628"/>
      <c r="DB26" s="628"/>
      <c r="DC26" s="629"/>
      <c r="DD26" s="602">
        <v>127695575</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66127301</v>
      </c>
      <c r="S27" s="594"/>
      <c r="T27" s="594"/>
      <c r="U27" s="594"/>
      <c r="V27" s="594"/>
      <c r="W27" s="594"/>
      <c r="X27" s="594"/>
      <c r="Y27" s="595"/>
      <c r="Z27" s="596">
        <v>4.0999999999999996</v>
      </c>
      <c r="AA27" s="596"/>
      <c r="AB27" s="596"/>
      <c r="AC27" s="596"/>
      <c r="AD27" s="597" t="s">
        <v>107</v>
      </c>
      <c r="AE27" s="597"/>
      <c r="AF27" s="597"/>
      <c r="AG27" s="597"/>
      <c r="AH27" s="597"/>
      <c r="AI27" s="597"/>
      <c r="AJ27" s="597"/>
      <c r="AK27" s="597"/>
      <c r="AL27" s="598" t="s">
        <v>107</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660087637</v>
      </c>
      <c r="BH27" s="594"/>
      <c r="BI27" s="594"/>
      <c r="BJ27" s="594"/>
      <c r="BK27" s="594"/>
      <c r="BL27" s="594"/>
      <c r="BM27" s="594"/>
      <c r="BN27" s="595"/>
      <c r="BO27" s="596">
        <v>100</v>
      </c>
      <c r="BP27" s="596"/>
      <c r="BQ27" s="596"/>
      <c r="BR27" s="596"/>
      <c r="BS27" s="602">
        <v>17689731</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528188076</v>
      </c>
      <c r="CS27" s="625"/>
      <c r="CT27" s="625"/>
      <c r="CU27" s="625"/>
      <c r="CV27" s="625"/>
      <c r="CW27" s="625"/>
      <c r="CX27" s="625"/>
      <c r="CY27" s="626"/>
      <c r="CZ27" s="627">
        <v>32.4</v>
      </c>
      <c r="DA27" s="628"/>
      <c r="DB27" s="628"/>
      <c r="DC27" s="629"/>
      <c r="DD27" s="602">
        <v>154979578</v>
      </c>
      <c r="DE27" s="625"/>
      <c r="DF27" s="625"/>
      <c r="DG27" s="625"/>
      <c r="DH27" s="625"/>
      <c r="DI27" s="625"/>
      <c r="DJ27" s="625"/>
      <c r="DK27" s="626"/>
      <c r="DL27" s="602">
        <v>154979578</v>
      </c>
      <c r="DM27" s="625"/>
      <c r="DN27" s="625"/>
      <c r="DO27" s="625"/>
      <c r="DP27" s="625"/>
      <c r="DQ27" s="625"/>
      <c r="DR27" s="625"/>
      <c r="DS27" s="625"/>
      <c r="DT27" s="625"/>
      <c r="DU27" s="625"/>
      <c r="DV27" s="626"/>
      <c r="DW27" s="598">
        <v>18.8</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52057817</v>
      </c>
      <c r="S28" s="594"/>
      <c r="T28" s="594"/>
      <c r="U28" s="594"/>
      <c r="V28" s="594"/>
      <c r="W28" s="594"/>
      <c r="X28" s="594"/>
      <c r="Y28" s="595"/>
      <c r="Z28" s="596">
        <v>3.2</v>
      </c>
      <c r="AA28" s="596"/>
      <c r="AB28" s="596"/>
      <c r="AC28" s="596"/>
      <c r="AD28" s="597">
        <v>1785571</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278423189</v>
      </c>
      <c r="CS28" s="594"/>
      <c r="CT28" s="594"/>
      <c r="CU28" s="594"/>
      <c r="CV28" s="594"/>
      <c r="CW28" s="594"/>
      <c r="CX28" s="594"/>
      <c r="CY28" s="595"/>
      <c r="CZ28" s="627">
        <v>17.100000000000001</v>
      </c>
      <c r="DA28" s="628"/>
      <c r="DB28" s="628"/>
      <c r="DC28" s="629"/>
      <c r="DD28" s="602">
        <v>245885379</v>
      </c>
      <c r="DE28" s="594"/>
      <c r="DF28" s="594"/>
      <c r="DG28" s="594"/>
      <c r="DH28" s="594"/>
      <c r="DI28" s="594"/>
      <c r="DJ28" s="594"/>
      <c r="DK28" s="595"/>
      <c r="DL28" s="602">
        <v>245885379</v>
      </c>
      <c r="DM28" s="594"/>
      <c r="DN28" s="594"/>
      <c r="DO28" s="594"/>
      <c r="DP28" s="594"/>
      <c r="DQ28" s="594"/>
      <c r="DR28" s="594"/>
      <c r="DS28" s="594"/>
      <c r="DT28" s="594"/>
      <c r="DU28" s="594"/>
      <c r="DV28" s="595"/>
      <c r="DW28" s="598">
        <v>29.9</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800071</v>
      </c>
      <c r="S29" s="594"/>
      <c r="T29" s="594"/>
      <c r="U29" s="594"/>
      <c r="V29" s="594"/>
      <c r="W29" s="594"/>
      <c r="X29" s="594"/>
      <c r="Y29" s="595"/>
      <c r="Z29" s="596">
        <v>0</v>
      </c>
      <c r="AA29" s="596"/>
      <c r="AB29" s="596"/>
      <c r="AC29" s="596"/>
      <c r="AD29" s="597" t="s">
        <v>107</v>
      </c>
      <c r="AE29" s="597"/>
      <c r="AF29" s="597"/>
      <c r="AG29" s="597"/>
      <c r="AH29" s="597"/>
      <c r="AI29" s="597"/>
      <c r="AJ29" s="597"/>
      <c r="AK29" s="597"/>
      <c r="AL29" s="598" t="s">
        <v>107</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278410816</v>
      </c>
      <c r="CS29" s="625"/>
      <c r="CT29" s="625"/>
      <c r="CU29" s="625"/>
      <c r="CV29" s="625"/>
      <c r="CW29" s="625"/>
      <c r="CX29" s="625"/>
      <c r="CY29" s="626"/>
      <c r="CZ29" s="627">
        <v>17.100000000000001</v>
      </c>
      <c r="DA29" s="628"/>
      <c r="DB29" s="628"/>
      <c r="DC29" s="629"/>
      <c r="DD29" s="602">
        <v>245873006</v>
      </c>
      <c r="DE29" s="625"/>
      <c r="DF29" s="625"/>
      <c r="DG29" s="625"/>
      <c r="DH29" s="625"/>
      <c r="DI29" s="625"/>
      <c r="DJ29" s="625"/>
      <c r="DK29" s="626"/>
      <c r="DL29" s="602">
        <v>245873006</v>
      </c>
      <c r="DM29" s="625"/>
      <c r="DN29" s="625"/>
      <c r="DO29" s="625"/>
      <c r="DP29" s="625"/>
      <c r="DQ29" s="625"/>
      <c r="DR29" s="625"/>
      <c r="DS29" s="625"/>
      <c r="DT29" s="625"/>
      <c r="DU29" s="625"/>
      <c r="DV29" s="626"/>
      <c r="DW29" s="598">
        <v>29.9</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17898144</v>
      </c>
      <c r="S30" s="594"/>
      <c r="T30" s="594"/>
      <c r="U30" s="594"/>
      <c r="V30" s="594"/>
      <c r="W30" s="594"/>
      <c r="X30" s="594"/>
      <c r="Y30" s="595"/>
      <c r="Z30" s="596">
        <v>1.1000000000000001</v>
      </c>
      <c r="AA30" s="596"/>
      <c r="AB30" s="596"/>
      <c r="AC30" s="596"/>
      <c r="AD30" s="597" t="s">
        <v>107</v>
      </c>
      <c r="AE30" s="597"/>
      <c r="AF30" s="597"/>
      <c r="AG30" s="597"/>
      <c r="AH30" s="597"/>
      <c r="AI30" s="597"/>
      <c r="AJ30" s="597"/>
      <c r="AK30" s="597"/>
      <c r="AL30" s="598" t="s">
        <v>107</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99.3</v>
      </c>
      <c r="BH30" s="652"/>
      <c r="BI30" s="652"/>
      <c r="BJ30" s="652"/>
      <c r="BK30" s="652"/>
      <c r="BL30" s="652"/>
      <c r="BM30" s="588">
        <v>97.6</v>
      </c>
      <c r="BN30" s="652"/>
      <c r="BO30" s="652"/>
      <c r="BP30" s="652"/>
      <c r="BQ30" s="653"/>
      <c r="BR30" s="651">
        <v>99.3</v>
      </c>
      <c r="BS30" s="652"/>
      <c r="BT30" s="652"/>
      <c r="BU30" s="652"/>
      <c r="BV30" s="652"/>
      <c r="BW30" s="652"/>
      <c r="BX30" s="588">
        <v>97.2</v>
      </c>
      <c r="BY30" s="652"/>
      <c r="BZ30" s="652"/>
      <c r="CA30" s="652"/>
      <c r="CB30" s="653"/>
      <c r="CD30" s="656"/>
      <c r="CE30" s="657"/>
      <c r="CF30" s="607" t="s">
        <v>290</v>
      </c>
      <c r="CG30" s="608"/>
      <c r="CH30" s="608"/>
      <c r="CI30" s="608"/>
      <c r="CJ30" s="608"/>
      <c r="CK30" s="608"/>
      <c r="CL30" s="608"/>
      <c r="CM30" s="608"/>
      <c r="CN30" s="608"/>
      <c r="CO30" s="608"/>
      <c r="CP30" s="608"/>
      <c r="CQ30" s="609"/>
      <c r="CR30" s="593">
        <v>241729277</v>
      </c>
      <c r="CS30" s="594"/>
      <c r="CT30" s="594"/>
      <c r="CU30" s="594"/>
      <c r="CV30" s="594"/>
      <c r="CW30" s="594"/>
      <c r="CX30" s="594"/>
      <c r="CY30" s="595"/>
      <c r="CZ30" s="627">
        <v>14.8</v>
      </c>
      <c r="DA30" s="628"/>
      <c r="DB30" s="628"/>
      <c r="DC30" s="629"/>
      <c r="DD30" s="602">
        <v>209245960</v>
      </c>
      <c r="DE30" s="594"/>
      <c r="DF30" s="594"/>
      <c r="DG30" s="594"/>
      <c r="DH30" s="594"/>
      <c r="DI30" s="594"/>
      <c r="DJ30" s="594"/>
      <c r="DK30" s="595"/>
      <c r="DL30" s="602">
        <v>209245960</v>
      </c>
      <c r="DM30" s="594"/>
      <c r="DN30" s="594"/>
      <c r="DO30" s="594"/>
      <c r="DP30" s="594"/>
      <c r="DQ30" s="594"/>
      <c r="DR30" s="594"/>
      <c r="DS30" s="594"/>
      <c r="DT30" s="594"/>
      <c r="DU30" s="594"/>
      <c r="DV30" s="595"/>
      <c r="DW30" s="598">
        <v>25.4</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5315180</v>
      </c>
      <c r="S31" s="594"/>
      <c r="T31" s="594"/>
      <c r="U31" s="594"/>
      <c r="V31" s="594"/>
      <c r="W31" s="594"/>
      <c r="X31" s="594"/>
      <c r="Y31" s="595"/>
      <c r="Z31" s="596">
        <v>0.3</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v>
      </c>
      <c r="BH31" s="625"/>
      <c r="BI31" s="625"/>
      <c r="BJ31" s="625"/>
      <c r="BK31" s="625"/>
      <c r="BL31" s="625"/>
      <c r="BM31" s="599">
        <v>96.2</v>
      </c>
      <c r="BN31" s="649"/>
      <c r="BO31" s="649"/>
      <c r="BP31" s="649"/>
      <c r="BQ31" s="650"/>
      <c r="BR31" s="648">
        <v>98.9</v>
      </c>
      <c r="BS31" s="625"/>
      <c r="BT31" s="625"/>
      <c r="BU31" s="625"/>
      <c r="BV31" s="625"/>
      <c r="BW31" s="625"/>
      <c r="BX31" s="599">
        <v>95.8</v>
      </c>
      <c r="BY31" s="649"/>
      <c r="BZ31" s="649"/>
      <c r="CA31" s="649"/>
      <c r="CB31" s="650"/>
      <c r="CD31" s="656"/>
      <c r="CE31" s="657"/>
      <c r="CF31" s="607" t="s">
        <v>294</v>
      </c>
      <c r="CG31" s="608"/>
      <c r="CH31" s="608"/>
      <c r="CI31" s="608"/>
      <c r="CJ31" s="608"/>
      <c r="CK31" s="608"/>
      <c r="CL31" s="608"/>
      <c r="CM31" s="608"/>
      <c r="CN31" s="608"/>
      <c r="CO31" s="608"/>
      <c r="CP31" s="608"/>
      <c r="CQ31" s="609"/>
      <c r="CR31" s="593">
        <v>36681539</v>
      </c>
      <c r="CS31" s="625"/>
      <c r="CT31" s="625"/>
      <c r="CU31" s="625"/>
      <c r="CV31" s="625"/>
      <c r="CW31" s="625"/>
      <c r="CX31" s="625"/>
      <c r="CY31" s="626"/>
      <c r="CZ31" s="627">
        <v>2.2999999999999998</v>
      </c>
      <c r="DA31" s="628"/>
      <c r="DB31" s="628"/>
      <c r="DC31" s="629"/>
      <c r="DD31" s="602">
        <v>36627046</v>
      </c>
      <c r="DE31" s="625"/>
      <c r="DF31" s="625"/>
      <c r="DG31" s="625"/>
      <c r="DH31" s="625"/>
      <c r="DI31" s="625"/>
      <c r="DJ31" s="625"/>
      <c r="DK31" s="626"/>
      <c r="DL31" s="602">
        <v>36627046</v>
      </c>
      <c r="DM31" s="625"/>
      <c r="DN31" s="625"/>
      <c r="DO31" s="625"/>
      <c r="DP31" s="625"/>
      <c r="DQ31" s="625"/>
      <c r="DR31" s="625"/>
      <c r="DS31" s="625"/>
      <c r="DT31" s="625"/>
      <c r="DU31" s="625"/>
      <c r="DV31" s="626"/>
      <c r="DW31" s="598">
        <v>4.5</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159032314</v>
      </c>
      <c r="S32" s="594"/>
      <c r="T32" s="594"/>
      <c r="U32" s="594"/>
      <c r="V32" s="594"/>
      <c r="W32" s="594"/>
      <c r="X32" s="594"/>
      <c r="Y32" s="595"/>
      <c r="Z32" s="596">
        <v>9.6999999999999993</v>
      </c>
      <c r="AA32" s="596"/>
      <c r="AB32" s="596"/>
      <c r="AC32" s="596"/>
      <c r="AD32" s="597">
        <v>416789</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99.6</v>
      </c>
      <c r="BH32" s="661"/>
      <c r="BI32" s="661"/>
      <c r="BJ32" s="661"/>
      <c r="BK32" s="661"/>
      <c r="BL32" s="661"/>
      <c r="BM32" s="662">
        <v>98.4</v>
      </c>
      <c r="BN32" s="661"/>
      <c r="BO32" s="661"/>
      <c r="BP32" s="661"/>
      <c r="BQ32" s="663"/>
      <c r="BR32" s="660">
        <v>99.5</v>
      </c>
      <c r="BS32" s="661"/>
      <c r="BT32" s="661"/>
      <c r="BU32" s="661"/>
      <c r="BV32" s="661"/>
      <c r="BW32" s="661"/>
      <c r="BX32" s="662">
        <v>98</v>
      </c>
      <c r="BY32" s="661"/>
      <c r="BZ32" s="661"/>
      <c r="CA32" s="661"/>
      <c r="CB32" s="663"/>
      <c r="CD32" s="658"/>
      <c r="CE32" s="659"/>
      <c r="CF32" s="607" t="s">
        <v>297</v>
      </c>
      <c r="CG32" s="608"/>
      <c r="CH32" s="608"/>
      <c r="CI32" s="608"/>
      <c r="CJ32" s="608"/>
      <c r="CK32" s="608"/>
      <c r="CL32" s="608"/>
      <c r="CM32" s="608"/>
      <c r="CN32" s="608"/>
      <c r="CO32" s="608"/>
      <c r="CP32" s="608"/>
      <c r="CQ32" s="609"/>
      <c r="CR32" s="593">
        <v>12373</v>
      </c>
      <c r="CS32" s="594"/>
      <c r="CT32" s="594"/>
      <c r="CU32" s="594"/>
      <c r="CV32" s="594"/>
      <c r="CW32" s="594"/>
      <c r="CX32" s="594"/>
      <c r="CY32" s="595"/>
      <c r="CZ32" s="627">
        <v>0</v>
      </c>
      <c r="DA32" s="628"/>
      <c r="DB32" s="628"/>
      <c r="DC32" s="629"/>
      <c r="DD32" s="602">
        <v>12373</v>
      </c>
      <c r="DE32" s="594"/>
      <c r="DF32" s="594"/>
      <c r="DG32" s="594"/>
      <c r="DH32" s="594"/>
      <c r="DI32" s="594"/>
      <c r="DJ32" s="594"/>
      <c r="DK32" s="595"/>
      <c r="DL32" s="602">
        <v>12373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101857000</v>
      </c>
      <c r="S33" s="594"/>
      <c r="T33" s="594"/>
      <c r="U33" s="594"/>
      <c r="V33" s="594"/>
      <c r="W33" s="594"/>
      <c r="X33" s="594"/>
      <c r="Y33" s="595"/>
      <c r="Z33" s="596">
        <v>6.2</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518937286</v>
      </c>
      <c r="CS33" s="625"/>
      <c r="CT33" s="625"/>
      <c r="CU33" s="625"/>
      <c r="CV33" s="625"/>
      <c r="CW33" s="625"/>
      <c r="CX33" s="625"/>
      <c r="CY33" s="626"/>
      <c r="CZ33" s="627">
        <v>31.8</v>
      </c>
      <c r="DA33" s="628"/>
      <c r="DB33" s="628"/>
      <c r="DC33" s="629"/>
      <c r="DD33" s="602">
        <v>328710987</v>
      </c>
      <c r="DE33" s="625"/>
      <c r="DF33" s="625"/>
      <c r="DG33" s="625"/>
      <c r="DH33" s="625"/>
      <c r="DI33" s="625"/>
      <c r="DJ33" s="625"/>
      <c r="DK33" s="626"/>
      <c r="DL33" s="602">
        <v>225407581</v>
      </c>
      <c r="DM33" s="625"/>
      <c r="DN33" s="625"/>
      <c r="DO33" s="625"/>
      <c r="DP33" s="625"/>
      <c r="DQ33" s="625"/>
      <c r="DR33" s="625"/>
      <c r="DS33" s="625"/>
      <c r="DT33" s="625"/>
      <c r="DU33" s="625"/>
      <c r="DV33" s="626"/>
      <c r="DW33" s="598">
        <v>27.4</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112684569</v>
      </c>
      <c r="CS34" s="594"/>
      <c r="CT34" s="594"/>
      <c r="CU34" s="594"/>
      <c r="CV34" s="594"/>
      <c r="CW34" s="594"/>
      <c r="CX34" s="594"/>
      <c r="CY34" s="595"/>
      <c r="CZ34" s="627">
        <v>6.9</v>
      </c>
      <c r="DA34" s="628"/>
      <c r="DB34" s="628"/>
      <c r="DC34" s="629"/>
      <c r="DD34" s="602">
        <v>70948657</v>
      </c>
      <c r="DE34" s="594"/>
      <c r="DF34" s="594"/>
      <c r="DG34" s="594"/>
      <c r="DH34" s="594"/>
      <c r="DI34" s="594"/>
      <c r="DJ34" s="594"/>
      <c r="DK34" s="595"/>
      <c r="DL34" s="602">
        <v>66842353</v>
      </c>
      <c r="DM34" s="594"/>
      <c r="DN34" s="594"/>
      <c r="DO34" s="594"/>
      <c r="DP34" s="594"/>
      <c r="DQ34" s="594"/>
      <c r="DR34" s="594"/>
      <c r="DS34" s="594"/>
      <c r="DT34" s="594"/>
      <c r="DU34" s="594"/>
      <c r="DV34" s="595"/>
      <c r="DW34" s="598">
        <v>8.1</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68397000</v>
      </c>
      <c r="S35" s="594"/>
      <c r="T35" s="594"/>
      <c r="U35" s="594"/>
      <c r="V35" s="594"/>
      <c r="W35" s="594"/>
      <c r="X35" s="594"/>
      <c r="Y35" s="595"/>
      <c r="Z35" s="596">
        <v>4.2</v>
      </c>
      <c r="AA35" s="596"/>
      <c r="AB35" s="596"/>
      <c r="AC35" s="596"/>
      <c r="AD35" s="597" t="s">
        <v>107</v>
      </c>
      <c r="AE35" s="597"/>
      <c r="AF35" s="597"/>
      <c r="AG35" s="597"/>
      <c r="AH35" s="597"/>
      <c r="AI35" s="597"/>
      <c r="AJ35" s="597"/>
      <c r="AK35" s="597"/>
      <c r="AL35" s="598" t="s">
        <v>107</v>
      </c>
      <c r="AM35" s="599"/>
      <c r="AN35" s="599"/>
      <c r="AO35" s="600"/>
      <c r="AP35" s="186"/>
      <c r="AQ35" s="604" t="s">
        <v>305</v>
      </c>
      <c r="AR35" s="605"/>
      <c r="AS35" s="605"/>
      <c r="AT35" s="605"/>
      <c r="AU35" s="605"/>
      <c r="AV35" s="605"/>
      <c r="AW35" s="605"/>
      <c r="AX35" s="605"/>
      <c r="AY35" s="606"/>
      <c r="AZ35" s="582">
        <v>201782909</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-13780338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15156198</v>
      </c>
      <c r="CS35" s="625"/>
      <c r="CT35" s="625"/>
      <c r="CU35" s="625"/>
      <c r="CV35" s="625"/>
      <c r="CW35" s="625"/>
      <c r="CX35" s="625"/>
      <c r="CY35" s="626"/>
      <c r="CZ35" s="627">
        <v>0.9</v>
      </c>
      <c r="DA35" s="628"/>
      <c r="DB35" s="628"/>
      <c r="DC35" s="629"/>
      <c r="DD35" s="602">
        <v>10247254</v>
      </c>
      <c r="DE35" s="625"/>
      <c r="DF35" s="625"/>
      <c r="DG35" s="625"/>
      <c r="DH35" s="625"/>
      <c r="DI35" s="625"/>
      <c r="DJ35" s="625"/>
      <c r="DK35" s="626"/>
      <c r="DL35" s="602">
        <v>10247254</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1631983048</v>
      </c>
      <c r="S36" s="666"/>
      <c r="T36" s="666"/>
      <c r="U36" s="666"/>
      <c r="V36" s="666"/>
      <c r="W36" s="666"/>
      <c r="X36" s="666"/>
      <c r="Y36" s="667"/>
      <c r="Z36" s="668">
        <v>100</v>
      </c>
      <c r="AA36" s="668"/>
      <c r="AB36" s="668"/>
      <c r="AC36" s="668"/>
      <c r="AD36" s="669">
        <v>754229009</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31008688</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-28960181</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125259218</v>
      </c>
      <c r="CS36" s="594"/>
      <c r="CT36" s="594"/>
      <c r="CU36" s="594"/>
      <c r="CV36" s="594"/>
      <c r="CW36" s="594"/>
      <c r="CX36" s="594"/>
      <c r="CY36" s="595"/>
      <c r="CZ36" s="627">
        <v>7.7</v>
      </c>
      <c r="DA36" s="628"/>
      <c r="DB36" s="628"/>
      <c r="DC36" s="629"/>
      <c r="DD36" s="602">
        <v>106856217</v>
      </c>
      <c r="DE36" s="594"/>
      <c r="DF36" s="594"/>
      <c r="DG36" s="594"/>
      <c r="DH36" s="594"/>
      <c r="DI36" s="594"/>
      <c r="DJ36" s="594"/>
      <c r="DK36" s="595"/>
      <c r="DL36" s="602">
        <v>74496869</v>
      </c>
      <c r="DM36" s="594"/>
      <c r="DN36" s="594"/>
      <c r="DO36" s="594"/>
      <c r="DP36" s="594"/>
      <c r="DQ36" s="594"/>
      <c r="DR36" s="594"/>
      <c r="DS36" s="594"/>
      <c r="DT36" s="594"/>
      <c r="DU36" s="594"/>
      <c r="DV36" s="595"/>
      <c r="DW36" s="598">
        <v>9.1</v>
      </c>
      <c r="DX36" s="623"/>
      <c r="DY36" s="623"/>
      <c r="DZ36" s="623"/>
      <c r="EA36" s="623"/>
      <c r="EB36" s="623"/>
      <c r="EC36" s="624"/>
    </row>
    <row r="37" spans="2:133" ht="11.25" customHeight="1">
      <c r="AQ37" s="672" t="s">
        <v>312</v>
      </c>
      <c r="AR37" s="673"/>
      <c r="AS37" s="673"/>
      <c r="AT37" s="673"/>
      <c r="AU37" s="673"/>
      <c r="AV37" s="673"/>
      <c r="AW37" s="673"/>
      <c r="AX37" s="673"/>
      <c r="AY37" s="674"/>
      <c r="AZ37" s="593">
        <v>17528512</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462678</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9061423</v>
      </c>
      <c r="CS37" s="625"/>
      <c r="CT37" s="625"/>
      <c r="CU37" s="625"/>
      <c r="CV37" s="625"/>
      <c r="CW37" s="625"/>
      <c r="CX37" s="625"/>
      <c r="CY37" s="626"/>
      <c r="CZ37" s="627">
        <v>0.6</v>
      </c>
      <c r="DA37" s="628"/>
      <c r="DB37" s="628"/>
      <c r="DC37" s="629"/>
      <c r="DD37" s="602">
        <v>6098773</v>
      </c>
      <c r="DE37" s="625"/>
      <c r="DF37" s="625"/>
      <c r="DG37" s="625"/>
      <c r="DH37" s="625"/>
      <c r="DI37" s="625"/>
      <c r="DJ37" s="625"/>
      <c r="DK37" s="626"/>
      <c r="DL37" s="602">
        <v>6016304</v>
      </c>
      <c r="DM37" s="625"/>
      <c r="DN37" s="625"/>
      <c r="DO37" s="625"/>
      <c r="DP37" s="625"/>
      <c r="DQ37" s="625"/>
      <c r="DR37" s="625"/>
      <c r="DS37" s="625"/>
      <c r="DT37" s="625"/>
      <c r="DU37" s="625"/>
      <c r="DV37" s="626"/>
      <c r="DW37" s="598">
        <v>0.7</v>
      </c>
      <c r="DX37" s="623"/>
      <c r="DY37" s="623"/>
      <c r="DZ37" s="623"/>
      <c r="EA37" s="623"/>
      <c r="EB37" s="623"/>
      <c r="EC37" s="624"/>
    </row>
    <row r="38" spans="2:133" ht="11.25" customHeight="1">
      <c r="AQ38" s="672" t="s">
        <v>315</v>
      </c>
      <c r="AR38" s="673"/>
      <c r="AS38" s="673"/>
      <c r="AT38" s="673"/>
      <c r="AU38" s="673"/>
      <c r="AV38" s="673"/>
      <c r="AW38" s="673"/>
      <c r="AX38" s="673"/>
      <c r="AY38" s="674"/>
      <c r="AZ38" s="593">
        <v>8306366</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728724</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153556870</v>
      </c>
      <c r="CS38" s="594"/>
      <c r="CT38" s="594"/>
      <c r="CU38" s="594"/>
      <c r="CV38" s="594"/>
      <c r="CW38" s="594"/>
      <c r="CX38" s="594"/>
      <c r="CY38" s="595"/>
      <c r="CZ38" s="627">
        <v>9.4</v>
      </c>
      <c r="DA38" s="628"/>
      <c r="DB38" s="628"/>
      <c r="DC38" s="629"/>
      <c r="DD38" s="602">
        <v>129497994</v>
      </c>
      <c r="DE38" s="594"/>
      <c r="DF38" s="594"/>
      <c r="DG38" s="594"/>
      <c r="DH38" s="594"/>
      <c r="DI38" s="594"/>
      <c r="DJ38" s="594"/>
      <c r="DK38" s="595"/>
      <c r="DL38" s="602">
        <v>73821105</v>
      </c>
      <c r="DM38" s="594"/>
      <c r="DN38" s="594"/>
      <c r="DO38" s="594"/>
      <c r="DP38" s="594"/>
      <c r="DQ38" s="594"/>
      <c r="DR38" s="594"/>
      <c r="DS38" s="594"/>
      <c r="DT38" s="594"/>
      <c r="DU38" s="594"/>
      <c r="DV38" s="595"/>
      <c r="DW38" s="598">
        <v>9</v>
      </c>
      <c r="DX38" s="623"/>
      <c r="DY38" s="623"/>
      <c r="DZ38" s="623"/>
      <c r="EA38" s="623"/>
      <c r="EB38" s="623"/>
      <c r="EC38" s="624"/>
    </row>
    <row r="39" spans="2:133" ht="11.25" customHeight="1">
      <c r="AQ39" s="672" t="s">
        <v>318</v>
      </c>
      <c r="AR39" s="673"/>
      <c r="AS39" s="673"/>
      <c r="AT39" s="673"/>
      <c r="AU39" s="673"/>
      <c r="AV39" s="673"/>
      <c r="AW39" s="673"/>
      <c r="AX39" s="673"/>
      <c r="AY39" s="674"/>
      <c r="AZ39" s="593">
        <v>5444263</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82</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12409142</v>
      </c>
      <c r="CS39" s="625"/>
      <c r="CT39" s="625"/>
      <c r="CU39" s="625"/>
      <c r="CV39" s="625"/>
      <c r="CW39" s="625"/>
      <c r="CX39" s="625"/>
      <c r="CY39" s="626"/>
      <c r="CZ39" s="627">
        <v>0.8</v>
      </c>
      <c r="DA39" s="628"/>
      <c r="DB39" s="628"/>
      <c r="DC39" s="629"/>
      <c r="DD39" s="602">
        <v>5130034</v>
      </c>
      <c r="DE39" s="625"/>
      <c r="DF39" s="625"/>
      <c r="DG39" s="625"/>
      <c r="DH39" s="625"/>
      <c r="DI39" s="625"/>
      <c r="DJ39" s="625"/>
      <c r="DK39" s="626"/>
      <c r="DL39" s="602" t="s">
        <v>107</v>
      </c>
      <c r="DM39" s="625"/>
      <c r="DN39" s="625"/>
      <c r="DO39" s="625"/>
      <c r="DP39" s="625"/>
      <c r="DQ39" s="625"/>
      <c r="DR39" s="625"/>
      <c r="DS39" s="625"/>
      <c r="DT39" s="625"/>
      <c r="DU39" s="625"/>
      <c r="DV39" s="626"/>
      <c r="DW39" s="598" t="s">
        <v>107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44135170</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122</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99871289</v>
      </c>
      <c r="CS40" s="594"/>
      <c r="CT40" s="594"/>
      <c r="CU40" s="594"/>
      <c r="CV40" s="594"/>
      <c r="CW40" s="594"/>
      <c r="CX40" s="594"/>
      <c r="CY40" s="595"/>
      <c r="CZ40" s="627">
        <v>6.1</v>
      </c>
      <c r="DA40" s="628"/>
      <c r="DB40" s="628"/>
      <c r="DC40" s="629"/>
      <c r="DD40" s="602">
        <v>6030831</v>
      </c>
      <c r="DE40" s="594"/>
      <c r="DF40" s="594"/>
      <c r="DG40" s="594"/>
      <c r="DH40" s="594"/>
      <c r="DI40" s="594"/>
      <c r="DJ40" s="594"/>
      <c r="DK40" s="595"/>
      <c r="DL40" s="602" t="s">
        <v>107</v>
      </c>
      <c r="DM40" s="594"/>
      <c r="DN40" s="594"/>
      <c r="DO40" s="594"/>
      <c r="DP40" s="594"/>
      <c r="DQ40" s="594"/>
      <c r="DR40" s="594"/>
      <c r="DS40" s="594"/>
      <c r="DT40" s="594"/>
      <c r="DU40" s="594"/>
      <c r="DV40" s="595"/>
      <c r="DW40" s="598" t="s">
        <v>107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95359910</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299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100878895</v>
      </c>
      <c r="CS42" s="594"/>
      <c r="CT42" s="594"/>
      <c r="CU42" s="594"/>
      <c r="CV42" s="594"/>
      <c r="CW42" s="594"/>
      <c r="CX42" s="594"/>
      <c r="CY42" s="595"/>
      <c r="CZ42" s="627">
        <v>6.2</v>
      </c>
      <c r="DA42" s="676"/>
      <c r="DB42" s="676"/>
      <c r="DC42" s="677"/>
      <c r="DD42" s="602">
        <v>35336141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1756996</v>
      </c>
      <c r="CS43" s="625"/>
      <c r="CT43" s="625"/>
      <c r="CU43" s="625"/>
      <c r="CV43" s="625"/>
      <c r="CW43" s="625"/>
      <c r="CX43" s="625"/>
      <c r="CY43" s="626"/>
      <c r="CZ43" s="627">
        <v>0.1</v>
      </c>
      <c r="DA43" s="628"/>
      <c r="DB43" s="628"/>
      <c r="DC43" s="629"/>
      <c r="DD43" s="602">
        <v>1562177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100878895</v>
      </c>
      <c r="CS44" s="594"/>
      <c r="CT44" s="594"/>
      <c r="CU44" s="594"/>
      <c r="CV44" s="594"/>
      <c r="CW44" s="594"/>
      <c r="CX44" s="594"/>
      <c r="CY44" s="595"/>
      <c r="CZ44" s="627">
        <v>6.2</v>
      </c>
      <c r="DA44" s="676"/>
      <c r="DB44" s="676"/>
      <c r="DC44" s="677"/>
      <c r="DD44" s="602">
        <v>35336141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51484181</v>
      </c>
      <c r="CS45" s="625"/>
      <c r="CT45" s="625"/>
      <c r="CU45" s="625"/>
      <c r="CV45" s="625"/>
      <c r="CW45" s="625"/>
      <c r="CX45" s="625"/>
      <c r="CY45" s="626"/>
      <c r="CZ45" s="627">
        <v>3.2</v>
      </c>
      <c r="DA45" s="628"/>
      <c r="DB45" s="628"/>
      <c r="DC45" s="629"/>
      <c r="DD45" s="602">
        <v>9443775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45732691</v>
      </c>
      <c r="CS46" s="594"/>
      <c r="CT46" s="594"/>
      <c r="CU46" s="594"/>
      <c r="CV46" s="594"/>
      <c r="CW46" s="594"/>
      <c r="CX46" s="594"/>
      <c r="CY46" s="595"/>
      <c r="CZ46" s="627">
        <v>2.8</v>
      </c>
      <c r="DA46" s="676"/>
      <c r="DB46" s="676"/>
      <c r="DC46" s="677"/>
      <c r="DD46" s="602">
        <v>25554343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1630072763</v>
      </c>
      <c r="CS49" s="661"/>
      <c r="CT49" s="661"/>
      <c r="CU49" s="661"/>
      <c r="CV49" s="661"/>
      <c r="CW49" s="661"/>
      <c r="CX49" s="661"/>
      <c r="CY49" s="688"/>
      <c r="CZ49" s="689">
        <v>100</v>
      </c>
      <c r="DA49" s="690"/>
      <c r="DB49" s="690"/>
      <c r="DC49" s="691"/>
      <c r="DD49" s="692">
        <v>942225946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4"/>
  <sheetViews>
    <sheetView tabSelected="1" topLeftCell="A13" zoomScale="70" zoomScaleNormal="25" zoomScaleSheetLayoutView="70" workbookViewId="0">
      <selection activeCell="W9" sqref="W9:AL1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536</v>
      </c>
      <c r="C7" s="720"/>
      <c r="D7" s="720"/>
      <c r="E7" s="720"/>
      <c r="F7" s="720"/>
      <c r="G7" s="720"/>
      <c r="H7" s="720"/>
      <c r="I7" s="720"/>
      <c r="J7" s="720"/>
      <c r="K7" s="720"/>
      <c r="L7" s="720"/>
      <c r="M7" s="720"/>
      <c r="N7" s="720"/>
      <c r="O7" s="720"/>
      <c r="P7" s="721"/>
      <c r="Q7" s="722">
        <v>1692524</v>
      </c>
      <c r="R7" s="723"/>
      <c r="S7" s="723"/>
      <c r="T7" s="723"/>
      <c r="U7" s="723"/>
      <c r="V7" s="723">
        <v>1691082</v>
      </c>
      <c r="W7" s="723"/>
      <c r="X7" s="723"/>
      <c r="Y7" s="723"/>
      <c r="Z7" s="723"/>
      <c r="AA7" s="723">
        <v>1442</v>
      </c>
      <c r="AB7" s="723"/>
      <c r="AC7" s="723"/>
      <c r="AD7" s="723"/>
      <c r="AE7" s="724"/>
      <c r="AF7" s="725">
        <v>401</v>
      </c>
      <c r="AG7" s="726"/>
      <c r="AH7" s="726"/>
      <c r="AI7" s="726"/>
      <c r="AJ7" s="727"/>
      <c r="AK7" s="762">
        <v>184145</v>
      </c>
      <c r="AL7" s="763"/>
      <c r="AM7" s="763"/>
      <c r="AN7" s="763"/>
      <c r="AO7" s="763"/>
      <c r="AP7" s="763">
        <v>2690891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565</v>
      </c>
      <c r="BT7" s="767"/>
      <c r="BU7" s="767"/>
      <c r="BV7" s="767"/>
      <c r="BW7" s="767"/>
      <c r="BX7" s="767"/>
      <c r="BY7" s="767"/>
      <c r="BZ7" s="767"/>
      <c r="CA7" s="767"/>
      <c r="CB7" s="767"/>
      <c r="CC7" s="767"/>
      <c r="CD7" s="767"/>
      <c r="CE7" s="767"/>
      <c r="CF7" s="767"/>
      <c r="CG7" s="768"/>
      <c r="CH7" s="759">
        <v>-51</v>
      </c>
      <c r="CI7" s="760"/>
      <c r="CJ7" s="760"/>
      <c r="CK7" s="760"/>
      <c r="CL7" s="761"/>
      <c r="CM7" s="759">
        <v>768</v>
      </c>
      <c r="CN7" s="760"/>
      <c r="CO7" s="760"/>
      <c r="CP7" s="760"/>
      <c r="CQ7" s="761"/>
      <c r="CR7" s="759">
        <v>200</v>
      </c>
      <c r="CS7" s="760"/>
      <c r="CT7" s="760"/>
      <c r="CU7" s="760"/>
      <c r="CV7" s="761"/>
      <c r="CW7" s="759">
        <v>28</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537</v>
      </c>
      <c r="C8" s="744"/>
      <c r="D8" s="744"/>
      <c r="E8" s="744"/>
      <c r="F8" s="744"/>
      <c r="G8" s="744"/>
      <c r="H8" s="744"/>
      <c r="I8" s="744"/>
      <c r="J8" s="744"/>
      <c r="K8" s="744"/>
      <c r="L8" s="744"/>
      <c r="M8" s="744"/>
      <c r="N8" s="744"/>
      <c r="O8" s="744"/>
      <c r="P8" s="745"/>
      <c r="Q8" s="746">
        <v>130058</v>
      </c>
      <c r="R8" s="747"/>
      <c r="S8" s="747"/>
      <c r="T8" s="747"/>
      <c r="U8" s="747"/>
      <c r="V8" s="747">
        <v>130058</v>
      </c>
      <c r="W8" s="747"/>
      <c r="X8" s="747"/>
      <c r="Y8" s="747"/>
      <c r="Z8" s="747"/>
      <c r="AA8" s="747">
        <v>0</v>
      </c>
      <c r="AB8" s="747"/>
      <c r="AC8" s="747"/>
      <c r="AD8" s="747"/>
      <c r="AE8" s="748"/>
      <c r="AF8" s="749">
        <v>0</v>
      </c>
      <c r="AG8" s="750"/>
      <c r="AH8" s="750"/>
      <c r="AI8" s="750"/>
      <c r="AJ8" s="751"/>
      <c r="AK8" s="752">
        <v>92942</v>
      </c>
      <c r="AL8" s="753"/>
      <c r="AM8" s="753"/>
      <c r="AN8" s="753"/>
      <c r="AO8" s="753"/>
      <c r="AP8" s="753">
        <v>231259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566</v>
      </c>
      <c r="BT8" s="757"/>
      <c r="BU8" s="757"/>
      <c r="BV8" s="757"/>
      <c r="BW8" s="757"/>
      <c r="BX8" s="757"/>
      <c r="BY8" s="757"/>
      <c r="BZ8" s="757"/>
      <c r="CA8" s="757"/>
      <c r="CB8" s="757"/>
      <c r="CC8" s="757"/>
      <c r="CD8" s="757"/>
      <c r="CE8" s="757"/>
      <c r="CF8" s="757"/>
      <c r="CG8" s="758"/>
      <c r="CH8" s="769">
        <v>363</v>
      </c>
      <c r="CI8" s="770"/>
      <c r="CJ8" s="770"/>
      <c r="CK8" s="770"/>
      <c r="CL8" s="771"/>
      <c r="CM8" s="769">
        <v>1058</v>
      </c>
      <c r="CN8" s="770"/>
      <c r="CO8" s="770"/>
      <c r="CP8" s="770"/>
      <c r="CQ8" s="771"/>
      <c r="CR8" s="769">
        <v>100</v>
      </c>
      <c r="CS8" s="770"/>
      <c r="CT8" s="770"/>
      <c r="CU8" s="770"/>
      <c r="CV8" s="771"/>
      <c r="CW8" s="769">
        <v>28</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t="s">
        <v>538</v>
      </c>
      <c r="C9" s="744"/>
      <c r="D9" s="744"/>
      <c r="E9" s="744"/>
      <c r="F9" s="744"/>
      <c r="G9" s="744"/>
      <c r="H9" s="744"/>
      <c r="I9" s="744"/>
      <c r="J9" s="744"/>
      <c r="K9" s="744"/>
      <c r="L9" s="744"/>
      <c r="M9" s="744"/>
      <c r="N9" s="744"/>
      <c r="O9" s="744"/>
      <c r="P9" s="745"/>
      <c r="Q9" s="746">
        <v>624</v>
      </c>
      <c r="R9" s="747"/>
      <c r="S9" s="747"/>
      <c r="T9" s="747"/>
      <c r="U9" s="747"/>
      <c r="V9" s="747">
        <v>201</v>
      </c>
      <c r="W9" s="747"/>
      <c r="X9" s="747"/>
      <c r="Y9" s="747"/>
      <c r="Z9" s="747"/>
      <c r="AA9" s="747">
        <v>423</v>
      </c>
      <c r="AB9" s="747"/>
      <c r="AC9" s="747"/>
      <c r="AD9" s="747"/>
      <c r="AE9" s="748"/>
      <c r="AF9" s="749">
        <v>0</v>
      </c>
      <c r="AG9" s="750"/>
      <c r="AH9" s="750"/>
      <c r="AI9" s="750"/>
      <c r="AJ9" s="751"/>
      <c r="AK9" s="752">
        <v>12</v>
      </c>
      <c r="AL9" s="753"/>
      <c r="AM9" s="753"/>
      <c r="AN9" s="753"/>
      <c r="AO9" s="753"/>
      <c r="AP9" s="753">
        <v>2493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567</v>
      </c>
      <c r="BT9" s="757"/>
      <c r="BU9" s="757"/>
      <c r="BV9" s="757"/>
      <c r="BW9" s="757"/>
      <c r="BX9" s="757"/>
      <c r="BY9" s="757"/>
      <c r="BZ9" s="757"/>
      <c r="CA9" s="757"/>
      <c r="CB9" s="757"/>
      <c r="CC9" s="757"/>
      <c r="CD9" s="757"/>
      <c r="CE9" s="757"/>
      <c r="CF9" s="757"/>
      <c r="CG9" s="758"/>
      <c r="CH9" s="769">
        <v>-49</v>
      </c>
      <c r="CI9" s="770"/>
      <c r="CJ9" s="770"/>
      <c r="CK9" s="770"/>
      <c r="CL9" s="771"/>
      <c r="CM9" s="769">
        <v>1079</v>
      </c>
      <c r="CN9" s="770"/>
      <c r="CO9" s="770"/>
      <c r="CP9" s="770"/>
      <c r="CQ9" s="771"/>
      <c r="CR9" s="769">
        <v>25</v>
      </c>
      <c r="CS9" s="770"/>
      <c r="CT9" s="770"/>
      <c r="CU9" s="770"/>
      <c r="CV9" s="771"/>
      <c r="CW9" s="769">
        <v>339</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t="s">
        <v>539</v>
      </c>
      <c r="C10" s="744"/>
      <c r="D10" s="744"/>
      <c r="E10" s="744"/>
      <c r="F10" s="744"/>
      <c r="G10" s="744"/>
      <c r="H10" s="744"/>
      <c r="I10" s="744"/>
      <c r="J10" s="744"/>
      <c r="K10" s="744"/>
      <c r="L10" s="744"/>
      <c r="M10" s="744"/>
      <c r="N10" s="744"/>
      <c r="O10" s="744"/>
      <c r="P10" s="745"/>
      <c r="Q10" s="746">
        <v>490</v>
      </c>
      <c r="R10" s="747"/>
      <c r="S10" s="747"/>
      <c r="T10" s="747"/>
      <c r="U10" s="747"/>
      <c r="V10" s="747">
        <v>490</v>
      </c>
      <c r="W10" s="747"/>
      <c r="X10" s="747"/>
      <c r="Y10" s="747"/>
      <c r="Z10" s="747"/>
      <c r="AA10" s="747">
        <v>0</v>
      </c>
      <c r="AB10" s="747"/>
      <c r="AC10" s="747"/>
      <c r="AD10" s="747"/>
      <c r="AE10" s="748"/>
      <c r="AF10" s="749">
        <v>0</v>
      </c>
      <c r="AG10" s="750"/>
      <c r="AH10" s="750"/>
      <c r="AI10" s="750"/>
      <c r="AJ10" s="751"/>
      <c r="AK10" s="752">
        <v>93</v>
      </c>
      <c r="AL10" s="753"/>
      <c r="AM10" s="753"/>
      <c r="AN10" s="753"/>
      <c r="AO10" s="753"/>
      <c r="AP10" s="753" t="s">
        <v>540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568</v>
      </c>
      <c r="BT10" s="757"/>
      <c r="BU10" s="757"/>
      <c r="BV10" s="757"/>
      <c r="BW10" s="757"/>
      <c r="BX10" s="757"/>
      <c r="BY10" s="757"/>
      <c r="BZ10" s="757"/>
      <c r="CA10" s="757"/>
      <c r="CB10" s="757"/>
      <c r="CC10" s="757"/>
      <c r="CD10" s="757"/>
      <c r="CE10" s="757"/>
      <c r="CF10" s="757"/>
      <c r="CG10" s="758"/>
      <c r="CH10" s="769">
        <v>-63</v>
      </c>
      <c r="CI10" s="770"/>
      <c r="CJ10" s="770"/>
      <c r="CK10" s="770"/>
      <c r="CL10" s="771"/>
      <c r="CM10" s="769">
        <v>1031</v>
      </c>
      <c r="CN10" s="770"/>
      <c r="CO10" s="770"/>
      <c r="CP10" s="770"/>
      <c r="CQ10" s="771"/>
      <c r="CR10" s="769">
        <v>30</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t="s">
        <v>541</v>
      </c>
      <c r="C11" s="744"/>
      <c r="D11" s="744"/>
      <c r="E11" s="744"/>
      <c r="F11" s="744"/>
      <c r="G11" s="744"/>
      <c r="H11" s="744"/>
      <c r="I11" s="744"/>
      <c r="J11" s="744"/>
      <c r="K11" s="744"/>
      <c r="L11" s="744"/>
      <c r="M11" s="744"/>
      <c r="N11" s="744"/>
      <c r="O11" s="744"/>
      <c r="P11" s="745"/>
      <c r="Q11" s="746">
        <v>882581</v>
      </c>
      <c r="R11" s="747"/>
      <c r="S11" s="747"/>
      <c r="T11" s="747"/>
      <c r="U11" s="747"/>
      <c r="V11" s="747">
        <v>882581</v>
      </c>
      <c r="W11" s="747"/>
      <c r="X11" s="747"/>
      <c r="Y11" s="747"/>
      <c r="Z11" s="747"/>
      <c r="AA11" s="747">
        <v>0</v>
      </c>
      <c r="AB11" s="747"/>
      <c r="AC11" s="747"/>
      <c r="AD11" s="747"/>
      <c r="AE11" s="748"/>
      <c r="AF11" s="749">
        <v>0</v>
      </c>
      <c r="AG11" s="750"/>
      <c r="AH11" s="750"/>
      <c r="AI11" s="750"/>
      <c r="AJ11" s="751"/>
      <c r="AK11" s="752">
        <v>568895</v>
      </c>
      <c r="AL11" s="753"/>
      <c r="AM11" s="753"/>
      <c r="AN11" s="753"/>
      <c r="AO11" s="753"/>
      <c r="AP11" s="753" t="s">
        <v>540</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569</v>
      </c>
      <c r="BT11" s="757"/>
      <c r="BU11" s="757"/>
      <c r="BV11" s="757"/>
      <c r="BW11" s="757"/>
      <c r="BX11" s="757"/>
      <c r="BY11" s="757"/>
      <c r="BZ11" s="757"/>
      <c r="CA11" s="757"/>
      <c r="CB11" s="757"/>
      <c r="CC11" s="757"/>
      <c r="CD11" s="757"/>
      <c r="CE11" s="757"/>
      <c r="CF11" s="757"/>
      <c r="CG11" s="758"/>
      <c r="CH11" s="769">
        <v>6</v>
      </c>
      <c r="CI11" s="770"/>
      <c r="CJ11" s="770"/>
      <c r="CK11" s="770"/>
      <c r="CL11" s="771"/>
      <c r="CM11" s="769">
        <v>3255</v>
      </c>
      <c r="CN11" s="770"/>
      <c r="CO11" s="770"/>
      <c r="CP11" s="770"/>
      <c r="CQ11" s="771"/>
      <c r="CR11" s="769">
        <v>250</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570</v>
      </c>
      <c r="BT12" s="757"/>
      <c r="BU12" s="757"/>
      <c r="BV12" s="757"/>
      <c r="BW12" s="757"/>
      <c r="BX12" s="757"/>
      <c r="BY12" s="757"/>
      <c r="BZ12" s="757"/>
      <c r="CA12" s="757"/>
      <c r="CB12" s="757"/>
      <c r="CC12" s="757"/>
      <c r="CD12" s="757"/>
      <c r="CE12" s="757"/>
      <c r="CF12" s="757"/>
      <c r="CG12" s="758"/>
      <c r="CH12" s="769">
        <v>148</v>
      </c>
      <c r="CI12" s="770"/>
      <c r="CJ12" s="770"/>
      <c r="CK12" s="770"/>
      <c r="CL12" s="771"/>
      <c r="CM12" s="769">
        <v>10401</v>
      </c>
      <c r="CN12" s="770"/>
      <c r="CO12" s="770"/>
      <c r="CP12" s="770"/>
      <c r="CQ12" s="771"/>
      <c r="CR12" s="769">
        <v>302</v>
      </c>
      <c r="CS12" s="770"/>
      <c r="CT12" s="770"/>
      <c r="CU12" s="770"/>
      <c r="CV12" s="771"/>
      <c r="CW12" s="769">
        <v>0</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t="s">
        <v>571</v>
      </c>
      <c r="BS13" s="756" t="s">
        <v>572</v>
      </c>
      <c r="BT13" s="757"/>
      <c r="BU13" s="757"/>
      <c r="BV13" s="757"/>
      <c r="BW13" s="757"/>
      <c r="BX13" s="757"/>
      <c r="BY13" s="757"/>
      <c r="BZ13" s="757"/>
      <c r="CA13" s="757"/>
      <c r="CB13" s="757"/>
      <c r="CC13" s="757"/>
      <c r="CD13" s="757"/>
      <c r="CE13" s="757"/>
      <c r="CF13" s="757"/>
      <c r="CG13" s="758"/>
      <c r="CH13" s="769">
        <v>1440</v>
      </c>
      <c r="CI13" s="770"/>
      <c r="CJ13" s="770"/>
      <c r="CK13" s="770"/>
      <c r="CL13" s="771"/>
      <c r="CM13" s="769">
        <v>-17012</v>
      </c>
      <c r="CN13" s="770"/>
      <c r="CO13" s="770"/>
      <c r="CP13" s="770"/>
      <c r="CQ13" s="771"/>
      <c r="CR13" s="769">
        <v>11500</v>
      </c>
      <c r="CS13" s="770"/>
      <c r="CT13" s="770"/>
      <c r="CU13" s="770"/>
      <c r="CV13" s="771"/>
      <c r="CW13" s="769">
        <v>14</v>
      </c>
      <c r="CX13" s="770"/>
      <c r="CY13" s="770"/>
      <c r="CZ13" s="770"/>
      <c r="DA13" s="771"/>
      <c r="DB13" s="769">
        <v>15621</v>
      </c>
      <c r="DC13" s="770"/>
      <c r="DD13" s="770"/>
      <c r="DE13" s="770"/>
      <c r="DF13" s="771"/>
      <c r="DG13" s="769">
        <v>0</v>
      </c>
      <c r="DH13" s="770"/>
      <c r="DI13" s="770"/>
      <c r="DJ13" s="770"/>
      <c r="DK13" s="771"/>
      <c r="DL13" s="769">
        <v>21348</v>
      </c>
      <c r="DM13" s="770"/>
      <c r="DN13" s="770"/>
      <c r="DO13" s="770"/>
      <c r="DP13" s="771"/>
      <c r="DQ13" s="769">
        <v>21348</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573</v>
      </c>
      <c r="BT14" s="757"/>
      <c r="BU14" s="757"/>
      <c r="BV14" s="757"/>
      <c r="BW14" s="757"/>
      <c r="BX14" s="757"/>
      <c r="BY14" s="757"/>
      <c r="BZ14" s="757"/>
      <c r="CA14" s="757"/>
      <c r="CB14" s="757"/>
      <c r="CC14" s="757"/>
      <c r="CD14" s="757"/>
      <c r="CE14" s="757"/>
      <c r="CF14" s="757"/>
      <c r="CG14" s="758"/>
      <c r="CH14" s="769">
        <v>12</v>
      </c>
      <c r="CI14" s="770"/>
      <c r="CJ14" s="770"/>
      <c r="CK14" s="770"/>
      <c r="CL14" s="771"/>
      <c r="CM14" s="769">
        <v>68</v>
      </c>
      <c r="CN14" s="770"/>
      <c r="CO14" s="770"/>
      <c r="CP14" s="770"/>
      <c r="CQ14" s="771"/>
      <c r="CR14" s="769">
        <v>330</v>
      </c>
      <c r="CS14" s="770"/>
      <c r="CT14" s="770"/>
      <c r="CU14" s="770"/>
      <c r="CV14" s="771"/>
      <c r="CW14" s="769">
        <v>0</v>
      </c>
      <c r="CX14" s="770"/>
      <c r="CY14" s="770"/>
      <c r="CZ14" s="770"/>
      <c r="DA14" s="771"/>
      <c r="DB14" s="769">
        <v>0</v>
      </c>
      <c r="DC14" s="770"/>
      <c r="DD14" s="770"/>
      <c r="DE14" s="770"/>
      <c r="DF14" s="771"/>
      <c r="DG14" s="769">
        <v>0</v>
      </c>
      <c r="DH14" s="770"/>
      <c r="DI14" s="770"/>
      <c r="DJ14" s="770"/>
      <c r="DK14" s="771"/>
      <c r="DL14" s="769">
        <v>0</v>
      </c>
      <c r="DM14" s="770"/>
      <c r="DN14" s="770"/>
      <c r="DO14" s="770"/>
      <c r="DP14" s="771"/>
      <c r="DQ14" s="769">
        <v>0</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75" t="s">
        <v>574</v>
      </c>
      <c r="BT15" s="776"/>
      <c r="BU15" s="776"/>
      <c r="BV15" s="776"/>
      <c r="BW15" s="776"/>
      <c r="BX15" s="776"/>
      <c r="BY15" s="776"/>
      <c r="BZ15" s="776"/>
      <c r="CA15" s="776"/>
      <c r="CB15" s="776"/>
      <c r="CC15" s="776"/>
      <c r="CD15" s="776"/>
      <c r="CE15" s="776"/>
      <c r="CF15" s="776"/>
      <c r="CG15" s="777"/>
      <c r="CH15" s="769">
        <v>0</v>
      </c>
      <c r="CI15" s="770"/>
      <c r="CJ15" s="770"/>
      <c r="CK15" s="770"/>
      <c r="CL15" s="771"/>
      <c r="CM15" s="769">
        <v>438</v>
      </c>
      <c r="CN15" s="770"/>
      <c r="CO15" s="770"/>
      <c r="CP15" s="770"/>
      <c r="CQ15" s="771"/>
      <c r="CR15" s="769">
        <v>50</v>
      </c>
      <c r="CS15" s="770"/>
      <c r="CT15" s="770"/>
      <c r="CU15" s="770"/>
      <c r="CV15" s="771"/>
      <c r="CW15" s="769">
        <v>250</v>
      </c>
      <c r="CX15" s="770"/>
      <c r="CY15" s="770"/>
      <c r="CZ15" s="770"/>
      <c r="DA15" s="771"/>
      <c r="DB15" s="769">
        <v>0</v>
      </c>
      <c r="DC15" s="770"/>
      <c r="DD15" s="770"/>
      <c r="DE15" s="770"/>
      <c r="DF15" s="771"/>
      <c r="DG15" s="769">
        <v>0</v>
      </c>
      <c r="DH15" s="770"/>
      <c r="DI15" s="770"/>
      <c r="DJ15" s="770"/>
      <c r="DK15" s="771"/>
      <c r="DL15" s="769">
        <v>0</v>
      </c>
      <c r="DM15" s="770"/>
      <c r="DN15" s="770"/>
      <c r="DO15" s="770"/>
      <c r="DP15" s="771"/>
      <c r="DQ15" s="769">
        <v>0</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t="s">
        <v>571</v>
      </c>
      <c r="BS16" s="756" t="s">
        <v>575</v>
      </c>
      <c r="BT16" s="757"/>
      <c r="BU16" s="757"/>
      <c r="BV16" s="757"/>
      <c r="BW16" s="757"/>
      <c r="BX16" s="757"/>
      <c r="BY16" s="757"/>
      <c r="BZ16" s="757"/>
      <c r="CA16" s="757"/>
      <c r="CB16" s="757"/>
      <c r="CC16" s="757"/>
      <c r="CD16" s="757"/>
      <c r="CE16" s="757"/>
      <c r="CF16" s="757"/>
      <c r="CG16" s="758"/>
      <c r="CH16" s="769">
        <v>91</v>
      </c>
      <c r="CI16" s="770"/>
      <c r="CJ16" s="770"/>
      <c r="CK16" s="770"/>
      <c r="CL16" s="771"/>
      <c r="CM16" s="769">
        <v>90821</v>
      </c>
      <c r="CN16" s="770"/>
      <c r="CO16" s="770"/>
      <c r="CP16" s="770"/>
      <c r="CQ16" s="771"/>
      <c r="CR16" s="769">
        <v>102299</v>
      </c>
      <c r="CS16" s="770"/>
      <c r="CT16" s="770"/>
      <c r="CU16" s="770"/>
      <c r="CV16" s="771"/>
      <c r="CW16" s="769">
        <v>12759</v>
      </c>
      <c r="CX16" s="770"/>
      <c r="CY16" s="770"/>
      <c r="CZ16" s="770"/>
      <c r="DA16" s="771"/>
      <c r="DB16" s="769">
        <v>3475</v>
      </c>
      <c r="DC16" s="770"/>
      <c r="DD16" s="770"/>
      <c r="DE16" s="770"/>
      <c r="DF16" s="771"/>
      <c r="DG16" s="769">
        <v>0</v>
      </c>
      <c r="DH16" s="770"/>
      <c r="DI16" s="770"/>
      <c r="DJ16" s="770"/>
      <c r="DK16" s="771"/>
      <c r="DL16" s="769">
        <v>0</v>
      </c>
      <c r="DM16" s="770"/>
      <c r="DN16" s="770"/>
      <c r="DO16" s="770"/>
      <c r="DP16" s="771"/>
      <c r="DQ16" s="769">
        <v>0</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t="s">
        <v>571</v>
      </c>
      <c r="BS17" s="756" t="s">
        <v>576</v>
      </c>
      <c r="BT17" s="757"/>
      <c r="BU17" s="757"/>
      <c r="BV17" s="757"/>
      <c r="BW17" s="757"/>
      <c r="BX17" s="757"/>
      <c r="BY17" s="757"/>
      <c r="BZ17" s="757"/>
      <c r="CA17" s="757"/>
      <c r="CB17" s="757"/>
      <c r="CC17" s="757"/>
      <c r="CD17" s="757"/>
      <c r="CE17" s="757"/>
      <c r="CF17" s="757"/>
      <c r="CG17" s="758"/>
      <c r="CH17" s="769">
        <v>115</v>
      </c>
      <c r="CI17" s="770"/>
      <c r="CJ17" s="770"/>
      <c r="CK17" s="770"/>
      <c r="CL17" s="771"/>
      <c r="CM17" s="769">
        <v>4595</v>
      </c>
      <c r="CN17" s="770"/>
      <c r="CO17" s="770"/>
      <c r="CP17" s="770"/>
      <c r="CQ17" s="771"/>
      <c r="CR17" s="769">
        <v>4853</v>
      </c>
      <c r="CS17" s="770"/>
      <c r="CT17" s="770"/>
      <c r="CU17" s="770"/>
      <c r="CV17" s="771"/>
      <c r="CW17" s="769">
        <v>1133</v>
      </c>
      <c r="CX17" s="770"/>
      <c r="CY17" s="770"/>
      <c r="CZ17" s="770"/>
      <c r="DA17" s="771"/>
      <c r="DB17" s="769">
        <v>0</v>
      </c>
      <c r="DC17" s="770"/>
      <c r="DD17" s="770"/>
      <c r="DE17" s="770"/>
      <c r="DF17" s="771"/>
      <c r="DG17" s="769">
        <v>0</v>
      </c>
      <c r="DH17" s="770"/>
      <c r="DI17" s="770"/>
      <c r="DJ17" s="770"/>
      <c r="DK17" s="771"/>
      <c r="DL17" s="769">
        <v>0</v>
      </c>
      <c r="DM17" s="770"/>
      <c r="DN17" s="770"/>
      <c r="DO17" s="770"/>
      <c r="DP17" s="771"/>
      <c r="DQ17" s="769">
        <v>0</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577</v>
      </c>
      <c r="BT18" s="757"/>
      <c r="BU18" s="757"/>
      <c r="BV18" s="757"/>
      <c r="BW18" s="757"/>
      <c r="BX18" s="757"/>
      <c r="BY18" s="757"/>
      <c r="BZ18" s="757"/>
      <c r="CA18" s="757"/>
      <c r="CB18" s="757"/>
      <c r="CC18" s="757"/>
      <c r="CD18" s="757"/>
      <c r="CE18" s="757"/>
      <c r="CF18" s="757"/>
      <c r="CG18" s="758"/>
      <c r="CH18" s="769">
        <v>618</v>
      </c>
      <c r="CI18" s="770"/>
      <c r="CJ18" s="770"/>
      <c r="CK18" s="770"/>
      <c r="CL18" s="771"/>
      <c r="CM18" s="769">
        <v>6014</v>
      </c>
      <c r="CN18" s="770"/>
      <c r="CO18" s="770"/>
      <c r="CP18" s="770"/>
      <c r="CQ18" s="771"/>
      <c r="CR18" s="769">
        <v>4505</v>
      </c>
      <c r="CS18" s="770"/>
      <c r="CT18" s="770"/>
      <c r="CU18" s="770"/>
      <c r="CV18" s="771"/>
      <c r="CW18" s="769">
        <v>0</v>
      </c>
      <c r="CX18" s="770"/>
      <c r="CY18" s="770"/>
      <c r="CZ18" s="770"/>
      <c r="DA18" s="771"/>
      <c r="DB18" s="769">
        <v>0</v>
      </c>
      <c r="DC18" s="770"/>
      <c r="DD18" s="770"/>
      <c r="DE18" s="770"/>
      <c r="DF18" s="771"/>
      <c r="DG18" s="769">
        <v>0</v>
      </c>
      <c r="DH18" s="770"/>
      <c r="DI18" s="770"/>
      <c r="DJ18" s="770"/>
      <c r="DK18" s="771"/>
      <c r="DL18" s="769">
        <v>0</v>
      </c>
      <c r="DM18" s="770"/>
      <c r="DN18" s="770"/>
      <c r="DO18" s="770"/>
      <c r="DP18" s="771"/>
      <c r="DQ18" s="769">
        <v>0</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t="s">
        <v>571</v>
      </c>
      <c r="BS19" s="756" t="s">
        <v>578</v>
      </c>
      <c r="BT19" s="757"/>
      <c r="BU19" s="757"/>
      <c r="BV19" s="757"/>
      <c r="BW19" s="757"/>
      <c r="BX19" s="757"/>
      <c r="BY19" s="757"/>
      <c r="BZ19" s="757"/>
      <c r="CA19" s="757"/>
      <c r="CB19" s="757"/>
      <c r="CC19" s="757"/>
      <c r="CD19" s="757"/>
      <c r="CE19" s="757"/>
      <c r="CF19" s="757"/>
      <c r="CG19" s="758"/>
      <c r="CH19" s="769">
        <v>306</v>
      </c>
      <c r="CI19" s="770"/>
      <c r="CJ19" s="770"/>
      <c r="CK19" s="770"/>
      <c r="CL19" s="771"/>
      <c r="CM19" s="769">
        <v>3902</v>
      </c>
      <c r="CN19" s="770"/>
      <c r="CO19" s="770"/>
      <c r="CP19" s="770"/>
      <c r="CQ19" s="771"/>
      <c r="CR19" s="769">
        <v>26890</v>
      </c>
      <c r="CS19" s="770"/>
      <c r="CT19" s="770"/>
      <c r="CU19" s="770"/>
      <c r="CV19" s="771"/>
      <c r="CW19" s="769">
        <v>363</v>
      </c>
      <c r="CX19" s="770"/>
      <c r="CY19" s="770"/>
      <c r="CZ19" s="770"/>
      <c r="DA19" s="771"/>
      <c r="DB19" s="769">
        <v>7153</v>
      </c>
      <c r="DC19" s="770"/>
      <c r="DD19" s="770"/>
      <c r="DE19" s="770"/>
      <c r="DF19" s="771"/>
      <c r="DG19" s="769">
        <v>0</v>
      </c>
      <c r="DH19" s="770"/>
      <c r="DI19" s="770"/>
      <c r="DJ19" s="770"/>
      <c r="DK19" s="771"/>
      <c r="DL19" s="769">
        <v>4422</v>
      </c>
      <c r="DM19" s="770"/>
      <c r="DN19" s="770"/>
      <c r="DO19" s="770"/>
      <c r="DP19" s="771"/>
      <c r="DQ19" s="769">
        <v>4422</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579</v>
      </c>
      <c r="BT20" s="757"/>
      <c r="BU20" s="757"/>
      <c r="BV20" s="757"/>
      <c r="BW20" s="757"/>
      <c r="BX20" s="757"/>
      <c r="BY20" s="757"/>
      <c r="BZ20" s="757"/>
      <c r="CA20" s="757"/>
      <c r="CB20" s="757"/>
      <c r="CC20" s="757"/>
      <c r="CD20" s="757"/>
      <c r="CE20" s="757"/>
      <c r="CF20" s="757"/>
      <c r="CG20" s="758"/>
      <c r="CH20" s="769">
        <v>-265</v>
      </c>
      <c r="CI20" s="770"/>
      <c r="CJ20" s="770"/>
      <c r="CK20" s="770"/>
      <c r="CL20" s="771"/>
      <c r="CM20" s="769">
        <v>15080</v>
      </c>
      <c r="CN20" s="770"/>
      <c r="CO20" s="770"/>
      <c r="CP20" s="770"/>
      <c r="CQ20" s="771"/>
      <c r="CR20" s="769">
        <v>5933</v>
      </c>
      <c r="CS20" s="770"/>
      <c r="CT20" s="770"/>
      <c r="CU20" s="770"/>
      <c r="CV20" s="771"/>
      <c r="CW20" s="769">
        <v>0</v>
      </c>
      <c r="CX20" s="770"/>
      <c r="CY20" s="770"/>
      <c r="CZ20" s="770"/>
      <c r="DA20" s="771"/>
      <c r="DB20" s="769">
        <v>0</v>
      </c>
      <c r="DC20" s="770"/>
      <c r="DD20" s="770"/>
      <c r="DE20" s="770"/>
      <c r="DF20" s="771"/>
      <c r="DG20" s="769">
        <v>0</v>
      </c>
      <c r="DH20" s="770"/>
      <c r="DI20" s="770"/>
      <c r="DJ20" s="770"/>
      <c r="DK20" s="771"/>
      <c r="DL20" s="769">
        <v>0</v>
      </c>
      <c r="DM20" s="770"/>
      <c r="DN20" s="770"/>
      <c r="DO20" s="770"/>
      <c r="DP20" s="771"/>
      <c r="DQ20" s="769">
        <v>0</v>
      </c>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580</v>
      </c>
      <c r="BT21" s="757"/>
      <c r="BU21" s="757"/>
      <c r="BV21" s="757"/>
      <c r="BW21" s="757"/>
      <c r="BX21" s="757"/>
      <c r="BY21" s="757"/>
      <c r="BZ21" s="757"/>
      <c r="CA21" s="757"/>
      <c r="CB21" s="757"/>
      <c r="CC21" s="757"/>
      <c r="CD21" s="757"/>
      <c r="CE21" s="757"/>
      <c r="CF21" s="757"/>
      <c r="CG21" s="758"/>
      <c r="CH21" s="769">
        <v>-115</v>
      </c>
      <c r="CI21" s="770"/>
      <c r="CJ21" s="770"/>
      <c r="CK21" s="770"/>
      <c r="CL21" s="771"/>
      <c r="CM21" s="769">
        <v>24305</v>
      </c>
      <c r="CN21" s="770"/>
      <c r="CO21" s="770"/>
      <c r="CP21" s="770"/>
      <c r="CQ21" s="771"/>
      <c r="CR21" s="769">
        <v>8712</v>
      </c>
      <c r="CS21" s="770"/>
      <c r="CT21" s="770"/>
      <c r="CU21" s="770"/>
      <c r="CV21" s="771"/>
      <c r="CW21" s="769">
        <v>0</v>
      </c>
      <c r="CX21" s="770"/>
      <c r="CY21" s="770"/>
      <c r="CZ21" s="770"/>
      <c r="DA21" s="771"/>
      <c r="DB21" s="769">
        <v>0</v>
      </c>
      <c r="DC21" s="770"/>
      <c r="DD21" s="770"/>
      <c r="DE21" s="770"/>
      <c r="DF21" s="771"/>
      <c r="DG21" s="769">
        <v>0</v>
      </c>
      <c r="DH21" s="770"/>
      <c r="DI21" s="770"/>
      <c r="DJ21" s="770"/>
      <c r="DK21" s="771"/>
      <c r="DL21" s="769">
        <v>0</v>
      </c>
      <c r="DM21" s="770"/>
      <c r="DN21" s="770"/>
      <c r="DO21" s="770"/>
      <c r="DP21" s="771"/>
      <c r="DQ21" s="769">
        <v>0</v>
      </c>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8"/>
      <c r="R22" s="779"/>
      <c r="S22" s="779"/>
      <c r="T22" s="779"/>
      <c r="U22" s="779"/>
      <c r="V22" s="779"/>
      <c r="W22" s="779"/>
      <c r="X22" s="779"/>
      <c r="Y22" s="779"/>
      <c r="Z22" s="779"/>
      <c r="AA22" s="779"/>
      <c r="AB22" s="779"/>
      <c r="AC22" s="779"/>
      <c r="AD22" s="779"/>
      <c r="AE22" s="780"/>
      <c r="AF22" s="749"/>
      <c r="AG22" s="750"/>
      <c r="AH22" s="750"/>
      <c r="AI22" s="750"/>
      <c r="AJ22" s="751"/>
      <c r="AK22" s="796"/>
      <c r="AL22" s="797"/>
      <c r="AM22" s="797"/>
      <c r="AN22" s="797"/>
      <c r="AO22" s="797"/>
      <c r="AP22" s="797"/>
      <c r="AQ22" s="797"/>
      <c r="AR22" s="797"/>
      <c r="AS22" s="797"/>
      <c r="AT22" s="797"/>
      <c r="AU22" s="798"/>
      <c r="AV22" s="798"/>
      <c r="AW22" s="798"/>
      <c r="AX22" s="798"/>
      <c r="AY22" s="799"/>
      <c r="AZ22" s="800" t="s">
        <v>361</v>
      </c>
      <c r="BA22" s="800"/>
      <c r="BB22" s="800"/>
      <c r="BC22" s="800"/>
      <c r="BD22" s="801"/>
      <c r="BE22" s="204"/>
      <c r="BF22" s="204"/>
      <c r="BG22" s="204"/>
      <c r="BH22" s="204"/>
      <c r="BI22" s="204"/>
      <c r="BJ22" s="204"/>
      <c r="BK22" s="204"/>
      <c r="BL22" s="204"/>
      <c r="BM22" s="204"/>
      <c r="BN22" s="204"/>
      <c r="BO22" s="204"/>
      <c r="BP22" s="204"/>
      <c r="BQ22" s="213">
        <v>16</v>
      </c>
      <c r="BR22" s="214"/>
      <c r="BS22" s="756" t="s">
        <v>581</v>
      </c>
      <c r="BT22" s="757"/>
      <c r="BU22" s="757"/>
      <c r="BV22" s="757"/>
      <c r="BW22" s="757"/>
      <c r="BX22" s="757"/>
      <c r="BY22" s="757"/>
      <c r="BZ22" s="757"/>
      <c r="CA22" s="757"/>
      <c r="CB22" s="757"/>
      <c r="CC22" s="757"/>
      <c r="CD22" s="757"/>
      <c r="CE22" s="757"/>
      <c r="CF22" s="757"/>
      <c r="CG22" s="758"/>
      <c r="CH22" s="793">
        <v>0</v>
      </c>
      <c r="CI22" s="794"/>
      <c r="CJ22" s="794"/>
      <c r="CK22" s="794"/>
      <c r="CL22" s="795"/>
      <c r="CM22" s="793">
        <v>0</v>
      </c>
      <c r="CN22" s="794"/>
      <c r="CO22" s="794"/>
      <c r="CP22" s="794"/>
      <c r="CQ22" s="795"/>
      <c r="CR22" s="793">
        <v>100</v>
      </c>
      <c r="CS22" s="794"/>
      <c r="CT22" s="794"/>
      <c r="CU22" s="794"/>
      <c r="CV22" s="795"/>
      <c r="CW22" s="793">
        <v>0</v>
      </c>
      <c r="CX22" s="794"/>
      <c r="CY22" s="794"/>
      <c r="CZ22" s="794"/>
      <c r="DA22" s="795"/>
      <c r="DB22" s="769">
        <v>0</v>
      </c>
      <c r="DC22" s="770"/>
      <c r="DD22" s="770"/>
      <c r="DE22" s="770"/>
      <c r="DF22" s="771"/>
      <c r="DG22" s="769">
        <v>0</v>
      </c>
      <c r="DH22" s="770"/>
      <c r="DI22" s="770"/>
      <c r="DJ22" s="770"/>
      <c r="DK22" s="771"/>
      <c r="DL22" s="769">
        <v>0</v>
      </c>
      <c r="DM22" s="770"/>
      <c r="DN22" s="770"/>
      <c r="DO22" s="770"/>
      <c r="DP22" s="771"/>
      <c r="DQ22" s="769">
        <v>0</v>
      </c>
      <c r="DR22" s="770"/>
      <c r="DS22" s="770"/>
      <c r="DT22" s="770"/>
      <c r="DU22" s="771"/>
      <c r="DV22" s="772"/>
      <c r="DW22" s="773"/>
      <c r="DX22" s="773"/>
      <c r="DY22" s="773"/>
      <c r="DZ22" s="774"/>
      <c r="EA22" s="205"/>
    </row>
    <row r="23" spans="1:131" s="206" customFormat="1" ht="26.25" customHeight="1" thickBot="1">
      <c r="A23" s="215" t="s">
        <v>362</v>
      </c>
      <c r="B23" s="781" t="s">
        <v>363</v>
      </c>
      <c r="C23" s="782"/>
      <c r="D23" s="782"/>
      <c r="E23" s="782"/>
      <c r="F23" s="782"/>
      <c r="G23" s="782"/>
      <c r="H23" s="782"/>
      <c r="I23" s="782"/>
      <c r="J23" s="782"/>
      <c r="K23" s="782"/>
      <c r="L23" s="782"/>
      <c r="M23" s="782"/>
      <c r="N23" s="782"/>
      <c r="O23" s="782"/>
      <c r="P23" s="783"/>
      <c r="Q23" s="784">
        <v>2131811</v>
      </c>
      <c r="R23" s="785"/>
      <c r="S23" s="785"/>
      <c r="T23" s="785"/>
      <c r="U23" s="785"/>
      <c r="V23" s="785">
        <v>2129946</v>
      </c>
      <c r="W23" s="785"/>
      <c r="X23" s="785"/>
      <c r="Y23" s="785"/>
      <c r="Z23" s="785"/>
      <c r="AA23" s="785">
        <v>1865</v>
      </c>
      <c r="AB23" s="785"/>
      <c r="AC23" s="785"/>
      <c r="AD23" s="785"/>
      <c r="AE23" s="786"/>
      <c r="AF23" s="787">
        <v>401</v>
      </c>
      <c r="AG23" s="785"/>
      <c r="AH23" s="785"/>
      <c r="AI23" s="785"/>
      <c r="AJ23" s="788"/>
      <c r="AK23" s="789"/>
      <c r="AL23" s="790"/>
      <c r="AM23" s="790"/>
      <c r="AN23" s="790"/>
      <c r="AO23" s="790"/>
      <c r="AP23" s="785">
        <f>SUM(AP7:AT22)</f>
        <v>2924643</v>
      </c>
      <c r="AQ23" s="785"/>
      <c r="AR23" s="785"/>
      <c r="AS23" s="785"/>
      <c r="AT23" s="785"/>
      <c r="AU23" s="791"/>
      <c r="AV23" s="791"/>
      <c r="AW23" s="791"/>
      <c r="AX23" s="791"/>
      <c r="AY23" s="792"/>
      <c r="AZ23" s="803" t="s">
        <v>107</v>
      </c>
      <c r="BA23" s="804"/>
      <c r="BB23" s="804"/>
      <c r="BC23" s="804"/>
      <c r="BD23" s="805"/>
      <c r="BE23" s="204"/>
      <c r="BF23" s="204"/>
      <c r="BG23" s="204"/>
      <c r="BH23" s="204"/>
      <c r="BI23" s="204"/>
      <c r="BJ23" s="204"/>
      <c r="BK23" s="204"/>
      <c r="BL23" s="204"/>
      <c r="BM23" s="204"/>
      <c r="BN23" s="204"/>
      <c r="BO23" s="204"/>
      <c r="BP23" s="204"/>
      <c r="BQ23" s="213">
        <v>17</v>
      </c>
      <c r="BR23" s="214"/>
      <c r="BS23" s="756" t="s">
        <v>582</v>
      </c>
      <c r="BT23" s="757"/>
      <c r="BU23" s="757"/>
      <c r="BV23" s="757"/>
      <c r="BW23" s="757"/>
      <c r="BX23" s="757"/>
      <c r="BY23" s="757"/>
      <c r="BZ23" s="757"/>
      <c r="CA23" s="757"/>
      <c r="CB23" s="757"/>
      <c r="CC23" s="757"/>
      <c r="CD23" s="757"/>
      <c r="CE23" s="757"/>
      <c r="CF23" s="757"/>
      <c r="CG23" s="758"/>
      <c r="CH23" s="769">
        <v>0</v>
      </c>
      <c r="CI23" s="770"/>
      <c r="CJ23" s="770"/>
      <c r="CK23" s="770"/>
      <c r="CL23" s="771"/>
      <c r="CM23" s="769">
        <v>5</v>
      </c>
      <c r="CN23" s="770"/>
      <c r="CO23" s="770"/>
      <c r="CP23" s="770"/>
      <c r="CQ23" s="771"/>
      <c r="CR23" s="769">
        <v>5</v>
      </c>
      <c r="CS23" s="770"/>
      <c r="CT23" s="770"/>
      <c r="CU23" s="770"/>
      <c r="CV23" s="771"/>
      <c r="CW23" s="769">
        <v>0</v>
      </c>
      <c r="CX23" s="770"/>
      <c r="CY23" s="770"/>
      <c r="CZ23" s="770"/>
      <c r="DA23" s="771"/>
      <c r="DB23" s="769">
        <v>0</v>
      </c>
      <c r="DC23" s="770"/>
      <c r="DD23" s="770"/>
      <c r="DE23" s="770"/>
      <c r="DF23" s="771"/>
      <c r="DG23" s="769">
        <v>0</v>
      </c>
      <c r="DH23" s="770"/>
      <c r="DI23" s="770"/>
      <c r="DJ23" s="770"/>
      <c r="DK23" s="771"/>
      <c r="DL23" s="769">
        <v>0</v>
      </c>
      <c r="DM23" s="770"/>
      <c r="DN23" s="770"/>
      <c r="DO23" s="770"/>
      <c r="DP23" s="771"/>
      <c r="DQ23" s="769">
        <v>0</v>
      </c>
      <c r="DR23" s="770"/>
      <c r="DS23" s="770"/>
      <c r="DT23" s="770"/>
      <c r="DU23" s="771"/>
      <c r="DV23" s="772"/>
      <c r="DW23" s="773"/>
      <c r="DX23" s="773"/>
      <c r="DY23" s="773"/>
      <c r="DZ23" s="774"/>
      <c r="EA23" s="205"/>
    </row>
    <row r="24" spans="1:131" s="206" customFormat="1" ht="26.25" customHeight="1">
      <c r="A24" s="802" t="s">
        <v>364</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3"/>
      <c r="BA24" s="203"/>
      <c r="BB24" s="203"/>
      <c r="BC24" s="203"/>
      <c r="BD24" s="203"/>
      <c r="BE24" s="204"/>
      <c r="BF24" s="204"/>
      <c r="BG24" s="204"/>
      <c r="BH24" s="204"/>
      <c r="BI24" s="204"/>
      <c r="BJ24" s="204"/>
      <c r="BK24" s="204"/>
      <c r="BL24" s="204"/>
      <c r="BM24" s="204"/>
      <c r="BN24" s="204"/>
      <c r="BO24" s="204"/>
      <c r="BP24" s="204"/>
      <c r="BQ24" s="213">
        <v>18</v>
      </c>
      <c r="BR24" s="214" t="s">
        <v>571</v>
      </c>
      <c r="BS24" s="756" t="s">
        <v>583</v>
      </c>
      <c r="BT24" s="757"/>
      <c r="BU24" s="757"/>
      <c r="BV24" s="757"/>
      <c r="BW24" s="757"/>
      <c r="BX24" s="757"/>
      <c r="BY24" s="757"/>
      <c r="BZ24" s="757"/>
      <c r="CA24" s="757"/>
      <c r="CB24" s="757"/>
      <c r="CC24" s="757"/>
      <c r="CD24" s="757"/>
      <c r="CE24" s="757"/>
      <c r="CF24" s="757"/>
      <c r="CG24" s="758"/>
      <c r="CH24" s="769">
        <v>3324</v>
      </c>
      <c r="CI24" s="770"/>
      <c r="CJ24" s="770"/>
      <c r="CK24" s="770"/>
      <c r="CL24" s="771"/>
      <c r="CM24" s="769">
        <v>3002</v>
      </c>
      <c r="CN24" s="770"/>
      <c r="CO24" s="770"/>
      <c r="CP24" s="770"/>
      <c r="CQ24" s="771"/>
      <c r="CR24" s="769">
        <v>100</v>
      </c>
      <c r="CS24" s="770"/>
      <c r="CT24" s="770"/>
      <c r="CU24" s="770"/>
      <c r="CV24" s="771"/>
      <c r="CW24" s="769">
        <v>8600</v>
      </c>
      <c r="CX24" s="770"/>
      <c r="CY24" s="770"/>
      <c r="CZ24" s="770"/>
      <c r="DA24" s="771"/>
      <c r="DB24" s="769">
        <v>3552</v>
      </c>
      <c r="DC24" s="770"/>
      <c r="DD24" s="770"/>
      <c r="DE24" s="770"/>
      <c r="DF24" s="771"/>
      <c r="DG24" s="769">
        <v>0</v>
      </c>
      <c r="DH24" s="770"/>
      <c r="DI24" s="770"/>
      <c r="DJ24" s="770"/>
      <c r="DK24" s="771"/>
      <c r="DL24" s="769">
        <v>0</v>
      </c>
      <c r="DM24" s="770"/>
      <c r="DN24" s="770"/>
      <c r="DO24" s="770"/>
      <c r="DP24" s="771"/>
      <c r="DQ24" s="769">
        <v>0</v>
      </c>
      <c r="DR24" s="770"/>
      <c r="DS24" s="770"/>
      <c r="DT24" s="770"/>
      <c r="DU24" s="771"/>
      <c r="DV24" s="772"/>
      <c r="DW24" s="773"/>
      <c r="DX24" s="773"/>
      <c r="DY24" s="773"/>
      <c r="DZ24" s="774"/>
      <c r="EA24" s="205"/>
    </row>
    <row r="25" spans="1:131" s="198" customFormat="1" ht="26.25" customHeight="1" thickBot="1">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t="s">
        <v>584</v>
      </c>
      <c r="BT25" s="757"/>
      <c r="BU25" s="757"/>
      <c r="BV25" s="757"/>
      <c r="BW25" s="757"/>
      <c r="BX25" s="757"/>
      <c r="BY25" s="757"/>
      <c r="BZ25" s="757"/>
      <c r="CA25" s="757"/>
      <c r="CB25" s="757"/>
      <c r="CC25" s="757"/>
      <c r="CD25" s="757"/>
      <c r="CE25" s="757"/>
      <c r="CF25" s="757"/>
      <c r="CG25" s="758"/>
      <c r="CH25" s="769">
        <v>-145</v>
      </c>
      <c r="CI25" s="770"/>
      <c r="CJ25" s="770"/>
      <c r="CK25" s="770"/>
      <c r="CL25" s="771"/>
      <c r="CM25" s="769">
        <v>5126</v>
      </c>
      <c r="CN25" s="770"/>
      <c r="CO25" s="770"/>
      <c r="CP25" s="770"/>
      <c r="CQ25" s="771"/>
      <c r="CR25" s="769">
        <v>40</v>
      </c>
      <c r="CS25" s="770"/>
      <c r="CT25" s="770"/>
      <c r="CU25" s="770"/>
      <c r="CV25" s="771"/>
      <c r="CW25" s="769">
        <v>228</v>
      </c>
      <c r="CX25" s="770"/>
      <c r="CY25" s="770"/>
      <c r="CZ25" s="770"/>
      <c r="DA25" s="771"/>
      <c r="DB25" s="769">
        <v>32857</v>
      </c>
      <c r="DC25" s="770"/>
      <c r="DD25" s="770"/>
      <c r="DE25" s="770"/>
      <c r="DF25" s="771"/>
      <c r="DG25" s="769">
        <v>0</v>
      </c>
      <c r="DH25" s="770"/>
      <c r="DI25" s="770"/>
      <c r="DJ25" s="770"/>
      <c r="DK25" s="771"/>
      <c r="DL25" s="769">
        <v>0</v>
      </c>
      <c r="DM25" s="770"/>
      <c r="DN25" s="770"/>
      <c r="DO25" s="770"/>
      <c r="DP25" s="771"/>
      <c r="DQ25" s="769">
        <v>0</v>
      </c>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6" t="s">
        <v>369</v>
      </c>
      <c r="AG26" s="807"/>
      <c r="AH26" s="807"/>
      <c r="AI26" s="807"/>
      <c r="AJ26" s="808"/>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351</v>
      </c>
      <c r="BF26" s="706"/>
      <c r="BG26" s="706"/>
      <c r="BH26" s="706"/>
      <c r="BI26" s="717"/>
      <c r="BJ26" s="203"/>
      <c r="BK26" s="203"/>
      <c r="BL26" s="203"/>
      <c r="BM26" s="203"/>
      <c r="BN26" s="203"/>
      <c r="BO26" s="216"/>
      <c r="BP26" s="216"/>
      <c r="BQ26" s="213">
        <v>20</v>
      </c>
      <c r="BR26" s="214" t="s">
        <v>571</v>
      </c>
      <c r="BS26" s="756" t="s">
        <v>585</v>
      </c>
      <c r="BT26" s="757"/>
      <c r="BU26" s="757"/>
      <c r="BV26" s="757"/>
      <c r="BW26" s="757"/>
      <c r="BX26" s="757"/>
      <c r="BY26" s="757"/>
      <c r="BZ26" s="757"/>
      <c r="CA26" s="757"/>
      <c r="CB26" s="757"/>
      <c r="CC26" s="757"/>
      <c r="CD26" s="757"/>
      <c r="CE26" s="757"/>
      <c r="CF26" s="757"/>
      <c r="CG26" s="758"/>
      <c r="CH26" s="769">
        <v>283</v>
      </c>
      <c r="CI26" s="770"/>
      <c r="CJ26" s="770"/>
      <c r="CK26" s="770"/>
      <c r="CL26" s="771"/>
      <c r="CM26" s="769">
        <v>3165</v>
      </c>
      <c r="CN26" s="770"/>
      <c r="CO26" s="770"/>
      <c r="CP26" s="770"/>
      <c r="CQ26" s="771"/>
      <c r="CR26" s="769">
        <v>342</v>
      </c>
      <c r="CS26" s="770"/>
      <c r="CT26" s="770"/>
      <c r="CU26" s="770"/>
      <c r="CV26" s="771"/>
      <c r="CW26" s="769">
        <v>0</v>
      </c>
      <c r="CX26" s="770"/>
      <c r="CY26" s="770"/>
      <c r="CZ26" s="770"/>
      <c r="DA26" s="771"/>
      <c r="DB26" s="769">
        <v>3969</v>
      </c>
      <c r="DC26" s="770"/>
      <c r="DD26" s="770"/>
      <c r="DE26" s="770"/>
      <c r="DF26" s="771"/>
      <c r="DG26" s="769">
        <v>0</v>
      </c>
      <c r="DH26" s="770"/>
      <c r="DI26" s="770"/>
      <c r="DJ26" s="770"/>
      <c r="DK26" s="771"/>
      <c r="DL26" s="769">
        <v>4276</v>
      </c>
      <c r="DM26" s="770"/>
      <c r="DN26" s="770"/>
      <c r="DO26" s="770"/>
      <c r="DP26" s="771"/>
      <c r="DQ26" s="769">
        <v>428</v>
      </c>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9"/>
      <c r="AG27" s="810"/>
      <c r="AH27" s="810"/>
      <c r="AI27" s="810"/>
      <c r="AJ27" s="811"/>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t="s">
        <v>586</v>
      </c>
      <c r="BT27" s="757"/>
      <c r="BU27" s="757"/>
      <c r="BV27" s="757"/>
      <c r="BW27" s="757"/>
      <c r="BX27" s="757"/>
      <c r="BY27" s="757"/>
      <c r="BZ27" s="757"/>
      <c r="CA27" s="757"/>
      <c r="CB27" s="757"/>
      <c r="CC27" s="757"/>
      <c r="CD27" s="757"/>
      <c r="CE27" s="757"/>
      <c r="CF27" s="757"/>
      <c r="CG27" s="758"/>
      <c r="CH27" s="769">
        <v>239</v>
      </c>
      <c r="CI27" s="770"/>
      <c r="CJ27" s="770"/>
      <c r="CK27" s="770"/>
      <c r="CL27" s="771"/>
      <c r="CM27" s="769">
        <v>794</v>
      </c>
      <c r="CN27" s="770"/>
      <c r="CO27" s="770"/>
      <c r="CP27" s="770"/>
      <c r="CQ27" s="771"/>
      <c r="CR27" s="769">
        <v>20</v>
      </c>
      <c r="CS27" s="770"/>
      <c r="CT27" s="770"/>
      <c r="CU27" s="770"/>
      <c r="CV27" s="771"/>
      <c r="CW27" s="769">
        <v>0</v>
      </c>
      <c r="CX27" s="770"/>
      <c r="CY27" s="770"/>
      <c r="CZ27" s="770"/>
      <c r="DA27" s="771"/>
      <c r="DB27" s="769">
        <v>0</v>
      </c>
      <c r="DC27" s="770"/>
      <c r="DD27" s="770"/>
      <c r="DE27" s="770"/>
      <c r="DF27" s="771"/>
      <c r="DG27" s="769">
        <v>0</v>
      </c>
      <c r="DH27" s="770"/>
      <c r="DI27" s="770"/>
      <c r="DJ27" s="770"/>
      <c r="DK27" s="771"/>
      <c r="DL27" s="769">
        <v>0</v>
      </c>
      <c r="DM27" s="770"/>
      <c r="DN27" s="770"/>
      <c r="DO27" s="770"/>
      <c r="DP27" s="771"/>
      <c r="DQ27" s="769">
        <v>0</v>
      </c>
      <c r="DR27" s="770"/>
      <c r="DS27" s="770"/>
      <c r="DT27" s="770"/>
      <c r="DU27" s="771"/>
      <c r="DV27" s="772"/>
      <c r="DW27" s="773"/>
      <c r="DX27" s="773"/>
      <c r="DY27" s="773"/>
      <c r="DZ27" s="774"/>
      <c r="EA27" s="197"/>
    </row>
    <row r="28" spans="1:131" s="198" customFormat="1" ht="26.25" customHeight="1" thickTop="1">
      <c r="A28" s="217">
        <v>1</v>
      </c>
      <c r="B28" s="719" t="s">
        <v>542</v>
      </c>
      <c r="C28" s="720"/>
      <c r="D28" s="720"/>
      <c r="E28" s="720"/>
      <c r="F28" s="720"/>
      <c r="G28" s="720"/>
      <c r="H28" s="720"/>
      <c r="I28" s="720"/>
      <c r="J28" s="720"/>
      <c r="K28" s="720"/>
      <c r="L28" s="720"/>
      <c r="M28" s="720"/>
      <c r="N28" s="720"/>
      <c r="O28" s="720"/>
      <c r="P28" s="721"/>
      <c r="Q28" s="816">
        <v>2865</v>
      </c>
      <c r="R28" s="817"/>
      <c r="S28" s="817"/>
      <c r="T28" s="817"/>
      <c r="U28" s="817"/>
      <c r="V28" s="817">
        <v>2763</v>
      </c>
      <c r="W28" s="817"/>
      <c r="X28" s="817"/>
      <c r="Y28" s="817"/>
      <c r="Z28" s="817"/>
      <c r="AA28" s="817">
        <f>Q28-V28</f>
        <v>102</v>
      </c>
      <c r="AB28" s="817"/>
      <c r="AC28" s="817"/>
      <c r="AD28" s="817"/>
      <c r="AE28" s="818"/>
      <c r="AF28" s="819">
        <v>102</v>
      </c>
      <c r="AG28" s="817"/>
      <c r="AH28" s="817"/>
      <c r="AI28" s="817"/>
      <c r="AJ28" s="820"/>
      <c r="AK28" s="821" t="s">
        <v>540</v>
      </c>
      <c r="AL28" s="812"/>
      <c r="AM28" s="812"/>
      <c r="AN28" s="812"/>
      <c r="AO28" s="812"/>
      <c r="AP28" s="812">
        <v>961</v>
      </c>
      <c r="AQ28" s="812"/>
      <c r="AR28" s="812"/>
      <c r="AS28" s="812"/>
      <c r="AT28" s="812"/>
      <c r="AU28" s="812" t="s">
        <v>540</v>
      </c>
      <c r="AV28" s="812"/>
      <c r="AW28" s="812"/>
      <c r="AX28" s="812"/>
      <c r="AY28" s="812"/>
      <c r="AZ28" s="813">
        <v>0</v>
      </c>
      <c r="BA28" s="813"/>
      <c r="BB28" s="813"/>
      <c r="BC28" s="813"/>
      <c r="BD28" s="813"/>
      <c r="BE28" s="814"/>
      <c r="BF28" s="814"/>
      <c r="BG28" s="814"/>
      <c r="BH28" s="814"/>
      <c r="BI28" s="815"/>
      <c r="BJ28" s="203"/>
      <c r="BK28" s="203"/>
      <c r="BL28" s="203"/>
      <c r="BM28" s="203"/>
      <c r="BN28" s="203"/>
      <c r="BO28" s="216"/>
      <c r="BP28" s="216"/>
      <c r="BQ28" s="213">
        <v>22</v>
      </c>
      <c r="BR28" s="214" t="s">
        <v>571</v>
      </c>
      <c r="BS28" s="756" t="s">
        <v>587</v>
      </c>
      <c r="BT28" s="757"/>
      <c r="BU28" s="757"/>
      <c r="BV28" s="757"/>
      <c r="BW28" s="757"/>
      <c r="BX28" s="757"/>
      <c r="BY28" s="757"/>
      <c r="BZ28" s="757"/>
      <c r="CA28" s="757"/>
      <c r="CB28" s="757"/>
      <c r="CC28" s="757"/>
      <c r="CD28" s="757"/>
      <c r="CE28" s="757"/>
      <c r="CF28" s="757"/>
      <c r="CG28" s="758"/>
      <c r="CH28" s="769">
        <v>367</v>
      </c>
      <c r="CI28" s="770"/>
      <c r="CJ28" s="770"/>
      <c r="CK28" s="770"/>
      <c r="CL28" s="771"/>
      <c r="CM28" s="769">
        <v>-11709</v>
      </c>
      <c r="CN28" s="770"/>
      <c r="CO28" s="770"/>
      <c r="CP28" s="770"/>
      <c r="CQ28" s="771"/>
      <c r="CR28" s="769">
        <v>2300</v>
      </c>
      <c r="CS28" s="770"/>
      <c r="CT28" s="770"/>
      <c r="CU28" s="770"/>
      <c r="CV28" s="771"/>
      <c r="CW28" s="769">
        <v>8</v>
      </c>
      <c r="CX28" s="770"/>
      <c r="CY28" s="770"/>
      <c r="CZ28" s="770"/>
      <c r="DA28" s="771"/>
      <c r="DB28" s="769">
        <v>7128</v>
      </c>
      <c r="DC28" s="770"/>
      <c r="DD28" s="770"/>
      <c r="DE28" s="770"/>
      <c r="DF28" s="771"/>
      <c r="DG28" s="769">
        <v>0</v>
      </c>
      <c r="DH28" s="770"/>
      <c r="DI28" s="770"/>
      <c r="DJ28" s="770"/>
      <c r="DK28" s="771"/>
      <c r="DL28" s="769">
        <v>8101</v>
      </c>
      <c r="DM28" s="770"/>
      <c r="DN28" s="770"/>
      <c r="DO28" s="770"/>
      <c r="DP28" s="771"/>
      <c r="DQ28" s="769">
        <v>8101</v>
      </c>
      <c r="DR28" s="770"/>
      <c r="DS28" s="770"/>
      <c r="DT28" s="770"/>
      <c r="DU28" s="771"/>
      <c r="DV28" s="772"/>
      <c r="DW28" s="773"/>
      <c r="DX28" s="773"/>
      <c r="DY28" s="773"/>
      <c r="DZ28" s="774"/>
      <c r="EA28" s="197"/>
    </row>
    <row r="29" spans="1:131" s="198" customFormat="1" ht="26.25" customHeight="1">
      <c r="A29" s="217">
        <v>2</v>
      </c>
      <c r="B29" s="743" t="s">
        <v>543</v>
      </c>
      <c r="C29" s="744"/>
      <c r="D29" s="744"/>
      <c r="E29" s="744"/>
      <c r="F29" s="744"/>
      <c r="G29" s="744"/>
      <c r="H29" s="744"/>
      <c r="I29" s="744"/>
      <c r="J29" s="744"/>
      <c r="K29" s="744"/>
      <c r="L29" s="744"/>
      <c r="M29" s="744"/>
      <c r="N29" s="744"/>
      <c r="O29" s="744"/>
      <c r="P29" s="745"/>
      <c r="Q29" s="746">
        <v>371380</v>
      </c>
      <c r="R29" s="747"/>
      <c r="S29" s="747"/>
      <c r="T29" s="747"/>
      <c r="U29" s="747"/>
      <c r="V29" s="747">
        <v>385160</v>
      </c>
      <c r="W29" s="747"/>
      <c r="X29" s="747"/>
      <c r="Y29" s="747"/>
      <c r="Z29" s="747"/>
      <c r="AA29" s="747">
        <f t="shared" ref="AA29:AA31" si="0">Q29-V29</f>
        <v>-13780</v>
      </c>
      <c r="AB29" s="747"/>
      <c r="AC29" s="747"/>
      <c r="AD29" s="747"/>
      <c r="AE29" s="748"/>
      <c r="AF29" s="749">
        <v>-13780</v>
      </c>
      <c r="AG29" s="750"/>
      <c r="AH29" s="750"/>
      <c r="AI29" s="750"/>
      <c r="AJ29" s="751"/>
      <c r="AK29" s="824">
        <v>44135</v>
      </c>
      <c r="AL29" s="825"/>
      <c r="AM29" s="825"/>
      <c r="AN29" s="825"/>
      <c r="AO29" s="825"/>
      <c r="AP29" s="825" t="s">
        <v>540</v>
      </c>
      <c r="AQ29" s="825"/>
      <c r="AR29" s="825"/>
      <c r="AS29" s="825"/>
      <c r="AT29" s="825"/>
      <c r="AU29" s="825" t="s">
        <v>540</v>
      </c>
      <c r="AV29" s="825"/>
      <c r="AW29" s="825"/>
      <c r="AX29" s="825"/>
      <c r="AY29" s="825"/>
      <c r="AZ29" s="826">
        <v>0</v>
      </c>
      <c r="BA29" s="826"/>
      <c r="BB29" s="826"/>
      <c r="BC29" s="826"/>
      <c r="BD29" s="826"/>
      <c r="BE29" s="822"/>
      <c r="BF29" s="822"/>
      <c r="BG29" s="822"/>
      <c r="BH29" s="822"/>
      <c r="BI29" s="823"/>
      <c r="BJ29" s="203"/>
      <c r="BK29" s="203"/>
      <c r="BL29" s="203"/>
      <c r="BM29" s="203"/>
      <c r="BN29" s="203"/>
      <c r="BO29" s="216"/>
      <c r="BP29" s="216"/>
      <c r="BQ29" s="213">
        <v>23</v>
      </c>
      <c r="BR29" s="214" t="s">
        <v>571</v>
      </c>
      <c r="BS29" s="756" t="s">
        <v>588</v>
      </c>
      <c r="BT29" s="757"/>
      <c r="BU29" s="757"/>
      <c r="BV29" s="757"/>
      <c r="BW29" s="757"/>
      <c r="BX29" s="757"/>
      <c r="BY29" s="757"/>
      <c r="BZ29" s="757"/>
      <c r="CA29" s="757"/>
      <c r="CB29" s="757"/>
      <c r="CC29" s="757"/>
      <c r="CD29" s="757"/>
      <c r="CE29" s="757"/>
      <c r="CF29" s="757"/>
      <c r="CG29" s="758"/>
      <c r="CH29" s="769">
        <v>167</v>
      </c>
      <c r="CI29" s="770"/>
      <c r="CJ29" s="770"/>
      <c r="CK29" s="770"/>
      <c r="CL29" s="771"/>
      <c r="CM29" s="769">
        <v>32107</v>
      </c>
      <c r="CN29" s="770"/>
      <c r="CO29" s="770"/>
      <c r="CP29" s="770"/>
      <c r="CQ29" s="771"/>
      <c r="CR29" s="769">
        <v>30568</v>
      </c>
      <c r="CS29" s="770"/>
      <c r="CT29" s="770"/>
      <c r="CU29" s="770"/>
      <c r="CV29" s="771"/>
      <c r="CW29" s="769">
        <v>0</v>
      </c>
      <c r="CX29" s="770"/>
      <c r="CY29" s="770"/>
      <c r="CZ29" s="770"/>
      <c r="DA29" s="771"/>
      <c r="DB29" s="793">
        <v>6383</v>
      </c>
      <c r="DC29" s="794"/>
      <c r="DD29" s="794"/>
      <c r="DE29" s="794"/>
      <c r="DF29" s="795"/>
      <c r="DG29" s="769">
        <v>0</v>
      </c>
      <c r="DH29" s="770"/>
      <c r="DI29" s="770"/>
      <c r="DJ29" s="770"/>
      <c r="DK29" s="771"/>
      <c r="DL29" s="769">
        <v>2281</v>
      </c>
      <c r="DM29" s="770"/>
      <c r="DN29" s="770"/>
      <c r="DO29" s="770"/>
      <c r="DP29" s="771"/>
      <c r="DQ29" s="769">
        <v>228</v>
      </c>
      <c r="DR29" s="770"/>
      <c r="DS29" s="770"/>
      <c r="DT29" s="770"/>
      <c r="DU29" s="771"/>
      <c r="DV29" s="772"/>
      <c r="DW29" s="773"/>
      <c r="DX29" s="773"/>
      <c r="DY29" s="773"/>
      <c r="DZ29" s="774"/>
      <c r="EA29" s="197"/>
    </row>
    <row r="30" spans="1:131" s="198" customFormat="1" ht="26.25" customHeight="1">
      <c r="A30" s="217">
        <v>3</v>
      </c>
      <c r="B30" s="743" t="s">
        <v>544</v>
      </c>
      <c r="C30" s="744"/>
      <c r="D30" s="744"/>
      <c r="E30" s="744"/>
      <c r="F30" s="744"/>
      <c r="G30" s="744"/>
      <c r="H30" s="744"/>
      <c r="I30" s="744"/>
      <c r="J30" s="744"/>
      <c r="K30" s="744"/>
      <c r="L30" s="744"/>
      <c r="M30" s="744"/>
      <c r="N30" s="744"/>
      <c r="O30" s="744"/>
      <c r="P30" s="745"/>
      <c r="Q30" s="746">
        <v>232487</v>
      </c>
      <c r="R30" s="747"/>
      <c r="S30" s="747"/>
      <c r="T30" s="747"/>
      <c r="U30" s="747"/>
      <c r="V30" s="747">
        <v>231411</v>
      </c>
      <c r="W30" s="747"/>
      <c r="X30" s="747"/>
      <c r="Y30" s="747"/>
      <c r="Z30" s="747"/>
      <c r="AA30" s="747">
        <f t="shared" si="0"/>
        <v>1076</v>
      </c>
      <c r="AB30" s="747"/>
      <c r="AC30" s="747"/>
      <c r="AD30" s="747"/>
      <c r="AE30" s="748"/>
      <c r="AF30" s="749">
        <v>1076</v>
      </c>
      <c r="AG30" s="750"/>
      <c r="AH30" s="750"/>
      <c r="AI30" s="750"/>
      <c r="AJ30" s="751"/>
      <c r="AK30" s="824">
        <v>35138</v>
      </c>
      <c r="AL30" s="825"/>
      <c r="AM30" s="825"/>
      <c r="AN30" s="825"/>
      <c r="AO30" s="825"/>
      <c r="AP30" s="825">
        <v>137</v>
      </c>
      <c r="AQ30" s="825"/>
      <c r="AR30" s="825"/>
      <c r="AS30" s="825"/>
      <c r="AT30" s="825"/>
      <c r="AU30" s="825">
        <v>21</v>
      </c>
      <c r="AV30" s="825"/>
      <c r="AW30" s="825"/>
      <c r="AX30" s="825"/>
      <c r="AY30" s="825"/>
      <c r="AZ30" s="826">
        <v>0</v>
      </c>
      <c r="BA30" s="826"/>
      <c r="BB30" s="826"/>
      <c r="BC30" s="826"/>
      <c r="BD30" s="826"/>
      <c r="BE30" s="822"/>
      <c r="BF30" s="822"/>
      <c r="BG30" s="822"/>
      <c r="BH30" s="822"/>
      <c r="BI30" s="823"/>
      <c r="BJ30" s="203"/>
      <c r="BK30" s="203"/>
      <c r="BL30" s="203"/>
      <c r="BM30" s="203"/>
      <c r="BN30" s="203"/>
      <c r="BO30" s="216"/>
      <c r="BP30" s="216"/>
      <c r="BQ30" s="213">
        <v>24</v>
      </c>
      <c r="BR30" s="214"/>
      <c r="BS30" s="756" t="s">
        <v>589</v>
      </c>
      <c r="BT30" s="757"/>
      <c r="BU30" s="757"/>
      <c r="BV30" s="757"/>
      <c r="BW30" s="757"/>
      <c r="BX30" s="757"/>
      <c r="BY30" s="757"/>
      <c r="BZ30" s="757"/>
      <c r="CA30" s="757"/>
      <c r="CB30" s="757"/>
      <c r="CC30" s="757"/>
      <c r="CD30" s="757"/>
      <c r="CE30" s="757"/>
      <c r="CF30" s="757"/>
      <c r="CG30" s="758"/>
      <c r="CH30" s="769">
        <v>1248</v>
      </c>
      <c r="CI30" s="770"/>
      <c r="CJ30" s="770"/>
      <c r="CK30" s="770"/>
      <c r="CL30" s="771"/>
      <c r="CM30" s="769">
        <v>2493</v>
      </c>
      <c r="CN30" s="770"/>
      <c r="CO30" s="770"/>
      <c r="CP30" s="770"/>
      <c r="CQ30" s="771"/>
      <c r="CR30" s="769">
        <v>450</v>
      </c>
      <c r="CS30" s="770"/>
      <c r="CT30" s="770"/>
      <c r="CU30" s="770"/>
      <c r="CV30" s="771"/>
      <c r="CW30" s="769">
        <v>0</v>
      </c>
      <c r="CX30" s="770"/>
      <c r="CY30" s="770"/>
      <c r="CZ30" s="770"/>
      <c r="DA30" s="771"/>
      <c r="DB30" s="793">
        <v>2862</v>
      </c>
      <c r="DC30" s="794"/>
      <c r="DD30" s="794"/>
      <c r="DE30" s="794"/>
      <c r="DF30" s="795"/>
      <c r="DG30" s="769">
        <v>0</v>
      </c>
      <c r="DH30" s="770"/>
      <c r="DI30" s="770"/>
      <c r="DJ30" s="770"/>
      <c r="DK30" s="771"/>
      <c r="DL30" s="769">
        <v>0</v>
      </c>
      <c r="DM30" s="770"/>
      <c r="DN30" s="770"/>
      <c r="DO30" s="770"/>
      <c r="DP30" s="771"/>
      <c r="DQ30" s="769">
        <v>0</v>
      </c>
      <c r="DR30" s="770"/>
      <c r="DS30" s="770"/>
      <c r="DT30" s="770"/>
      <c r="DU30" s="771"/>
      <c r="DV30" s="772"/>
      <c r="DW30" s="773"/>
      <c r="DX30" s="773"/>
      <c r="DY30" s="773"/>
      <c r="DZ30" s="774"/>
      <c r="EA30" s="197"/>
    </row>
    <row r="31" spans="1:131" s="198" customFormat="1" ht="26.25" customHeight="1">
      <c r="A31" s="217">
        <v>4</v>
      </c>
      <c r="B31" s="743" t="s">
        <v>545</v>
      </c>
      <c r="C31" s="744"/>
      <c r="D31" s="744"/>
      <c r="E31" s="744"/>
      <c r="F31" s="744"/>
      <c r="G31" s="744"/>
      <c r="H31" s="744"/>
      <c r="I31" s="744"/>
      <c r="J31" s="744"/>
      <c r="K31" s="744"/>
      <c r="L31" s="744"/>
      <c r="M31" s="744"/>
      <c r="N31" s="744"/>
      <c r="O31" s="744"/>
      <c r="P31" s="745"/>
      <c r="Q31" s="746">
        <v>29116</v>
      </c>
      <c r="R31" s="747"/>
      <c r="S31" s="747"/>
      <c r="T31" s="747"/>
      <c r="U31" s="747"/>
      <c r="V31" s="747">
        <v>27868</v>
      </c>
      <c r="W31" s="747"/>
      <c r="X31" s="747"/>
      <c r="Y31" s="747"/>
      <c r="Z31" s="747"/>
      <c r="AA31" s="747">
        <f t="shared" si="0"/>
        <v>1248</v>
      </c>
      <c r="AB31" s="747"/>
      <c r="AC31" s="747"/>
      <c r="AD31" s="747"/>
      <c r="AE31" s="748"/>
      <c r="AF31" s="749">
        <v>1248</v>
      </c>
      <c r="AG31" s="750"/>
      <c r="AH31" s="750"/>
      <c r="AI31" s="750"/>
      <c r="AJ31" s="751"/>
      <c r="AK31" s="824">
        <v>7515</v>
      </c>
      <c r="AL31" s="825"/>
      <c r="AM31" s="825"/>
      <c r="AN31" s="825"/>
      <c r="AO31" s="825"/>
      <c r="AP31" s="825" t="s">
        <v>540</v>
      </c>
      <c r="AQ31" s="825"/>
      <c r="AR31" s="825"/>
      <c r="AS31" s="825"/>
      <c r="AT31" s="825"/>
      <c r="AU31" s="825" t="s">
        <v>540</v>
      </c>
      <c r="AV31" s="825"/>
      <c r="AW31" s="825"/>
      <c r="AX31" s="825"/>
      <c r="AY31" s="825"/>
      <c r="AZ31" s="826">
        <v>0</v>
      </c>
      <c r="BA31" s="826"/>
      <c r="BB31" s="826"/>
      <c r="BC31" s="826"/>
      <c r="BD31" s="826"/>
      <c r="BE31" s="822"/>
      <c r="BF31" s="822"/>
      <c r="BG31" s="822"/>
      <c r="BH31" s="822"/>
      <c r="BI31" s="823"/>
      <c r="BJ31" s="203"/>
      <c r="BK31" s="203"/>
      <c r="BL31" s="203"/>
      <c r="BM31" s="203"/>
      <c r="BN31" s="203"/>
      <c r="BO31" s="216"/>
      <c r="BP31" s="216"/>
      <c r="BQ31" s="213">
        <v>25</v>
      </c>
      <c r="BR31" s="214"/>
      <c r="BS31" s="756" t="s">
        <v>590</v>
      </c>
      <c r="BT31" s="757"/>
      <c r="BU31" s="757"/>
      <c r="BV31" s="757"/>
      <c r="BW31" s="757"/>
      <c r="BX31" s="757"/>
      <c r="BY31" s="757"/>
      <c r="BZ31" s="757"/>
      <c r="CA31" s="757"/>
      <c r="CB31" s="757"/>
      <c r="CC31" s="757"/>
      <c r="CD31" s="757"/>
      <c r="CE31" s="757"/>
      <c r="CF31" s="757"/>
      <c r="CG31" s="758"/>
      <c r="CH31" s="769">
        <v>610</v>
      </c>
      <c r="CI31" s="770"/>
      <c r="CJ31" s="770"/>
      <c r="CK31" s="770"/>
      <c r="CL31" s="771"/>
      <c r="CM31" s="769">
        <v>10823</v>
      </c>
      <c r="CN31" s="770"/>
      <c r="CO31" s="770"/>
      <c r="CP31" s="770"/>
      <c r="CQ31" s="771"/>
      <c r="CR31" s="769">
        <v>4174</v>
      </c>
      <c r="CS31" s="770"/>
      <c r="CT31" s="770"/>
      <c r="CU31" s="770"/>
      <c r="CV31" s="771"/>
      <c r="CW31" s="769">
        <v>0</v>
      </c>
      <c r="CX31" s="770"/>
      <c r="CY31" s="770"/>
      <c r="CZ31" s="770"/>
      <c r="DA31" s="771"/>
      <c r="DB31" s="769">
        <v>1689</v>
      </c>
      <c r="DC31" s="770"/>
      <c r="DD31" s="770"/>
      <c r="DE31" s="770"/>
      <c r="DF31" s="771"/>
      <c r="DG31" s="769">
        <v>0</v>
      </c>
      <c r="DH31" s="770"/>
      <c r="DI31" s="770"/>
      <c r="DJ31" s="770"/>
      <c r="DK31" s="771"/>
      <c r="DL31" s="769">
        <v>0</v>
      </c>
      <c r="DM31" s="770"/>
      <c r="DN31" s="770"/>
      <c r="DO31" s="770"/>
      <c r="DP31" s="771"/>
      <c r="DQ31" s="769">
        <v>0</v>
      </c>
      <c r="DR31" s="770"/>
      <c r="DS31" s="770"/>
      <c r="DT31" s="770"/>
      <c r="DU31" s="771"/>
      <c r="DV31" s="772"/>
      <c r="DW31" s="773"/>
      <c r="DX31" s="773"/>
      <c r="DY31" s="773"/>
      <c r="DZ31" s="774"/>
      <c r="EA31" s="197"/>
    </row>
    <row r="32" spans="1:131" s="198" customFormat="1" ht="26.25" customHeight="1">
      <c r="A32" s="217">
        <v>5</v>
      </c>
      <c r="B32" s="743" t="s">
        <v>546</v>
      </c>
      <c r="C32" s="744"/>
      <c r="D32" s="744"/>
      <c r="E32" s="744"/>
      <c r="F32" s="744"/>
      <c r="G32" s="744"/>
      <c r="H32" s="744"/>
      <c r="I32" s="744"/>
      <c r="J32" s="744"/>
      <c r="K32" s="744"/>
      <c r="L32" s="744"/>
      <c r="M32" s="744"/>
      <c r="N32" s="744"/>
      <c r="O32" s="744"/>
      <c r="P32" s="745"/>
      <c r="Q32" s="746">
        <v>13999</v>
      </c>
      <c r="R32" s="747"/>
      <c r="S32" s="747"/>
      <c r="T32" s="747"/>
      <c r="U32" s="747"/>
      <c r="V32" s="747">
        <v>12805</v>
      </c>
      <c r="W32" s="747"/>
      <c r="X32" s="747"/>
      <c r="Y32" s="747"/>
      <c r="Z32" s="747"/>
      <c r="AA32" s="747">
        <f>Q32-V32</f>
        <v>1194</v>
      </c>
      <c r="AB32" s="747"/>
      <c r="AC32" s="747"/>
      <c r="AD32" s="747"/>
      <c r="AE32" s="748"/>
      <c r="AF32" s="749">
        <v>-15749</v>
      </c>
      <c r="AG32" s="750"/>
      <c r="AH32" s="750"/>
      <c r="AI32" s="750"/>
      <c r="AJ32" s="751"/>
      <c r="AK32" s="824">
        <v>677</v>
      </c>
      <c r="AL32" s="825"/>
      <c r="AM32" s="825"/>
      <c r="AN32" s="825"/>
      <c r="AO32" s="825"/>
      <c r="AP32" s="825">
        <v>6927</v>
      </c>
      <c r="AQ32" s="825"/>
      <c r="AR32" s="825"/>
      <c r="AS32" s="825"/>
      <c r="AT32" s="825"/>
      <c r="AU32" s="825">
        <v>1669</v>
      </c>
      <c r="AV32" s="825"/>
      <c r="AW32" s="825"/>
      <c r="AX32" s="825"/>
      <c r="AY32" s="825"/>
      <c r="AZ32" s="826">
        <v>131.6</v>
      </c>
      <c r="BA32" s="826"/>
      <c r="BB32" s="826"/>
      <c r="BC32" s="826"/>
      <c r="BD32" s="826"/>
      <c r="BE32" s="822" t="s">
        <v>374</v>
      </c>
      <c r="BF32" s="822"/>
      <c r="BG32" s="822"/>
      <c r="BH32" s="822"/>
      <c r="BI32" s="823"/>
      <c r="BJ32" s="203"/>
      <c r="BK32" s="203"/>
      <c r="BL32" s="203"/>
      <c r="BM32" s="203"/>
      <c r="BN32" s="203"/>
      <c r="BO32" s="216"/>
      <c r="BP32" s="216"/>
      <c r="BQ32" s="213">
        <v>26</v>
      </c>
      <c r="BR32" s="214"/>
      <c r="BS32" s="756" t="s">
        <v>591</v>
      </c>
      <c r="BT32" s="757"/>
      <c r="BU32" s="757"/>
      <c r="BV32" s="757"/>
      <c r="BW32" s="757"/>
      <c r="BX32" s="757"/>
      <c r="BY32" s="757"/>
      <c r="BZ32" s="757"/>
      <c r="CA32" s="757"/>
      <c r="CB32" s="757"/>
      <c r="CC32" s="757"/>
      <c r="CD32" s="757"/>
      <c r="CE32" s="757"/>
      <c r="CF32" s="757"/>
      <c r="CG32" s="758"/>
      <c r="CH32" s="769">
        <v>202</v>
      </c>
      <c r="CI32" s="770"/>
      <c r="CJ32" s="770"/>
      <c r="CK32" s="770"/>
      <c r="CL32" s="771"/>
      <c r="CM32" s="769">
        <v>2086</v>
      </c>
      <c r="CN32" s="770"/>
      <c r="CO32" s="770"/>
      <c r="CP32" s="770"/>
      <c r="CQ32" s="771"/>
      <c r="CR32" s="769">
        <v>246</v>
      </c>
      <c r="CS32" s="770"/>
      <c r="CT32" s="770"/>
      <c r="CU32" s="770"/>
      <c r="CV32" s="771"/>
      <c r="CW32" s="769">
        <v>0</v>
      </c>
      <c r="CX32" s="770"/>
      <c r="CY32" s="770"/>
      <c r="CZ32" s="770"/>
      <c r="DA32" s="771"/>
      <c r="DB32" s="793">
        <v>0</v>
      </c>
      <c r="DC32" s="794"/>
      <c r="DD32" s="794"/>
      <c r="DE32" s="794"/>
      <c r="DF32" s="795"/>
      <c r="DG32" s="769">
        <v>0</v>
      </c>
      <c r="DH32" s="770"/>
      <c r="DI32" s="770"/>
      <c r="DJ32" s="770"/>
      <c r="DK32" s="771"/>
      <c r="DL32" s="769">
        <v>0</v>
      </c>
      <c r="DM32" s="770"/>
      <c r="DN32" s="770"/>
      <c r="DO32" s="770"/>
      <c r="DP32" s="771"/>
      <c r="DQ32" s="769">
        <v>0</v>
      </c>
      <c r="DR32" s="770"/>
      <c r="DS32" s="770"/>
      <c r="DT32" s="770"/>
      <c r="DU32" s="771"/>
      <c r="DV32" s="772"/>
      <c r="DW32" s="773"/>
      <c r="DX32" s="773"/>
      <c r="DY32" s="773"/>
      <c r="DZ32" s="774"/>
      <c r="EA32" s="197"/>
    </row>
    <row r="33" spans="1:131" s="198" customFormat="1" ht="26.25" customHeight="1">
      <c r="A33" s="217">
        <v>6</v>
      </c>
      <c r="B33" s="743" t="s">
        <v>547</v>
      </c>
      <c r="C33" s="744"/>
      <c r="D33" s="744"/>
      <c r="E33" s="744"/>
      <c r="F33" s="744"/>
      <c r="G33" s="744"/>
      <c r="H33" s="744"/>
      <c r="I33" s="744"/>
      <c r="J33" s="744"/>
      <c r="K33" s="744"/>
      <c r="L33" s="744"/>
      <c r="M33" s="744"/>
      <c r="N33" s="744"/>
      <c r="O33" s="744"/>
      <c r="P33" s="745"/>
      <c r="Q33" s="746">
        <v>168008</v>
      </c>
      <c r="R33" s="747"/>
      <c r="S33" s="747"/>
      <c r="T33" s="747"/>
      <c r="U33" s="747"/>
      <c r="V33" s="747">
        <v>130553</v>
      </c>
      <c r="W33" s="747"/>
      <c r="X33" s="747"/>
      <c r="Y33" s="747"/>
      <c r="Z33" s="747"/>
      <c r="AA33" s="747">
        <f t="shared" ref="AA33:AA40" si="1">Q33-V33</f>
        <v>37455</v>
      </c>
      <c r="AB33" s="747"/>
      <c r="AC33" s="747"/>
      <c r="AD33" s="747"/>
      <c r="AE33" s="748"/>
      <c r="AF33" s="749">
        <v>95501</v>
      </c>
      <c r="AG33" s="750"/>
      <c r="AH33" s="750"/>
      <c r="AI33" s="750"/>
      <c r="AJ33" s="751"/>
      <c r="AK33" s="824">
        <v>4787</v>
      </c>
      <c r="AL33" s="825"/>
      <c r="AM33" s="825"/>
      <c r="AN33" s="825"/>
      <c r="AO33" s="825"/>
      <c r="AP33" s="825">
        <v>503314</v>
      </c>
      <c r="AQ33" s="825"/>
      <c r="AR33" s="825"/>
      <c r="AS33" s="825"/>
      <c r="AT33" s="825"/>
      <c r="AU33" s="825">
        <v>43788</v>
      </c>
      <c r="AV33" s="825"/>
      <c r="AW33" s="825"/>
      <c r="AX33" s="825"/>
      <c r="AY33" s="825"/>
      <c r="AZ33" s="826">
        <v>0</v>
      </c>
      <c r="BA33" s="826"/>
      <c r="BB33" s="826"/>
      <c r="BC33" s="826"/>
      <c r="BD33" s="826"/>
      <c r="BE33" s="822" t="s">
        <v>548</v>
      </c>
      <c r="BF33" s="822"/>
      <c r="BG33" s="822"/>
      <c r="BH33" s="822"/>
      <c r="BI33" s="823"/>
      <c r="BJ33" s="203"/>
      <c r="BK33" s="203"/>
      <c r="BL33" s="203"/>
      <c r="BM33" s="203"/>
      <c r="BN33" s="203"/>
      <c r="BO33" s="216"/>
      <c r="BP33" s="216"/>
      <c r="BQ33" s="213">
        <v>27</v>
      </c>
      <c r="BR33" s="214"/>
      <c r="BS33" s="756" t="s">
        <v>592</v>
      </c>
      <c r="BT33" s="757"/>
      <c r="BU33" s="757"/>
      <c r="BV33" s="757"/>
      <c r="BW33" s="757"/>
      <c r="BX33" s="757"/>
      <c r="BY33" s="757"/>
      <c r="BZ33" s="757"/>
      <c r="CA33" s="757"/>
      <c r="CB33" s="757"/>
      <c r="CC33" s="757"/>
      <c r="CD33" s="757"/>
      <c r="CE33" s="757"/>
      <c r="CF33" s="757"/>
      <c r="CG33" s="758"/>
      <c r="CH33" s="769">
        <v>113</v>
      </c>
      <c r="CI33" s="770"/>
      <c r="CJ33" s="770"/>
      <c r="CK33" s="770"/>
      <c r="CL33" s="771"/>
      <c r="CM33" s="769">
        <v>2102</v>
      </c>
      <c r="CN33" s="770"/>
      <c r="CO33" s="770"/>
      <c r="CP33" s="770"/>
      <c r="CQ33" s="771"/>
      <c r="CR33" s="769">
        <v>10</v>
      </c>
      <c r="CS33" s="770"/>
      <c r="CT33" s="770"/>
      <c r="CU33" s="770"/>
      <c r="CV33" s="771"/>
      <c r="CW33" s="769">
        <v>0</v>
      </c>
      <c r="CX33" s="770"/>
      <c r="CY33" s="770"/>
      <c r="CZ33" s="770"/>
      <c r="DA33" s="771"/>
      <c r="DB33" s="769">
        <v>0</v>
      </c>
      <c r="DC33" s="770"/>
      <c r="DD33" s="770"/>
      <c r="DE33" s="770"/>
      <c r="DF33" s="771"/>
      <c r="DG33" s="769">
        <v>0</v>
      </c>
      <c r="DH33" s="770"/>
      <c r="DI33" s="770"/>
      <c r="DJ33" s="770"/>
      <c r="DK33" s="771"/>
      <c r="DL33" s="769">
        <v>0</v>
      </c>
      <c r="DM33" s="770"/>
      <c r="DN33" s="770"/>
      <c r="DO33" s="770"/>
      <c r="DP33" s="771"/>
      <c r="DQ33" s="769">
        <v>0</v>
      </c>
      <c r="DR33" s="770"/>
      <c r="DS33" s="770"/>
      <c r="DT33" s="770"/>
      <c r="DU33" s="771"/>
      <c r="DV33" s="772"/>
      <c r="DW33" s="773"/>
      <c r="DX33" s="773"/>
      <c r="DY33" s="773"/>
      <c r="DZ33" s="774"/>
      <c r="EA33" s="197"/>
    </row>
    <row r="34" spans="1:131" s="198" customFormat="1" ht="26.25" customHeight="1">
      <c r="A34" s="217">
        <v>7</v>
      </c>
      <c r="B34" s="743" t="s">
        <v>549</v>
      </c>
      <c r="C34" s="744"/>
      <c r="D34" s="744"/>
      <c r="E34" s="744"/>
      <c r="F34" s="744"/>
      <c r="G34" s="744"/>
      <c r="H34" s="744"/>
      <c r="I34" s="744"/>
      <c r="J34" s="744"/>
      <c r="K34" s="744"/>
      <c r="L34" s="744"/>
      <c r="M34" s="744"/>
      <c r="N34" s="744"/>
      <c r="O34" s="744"/>
      <c r="P34" s="745"/>
      <c r="Q34" s="746">
        <v>66973</v>
      </c>
      <c r="R34" s="747"/>
      <c r="S34" s="747"/>
      <c r="T34" s="747"/>
      <c r="U34" s="747"/>
      <c r="V34" s="747">
        <v>52472</v>
      </c>
      <c r="W34" s="747"/>
      <c r="X34" s="747"/>
      <c r="Y34" s="747"/>
      <c r="Z34" s="747"/>
      <c r="AA34" s="747">
        <f t="shared" si="1"/>
        <v>14501</v>
      </c>
      <c r="AB34" s="747"/>
      <c r="AC34" s="747"/>
      <c r="AD34" s="747"/>
      <c r="AE34" s="748"/>
      <c r="AF34" s="749">
        <v>40473</v>
      </c>
      <c r="AG34" s="750"/>
      <c r="AH34" s="750"/>
      <c r="AI34" s="750"/>
      <c r="AJ34" s="751"/>
      <c r="AK34" s="824">
        <v>2086</v>
      </c>
      <c r="AL34" s="825"/>
      <c r="AM34" s="825"/>
      <c r="AN34" s="825"/>
      <c r="AO34" s="825"/>
      <c r="AP34" s="825">
        <v>178746</v>
      </c>
      <c r="AQ34" s="825"/>
      <c r="AR34" s="825"/>
      <c r="AS34" s="825"/>
      <c r="AT34" s="825"/>
      <c r="AU34" s="825">
        <v>357</v>
      </c>
      <c r="AV34" s="825"/>
      <c r="AW34" s="825"/>
      <c r="AX34" s="825"/>
      <c r="AY34" s="825"/>
      <c r="AZ34" s="826">
        <v>0</v>
      </c>
      <c r="BA34" s="826"/>
      <c r="BB34" s="826"/>
      <c r="BC34" s="826"/>
      <c r="BD34" s="826"/>
      <c r="BE34" s="822" t="s">
        <v>548</v>
      </c>
      <c r="BF34" s="822"/>
      <c r="BG34" s="822"/>
      <c r="BH34" s="822"/>
      <c r="BI34" s="823"/>
      <c r="BJ34" s="203"/>
      <c r="BK34" s="203"/>
      <c r="BL34" s="203"/>
      <c r="BM34" s="203"/>
      <c r="BN34" s="203"/>
      <c r="BO34" s="216"/>
      <c r="BP34" s="216"/>
      <c r="BQ34" s="213">
        <v>28</v>
      </c>
      <c r="BR34" s="214"/>
      <c r="BS34" s="756" t="s">
        <v>593</v>
      </c>
      <c r="BT34" s="757"/>
      <c r="BU34" s="757"/>
      <c r="BV34" s="757"/>
      <c r="BW34" s="757"/>
      <c r="BX34" s="757"/>
      <c r="BY34" s="757"/>
      <c r="BZ34" s="757"/>
      <c r="CA34" s="757"/>
      <c r="CB34" s="757"/>
      <c r="CC34" s="757"/>
      <c r="CD34" s="757"/>
      <c r="CE34" s="757"/>
      <c r="CF34" s="757"/>
      <c r="CG34" s="758"/>
      <c r="CH34" s="769">
        <v>1349</v>
      </c>
      <c r="CI34" s="770"/>
      <c r="CJ34" s="770"/>
      <c r="CK34" s="770"/>
      <c r="CL34" s="771"/>
      <c r="CM34" s="769">
        <v>6480</v>
      </c>
      <c r="CN34" s="770"/>
      <c r="CO34" s="770"/>
      <c r="CP34" s="770"/>
      <c r="CQ34" s="771"/>
      <c r="CR34" s="769">
        <v>40</v>
      </c>
      <c r="CS34" s="770"/>
      <c r="CT34" s="770"/>
      <c r="CU34" s="770"/>
      <c r="CV34" s="771"/>
      <c r="CW34" s="769">
        <v>6</v>
      </c>
      <c r="CX34" s="770"/>
      <c r="CY34" s="770"/>
      <c r="CZ34" s="770"/>
      <c r="DA34" s="771"/>
      <c r="DB34" s="769">
        <v>0</v>
      </c>
      <c r="DC34" s="770"/>
      <c r="DD34" s="770"/>
      <c r="DE34" s="770"/>
      <c r="DF34" s="771"/>
      <c r="DG34" s="769">
        <v>0</v>
      </c>
      <c r="DH34" s="770"/>
      <c r="DI34" s="770"/>
      <c r="DJ34" s="770"/>
      <c r="DK34" s="771"/>
      <c r="DL34" s="769">
        <v>0</v>
      </c>
      <c r="DM34" s="770"/>
      <c r="DN34" s="770"/>
      <c r="DO34" s="770"/>
      <c r="DP34" s="771"/>
      <c r="DQ34" s="769">
        <v>0</v>
      </c>
      <c r="DR34" s="770"/>
      <c r="DS34" s="770"/>
      <c r="DT34" s="770"/>
      <c r="DU34" s="771"/>
      <c r="DV34" s="772"/>
      <c r="DW34" s="773"/>
      <c r="DX34" s="773"/>
      <c r="DY34" s="773"/>
      <c r="DZ34" s="774"/>
      <c r="EA34" s="197"/>
    </row>
    <row r="35" spans="1:131" s="198" customFormat="1" ht="26.25" customHeight="1">
      <c r="A35" s="217">
        <v>8</v>
      </c>
      <c r="B35" s="743" t="s">
        <v>550</v>
      </c>
      <c r="C35" s="744"/>
      <c r="D35" s="744"/>
      <c r="E35" s="744"/>
      <c r="F35" s="744"/>
      <c r="G35" s="744"/>
      <c r="H35" s="744"/>
      <c r="I35" s="744"/>
      <c r="J35" s="744"/>
      <c r="K35" s="744"/>
      <c r="L35" s="744"/>
      <c r="M35" s="744"/>
      <c r="N35" s="744"/>
      <c r="O35" s="744"/>
      <c r="P35" s="745"/>
      <c r="Q35" s="746">
        <v>1714</v>
      </c>
      <c r="R35" s="747"/>
      <c r="S35" s="747"/>
      <c r="T35" s="747"/>
      <c r="U35" s="747"/>
      <c r="V35" s="747">
        <v>1259</v>
      </c>
      <c r="W35" s="747"/>
      <c r="X35" s="747"/>
      <c r="Y35" s="747"/>
      <c r="Z35" s="747"/>
      <c r="AA35" s="747">
        <f t="shared" si="1"/>
        <v>455</v>
      </c>
      <c r="AB35" s="747"/>
      <c r="AC35" s="747"/>
      <c r="AD35" s="747"/>
      <c r="AE35" s="748"/>
      <c r="AF35" s="749">
        <v>6248</v>
      </c>
      <c r="AG35" s="750"/>
      <c r="AH35" s="750"/>
      <c r="AI35" s="750"/>
      <c r="AJ35" s="751"/>
      <c r="AK35" s="824">
        <v>4</v>
      </c>
      <c r="AL35" s="825"/>
      <c r="AM35" s="825"/>
      <c r="AN35" s="825"/>
      <c r="AO35" s="825"/>
      <c r="AP35" s="825">
        <v>1003</v>
      </c>
      <c r="AQ35" s="825"/>
      <c r="AR35" s="825"/>
      <c r="AS35" s="825"/>
      <c r="AT35" s="825"/>
      <c r="AU35" s="825">
        <v>2</v>
      </c>
      <c r="AV35" s="825"/>
      <c r="AW35" s="825"/>
      <c r="AX35" s="825"/>
      <c r="AY35" s="825"/>
      <c r="AZ35" s="826">
        <v>0</v>
      </c>
      <c r="BA35" s="826"/>
      <c r="BB35" s="826"/>
      <c r="BC35" s="826"/>
      <c r="BD35" s="826"/>
      <c r="BE35" s="822" t="s">
        <v>551</v>
      </c>
      <c r="BF35" s="822"/>
      <c r="BG35" s="822"/>
      <c r="BH35" s="822"/>
      <c r="BI35" s="823"/>
      <c r="BJ35" s="203"/>
      <c r="BK35" s="203"/>
      <c r="BL35" s="203"/>
      <c r="BM35" s="203"/>
      <c r="BN35" s="203"/>
      <c r="BO35" s="216"/>
      <c r="BP35" s="216"/>
      <c r="BQ35" s="213">
        <v>29</v>
      </c>
      <c r="BR35" s="214"/>
      <c r="BS35" s="756" t="s">
        <v>594</v>
      </c>
      <c r="BT35" s="757"/>
      <c r="BU35" s="757"/>
      <c r="BV35" s="757"/>
      <c r="BW35" s="757"/>
      <c r="BX35" s="757"/>
      <c r="BY35" s="757"/>
      <c r="BZ35" s="757"/>
      <c r="CA35" s="757"/>
      <c r="CB35" s="757"/>
      <c r="CC35" s="757"/>
      <c r="CD35" s="757"/>
      <c r="CE35" s="757"/>
      <c r="CF35" s="757"/>
      <c r="CG35" s="758"/>
      <c r="CH35" s="769">
        <v>17</v>
      </c>
      <c r="CI35" s="770"/>
      <c r="CJ35" s="770"/>
      <c r="CK35" s="770"/>
      <c r="CL35" s="771"/>
      <c r="CM35" s="769">
        <v>553</v>
      </c>
      <c r="CN35" s="770"/>
      <c r="CO35" s="770"/>
      <c r="CP35" s="770"/>
      <c r="CQ35" s="771"/>
      <c r="CR35" s="769">
        <v>10</v>
      </c>
      <c r="CS35" s="770"/>
      <c r="CT35" s="770"/>
      <c r="CU35" s="770"/>
      <c r="CV35" s="771"/>
      <c r="CW35" s="769">
        <v>0</v>
      </c>
      <c r="CX35" s="770"/>
      <c r="CY35" s="770"/>
      <c r="CZ35" s="770"/>
      <c r="DA35" s="771"/>
      <c r="DB35" s="769">
        <v>0</v>
      </c>
      <c r="DC35" s="770"/>
      <c r="DD35" s="770"/>
      <c r="DE35" s="770"/>
      <c r="DF35" s="771"/>
      <c r="DG35" s="769">
        <v>0</v>
      </c>
      <c r="DH35" s="770"/>
      <c r="DI35" s="770"/>
      <c r="DJ35" s="770"/>
      <c r="DK35" s="771"/>
      <c r="DL35" s="769">
        <v>0</v>
      </c>
      <c r="DM35" s="770"/>
      <c r="DN35" s="770"/>
      <c r="DO35" s="770"/>
      <c r="DP35" s="771"/>
      <c r="DQ35" s="769">
        <v>0</v>
      </c>
      <c r="DR35" s="770"/>
      <c r="DS35" s="770"/>
      <c r="DT35" s="770"/>
      <c r="DU35" s="771"/>
      <c r="DV35" s="772"/>
      <c r="DW35" s="773"/>
      <c r="DX35" s="773"/>
      <c r="DY35" s="773"/>
      <c r="DZ35" s="774"/>
      <c r="EA35" s="197"/>
    </row>
    <row r="36" spans="1:131" s="198" customFormat="1" ht="26.25" customHeight="1">
      <c r="A36" s="217">
        <v>9</v>
      </c>
      <c r="B36" s="743" t="s">
        <v>552</v>
      </c>
      <c r="C36" s="744"/>
      <c r="D36" s="744"/>
      <c r="E36" s="744"/>
      <c r="F36" s="744"/>
      <c r="G36" s="744"/>
      <c r="H36" s="744"/>
      <c r="I36" s="744"/>
      <c r="J36" s="744"/>
      <c r="K36" s="744"/>
      <c r="L36" s="744"/>
      <c r="M36" s="744"/>
      <c r="N36" s="744"/>
      <c r="O36" s="744"/>
      <c r="P36" s="745"/>
      <c r="Q36" s="746">
        <v>7748</v>
      </c>
      <c r="R36" s="747"/>
      <c r="S36" s="747"/>
      <c r="T36" s="747"/>
      <c r="U36" s="747"/>
      <c r="V36" s="747">
        <v>8238</v>
      </c>
      <c r="W36" s="747"/>
      <c r="X36" s="747"/>
      <c r="Y36" s="747"/>
      <c r="Z36" s="747"/>
      <c r="AA36" s="747">
        <f t="shared" si="1"/>
        <v>-490</v>
      </c>
      <c r="AB36" s="747"/>
      <c r="AC36" s="747"/>
      <c r="AD36" s="747"/>
      <c r="AE36" s="748"/>
      <c r="AF36" s="749">
        <v>1067</v>
      </c>
      <c r="AG36" s="750"/>
      <c r="AH36" s="750"/>
      <c r="AI36" s="750"/>
      <c r="AJ36" s="751"/>
      <c r="AK36" s="824">
        <v>3463</v>
      </c>
      <c r="AL36" s="825"/>
      <c r="AM36" s="825"/>
      <c r="AN36" s="825"/>
      <c r="AO36" s="825"/>
      <c r="AP36" s="825">
        <v>63308</v>
      </c>
      <c r="AQ36" s="825"/>
      <c r="AR36" s="825"/>
      <c r="AS36" s="825"/>
      <c r="AT36" s="825"/>
      <c r="AU36" s="825">
        <v>21212</v>
      </c>
      <c r="AV36" s="825"/>
      <c r="AW36" s="825"/>
      <c r="AX36" s="825"/>
      <c r="AY36" s="825"/>
      <c r="AZ36" s="826">
        <v>0</v>
      </c>
      <c r="BA36" s="826"/>
      <c r="BB36" s="826"/>
      <c r="BC36" s="826"/>
      <c r="BD36" s="826"/>
      <c r="BE36" s="822" t="s">
        <v>551</v>
      </c>
      <c r="BF36" s="822"/>
      <c r="BG36" s="822"/>
      <c r="BH36" s="822"/>
      <c r="BI36" s="823"/>
      <c r="BJ36" s="203"/>
      <c r="BK36" s="203"/>
      <c r="BL36" s="203"/>
      <c r="BM36" s="203"/>
      <c r="BN36" s="203"/>
      <c r="BO36" s="216"/>
      <c r="BP36" s="216"/>
      <c r="BQ36" s="213">
        <v>30</v>
      </c>
      <c r="BR36" s="214"/>
      <c r="BS36" s="756" t="s">
        <v>595</v>
      </c>
      <c r="BT36" s="757"/>
      <c r="BU36" s="757"/>
      <c r="BV36" s="757"/>
      <c r="BW36" s="757"/>
      <c r="BX36" s="757"/>
      <c r="BY36" s="757"/>
      <c r="BZ36" s="757"/>
      <c r="CA36" s="757"/>
      <c r="CB36" s="757"/>
      <c r="CC36" s="757"/>
      <c r="CD36" s="757"/>
      <c r="CE36" s="757"/>
      <c r="CF36" s="757"/>
      <c r="CG36" s="758"/>
      <c r="CH36" s="769">
        <v>49</v>
      </c>
      <c r="CI36" s="770"/>
      <c r="CJ36" s="770"/>
      <c r="CK36" s="770"/>
      <c r="CL36" s="771"/>
      <c r="CM36" s="769">
        <v>1595</v>
      </c>
      <c r="CN36" s="770"/>
      <c r="CO36" s="770"/>
      <c r="CP36" s="770"/>
      <c r="CQ36" s="771"/>
      <c r="CR36" s="769">
        <v>50</v>
      </c>
      <c r="CS36" s="770"/>
      <c r="CT36" s="770"/>
      <c r="CU36" s="770"/>
      <c r="CV36" s="771"/>
      <c r="CW36" s="769">
        <v>99</v>
      </c>
      <c r="CX36" s="770"/>
      <c r="CY36" s="770"/>
      <c r="CZ36" s="770"/>
      <c r="DA36" s="771"/>
      <c r="DB36" s="769">
        <v>0</v>
      </c>
      <c r="DC36" s="770"/>
      <c r="DD36" s="770"/>
      <c r="DE36" s="770"/>
      <c r="DF36" s="771"/>
      <c r="DG36" s="769">
        <v>0</v>
      </c>
      <c r="DH36" s="770"/>
      <c r="DI36" s="770"/>
      <c r="DJ36" s="770"/>
      <c r="DK36" s="771"/>
      <c r="DL36" s="769">
        <v>0</v>
      </c>
      <c r="DM36" s="770"/>
      <c r="DN36" s="770"/>
      <c r="DO36" s="770"/>
      <c r="DP36" s="771"/>
      <c r="DQ36" s="769">
        <v>0</v>
      </c>
      <c r="DR36" s="770"/>
      <c r="DS36" s="770"/>
      <c r="DT36" s="770"/>
      <c r="DU36" s="771"/>
      <c r="DV36" s="772"/>
      <c r="DW36" s="773"/>
      <c r="DX36" s="773"/>
      <c r="DY36" s="773"/>
      <c r="DZ36" s="774"/>
      <c r="EA36" s="197"/>
    </row>
    <row r="37" spans="1:131" s="198" customFormat="1" ht="26.25" customHeight="1">
      <c r="A37" s="217">
        <v>10</v>
      </c>
      <c r="B37" s="743" t="s">
        <v>553</v>
      </c>
      <c r="C37" s="744"/>
      <c r="D37" s="744"/>
      <c r="E37" s="744"/>
      <c r="F37" s="744"/>
      <c r="G37" s="744"/>
      <c r="H37" s="744"/>
      <c r="I37" s="744"/>
      <c r="J37" s="744"/>
      <c r="K37" s="744"/>
      <c r="L37" s="744"/>
      <c r="M37" s="744"/>
      <c r="N37" s="744"/>
      <c r="O37" s="744"/>
      <c r="P37" s="745"/>
      <c r="Q37" s="746">
        <v>82447</v>
      </c>
      <c r="R37" s="747"/>
      <c r="S37" s="747"/>
      <c r="T37" s="747"/>
      <c r="U37" s="747"/>
      <c r="V37" s="747">
        <v>79346</v>
      </c>
      <c r="W37" s="747"/>
      <c r="X37" s="747"/>
      <c r="Y37" s="747"/>
      <c r="Z37" s="747"/>
      <c r="AA37" s="747">
        <f t="shared" si="1"/>
        <v>3101</v>
      </c>
      <c r="AB37" s="747"/>
      <c r="AC37" s="747"/>
      <c r="AD37" s="747"/>
      <c r="AE37" s="748"/>
      <c r="AF37" s="749">
        <v>21224</v>
      </c>
      <c r="AG37" s="750"/>
      <c r="AH37" s="750"/>
      <c r="AI37" s="750"/>
      <c r="AJ37" s="751"/>
      <c r="AK37" s="824">
        <v>31009</v>
      </c>
      <c r="AL37" s="825"/>
      <c r="AM37" s="825"/>
      <c r="AN37" s="825"/>
      <c r="AO37" s="825"/>
      <c r="AP37" s="825">
        <v>481405</v>
      </c>
      <c r="AQ37" s="825"/>
      <c r="AR37" s="825"/>
      <c r="AS37" s="825"/>
      <c r="AT37" s="825"/>
      <c r="AU37" s="825">
        <v>288361</v>
      </c>
      <c r="AV37" s="825"/>
      <c r="AW37" s="825"/>
      <c r="AX37" s="825"/>
      <c r="AY37" s="825"/>
      <c r="AZ37" s="826">
        <v>0</v>
      </c>
      <c r="BA37" s="826"/>
      <c r="BB37" s="826"/>
      <c r="BC37" s="826"/>
      <c r="BD37" s="826"/>
      <c r="BE37" s="822" t="s">
        <v>551</v>
      </c>
      <c r="BF37" s="822"/>
      <c r="BG37" s="822"/>
      <c r="BH37" s="822"/>
      <c r="BI37" s="823"/>
      <c r="BJ37" s="203"/>
      <c r="BK37" s="203"/>
      <c r="BL37" s="203"/>
      <c r="BM37" s="203"/>
      <c r="BN37" s="203"/>
      <c r="BO37" s="216"/>
      <c r="BP37" s="216"/>
      <c r="BQ37" s="213">
        <v>31</v>
      </c>
      <c r="BR37" s="214"/>
      <c r="BS37" s="756" t="s">
        <v>596</v>
      </c>
      <c r="BT37" s="757"/>
      <c r="BU37" s="757"/>
      <c r="BV37" s="757"/>
      <c r="BW37" s="757"/>
      <c r="BX37" s="757"/>
      <c r="BY37" s="757"/>
      <c r="BZ37" s="757"/>
      <c r="CA37" s="757"/>
      <c r="CB37" s="757"/>
      <c r="CC37" s="757"/>
      <c r="CD37" s="757"/>
      <c r="CE37" s="757"/>
      <c r="CF37" s="757"/>
      <c r="CG37" s="758"/>
      <c r="CH37" s="769">
        <v>79</v>
      </c>
      <c r="CI37" s="770"/>
      <c r="CJ37" s="770"/>
      <c r="CK37" s="770"/>
      <c r="CL37" s="771"/>
      <c r="CM37" s="769">
        <v>276</v>
      </c>
      <c r="CN37" s="770"/>
      <c r="CO37" s="770"/>
      <c r="CP37" s="770"/>
      <c r="CQ37" s="771"/>
      <c r="CR37" s="769">
        <v>211</v>
      </c>
      <c r="CS37" s="770"/>
      <c r="CT37" s="770"/>
      <c r="CU37" s="770"/>
      <c r="CV37" s="771"/>
      <c r="CW37" s="769">
        <v>0</v>
      </c>
      <c r="CX37" s="770"/>
      <c r="CY37" s="770"/>
      <c r="CZ37" s="770"/>
      <c r="DA37" s="771"/>
      <c r="DB37" s="769">
        <v>0</v>
      </c>
      <c r="DC37" s="770"/>
      <c r="DD37" s="770"/>
      <c r="DE37" s="770"/>
      <c r="DF37" s="771"/>
      <c r="DG37" s="769">
        <v>0</v>
      </c>
      <c r="DH37" s="770"/>
      <c r="DI37" s="770"/>
      <c r="DJ37" s="770"/>
      <c r="DK37" s="771"/>
      <c r="DL37" s="769">
        <v>0</v>
      </c>
      <c r="DM37" s="770"/>
      <c r="DN37" s="770"/>
      <c r="DO37" s="770"/>
      <c r="DP37" s="771"/>
      <c r="DQ37" s="769">
        <v>0</v>
      </c>
      <c r="DR37" s="770"/>
      <c r="DS37" s="770"/>
      <c r="DT37" s="770"/>
      <c r="DU37" s="771"/>
      <c r="DV37" s="772"/>
      <c r="DW37" s="773"/>
      <c r="DX37" s="773"/>
      <c r="DY37" s="773"/>
      <c r="DZ37" s="774"/>
      <c r="EA37" s="197"/>
    </row>
    <row r="38" spans="1:131" s="198" customFormat="1" ht="26.25" customHeight="1">
      <c r="A38" s="217">
        <v>11</v>
      </c>
      <c r="B38" s="743" t="s">
        <v>554</v>
      </c>
      <c r="C38" s="744"/>
      <c r="D38" s="744"/>
      <c r="E38" s="744"/>
      <c r="F38" s="744"/>
      <c r="G38" s="744"/>
      <c r="H38" s="744"/>
      <c r="I38" s="744"/>
      <c r="J38" s="744"/>
      <c r="K38" s="744"/>
      <c r="L38" s="744"/>
      <c r="M38" s="744"/>
      <c r="N38" s="744"/>
      <c r="O38" s="744"/>
      <c r="P38" s="745"/>
      <c r="Q38" s="746">
        <v>14364</v>
      </c>
      <c r="R38" s="747"/>
      <c r="S38" s="747"/>
      <c r="T38" s="747"/>
      <c r="U38" s="747"/>
      <c r="V38" s="747">
        <v>11899</v>
      </c>
      <c r="W38" s="747"/>
      <c r="X38" s="747"/>
      <c r="Y38" s="747"/>
      <c r="Z38" s="747"/>
      <c r="AA38" s="747">
        <f t="shared" si="1"/>
        <v>2465</v>
      </c>
      <c r="AB38" s="747"/>
      <c r="AC38" s="747"/>
      <c r="AD38" s="747"/>
      <c r="AE38" s="748"/>
      <c r="AF38" s="749">
        <v>0</v>
      </c>
      <c r="AG38" s="750"/>
      <c r="AH38" s="750"/>
      <c r="AI38" s="750"/>
      <c r="AJ38" s="751"/>
      <c r="AK38" s="824">
        <v>6</v>
      </c>
      <c r="AL38" s="825"/>
      <c r="AM38" s="825"/>
      <c r="AN38" s="825"/>
      <c r="AO38" s="825"/>
      <c r="AP38" s="825">
        <v>151251</v>
      </c>
      <c r="AQ38" s="825"/>
      <c r="AR38" s="825"/>
      <c r="AS38" s="825"/>
      <c r="AT38" s="825"/>
      <c r="AU38" s="825" t="s">
        <v>540</v>
      </c>
      <c r="AV38" s="825"/>
      <c r="AW38" s="825"/>
      <c r="AX38" s="825"/>
      <c r="AY38" s="825"/>
      <c r="AZ38" s="826">
        <v>0</v>
      </c>
      <c r="BA38" s="826"/>
      <c r="BB38" s="826"/>
      <c r="BC38" s="826"/>
      <c r="BD38" s="826"/>
      <c r="BE38" s="822" t="s">
        <v>551</v>
      </c>
      <c r="BF38" s="822"/>
      <c r="BG38" s="822"/>
      <c r="BH38" s="822"/>
      <c r="BI38" s="823"/>
      <c r="BJ38" s="203"/>
      <c r="BK38" s="203"/>
      <c r="BL38" s="203"/>
      <c r="BM38" s="203"/>
      <c r="BN38" s="203"/>
      <c r="BO38" s="216"/>
      <c r="BP38" s="216"/>
      <c r="BQ38" s="213">
        <v>32</v>
      </c>
      <c r="BR38" s="214"/>
      <c r="BS38" s="756" t="s">
        <v>597</v>
      </c>
      <c r="BT38" s="757"/>
      <c r="BU38" s="757"/>
      <c r="BV38" s="757"/>
      <c r="BW38" s="757"/>
      <c r="BX38" s="757"/>
      <c r="BY38" s="757"/>
      <c r="BZ38" s="757"/>
      <c r="CA38" s="757"/>
      <c r="CB38" s="757"/>
      <c r="CC38" s="757"/>
      <c r="CD38" s="757"/>
      <c r="CE38" s="757"/>
      <c r="CF38" s="757"/>
      <c r="CG38" s="758"/>
      <c r="CH38" s="769">
        <v>-4</v>
      </c>
      <c r="CI38" s="770"/>
      <c r="CJ38" s="770"/>
      <c r="CK38" s="770"/>
      <c r="CL38" s="771"/>
      <c r="CM38" s="769">
        <v>1953</v>
      </c>
      <c r="CN38" s="770"/>
      <c r="CO38" s="770"/>
      <c r="CP38" s="770"/>
      <c r="CQ38" s="771"/>
      <c r="CR38" s="769">
        <v>150</v>
      </c>
      <c r="CS38" s="770"/>
      <c r="CT38" s="770"/>
      <c r="CU38" s="770"/>
      <c r="CV38" s="771"/>
      <c r="CW38" s="793">
        <v>0</v>
      </c>
      <c r="CX38" s="794"/>
      <c r="CY38" s="794"/>
      <c r="CZ38" s="794"/>
      <c r="DA38" s="795"/>
      <c r="DB38" s="769">
        <v>0</v>
      </c>
      <c r="DC38" s="770"/>
      <c r="DD38" s="770"/>
      <c r="DE38" s="770"/>
      <c r="DF38" s="771"/>
      <c r="DG38" s="769">
        <v>0</v>
      </c>
      <c r="DH38" s="770"/>
      <c r="DI38" s="770"/>
      <c r="DJ38" s="770"/>
      <c r="DK38" s="771"/>
      <c r="DL38" s="769">
        <v>0</v>
      </c>
      <c r="DM38" s="770"/>
      <c r="DN38" s="770"/>
      <c r="DO38" s="770"/>
      <c r="DP38" s="771"/>
      <c r="DQ38" s="769">
        <v>0</v>
      </c>
      <c r="DR38" s="770"/>
      <c r="DS38" s="770"/>
      <c r="DT38" s="770"/>
      <c r="DU38" s="771"/>
      <c r="DV38" s="772"/>
      <c r="DW38" s="773"/>
      <c r="DX38" s="773"/>
      <c r="DY38" s="773"/>
      <c r="DZ38" s="774"/>
      <c r="EA38" s="197"/>
    </row>
    <row r="39" spans="1:131" s="198" customFormat="1" ht="26.25" customHeight="1">
      <c r="A39" s="217">
        <v>12</v>
      </c>
      <c r="B39" s="743" t="s">
        <v>555</v>
      </c>
      <c r="C39" s="744"/>
      <c r="D39" s="744"/>
      <c r="E39" s="744"/>
      <c r="F39" s="744"/>
      <c r="G39" s="744"/>
      <c r="H39" s="744"/>
      <c r="I39" s="744"/>
      <c r="J39" s="744"/>
      <c r="K39" s="744"/>
      <c r="L39" s="744"/>
      <c r="M39" s="744"/>
      <c r="N39" s="744"/>
      <c r="O39" s="744"/>
      <c r="P39" s="745"/>
      <c r="Q39" s="746">
        <v>1860</v>
      </c>
      <c r="R39" s="747"/>
      <c r="S39" s="747"/>
      <c r="T39" s="747"/>
      <c r="U39" s="747"/>
      <c r="V39" s="747">
        <v>1860</v>
      </c>
      <c r="W39" s="747"/>
      <c r="X39" s="747"/>
      <c r="Y39" s="747"/>
      <c r="Z39" s="747"/>
      <c r="AA39" s="747">
        <f t="shared" si="1"/>
        <v>0</v>
      </c>
      <c r="AB39" s="747"/>
      <c r="AC39" s="747"/>
      <c r="AD39" s="747"/>
      <c r="AE39" s="748"/>
      <c r="AF39" s="749">
        <v>0</v>
      </c>
      <c r="AG39" s="750"/>
      <c r="AH39" s="750"/>
      <c r="AI39" s="750"/>
      <c r="AJ39" s="751"/>
      <c r="AK39" s="824">
        <v>1034</v>
      </c>
      <c r="AL39" s="825"/>
      <c r="AM39" s="825"/>
      <c r="AN39" s="825"/>
      <c r="AO39" s="825"/>
      <c r="AP39" s="825">
        <v>462</v>
      </c>
      <c r="AQ39" s="825"/>
      <c r="AR39" s="825"/>
      <c r="AS39" s="825"/>
      <c r="AT39" s="825"/>
      <c r="AU39" s="825">
        <v>347</v>
      </c>
      <c r="AV39" s="825"/>
      <c r="AW39" s="825"/>
      <c r="AX39" s="825"/>
      <c r="AY39" s="825"/>
      <c r="AZ39" s="826">
        <v>0</v>
      </c>
      <c r="BA39" s="826"/>
      <c r="BB39" s="826"/>
      <c r="BC39" s="826"/>
      <c r="BD39" s="826"/>
      <c r="BE39" s="822" t="s">
        <v>556</v>
      </c>
      <c r="BF39" s="822"/>
      <c r="BG39" s="822"/>
      <c r="BH39" s="822"/>
      <c r="BI39" s="823"/>
      <c r="BJ39" s="203"/>
      <c r="BK39" s="203"/>
      <c r="BL39" s="203"/>
      <c r="BM39" s="203"/>
      <c r="BN39" s="203"/>
      <c r="BO39" s="216"/>
      <c r="BP39" s="216"/>
      <c r="BQ39" s="213">
        <v>33</v>
      </c>
      <c r="BR39" s="214"/>
      <c r="BS39" s="756" t="s">
        <v>598</v>
      </c>
      <c r="BT39" s="757"/>
      <c r="BU39" s="757"/>
      <c r="BV39" s="757"/>
      <c r="BW39" s="757"/>
      <c r="BX39" s="757"/>
      <c r="BY39" s="757"/>
      <c r="BZ39" s="757"/>
      <c r="CA39" s="757"/>
      <c r="CB39" s="757"/>
      <c r="CC39" s="757"/>
      <c r="CD39" s="757"/>
      <c r="CE39" s="757"/>
      <c r="CF39" s="757"/>
      <c r="CG39" s="758"/>
      <c r="CH39" s="769">
        <v>3</v>
      </c>
      <c r="CI39" s="770"/>
      <c r="CJ39" s="770"/>
      <c r="CK39" s="770"/>
      <c r="CL39" s="771"/>
      <c r="CM39" s="769">
        <v>20595</v>
      </c>
      <c r="CN39" s="770"/>
      <c r="CO39" s="770"/>
      <c r="CP39" s="770"/>
      <c r="CQ39" s="771"/>
      <c r="CR39" s="769">
        <v>167</v>
      </c>
      <c r="CS39" s="770"/>
      <c r="CT39" s="770"/>
      <c r="CU39" s="770"/>
      <c r="CV39" s="771"/>
      <c r="CW39" s="769">
        <v>0</v>
      </c>
      <c r="CX39" s="770"/>
      <c r="CY39" s="770"/>
      <c r="CZ39" s="770"/>
      <c r="DA39" s="771"/>
      <c r="DB39" s="769">
        <v>0</v>
      </c>
      <c r="DC39" s="770"/>
      <c r="DD39" s="770"/>
      <c r="DE39" s="770"/>
      <c r="DF39" s="771"/>
      <c r="DG39" s="769">
        <v>0</v>
      </c>
      <c r="DH39" s="770"/>
      <c r="DI39" s="770"/>
      <c r="DJ39" s="770"/>
      <c r="DK39" s="771"/>
      <c r="DL39" s="769">
        <v>0</v>
      </c>
      <c r="DM39" s="770"/>
      <c r="DN39" s="770"/>
      <c r="DO39" s="770"/>
      <c r="DP39" s="771"/>
      <c r="DQ39" s="769">
        <v>0</v>
      </c>
      <c r="DR39" s="770"/>
      <c r="DS39" s="770"/>
      <c r="DT39" s="770"/>
      <c r="DU39" s="771"/>
      <c r="DV39" s="772"/>
      <c r="DW39" s="773"/>
      <c r="DX39" s="773"/>
      <c r="DY39" s="773"/>
      <c r="DZ39" s="774"/>
      <c r="EA39" s="197"/>
    </row>
    <row r="40" spans="1:131" s="198" customFormat="1" ht="26.25" customHeight="1">
      <c r="A40" s="212">
        <v>13</v>
      </c>
      <c r="B40" s="743" t="s">
        <v>557</v>
      </c>
      <c r="C40" s="744"/>
      <c r="D40" s="744"/>
      <c r="E40" s="744"/>
      <c r="F40" s="744"/>
      <c r="G40" s="744"/>
      <c r="H40" s="744"/>
      <c r="I40" s="744"/>
      <c r="J40" s="744"/>
      <c r="K40" s="744"/>
      <c r="L40" s="744"/>
      <c r="M40" s="744"/>
      <c r="N40" s="744"/>
      <c r="O40" s="744"/>
      <c r="P40" s="745"/>
      <c r="Q40" s="746">
        <v>20785</v>
      </c>
      <c r="R40" s="747"/>
      <c r="S40" s="747"/>
      <c r="T40" s="747"/>
      <c r="U40" s="747"/>
      <c r="V40" s="747">
        <v>20785</v>
      </c>
      <c r="W40" s="747"/>
      <c r="X40" s="747"/>
      <c r="Y40" s="747"/>
      <c r="Z40" s="747"/>
      <c r="AA40" s="747">
        <f t="shared" si="1"/>
        <v>0</v>
      </c>
      <c r="AB40" s="747"/>
      <c r="AC40" s="747"/>
      <c r="AD40" s="747"/>
      <c r="AE40" s="748"/>
      <c r="AF40" s="749">
        <v>0</v>
      </c>
      <c r="AG40" s="750"/>
      <c r="AH40" s="750"/>
      <c r="AI40" s="750"/>
      <c r="AJ40" s="751"/>
      <c r="AK40" s="824">
        <v>17828</v>
      </c>
      <c r="AL40" s="825"/>
      <c r="AM40" s="825"/>
      <c r="AN40" s="825"/>
      <c r="AO40" s="825"/>
      <c r="AP40" s="825">
        <v>144502</v>
      </c>
      <c r="AQ40" s="825"/>
      <c r="AR40" s="825"/>
      <c r="AS40" s="825"/>
      <c r="AT40" s="825"/>
      <c r="AU40" s="825">
        <v>108558</v>
      </c>
      <c r="AV40" s="825"/>
      <c r="AW40" s="825"/>
      <c r="AX40" s="825"/>
      <c r="AY40" s="825"/>
      <c r="AZ40" s="826">
        <v>0</v>
      </c>
      <c r="BA40" s="826"/>
      <c r="BB40" s="826"/>
      <c r="BC40" s="826"/>
      <c r="BD40" s="826"/>
      <c r="BE40" s="822" t="s">
        <v>556</v>
      </c>
      <c r="BF40" s="822"/>
      <c r="BG40" s="822"/>
      <c r="BH40" s="822"/>
      <c r="BI40" s="823"/>
      <c r="BJ40" s="203"/>
      <c r="BK40" s="203"/>
      <c r="BL40" s="203"/>
      <c r="BM40" s="203"/>
      <c r="BN40" s="203"/>
      <c r="BO40" s="216"/>
      <c r="BP40" s="216"/>
      <c r="BQ40" s="213">
        <v>34</v>
      </c>
      <c r="BR40" s="214" t="s">
        <v>571</v>
      </c>
      <c r="BS40" s="756" t="s">
        <v>599</v>
      </c>
      <c r="BT40" s="757"/>
      <c r="BU40" s="757"/>
      <c r="BV40" s="757"/>
      <c r="BW40" s="757"/>
      <c r="BX40" s="757"/>
      <c r="BY40" s="757"/>
      <c r="BZ40" s="757"/>
      <c r="CA40" s="757"/>
      <c r="CB40" s="757"/>
      <c r="CC40" s="757"/>
      <c r="CD40" s="757"/>
      <c r="CE40" s="757"/>
      <c r="CF40" s="757"/>
      <c r="CG40" s="758"/>
      <c r="CH40" s="793">
        <v>9765</v>
      </c>
      <c r="CI40" s="794"/>
      <c r="CJ40" s="794"/>
      <c r="CK40" s="794"/>
      <c r="CL40" s="795"/>
      <c r="CM40" s="793">
        <v>143730</v>
      </c>
      <c r="CN40" s="794"/>
      <c r="CO40" s="794"/>
      <c r="CP40" s="794"/>
      <c r="CQ40" s="795"/>
      <c r="CR40" s="793">
        <v>4353</v>
      </c>
      <c r="CS40" s="794"/>
      <c r="CT40" s="794"/>
      <c r="CU40" s="794"/>
      <c r="CV40" s="795"/>
      <c r="CW40" s="793">
        <v>509</v>
      </c>
      <c r="CX40" s="794"/>
      <c r="CY40" s="794"/>
      <c r="CZ40" s="794"/>
      <c r="DA40" s="795"/>
      <c r="DB40" s="793">
        <v>0</v>
      </c>
      <c r="DC40" s="794"/>
      <c r="DD40" s="794"/>
      <c r="DE40" s="794"/>
      <c r="DF40" s="795"/>
      <c r="DG40" s="769">
        <v>0</v>
      </c>
      <c r="DH40" s="770"/>
      <c r="DI40" s="770"/>
      <c r="DJ40" s="770"/>
      <c r="DK40" s="771"/>
      <c r="DL40" s="769">
        <v>161976</v>
      </c>
      <c r="DM40" s="770"/>
      <c r="DN40" s="770"/>
      <c r="DO40" s="770"/>
      <c r="DP40" s="771"/>
      <c r="DQ40" s="769">
        <v>505</v>
      </c>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03"/>
      <c r="BK41" s="203"/>
      <c r="BL41" s="203"/>
      <c r="BM41" s="203"/>
      <c r="BN41" s="203"/>
      <c r="BO41" s="216"/>
      <c r="BP41" s="216"/>
      <c r="BQ41" s="213">
        <v>35</v>
      </c>
      <c r="BR41" s="214"/>
      <c r="BS41" s="756" t="s">
        <v>600</v>
      </c>
      <c r="BT41" s="757"/>
      <c r="BU41" s="757"/>
      <c r="BV41" s="757"/>
      <c r="BW41" s="757"/>
      <c r="BX41" s="757"/>
      <c r="BY41" s="757"/>
      <c r="BZ41" s="757"/>
      <c r="CA41" s="757"/>
      <c r="CB41" s="757"/>
      <c r="CC41" s="757"/>
      <c r="CD41" s="757"/>
      <c r="CE41" s="757"/>
      <c r="CF41" s="757"/>
      <c r="CG41" s="758"/>
      <c r="CH41" s="769">
        <v>131</v>
      </c>
      <c r="CI41" s="770"/>
      <c r="CJ41" s="770"/>
      <c r="CK41" s="770"/>
      <c r="CL41" s="771"/>
      <c r="CM41" s="769">
        <v>1893</v>
      </c>
      <c r="CN41" s="770"/>
      <c r="CO41" s="770"/>
      <c r="CP41" s="770"/>
      <c r="CQ41" s="771"/>
      <c r="CR41" s="769">
        <v>459</v>
      </c>
      <c r="CS41" s="770"/>
      <c r="CT41" s="770"/>
      <c r="CU41" s="770"/>
      <c r="CV41" s="771"/>
      <c r="CW41" s="769">
        <v>0</v>
      </c>
      <c r="CX41" s="770"/>
      <c r="CY41" s="770"/>
      <c r="CZ41" s="770"/>
      <c r="DA41" s="771"/>
      <c r="DB41" s="769">
        <v>0</v>
      </c>
      <c r="DC41" s="770"/>
      <c r="DD41" s="770"/>
      <c r="DE41" s="770"/>
      <c r="DF41" s="771"/>
      <c r="DG41" s="769">
        <v>0</v>
      </c>
      <c r="DH41" s="770"/>
      <c r="DI41" s="770"/>
      <c r="DJ41" s="770"/>
      <c r="DK41" s="771"/>
      <c r="DL41" s="769">
        <v>0</v>
      </c>
      <c r="DM41" s="770"/>
      <c r="DN41" s="770"/>
      <c r="DO41" s="770"/>
      <c r="DP41" s="771"/>
      <c r="DQ41" s="769">
        <v>0</v>
      </c>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03"/>
      <c r="BK42" s="203"/>
      <c r="BL42" s="203"/>
      <c r="BM42" s="203"/>
      <c r="BN42" s="203"/>
      <c r="BO42" s="216"/>
      <c r="BP42" s="216"/>
      <c r="BQ42" s="213">
        <v>36</v>
      </c>
      <c r="BR42" s="214"/>
      <c r="BS42" s="756" t="s">
        <v>601</v>
      </c>
      <c r="BT42" s="757"/>
      <c r="BU42" s="757"/>
      <c r="BV42" s="757"/>
      <c r="BW42" s="757"/>
      <c r="BX42" s="757"/>
      <c r="BY42" s="757"/>
      <c r="BZ42" s="757"/>
      <c r="CA42" s="757"/>
      <c r="CB42" s="757"/>
      <c r="CC42" s="757"/>
      <c r="CD42" s="757"/>
      <c r="CE42" s="757"/>
      <c r="CF42" s="757"/>
      <c r="CG42" s="758"/>
      <c r="CH42" s="769">
        <v>348</v>
      </c>
      <c r="CI42" s="770"/>
      <c r="CJ42" s="770"/>
      <c r="CK42" s="770"/>
      <c r="CL42" s="771"/>
      <c r="CM42" s="769">
        <v>2746</v>
      </c>
      <c r="CN42" s="770"/>
      <c r="CO42" s="770"/>
      <c r="CP42" s="770"/>
      <c r="CQ42" s="771"/>
      <c r="CR42" s="769">
        <v>800</v>
      </c>
      <c r="CS42" s="770"/>
      <c r="CT42" s="770"/>
      <c r="CU42" s="770"/>
      <c r="CV42" s="771"/>
      <c r="CW42" s="769">
        <v>0</v>
      </c>
      <c r="CX42" s="770"/>
      <c r="CY42" s="770"/>
      <c r="CZ42" s="770"/>
      <c r="DA42" s="771"/>
      <c r="DB42" s="769">
        <v>0</v>
      </c>
      <c r="DC42" s="770"/>
      <c r="DD42" s="770"/>
      <c r="DE42" s="770"/>
      <c r="DF42" s="771"/>
      <c r="DG42" s="769">
        <v>0</v>
      </c>
      <c r="DH42" s="770"/>
      <c r="DI42" s="770"/>
      <c r="DJ42" s="770"/>
      <c r="DK42" s="771"/>
      <c r="DL42" s="769">
        <v>0</v>
      </c>
      <c r="DM42" s="770"/>
      <c r="DN42" s="770"/>
      <c r="DO42" s="770"/>
      <c r="DP42" s="771"/>
      <c r="DQ42" s="769">
        <v>0</v>
      </c>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03"/>
      <c r="BK43" s="203"/>
      <c r="BL43" s="203"/>
      <c r="BM43" s="203"/>
      <c r="BN43" s="203"/>
      <c r="BO43" s="216"/>
      <c r="BP43" s="216"/>
      <c r="BQ43" s="213">
        <v>37</v>
      </c>
      <c r="BR43" s="214"/>
      <c r="BS43" s="756" t="s">
        <v>602</v>
      </c>
      <c r="BT43" s="757"/>
      <c r="BU43" s="757"/>
      <c r="BV43" s="757"/>
      <c r="BW43" s="757"/>
      <c r="BX43" s="757"/>
      <c r="BY43" s="757"/>
      <c r="BZ43" s="757"/>
      <c r="CA43" s="757"/>
      <c r="CB43" s="757"/>
      <c r="CC43" s="757"/>
      <c r="CD43" s="757"/>
      <c r="CE43" s="757"/>
      <c r="CF43" s="757"/>
      <c r="CG43" s="758"/>
      <c r="CH43" s="769">
        <v>-36</v>
      </c>
      <c r="CI43" s="770"/>
      <c r="CJ43" s="770"/>
      <c r="CK43" s="770"/>
      <c r="CL43" s="771"/>
      <c r="CM43" s="769">
        <v>652</v>
      </c>
      <c r="CN43" s="770"/>
      <c r="CO43" s="770"/>
      <c r="CP43" s="770"/>
      <c r="CQ43" s="771"/>
      <c r="CR43" s="769">
        <v>250</v>
      </c>
      <c r="CS43" s="770"/>
      <c r="CT43" s="770"/>
      <c r="CU43" s="770"/>
      <c r="CV43" s="771"/>
      <c r="CW43" s="769">
        <v>0</v>
      </c>
      <c r="CX43" s="770"/>
      <c r="CY43" s="770"/>
      <c r="CZ43" s="770"/>
      <c r="DA43" s="771"/>
      <c r="DB43" s="769">
        <v>0</v>
      </c>
      <c r="DC43" s="770"/>
      <c r="DD43" s="770"/>
      <c r="DE43" s="770"/>
      <c r="DF43" s="771"/>
      <c r="DG43" s="769">
        <v>0</v>
      </c>
      <c r="DH43" s="770"/>
      <c r="DI43" s="770"/>
      <c r="DJ43" s="770"/>
      <c r="DK43" s="771"/>
      <c r="DL43" s="769">
        <v>0</v>
      </c>
      <c r="DM43" s="770"/>
      <c r="DN43" s="770"/>
      <c r="DO43" s="770"/>
      <c r="DP43" s="771"/>
      <c r="DQ43" s="769">
        <v>0</v>
      </c>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03"/>
      <c r="BK44" s="203"/>
      <c r="BL44" s="203"/>
      <c r="BM44" s="203"/>
      <c r="BN44" s="203"/>
      <c r="BO44" s="216"/>
      <c r="BP44" s="216"/>
      <c r="BQ44" s="213">
        <v>38</v>
      </c>
      <c r="BR44" s="214"/>
      <c r="BS44" s="756" t="s">
        <v>603</v>
      </c>
      <c r="BT44" s="757"/>
      <c r="BU44" s="757"/>
      <c r="BV44" s="757"/>
      <c r="BW44" s="757"/>
      <c r="BX44" s="757"/>
      <c r="BY44" s="757"/>
      <c r="BZ44" s="757"/>
      <c r="CA44" s="757"/>
      <c r="CB44" s="757"/>
      <c r="CC44" s="757"/>
      <c r="CD44" s="757"/>
      <c r="CE44" s="757"/>
      <c r="CF44" s="757"/>
      <c r="CG44" s="758"/>
      <c r="CH44" s="769">
        <v>-727</v>
      </c>
      <c r="CI44" s="770"/>
      <c r="CJ44" s="770"/>
      <c r="CK44" s="770"/>
      <c r="CL44" s="771"/>
      <c r="CM44" s="769">
        <v>11316</v>
      </c>
      <c r="CN44" s="770"/>
      <c r="CO44" s="770"/>
      <c r="CP44" s="770"/>
      <c r="CQ44" s="771"/>
      <c r="CR44" s="769">
        <v>5985</v>
      </c>
      <c r="CS44" s="770"/>
      <c r="CT44" s="770"/>
      <c r="CU44" s="770"/>
      <c r="CV44" s="771"/>
      <c r="CW44" s="769">
        <v>320</v>
      </c>
      <c r="CX44" s="770"/>
      <c r="CY44" s="770"/>
      <c r="CZ44" s="770"/>
      <c r="DA44" s="771"/>
      <c r="DB44" s="769">
        <v>14527</v>
      </c>
      <c r="DC44" s="770"/>
      <c r="DD44" s="770"/>
      <c r="DE44" s="770"/>
      <c r="DF44" s="771"/>
      <c r="DG44" s="769">
        <v>0</v>
      </c>
      <c r="DH44" s="770"/>
      <c r="DI44" s="770"/>
      <c r="DJ44" s="770"/>
      <c r="DK44" s="771"/>
      <c r="DL44" s="769">
        <v>0</v>
      </c>
      <c r="DM44" s="770"/>
      <c r="DN44" s="770"/>
      <c r="DO44" s="770"/>
      <c r="DP44" s="771"/>
      <c r="DQ44" s="769">
        <v>0</v>
      </c>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03"/>
      <c r="BK45" s="203"/>
      <c r="BL45" s="203"/>
      <c r="BM45" s="203"/>
      <c r="BN45" s="203"/>
      <c r="BO45" s="216"/>
      <c r="BP45" s="216"/>
      <c r="BQ45" s="213">
        <v>39</v>
      </c>
      <c r="BR45" s="214"/>
      <c r="BS45" s="756" t="s">
        <v>604</v>
      </c>
      <c r="BT45" s="757"/>
      <c r="BU45" s="757"/>
      <c r="BV45" s="757"/>
      <c r="BW45" s="757"/>
      <c r="BX45" s="757"/>
      <c r="BY45" s="757"/>
      <c r="BZ45" s="757"/>
      <c r="CA45" s="757"/>
      <c r="CB45" s="757"/>
      <c r="CC45" s="757"/>
      <c r="CD45" s="757"/>
      <c r="CE45" s="757"/>
      <c r="CF45" s="757"/>
      <c r="CG45" s="758"/>
      <c r="CH45" s="769">
        <v>-37</v>
      </c>
      <c r="CI45" s="770"/>
      <c r="CJ45" s="770"/>
      <c r="CK45" s="770"/>
      <c r="CL45" s="771"/>
      <c r="CM45" s="769">
        <v>2335</v>
      </c>
      <c r="CN45" s="770"/>
      <c r="CO45" s="770"/>
      <c r="CP45" s="770"/>
      <c r="CQ45" s="771"/>
      <c r="CR45" s="769">
        <v>100</v>
      </c>
      <c r="CS45" s="770"/>
      <c r="CT45" s="770"/>
      <c r="CU45" s="770"/>
      <c r="CV45" s="771"/>
      <c r="CW45" s="769">
        <v>39</v>
      </c>
      <c r="CX45" s="770"/>
      <c r="CY45" s="770"/>
      <c r="CZ45" s="770"/>
      <c r="DA45" s="771"/>
      <c r="DB45" s="769">
        <v>0</v>
      </c>
      <c r="DC45" s="770"/>
      <c r="DD45" s="770"/>
      <c r="DE45" s="770"/>
      <c r="DF45" s="771"/>
      <c r="DG45" s="769">
        <v>0</v>
      </c>
      <c r="DH45" s="770"/>
      <c r="DI45" s="770"/>
      <c r="DJ45" s="770"/>
      <c r="DK45" s="771"/>
      <c r="DL45" s="769">
        <v>0</v>
      </c>
      <c r="DM45" s="770"/>
      <c r="DN45" s="770"/>
      <c r="DO45" s="770"/>
      <c r="DP45" s="771"/>
      <c r="DQ45" s="769">
        <v>0</v>
      </c>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7"/>
      <c r="R50" s="828"/>
      <c r="S50" s="828"/>
      <c r="T50" s="828"/>
      <c r="U50" s="828"/>
      <c r="V50" s="828"/>
      <c r="W50" s="828"/>
      <c r="X50" s="828"/>
      <c r="Y50" s="828"/>
      <c r="Z50" s="828"/>
      <c r="AA50" s="828"/>
      <c r="AB50" s="828"/>
      <c r="AC50" s="828"/>
      <c r="AD50" s="828"/>
      <c r="AE50" s="829"/>
      <c r="AF50" s="749"/>
      <c r="AG50" s="750"/>
      <c r="AH50" s="750"/>
      <c r="AI50" s="750"/>
      <c r="AJ50" s="75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7"/>
      <c r="R51" s="828"/>
      <c r="S51" s="828"/>
      <c r="T51" s="828"/>
      <c r="U51" s="828"/>
      <c r="V51" s="828"/>
      <c r="W51" s="828"/>
      <c r="X51" s="828"/>
      <c r="Y51" s="828"/>
      <c r="Z51" s="828"/>
      <c r="AA51" s="828"/>
      <c r="AB51" s="828"/>
      <c r="AC51" s="828"/>
      <c r="AD51" s="828"/>
      <c r="AE51" s="829"/>
      <c r="AF51" s="749"/>
      <c r="AG51" s="750"/>
      <c r="AH51" s="750"/>
      <c r="AI51" s="750"/>
      <c r="AJ51" s="75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7"/>
      <c r="R52" s="828"/>
      <c r="S52" s="828"/>
      <c r="T52" s="828"/>
      <c r="U52" s="828"/>
      <c r="V52" s="828"/>
      <c r="W52" s="828"/>
      <c r="X52" s="828"/>
      <c r="Y52" s="828"/>
      <c r="Z52" s="828"/>
      <c r="AA52" s="828"/>
      <c r="AB52" s="828"/>
      <c r="AC52" s="828"/>
      <c r="AD52" s="828"/>
      <c r="AE52" s="829"/>
      <c r="AF52" s="749"/>
      <c r="AG52" s="750"/>
      <c r="AH52" s="750"/>
      <c r="AI52" s="750"/>
      <c r="AJ52" s="75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7"/>
      <c r="R53" s="828"/>
      <c r="S53" s="828"/>
      <c r="T53" s="828"/>
      <c r="U53" s="828"/>
      <c r="V53" s="828"/>
      <c r="W53" s="828"/>
      <c r="X53" s="828"/>
      <c r="Y53" s="828"/>
      <c r="Z53" s="828"/>
      <c r="AA53" s="828"/>
      <c r="AB53" s="828"/>
      <c r="AC53" s="828"/>
      <c r="AD53" s="828"/>
      <c r="AE53" s="829"/>
      <c r="AF53" s="749"/>
      <c r="AG53" s="750"/>
      <c r="AH53" s="750"/>
      <c r="AI53" s="750"/>
      <c r="AJ53" s="75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7"/>
      <c r="R54" s="828"/>
      <c r="S54" s="828"/>
      <c r="T54" s="828"/>
      <c r="U54" s="828"/>
      <c r="V54" s="828"/>
      <c r="W54" s="828"/>
      <c r="X54" s="828"/>
      <c r="Y54" s="828"/>
      <c r="Z54" s="828"/>
      <c r="AA54" s="828"/>
      <c r="AB54" s="828"/>
      <c r="AC54" s="828"/>
      <c r="AD54" s="828"/>
      <c r="AE54" s="829"/>
      <c r="AF54" s="749"/>
      <c r="AG54" s="750"/>
      <c r="AH54" s="750"/>
      <c r="AI54" s="750"/>
      <c r="AJ54" s="75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7"/>
      <c r="R55" s="828"/>
      <c r="S55" s="828"/>
      <c r="T55" s="828"/>
      <c r="U55" s="828"/>
      <c r="V55" s="828"/>
      <c r="W55" s="828"/>
      <c r="X55" s="828"/>
      <c r="Y55" s="828"/>
      <c r="Z55" s="828"/>
      <c r="AA55" s="828"/>
      <c r="AB55" s="828"/>
      <c r="AC55" s="828"/>
      <c r="AD55" s="828"/>
      <c r="AE55" s="829"/>
      <c r="AF55" s="749"/>
      <c r="AG55" s="750"/>
      <c r="AH55" s="750"/>
      <c r="AI55" s="750"/>
      <c r="AJ55" s="75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7"/>
      <c r="R56" s="828"/>
      <c r="S56" s="828"/>
      <c r="T56" s="828"/>
      <c r="U56" s="828"/>
      <c r="V56" s="828"/>
      <c r="W56" s="828"/>
      <c r="X56" s="828"/>
      <c r="Y56" s="828"/>
      <c r="Z56" s="828"/>
      <c r="AA56" s="828"/>
      <c r="AB56" s="828"/>
      <c r="AC56" s="828"/>
      <c r="AD56" s="828"/>
      <c r="AE56" s="829"/>
      <c r="AF56" s="749"/>
      <c r="AG56" s="750"/>
      <c r="AH56" s="750"/>
      <c r="AI56" s="750"/>
      <c r="AJ56" s="75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7"/>
      <c r="R57" s="828"/>
      <c r="S57" s="828"/>
      <c r="T57" s="828"/>
      <c r="U57" s="828"/>
      <c r="V57" s="828"/>
      <c r="W57" s="828"/>
      <c r="X57" s="828"/>
      <c r="Y57" s="828"/>
      <c r="Z57" s="828"/>
      <c r="AA57" s="828"/>
      <c r="AB57" s="828"/>
      <c r="AC57" s="828"/>
      <c r="AD57" s="828"/>
      <c r="AE57" s="829"/>
      <c r="AF57" s="749"/>
      <c r="AG57" s="750"/>
      <c r="AH57" s="750"/>
      <c r="AI57" s="750"/>
      <c r="AJ57" s="75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7"/>
      <c r="R58" s="828"/>
      <c r="S58" s="828"/>
      <c r="T58" s="828"/>
      <c r="U58" s="828"/>
      <c r="V58" s="828"/>
      <c r="W58" s="828"/>
      <c r="X58" s="828"/>
      <c r="Y58" s="828"/>
      <c r="Z58" s="828"/>
      <c r="AA58" s="828"/>
      <c r="AB58" s="828"/>
      <c r="AC58" s="828"/>
      <c r="AD58" s="828"/>
      <c r="AE58" s="829"/>
      <c r="AF58" s="749"/>
      <c r="AG58" s="750"/>
      <c r="AH58" s="750"/>
      <c r="AI58" s="750"/>
      <c r="AJ58" s="75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7"/>
      <c r="R59" s="828"/>
      <c r="S59" s="828"/>
      <c r="T59" s="828"/>
      <c r="U59" s="828"/>
      <c r="V59" s="828"/>
      <c r="W59" s="828"/>
      <c r="X59" s="828"/>
      <c r="Y59" s="828"/>
      <c r="Z59" s="828"/>
      <c r="AA59" s="828"/>
      <c r="AB59" s="828"/>
      <c r="AC59" s="828"/>
      <c r="AD59" s="828"/>
      <c r="AE59" s="829"/>
      <c r="AF59" s="749"/>
      <c r="AG59" s="750"/>
      <c r="AH59" s="750"/>
      <c r="AI59" s="750"/>
      <c r="AJ59" s="75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7"/>
      <c r="R60" s="828"/>
      <c r="S60" s="828"/>
      <c r="T60" s="828"/>
      <c r="U60" s="828"/>
      <c r="V60" s="828"/>
      <c r="W60" s="828"/>
      <c r="X60" s="828"/>
      <c r="Y60" s="828"/>
      <c r="Z60" s="828"/>
      <c r="AA60" s="828"/>
      <c r="AB60" s="828"/>
      <c r="AC60" s="828"/>
      <c r="AD60" s="828"/>
      <c r="AE60" s="829"/>
      <c r="AF60" s="749"/>
      <c r="AG60" s="750"/>
      <c r="AH60" s="750"/>
      <c r="AI60" s="750"/>
      <c r="AJ60" s="75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7"/>
      <c r="R61" s="828"/>
      <c r="S61" s="828"/>
      <c r="T61" s="828"/>
      <c r="U61" s="828"/>
      <c r="V61" s="828"/>
      <c r="W61" s="828"/>
      <c r="X61" s="828"/>
      <c r="Y61" s="828"/>
      <c r="Z61" s="828"/>
      <c r="AA61" s="828"/>
      <c r="AB61" s="828"/>
      <c r="AC61" s="828"/>
      <c r="AD61" s="828"/>
      <c r="AE61" s="829"/>
      <c r="AF61" s="749"/>
      <c r="AG61" s="750"/>
      <c r="AH61" s="750"/>
      <c r="AI61" s="750"/>
      <c r="AJ61" s="75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7"/>
      <c r="R62" s="828"/>
      <c r="S62" s="828"/>
      <c r="T62" s="828"/>
      <c r="U62" s="828"/>
      <c r="V62" s="828"/>
      <c r="W62" s="828"/>
      <c r="X62" s="828"/>
      <c r="Y62" s="828"/>
      <c r="Z62" s="828"/>
      <c r="AA62" s="828"/>
      <c r="AB62" s="828"/>
      <c r="AC62" s="828"/>
      <c r="AD62" s="828"/>
      <c r="AE62" s="829"/>
      <c r="AF62" s="749"/>
      <c r="AG62" s="750"/>
      <c r="AH62" s="750"/>
      <c r="AI62" s="750"/>
      <c r="AJ62" s="751"/>
      <c r="AK62" s="830"/>
      <c r="AL62" s="828"/>
      <c r="AM62" s="828"/>
      <c r="AN62" s="828"/>
      <c r="AO62" s="828"/>
      <c r="AP62" s="828"/>
      <c r="AQ62" s="828"/>
      <c r="AR62" s="828"/>
      <c r="AS62" s="828"/>
      <c r="AT62" s="828"/>
      <c r="AU62" s="828"/>
      <c r="AV62" s="828"/>
      <c r="AW62" s="828"/>
      <c r="AX62" s="828"/>
      <c r="AY62" s="828"/>
      <c r="AZ62" s="831"/>
      <c r="BA62" s="831"/>
      <c r="BB62" s="831"/>
      <c r="BC62" s="831"/>
      <c r="BD62" s="831"/>
      <c r="BE62" s="822"/>
      <c r="BF62" s="822"/>
      <c r="BG62" s="822"/>
      <c r="BH62" s="822"/>
      <c r="BI62" s="823"/>
      <c r="BJ62" s="839" t="s">
        <v>379</v>
      </c>
      <c r="BK62" s="800"/>
      <c r="BL62" s="800"/>
      <c r="BM62" s="800"/>
      <c r="BN62" s="801"/>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362</v>
      </c>
      <c r="B63" s="781" t="s">
        <v>380</v>
      </c>
      <c r="C63" s="782"/>
      <c r="D63" s="782"/>
      <c r="E63" s="782"/>
      <c r="F63" s="782"/>
      <c r="G63" s="782"/>
      <c r="H63" s="782"/>
      <c r="I63" s="782"/>
      <c r="J63" s="782"/>
      <c r="K63" s="782"/>
      <c r="L63" s="782"/>
      <c r="M63" s="782"/>
      <c r="N63" s="782"/>
      <c r="O63" s="782"/>
      <c r="P63" s="783"/>
      <c r="Q63" s="832"/>
      <c r="R63" s="833"/>
      <c r="S63" s="833"/>
      <c r="T63" s="833"/>
      <c r="U63" s="833"/>
      <c r="V63" s="833"/>
      <c r="W63" s="833"/>
      <c r="X63" s="833"/>
      <c r="Y63" s="833"/>
      <c r="Z63" s="833"/>
      <c r="AA63" s="833"/>
      <c r="AB63" s="833"/>
      <c r="AC63" s="833"/>
      <c r="AD63" s="833"/>
      <c r="AE63" s="834"/>
      <c r="AF63" s="835">
        <v>137409</v>
      </c>
      <c r="AG63" s="836"/>
      <c r="AH63" s="836"/>
      <c r="AI63" s="836"/>
      <c r="AJ63" s="837"/>
      <c r="AK63" s="838"/>
      <c r="AL63" s="833"/>
      <c r="AM63" s="833"/>
      <c r="AN63" s="833"/>
      <c r="AO63" s="833"/>
      <c r="AP63" s="836">
        <f>SUM(AP28:AT40)</f>
        <v>1532016</v>
      </c>
      <c r="AQ63" s="836"/>
      <c r="AR63" s="836"/>
      <c r="AS63" s="836"/>
      <c r="AT63" s="836"/>
      <c r="AU63" s="836">
        <f>SUM(AU28:AY62)+1</f>
        <v>464316</v>
      </c>
      <c r="AV63" s="836"/>
      <c r="AW63" s="836"/>
      <c r="AX63" s="836"/>
      <c r="AY63" s="836"/>
      <c r="AZ63" s="840"/>
      <c r="BA63" s="840"/>
      <c r="BB63" s="840"/>
      <c r="BC63" s="840"/>
      <c r="BD63" s="840"/>
      <c r="BE63" s="841"/>
      <c r="BF63" s="841"/>
      <c r="BG63" s="841"/>
      <c r="BH63" s="841"/>
      <c r="BI63" s="842"/>
      <c r="BJ63" s="843" t="s">
        <v>107</v>
      </c>
      <c r="BK63" s="844"/>
      <c r="BL63" s="844"/>
      <c r="BM63" s="844"/>
      <c r="BN63" s="845"/>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382</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6" t="s">
        <v>369</v>
      </c>
      <c r="AG66" s="807"/>
      <c r="AH66" s="807"/>
      <c r="AI66" s="807"/>
      <c r="AJ66" s="847"/>
      <c r="AK66" s="705" t="s">
        <v>370</v>
      </c>
      <c r="AL66" s="729"/>
      <c r="AM66" s="729"/>
      <c r="AN66" s="729"/>
      <c r="AO66" s="730"/>
      <c r="AP66" s="705" t="s">
        <v>371</v>
      </c>
      <c r="AQ66" s="706"/>
      <c r="AR66" s="706"/>
      <c r="AS66" s="706"/>
      <c r="AT66" s="707"/>
      <c r="AU66" s="705" t="s">
        <v>383</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7"/>
      <c r="BT66" s="858"/>
      <c r="BU66" s="858"/>
      <c r="BV66" s="858"/>
      <c r="BW66" s="858"/>
      <c r="BX66" s="858"/>
      <c r="BY66" s="858"/>
      <c r="BZ66" s="858"/>
      <c r="CA66" s="858"/>
      <c r="CB66" s="858"/>
      <c r="CC66" s="858"/>
      <c r="CD66" s="858"/>
      <c r="CE66" s="858"/>
      <c r="CF66" s="858"/>
      <c r="CG66" s="859"/>
      <c r="CH66" s="854"/>
      <c r="CI66" s="855"/>
      <c r="CJ66" s="855"/>
      <c r="CK66" s="855"/>
      <c r="CL66" s="856"/>
      <c r="CM66" s="854"/>
      <c r="CN66" s="855"/>
      <c r="CO66" s="855"/>
      <c r="CP66" s="855"/>
      <c r="CQ66" s="856"/>
      <c r="CR66" s="854"/>
      <c r="CS66" s="855"/>
      <c r="CT66" s="855"/>
      <c r="CU66" s="855"/>
      <c r="CV66" s="856"/>
      <c r="CW66" s="854"/>
      <c r="CX66" s="855"/>
      <c r="CY66" s="855"/>
      <c r="CZ66" s="855"/>
      <c r="DA66" s="856"/>
      <c r="DB66" s="854"/>
      <c r="DC66" s="855"/>
      <c r="DD66" s="855"/>
      <c r="DE66" s="855"/>
      <c r="DF66" s="856"/>
      <c r="DG66" s="854"/>
      <c r="DH66" s="855"/>
      <c r="DI66" s="855"/>
      <c r="DJ66" s="855"/>
      <c r="DK66" s="856"/>
      <c r="DL66" s="854"/>
      <c r="DM66" s="855"/>
      <c r="DN66" s="855"/>
      <c r="DO66" s="855"/>
      <c r="DP66" s="856"/>
      <c r="DQ66" s="854"/>
      <c r="DR66" s="855"/>
      <c r="DS66" s="855"/>
      <c r="DT66" s="855"/>
      <c r="DU66" s="856"/>
      <c r="DV66" s="851"/>
      <c r="DW66" s="852"/>
      <c r="DX66" s="852"/>
      <c r="DY66" s="852"/>
      <c r="DZ66" s="853"/>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8"/>
      <c r="AG67" s="810"/>
      <c r="AH67" s="810"/>
      <c r="AI67" s="810"/>
      <c r="AJ67" s="849"/>
      <c r="AK67" s="850"/>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7"/>
      <c r="BT67" s="858"/>
      <c r="BU67" s="858"/>
      <c r="BV67" s="858"/>
      <c r="BW67" s="858"/>
      <c r="BX67" s="858"/>
      <c r="BY67" s="858"/>
      <c r="BZ67" s="858"/>
      <c r="CA67" s="858"/>
      <c r="CB67" s="858"/>
      <c r="CC67" s="858"/>
      <c r="CD67" s="858"/>
      <c r="CE67" s="858"/>
      <c r="CF67" s="858"/>
      <c r="CG67" s="859"/>
      <c r="CH67" s="854"/>
      <c r="CI67" s="855"/>
      <c r="CJ67" s="855"/>
      <c r="CK67" s="855"/>
      <c r="CL67" s="856"/>
      <c r="CM67" s="854"/>
      <c r="CN67" s="855"/>
      <c r="CO67" s="855"/>
      <c r="CP67" s="855"/>
      <c r="CQ67" s="856"/>
      <c r="CR67" s="854"/>
      <c r="CS67" s="855"/>
      <c r="CT67" s="855"/>
      <c r="CU67" s="855"/>
      <c r="CV67" s="856"/>
      <c r="CW67" s="854"/>
      <c r="CX67" s="855"/>
      <c r="CY67" s="855"/>
      <c r="CZ67" s="855"/>
      <c r="DA67" s="856"/>
      <c r="DB67" s="854"/>
      <c r="DC67" s="855"/>
      <c r="DD67" s="855"/>
      <c r="DE67" s="855"/>
      <c r="DF67" s="856"/>
      <c r="DG67" s="854"/>
      <c r="DH67" s="855"/>
      <c r="DI67" s="855"/>
      <c r="DJ67" s="855"/>
      <c r="DK67" s="856"/>
      <c r="DL67" s="854"/>
      <c r="DM67" s="855"/>
      <c r="DN67" s="855"/>
      <c r="DO67" s="855"/>
      <c r="DP67" s="856"/>
      <c r="DQ67" s="854"/>
      <c r="DR67" s="855"/>
      <c r="DS67" s="855"/>
      <c r="DT67" s="855"/>
      <c r="DU67" s="856"/>
      <c r="DV67" s="851"/>
      <c r="DW67" s="852"/>
      <c r="DX67" s="852"/>
      <c r="DY67" s="852"/>
      <c r="DZ67" s="853"/>
      <c r="EA67" s="197"/>
    </row>
    <row r="68" spans="1:131" s="198" customFormat="1" ht="26.25" customHeight="1" thickTop="1">
      <c r="A68" s="209">
        <v>1</v>
      </c>
      <c r="B68" s="863" t="s">
        <v>558</v>
      </c>
      <c r="C68" s="864"/>
      <c r="D68" s="864"/>
      <c r="E68" s="864"/>
      <c r="F68" s="864"/>
      <c r="G68" s="864"/>
      <c r="H68" s="864"/>
      <c r="I68" s="864"/>
      <c r="J68" s="864"/>
      <c r="K68" s="864"/>
      <c r="L68" s="864"/>
      <c r="M68" s="864"/>
      <c r="N68" s="864"/>
      <c r="O68" s="864"/>
      <c r="P68" s="865"/>
      <c r="Q68" s="866">
        <v>1938</v>
      </c>
      <c r="R68" s="860"/>
      <c r="S68" s="860"/>
      <c r="T68" s="860"/>
      <c r="U68" s="860"/>
      <c r="V68" s="860">
        <v>1871</v>
      </c>
      <c r="W68" s="860"/>
      <c r="X68" s="860"/>
      <c r="Y68" s="860"/>
      <c r="Z68" s="860"/>
      <c r="AA68" s="860">
        <f>Q68-V68</f>
        <v>67</v>
      </c>
      <c r="AB68" s="860"/>
      <c r="AC68" s="860"/>
      <c r="AD68" s="860"/>
      <c r="AE68" s="860"/>
      <c r="AF68" s="860">
        <v>67</v>
      </c>
      <c r="AG68" s="860"/>
      <c r="AH68" s="860"/>
      <c r="AI68" s="860"/>
      <c r="AJ68" s="860"/>
      <c r="AK68" s="860" t="s">
        <v>540</v>
      </c>
      <c r="AL68" s="860"/>
      <c r="AM68" s="860"/>
      <c r="AN68" s="860"/>
      <c r="AO68" s="860"/>
      <c r="AP68" s="860">
        <v>131</v>
      </c>
      <c r="AQ68" s="860"/>
      <c r="AR68" s="860"/>
      <c r="AS68" s="860"/>
      <c r="AT68" s="860"/>
      <c r="AU68" s="860" t="s">
        <v>540</v>
      </c>
      <c r="AV68" s="860"/>
      <c r="AW68" s="860"/>
      <c r="AX68" s="860"/>
      <c r="AY68" s="860"/>
      <c r="AZ68" s="861"/>
      <c r="BA68" s="861"/>
      <c r="BB68" s="861"/>
      <c r="BC68" s="861"/>
      <c r="BD68" s="862"/>
      <c r="BE68" s="216"/>
      <c r="BF68" s="216"/>
      <c r="BG68" s="216"/>
      <c r="BH68" s="216"/>
      <c r="BI68" s="216"/>
      <c r="BJ68" s="216"/>
      <c r="BK68" s="216"/>
      <c r="BL68" s="216"/>
      <c r="BM68" s="216"/>
      <c r="BN68" s="216"/>
      <c r="BO68" s="216"/>
      <c r="BP68" s="216"/>
      <c r="BQ68" s="213">
        <v>62</v>
      </c>
      <c r="BR68" s="218"/>
      <c r="BS68" s="857"/>
      <c r="BT68" s="858"/>
      <c r="BU68" s="858"/>
      <c r="BV68" s="858"/>
      <c r="BW68" s="858"/>
      <c r="BX68" s="858"/>
      <c r="BY68" s="858"/>
      <c r="BZ68" s="858"/>
      <c r="CA68" s="858"/>
      <c r="CB68" s="858"/>
      <c r="CC68" s="858"/>
      <c r="CD68" s="858"/>
      <c r="CE68" s="858"/>
      <c r="CF68" s="858"/>
      <c r="CG68" s="859"/>
      <c r="CH68" s="854"/>
      <c r="CI68" s="855"/>
      <c r="CJ68" s="855"/>
      <c r="CK68" s="855"/>
      <c r="CL68" s="856"/>
      <c r="CM68" s="854"/>
      <c r="CN68" s="855"/>
      <c r="CO68" s="855"/>
      <c r="CP68" s="855"/>
      <c r="CQ68" s="856"/>
      <c r="CR68" s="854"/>
      <c r="CS68" s="855"/>
      <c r="CT68" s="855"/>
      <c r="CU68" s="855"/>
      <c r="CV68" s="856"/>
      <c r="CW68" s="854"/>
      <c r="CX68" s="855"/>
      <c r="CY68" s="855"/>
      <c r="CZ68" s="855"/>
      <c r="DA68" s="856"/>
      <c r="DB68" s="854"/>
      <c r="DC68" s="855"/>
      <c r="DD68" s="855"/>
      <c r="DE68" s="855"/>
      <c r="DF68" s="856"/>
      <c r="DG68" s="854"/>
      <c r="DH68" s="855"/>
      <c r="DI68" s="855"/>
      <c r="DJ68" s="855"/>
      <c r="DK68" s="856"/>
      <c r="DL68" s="854"/>
      <c r="DM68" s="855"/>
      <c r="DN68" s="855"/>
      <c r="DO68" s="855"/>
      <c r="DP68" s="856"/>
      <c r="DQ68" s="854"/>
      <c r="DR68" s="855"/>
      <c r="DS68" s="855"/>
      <c r="DT68" s="855"/>
      <c r="DU68" s="856"/>
      <c r="DV68" s="851"/>
      <c r="DW68" s="852"/>
      <c r="DX68" s="852"/>
      <c r="DY68" s="852"/>
      <c r="DZ68" s="853"/>
      <c r="EA68" s="197"/>
    </row>
    <row r="69" spans="1:131" s="198" customFormat="1" ht="26.25" customHeight="1">
      <c r="A69" s="212">
        <v>2</v>
      </c>
      <c r="B69" s="756" t="s">
        <v>559</v>
      </c>
      <c r="C69" s="757"/>
      <c r="D69" s="757"/>
      <c r="E69" s="757"/>
      <c r="F69" s="757"/>
      <c r="G69" s="757"/>
      <c r="H69" s="757"/>
      <c r="I69" s="757"/>
      <c r="J69" s="757"/>
      <c r="K69" s="757"/>
      <c r="L69" s="757"/>
      <c r="M69" s="757"/>
      <c r="N69" s="757"/>
      <c r="O69" s="757"/>
      <c r="P69" s="758"/>
      <c r="Q69" s="872">
        <f>189+1</f>
        <v>190</v>
      </c>
      <c r="R69" s="825"/>
      <c r="S69" s="825"/>
      <c r="T69" s="825"/>
      <c r="U69" s="825"/>
      <c r="V69" s="825">
        <v>168</v>
      </c>
      <c r="W69" s="825"/>
      <c r="X69" s="825"/>
      <c r="Y69" s="825"/>
      <c r="Z69" s="825"/>
      <c r="AA69" s="825">
        <f t="shared" ref="AA69:AA74" si="2">Q69-V69</f>
        <v>22</v>
      </c>
      <c r="AB69" s="825"/>
      <c r="AC69" s="825"/>
      <c r="AD69" s="825"/>
      <c r="AE69" s="825"/>
      <c r="AF69" s="825">
        <v>22</v>
      </c>
      <c r="AG69" s="825"/>
      <c r="AH69" s="825"/>
      <c r="AI69" s="825"/>
      <c r="AJ69" s="825"/>
      <c r="AK69" s="871">
        <v>13</v>
      </c>
      <c r="AL69" s="871"/>
      <c r="AM69" s="871"/>
      <c r="AN69" s="871"/>
      <c r="AO69" s="871"/>
      <c r="AP69" s="825" t="s">
        <v>540</v>
      </c>
      <c r="AQ69" s="825"/>
      <c r="AR69" s="825"/>
      <c r="AS69" s="825"/>
      <c r="AT69" s="825"/>
      <c r="AU69" s="825" t="s">
        <v>540</v>
      </c>
      <c r="AV69" s="825"/>
      <c r="AW69" s="825"/>
      <c r="AX69" s="825"/>
      <c r="AY69" s="825"/>
      <c r="AZ69" s="873"/>
      <c r="BA69" s="873"/>
      <c r="BB69" s="873"/>
      <c r="BC69" s="873"/>
      <c r="BD69" s="874"/>
      <c r="BE69" s="216"/>
      <c r="BF69" s="216"/>
      <c r="BG69" s="216"/>
      <c r="BH69" s="216"/>
      <c r="BI69" s="216"/>
      <c r="BJ69" s="216"/>
      <c r="BK69" s="216"/>
      <c r="BL69" s="216"/>
      <c r="BM69" s="216"/>
      <c r="BN69" s="216"/>
      <c r="BO69" s="216"/>
      <c r="BP69" s="216"/>
      <c r="BQ69" s="213">
        <v>63</v>
      </c>
      <c r="BR69" s="218"/>
      <c r="BS69" s="857"/>
      <c r="BT69" s="858"/>
      <c r="BU69" s="858"/>
      <c r="BV69" s="858"/>
      <c r="BW69" s="858"/>
      <c r="BX69" s="858"/>
      <c r="BY69" s="858"/>
      <c r="BZ69" s="858"/>
      <c r="CA69" s="858"/>
      <c r="CB69" s="858"/>
      <c r="CC69" s="858"/>
      <c r="CD69" s="858"/>
      <c r="CE69" s="858"/>
      <c r="CF69" s="858"/>
      <c r="CG69" s="859"/>
      <c r="CH69" s="854"/>
      <c r="CI69" s="855"/>
      <c r="CJ69" s="855"/>
      <c r="CK69" s="855"/>
      <c r="CL69" s="856"/>
      <c r="CM69" s="854"/>
      <c r="CN69" s="855"/>
      <c r="CO69" s="855"/>
      <c r="CP69" s="855"/>
      <c r="CQ69" s="856"/>
      <c r="CR69" s="854"/>
      <c r="CS69" s="855"/>
      <c r="CT69" s="855"/>
      <c r="CU69" s="855"/>
      <c r="CV69" s="856"/>
      <c r="CW69" s="854"/>
      <c r="CX69" s="855"/>
      <c r="CY69" s="855"/>
      <c r="CZ69" s="855"/>
      <c r="DA69" s="856"/>
      <c r="DB69" s="854"/>
      <c r="DC69" s="855"/>
      <c r="DD69" s="855"/>
      <c r="DE69" s="855"/>
      <c r="DF69" s="856"/>
      <c r="DG69" s="854"/>
      <c r="DH69" s="855"/>
      <c r="DI69" s="855"/>
      <c r="DJ69" s="855"/>
      <c r="DK69" s="856"/>
      <c r="DL69" s="854"/>
      <c r="DM69" s="855"/>
      <c r="DN69" s="855"/>
      <c r="DO69" s="855"/>
      <c r="DP69" s="856"/>
      <c r="DQ69" s="854"/>
      <c r="DR69" s="855"/>
      <c r="DS69" s="855"/>
      <c r="DT69" s="855"/>
      <c r="DU69" s="856"/>
      <c r="DV69" s="851"/>
      <c r="DW69" s="852"/>
      <c r="DX69" s="852"/>
      <c r="DY69" s="852"/>
      <c r="DZ69" s="853"/>
      <c r="EA69" s="197"/>
    </row>
    <row r="70" spans="1:131" s="198" customFormat="1" ht="26.25" customHeight="1">
      <c r="A70" s="212">
        <v>3</v>
      </c>
      <c r="B70" s="867" t="s">
        <v>560</v>
      </c>
      <c r="C70" s="868"/>
      <c r="D70" s="868"/>
      <c r="E70" s="868"/>
      <c r="F70" s="868"/>
      <c r="G70" s="868"/>
      <c r="H70" s="868"/>
      <c r="I70" s="868"/>
      <c r="J70" s="868"/>
      <c r="K70" s="868"/>
      <c r="L70" s="868"/>
      <c r="M70" s="868"/>
      <c r="N70" s="868"/>
      <c r="O70" s="868"/>
      <c r="P70" s="869"/>
      <c r="Q70" s="870">
        <v>1044329</v>
      </c>
      <c r="R70" s="871"/>
      <c r="S70" s="871"/>
      <c r="T70" s="871"/>
      <c r="U70" s="871"/>
      <c r="V70" s="871">
        <f>1022081+1</f>
        <v>1022082</v>
      </c>
      <c r="W70" s="871"/>
      <c r="X70" s="871"/>
      <c r="Y70" s="871"/>
      <c r="Z70" s="871"/>
      <c r="AA70" s="871">
        <f t="shared" si="2"/>
        <v>22247</v>
      </c>
      <c r="AB70" s="871"/>
      <c r="AC70" s="871"/>
      <c r="AD70" s="871"/>
      <c r="AE70" s="871"/>
      <c r="AF70" s="825">
        <v>22247</v>
      </c>
      <c r="AG70" s="825"/>
      <c r="AH70" s="825"/>
      <c r="AI70" s="825"/>
      <c r="AJ70" s="825"/>
      <c r="AK70" s="871">
        <v>593</v>
      </c>
      <c r="AL70" s="871"/>
      <c r="AM70" s="871"/>
      <c r="AN70" s="871"/>
      <c r="AO70" s="871"/>
      <c r="AP70" s="825" t="s">
        <v>540</v>
      </c>
      <c r="AQ70" s="825"/>
      <c r="AR70" s="825"/>
      <c r="AS70" s="825"/>
      <c r="AT70" s="825"/>
      <c r="AU70" s="825" t="s">
        <v>540</v>
      </c>
      <c r="AV70" s="825"/>
      <c r="AW70" s="825"/>
      <c r="AX70" s="825"/>
      <c r="AY70" s="825"/>
      <c r="AZ70" s="873"/>
      <c r="BA70" s="873"/>
      <c r="BB70" s="873"/>
      <c r="BC70" s="873"/>
      <c r="BD70" s="874"/>
      <c r="BE70" s="216"/>
      <c r="BF70" s="216"/>
      <c r="BG70" s="216"/>
      <c r="BH70" s="216"/>
      <c r="BI70" s="216"/>
      <c r="BJ70" s="216"/>
      <c r="BK70" s="216"/>
      <c r="BL70" s="216"/>
      <c r="BM70" s="216"/>
      <c r="BN70" s="216"/>
      <c r="BO70" s="216"/>
      <c r="BP70" s="216"/>
      <c r="BQ70" s="213">
        <v>64</v>
      </c>
      <c r="BR70" s="218"/>
      <c r="BS70" s="857"/>
      <c r="BT70" s="858"/>
      <c r="BU70" s="858"/>
      <c r="BV70" s="858"/>
      <c r="BW70" s="858"/>
      <c r="BX70" s="858"/>
      <c r="BY70" s="858"/>
      <c r="BZ70" s="858"/>
      <c r="CA70" s="858"/>
      <c r="CB70" s="858"/>
      <c r="CC70" s="858"/>
      <c r="CD70" s="858"/>
      <c r="CE70" s="858"/>
      <c r="CF70" s="858"/>
      <c r="CG70" s="859"/>
      <c r="CH70" s="854"/>
      <c r="CI70" s="855"/>
      <c r="CJ70" s="855"/>
      <c r="CK70" s="855"/>
      <c r="CL70" s="856"/>
      <c r="CM70" s="854"/>
      <c r="CN70" s="855"/>
      <c r="CO70" s="855"/>
      <c r="CP70" s="855"/>
      <c r="CQ70" s="856"/>
      <c r="CR70" s="854"/>
      <c r="CS70" s="855"/>
      <c r="CT70" s="855"/>
      <c r="CU70" s="855"/>
      <c r="CV70" s="856"/>
      <c r="CW70" s="854"/>
      <c r="CX70" s="855"/>
      <c r="CY70" s="855"/>
      <c r="CZ70" s="855"/>
      <c r="DA70" s="856"/>
      <c r="DB70" s="854"/>
      <c r="DC70" s="855"/>
      <c r="DD70" s="855"/>
      <c r="DE70" s="855"/>
      <c r="DF70" s="856"/>
      <c r="DG70" s="854"/>
      <c r="DH70" s="855"/>
      <c r="DI70" s="855"/>
      <c r="DJ70" s="855"/>
      <c r="DK70" s="856"/>
      <c r="DL70" s="854"/>
      <c r="DM70" s="855"/>
      <c r="DN70" s="855"/>
      <c r="DO70" s="855"/>
      <c r="DP70" s="856"/>
      <c r="DQ70" s="854"/>
      <c r="DR70" s="855"/>
      <c r="DS70" s="855"/>
      <c r="DT70" s="855"/>
      <c r="DU70" s="856"/>
      <c r="DV70" s="851"/>
      <c r="DW70" s="852"/>
      <c r="DX70" s="852"/>
      <c r="DY70" s="852"/>
      <c r="DZ70" s="853"/>
      <c r="EA70" s="197"/>
    </row>
    <row r="71" spans="1:131" s="198" customFormat="1" ht="26.25" customHeight="1">
      <c r="A71" s="212">
        <v>4</v>
      </c>
      <c r="B71" s="875" t="s">
        <v>561</v>
      </c>
      <c r="C71" s="744"/>
      <c r="D71" s="744"/>
      <c r="E71" s="744"/>
      <c r="F71" s="744"/>
      <c r="G71" s="744"/>
      <c r="H71" s="744"/>
      <c r="I71" s="744"/>
      <c r="J71" s="744"/>
      <c r="K71" s="744"/>
      <c r="L71" s="744"/>
      <c r="M71" s="744"/>
      <c r="N71" s="744"/>
      <c r="O71" s="744"/>
      <c r="P71" s="745"/>
      <c r="Q71" s="872">
        <v>268</v>
      </c>
      <c r="R71" s="825"/>
      <c r="S71" s="825"/>
      <c r="T71" s="825"/>
      <c r="U71" s="825"/>
      <c r="V71" s="825">
        <v>265</v>
      </c>
      <c r="W71" s="825"/>
      <c r="X71" s="825"/>
      <c r="Y71" s="825"/>
      <c r="Z71" s="825"/>
      <c r="AA71" s="825">
        <f t="shared" si="2"/>
        <v>3</v>
      </c>
      <c r="AB71" s="825"/>
      <c r="AC71" s="825"/>
      <c r="AD71" s="825"/>
      <c r="AE71" s="825"/>
      <c r="AF71" s="825">
        <v>3</v>
      </c>
      <c r="AG71" s="825"/>
      <c r="AH71" s="825"/>
      <c r="AI71" s="825"/>
      <c r="AJ71" s="825"/>
      <c r="AK71" s="825" t="s">
        <v>540</v>
      </c>
      <c r="AL71" s="825"/>
      <c r="AM71" s="825"/>
      <c r="AN71" s="825"/>
      <c r="AO71" s="825"/>
      <c r="AP71" s="825" t="s">
        <v>540</v>
      </c>
      <c r="AQ71" s="825"/>
      <c r="AR71" s="825"/>
      <c r="AS71" s="825"/>
      <c r="AT71" s="825"/>
      <c r="AU71" s="825" t="s">
        <v>540</v>
      </c>
      <c r="AV71" s="825"/>
      <c r="AW71" s="825"/>
      <c r="AX71" s="825"/>
      <c r="AY71" s="825"/>
      <c r="AZ71" s="873"/>
      <c r="BA71" s="873"/>
      <c r="BB71" s="873"/>
      <c r="BC71" s="873"/>
      <c r="BD71" s="874"/>
      <c r="BE71" s="216"/>
      <c r="BF71" s="216"/>
      <c r="BG71" s="216"/>
      <c r="BH71" s="216"/>
      <c r="BI71" s="216"/>
      <c r="BJ71" s="216"/>
      <c r="BK71" s="216"/>
      <c r="BL71" s="216"/>
      <c r="BM71" s="216"/>
      <c r="BN71" s="216"/>
      <c r="BO71" s="216"/>
      <c r="BP71" s="216"/>
      <c r="BQ71" s="213">
        <v>65</v>
      </c>
      <c r="BR71" s="218"/>
      <c r="BS71" s="857"/>
      <c r="BT71" s="858"/>
      <c r="BU71" s="858"/>
      <c r="BV71" s="858"/>
      <c r="BW71" s="858"/>
      <c r="BX71" s="858"/>
      <c r="BY71" s="858"/>
      <c r="BZ71" s="858"/>
      <c r="CA71" s="858"/>
      <c r="CB71" s="858"/>
      <c r="CC71" s="858"/>
      <c r="CD71" s="858"/>
      <c r="CE71" s="858"/>
      <c r="CF71" s="858"/>
      <c r="CG71" s="859"/>
      <c r="CH71" s="854"/>
      <c r="CI71" s="855"/>
      <c r="CJ71" s="855"/>
      <c r="CK71" s="855"/>
      <c r="CL71" s="856"/>
      <c r="CM71" s="854"/>
      <c r="CN71" s="855"/>
      <c r="CO71" s="855"/>
      <c r="CP71" s="855"/>
      <c r="CQ71" s="856"/>
      <c r="CR71" s="854"/>
      <c r="CS71" s="855"/>
      <c r="CT71" s="855"/>
      <c r="CU71" s="855"/>
      <c r="CV71" s="856"/>
      <c r="CW71" s="854"/>
      <c r="CX71" s="855"/>
      <c r="CY71" s="855"/>
      <c r="CZ71" s="855"/>
      <c r="DA71" s="856"/>
      <c r="DB71" s="854"/>
      <c r="DC71" s="855"/>
      <c r="DD71" s="855"/>
      <c r="DE71" s="855"/>
      <c r="DF71" s="856"/>
      <c r="DG71" s="854"/>
      <c r="DH71" s="855"/>
      <c r="DI71" s="855"/>
      <c r="DJ71" s="855"/>
      <c r="DK71" s="856"/>
      <c r="DL71" s="854"/>
      <c r="DM71" s="855"/>
      <c r="DN71" s="855"/>
      <c r="DO71" s="855"/>
      <c r="DP71" s="856"/>
      <c r="DQ71" s="854"/>
      <c r="DR71" s="855"/>
      <c r="DS71" s="855"/>
      <c r="DT71" s="855"/>
      <c r="DU71" s="856"/>
      <c r="DV71" s="851"/>
      <c r="DW71" s="852"/>
      <c r="DX71" s="852"/>
      <c r="DY71" s="852"/>
      <c r="DZ71" s="853"/>
      <c r="EA71" s="197"/>
    </row>
    <row r="72" spans="1:131" s="198" customFormat="1" ht="26.25" customHeight="1">
      <c r="A72" s="212">
        <v>5</v>
      </c>
      <c r="B72" s="867" t="s">
        <v>562</v>
      </c>
      <c r="C72" s="868"/>
      <c r="D72" s="868"/>
      <c r="E72" s="868"/>
      <c r="F72" s="868"/>
      <c r="G72" s="868"/>
      <c r="H72" s="868"/>
      <c r="I72" s="868"/>
      <c r="J72" s="868"/>
      <c r="K72" s="868"/>
      <c r="L72" s="868"/>
      <c r="M72" s="868"/>
      <c r="N72" s="868"/>
      <c r="O72" s="868"/>
      <c r="P72" s="869"/>
      <c r="Q72" s="872">
        <v>123</v>
      </c>
      <c r="R72" s="825"/>
      <c r="S72" s="825"/>
      <c r="T72" s="825"/>
      <c r="U72" s="825"/>
      <c r="V72" s="825">
        <f>119+1</f>
        <v>120</v>
      </c>
      <c r="W72" s="825"/>
      <c r="X72" s="825"/>
      <c r="Y72" s="825"/>
      <c r="Z72" s="825"/>
      <c r="AA72" s="825">
        <f t="shared" si="2"/>
        <v>3</v>
      </c>
      <c r="AB72" s="825"/>
      <c r="AC72" s="825"/>
      <c r="AD72" s="825"/>
      <c r="AE72" s="825"/>
      <c r="AF72" s="825">
        <v>3</v>
      </c>
      <c r="AG72" s="825"/>
      <c r="AH72" s="825"/>
      <c r="AI72" s="825"/>
      <c r="AJ72" s="825"/>
      <c r="AK72" s="825" t="s">
        <v>540</v>
      </c>
      <c r="AL72" s="825"/>
      <c r="AM72" s="825"/>
      <c r="AN72" s="825"/>
      <c r="AO72" s="825"/>
      <c r="AP72" s="825" t="s">
        <v>540</v>
      </c>
      <c r="AQ72" s="825"/>
      <c r="AR72" s="825"/>
      <c r="AS72" s="825"/>
      <c r="AT72" s="825"/>
      <c r="AU72" s="825" t="s">
        <v>540</v>
      </c>
      <c r="AV72" s="825"/>
      <c r="AW72" s="825"/>
      <c r="AX72" s="825"/>
      <c r="AY72" s="825"/>
      <c r="AZ72" s="873"/>
      <c r="BA72" s="873"/>
      <c r="BB72" s="873"/>
      <c r="BC72" s="873"/>
      <c r="BD72" s="874"/>
      <c r="BE72" s="216"/>
      <c r="BF72" s="216"/>
      <c r="BG72" s="216"/>
      <c r="BH72" s="216"/>
      <c r="BI72" s="216"/>
      <c r="BJ72" s="216"/>
      <c r="BK72" s="216"/>
      <c r="BL72" s="216"/>
      <c r="BM72" s="216"/>
      <c r="BN72" s="216"/>
      <c r="BO72" s="216"/>
      <c r="BP72" s="216"/>
      <c r="BQ72" s="213">
        <v>66</v>
      </c>
      <c r="BR72" s="218"/>
      <c r="BS72" s="857"/>
      <c r="BT72" s="858"/>
      <c r="BU72" s="858"/>
      <c r="BV72" s="858"/>
      <c r="BW72" s="858"/>
      <c r="BX72" s="858"/>
      <c r="BY72" s="858"/>
      <c r="BZ72" s="858"/>
      <c r="CA72" s="858"/>
      <c r="CB72" s="858"/>
      <c r="CC72" s="858"/>
      <c r="CD72" s="858"/>
      <c r="CE72" s="858"/>
      <c r="CF72" s="858"/>
      <c r="CG72" s="859"/>
      <c r="CH72" s="854"/>
      <c r="CI72" s="855"/>
      <c r="CJ72" s="855"/>
      <c r="CK72" s="855"/>
      <c r="CL72" s="856"/>
      <c r="CM72" s="854"/>
      <c r="CN72" s="855"/>
      <c r="CO72" s="855"/>
      <c r="CP72" s="855"/>
      <c r="CQ72" s="856"/>
      <c r="CR72" s="854"/>
      <c r="CS72" s="855"/>
      <c r="CT72" s="855"/>
      <c r="CU72" s="855"/>
      <c r="CV72" s="856"/>
      <c r="CW72" s="854"/>
      <c r="CX72" s="855"/>
      <c r="CY72" s="855"/>
      <c r="CZ72" s="855"/>
      <c r="DA72" s="856"/>
      <c r="DB72" s="854"/>
      <c r="DC72" s="855"/>
      <c r="DD72" s="855"/>
      <c r="DE72" s="855"/>
      <c r="DF72" s="856"/>
      <c r="DG72" s="854"/>
      <c r="DH72" s="855"/>
      <c r="DI72" s="855"/>
      <c r="DJ72" s="855"/>
      <c r="DK72" s="856"/>
      <c r="DL72" s="854"/>
      <c r="DM72" s="855"/>
      <c r="DN72" s="855"/>
      <c r="DO72" s="855"/>
      <c r="DP72" s="856"/>
      <c r="DQ72" s="854"/>
      <c r="DR72" s="855"/>
      <c r="DS72" s="855"/>
      <c r="DT72" s="855"/>
      <c r="DU72" s="856"/>
      <c r="DV72" s="851"/>
      <c r="DW72" s="852"/>
      <c r="DX72" s="852"/>
      <c r="DY72" s="852"/>
      <c r="DZ72" s="853"/>
      <c r="EA72" s="197"/>
    </row>
    <row r="73" spans="1:131" s="198" customFormat="1" ht="26.25" customHeight="1">
      <c r="A73" s="212">
        <v>6</v>
      </c>
      <c r="B73" s="876" t="s">
        <v>563</v>
      </c>
      <c r="C73" s="877"/>
      <c r="D73" s="877"/>
      <c r="E73" s="877"/>
      <c r="F73" s="877"/>
      <c r="G73" s="877"/>
      <c r="H73" s="877"/>
      <c r="I73" s="877"/>
      <c r="J73" s="877"/>
      <c r="K73" s="877"/>
      <c r="L73" s="877"/>
      <c r="M73" s="877"/>
      <c r="N73" s="877"/>
      <c r="O73" s="877"/>
      <c r="P73" s="878"/>
      <c r="Q73" s="872">
        <v>95</v>
      </c>
      <c r="R73" s="825"/>
      <c r="S73" s="825"/>
      <c r="T73" s="825"/>
      <c r="U73" s="825"/>
      <c r="V73" s="825">
        <v>88</v>
      </c>
      <c r="W73" s="825"/>
      <c r="X73" s="825"/>
      <c r="Y73" s="825"/>
      <c r="Z73" s="825"/>
      <c r="AA73" s="825">
        <f t="shared" si="2"/>
        <v>7</v>
      </c>
      <c r="AB73" s="825"/>
      <c r="AC73" s="825"/>
      <c r="AD73" s="825"/>
      <c r="AE73" s="825"/>
      <c r="AF73" s="825">
        <v>7</v>
      </c>
      <c r="AG73" s="825"/>
      <c r="AH73" s="825"/>
      <c r="AI73" s="825"/>
      <c r="AJ73" s="825"/>
      <c r="AK73" s="825" t="s">
        <v>540</v>
      </c>
      <c r="AL73" s="825"/>
      <c r="AM73" s="825"/>
      <c r="AN73" s="825"/>
      <c r="AO73" s="825"/>
      <c r="AP73" s="825" t="s">
        <v>540</v>
      </c>
      <c r="AQ73" s="825"/>
      <c r="AR73" s="825"/>
      <c r="AS73" s="825"/>
      <c r="AT73" s="825"/>
      <c r="AU73" s="825" t="s">
        <v>540</v>
      </c>
      <c r="AV73" s="825"/>
      <c r="AW73" s="825"/>
      <c r="AX73" s="825"/>
      <c r="AY73" s="825"/>
      <c r="AZ73" s="873"/>
      <c r="BA73" s="873"/>
      <c r="BB73" s="873"/>
      <c r="BC73" s="873"/>
      <c r="BD73" s="874"/>
      <c r="BE73" s="216"/>
      <c r="BF73" s="216"/>
      <c r="BG73" s="216"/>
      <c r="BH73" s="216"/>
      <c r="BI73" s="216"/>
      <c r="BJ73" s="216"/>
      <c r="BK73" s="216"/>
      <c r="BL73" s="216"/>
      <c r="BM73" s="216"/>
      <c r="BN73" s="216"/>
      <c r="BO73" s="216"/>
      <c r="BP73" s="216"/>
      <c r="BQ73" s="213">
        <v>67</v>
      </c>
      <c r="BR73" s="218"/>
      <c r="BS73" s="857"/>
      <c r="BT73" s="858"/>
      <c r="BU73" s="858"/>
      <c r="BV73" s="858"/>
      <c r="BW73" s="858"/>
      <c r="BX73" s="858"/>
      <c r="BY73" s="858"/>
      <c r="BZ73" s="858"/>
      <c r="CA73" s="858"/>
      <c r="CB73" s="858"/>
      <c r="CC73" s="858"/>
      <c r="CD73" s="858"/>
      <c r="CE73" s="858"/>
      <c r="CF73" s="858"/>
      <c r="CG73" s="859"/>
      <c r="CH73" s="854"/>
      <c r="CI73" s="855"/>
      <c r="CJ73" s="855"/>
      <c r="CK73" s="855"/>
      <c r="CL73" s="856"/>
      <c r="CM73" s="854"/>
      <c r="CN73" s="855"/>
      <c r="CO73" s="855"/>
      <c r="CP73" s="855"/>
      <c r="CQ73" s="856"/>
      <c r="CR73" s="854"/>
      <c r="CS73" s="855"/>
      <c r="CT73" s="855"/>
      <c r="CU73" s="855"/>
      <c r="CV73" s="856"/>
      <c r="CW73" s="854"/>
      <c r="CX73" s="855"/>
      <c r="CY73" s="855"/>
      <c r="CZ73" s="855"/>
      <c r="DA73" s="856"/>
      <c r="DB73" s="854"/>
      <c r="DC73" s="855"/>
      <c r="DD73" s="855"/>
      <c r="DE73" s="855"/>
      <c r="DF73" s="856"/>
      <c r="DG73" s="854"/>
      <c r="DH73" s="855"/>
      <c r="DI73" s="855"/>
      <c r="DJ73" s="855"/>
      <c r="DK73" s="856"/>
      <c r="DL73" s="854"/>
      <c r="DM73" s="855"/>
      <c r="DN73" s="855"/>
      <c r="DO73" s="855"/>
      <c r="DP73" s="856"/>
      <c r="DQ73" s="854"/>
      <c r="DR73" s="855"/>
      <c r="DS73" s="855"/>
      <c r="DT73" s="855"/>
      <c r="DU73" s="856"/>
      <c r="DV73" s="851"/>
      <c r="DW73" s="852"/>
      <c r="DX73" s="852"/>
      <c r="DY73" s="852"/>
      <c r="DZ73" s="853"/>
      <c r="EA73" s="197"/>
    </row>
    <row r="74" spans="1:131" s="198" customFormat="1" ht="26.25" customHeight="1">
      <c r="A74" s="212">
        <v>7</v>
      </c>
      <c r="B74" s="867" t="s">
        <v>564</v>
      </c>
      <c r="C74" s="868"/>
      <c r="D74" s="868"/>
      <c r="E74" s="868"/>
      <c r="F74" s="868"/>
      <c r="G74" s="868"/>
      <c r="H74" s="868"/>
      <c r="I74" s="868"/>
      <c r="J74" s="868"/>
      <c r="K74" s="868"/>
      <c r="L74" s="868"/>
      <c r="M74" s="868"/>
      <c r="N74" s="868"/>
      <c r="O74" s="868"/>
      <c r="P74" s="869"/>
      <c r="Q74" s="872">
        <v>14831</v>
      </c>
      <c r="R74" s="825"/>
      <c r="S74" s="825"/>
      <c r="T74" s="825"/>
      <c r="U74" s="825"/>
      <c r="V74" s="825">
        <v>14831</v>
      </c>
      <c r="W74" s="825"/>
      <c r="X74" s="825"/>
      <c r="Y74" s="825"/>
      <c r="Z74" s="825"/>
      <c r="AA74" s="825">
        <f t="shared" si="2"/>
        <v>0</v>
      </c>
      <c r="AB74" s="825"/>
      <c r="AC74" s="825"/>
      <c r="AD74" s="825"/>
      <c r="AE74" s="825"/>
      <c r="AF74" s="825">
        <v>0</v>
      </c>
      <c r="AG74" s="825"/>
      <c r="AH74" s="825"/>
      <c r="AI74" s="825"/>
      <c r="AJ74" s="825"/>
      <c r="AK74" s="825">
        <v>10024</v>
      </c>
      <c r="AL74" s="825"/>
      <c r="AM74" s="825"/>
      <c r="AN74" s="825"/>
      <c r="AO74" s="825"/>
      <c r="AP74" s="825">
        <v>20270</v>
      </c>
      <c r="AQ74" s="825"/>
      <c r="AR74" s="825"/>
      <c r="AS74" s="825"/>
      <c r="AT74" s="825"/>
      <c r="AU74" s="825">
        <v>11919</v>
      </c>
      <c r="AV74" s="825"/>
      <c r="AW74" s="825"/>
      <c r="AX74" s="825"/>
      <c r="AY74" s="825"/>
      <c r="AZ74" s="873"/>
      <c r="BA74" s="873"/>
      <c r="BB74" s="873"/>
      <c r="BC74" s="873"/>
      <c r="BD74" s="874"/>
      <c r="BE74" s="216"/>
      <c r="BF74" s="216"/>
      <c r="BG74" s="216"/>
      <c r="BH74" s="216"/>
      <c r="BI74" s="216"/>
      <c r="BJ74" s="216"/>
      <c r="BK74" s="216"/>
      <c r="BL74" s="216"/>
      <c r="BM74" s="216"/>
      <c r="BN74" s="216"/>
      <c r="BO74" s="216"/>
      <c r="BP74" s="216"/>
      <c r="BQ74" s="213">
        <v>68</v>
      </c>
      <c r="BR74" s="218"/>
      <c r="BS74" s="857"/>
      <c r="BT74" s="858"/>
      <c r="BU74" s="858"/>
      <c r="BV74" s="858"/>
      <c r="BW74" s="858"/>
      <c r="BX74" s="858"/>
      <c r="BY74" s="858"/>
      <c r="BZ74" s="858"/>
      <c r="CA74" s="858"/>
      <c r="CB74" s="858"/>
      <c r="CC74" s="858"/>
      <c r="CD74" s="858"/>
      <c r="CE74" s="858"/>
      <c r="CF74" s="858"/>
      <c r="CG74" s="859"/>
      <c r="CH74" s="854"/>
      <c r="CI74" s="855"/>
      <c r="CJ74" s="855"/>
      <c r="CK74" s="855"/>
      <c r="CL74" s="856"/>
      <c r="CM74" s="854"/>
      <c r="CN74" s="855"/>
      <c r="CO74" s="855"/>
      <c r="CP74" s="855"/>
      <c r="CQ74" s="856"/>
      <c r="CR74" s="854"/>
      <c r="CS74" s="855"/>
      <c r="CT74" s="855"/>
      <c r="CU74" s="855"/>
      <c r="CV74" s="856"/>
      <c r="CW74" s="854"/>
      <c r="CX74" s="855"/>
      <c r="CY74" s="855"/>
      <c r="CZ74" s="855"/>
      <c r="DA74" s="856"/>
      <c r="DB74" s="854"/>
      <c r="DC74" s="855"/>
      <c r="DD74" s="855"/>
      <c r="DE74" s="855"/>
      <c r="DF74" s="856"/>
      <c r="DG74" s="854"/>
      <c r="DH74" s="855"/>
      <c r="DI74" s="855"/>
      <c r="DJ74" s="855"/>
      <c r="DK74" s="856"/>
      <c r="DL74" s="854"/>
      <c r="DM74" s="855"/>
      <c r="DN74" s="855"/>
      <c r="DO74" s="855"/>
      <c r="DP74" s="856"/>
      <c r="DQ74" s="854"/>
      <c r="DR74" s="855"/>
      <c r="DS74" s="855"/>
      <c r="DT74" s="855"/>
      <c r="DU74" s="856"/>
      <c r="DV74" s="851"/>
      <c r="DW74" s="852"/>
      <c r="DX74" s="852"/>
      <c r="DY74" s="852"/>
      <c r="DZ74" s="853"/>
      <c r="EA74" s="197"/>
    </row>
    <row r="75" spans="1:131" s="198" customFormat="1" ht="26.25" customHeight="1">
      <c r="A75" s="212">
        <v>8</v>
      </c>
      <c r="B75" s="867"/>
      <c r="C75" s="868"/>
      <c r="D75" s="868"/>
      <c r="E75" s="868"/>
      <c r="F75" s="868"/>
      <c r="G75" s="868"/>
      <c r="H75" s="868"/>
      <c r="I75" s="868"/>
      <c r="J75" s="868"/>
      <c r="K75" s="868"/>
      <c r="L75" s="868"/>
      <c r="M75" s="868"/>
      <c r="N75" s="868"/>
      <c r="O75" s="868"/>
      <c r="P75" s="869"/>
      <c r="Q75" s="879"/>
      <c r="R75" s="880"/>
      <c r="S75" s="880"/>
      <c r="T75" s="880"/>
      <c r="U75" s="824"/>
      <c r="V75" s="881"/>
      <c r="W75" s="880"/>
      <c r="X75" s="880"/>
      <c r="Y75" s="880"/>
      <c r="Z75" s="824"/>
      <c r="AA75" s="881"/>
      <c r="AB75" s="880"/>
      <c r="AC75" s="880"/>
      <c r="AD75" s="880"/>
      <c r="AE75" s="824"/>
      <c r="AF75" s="881"/>
      <c r="AG75" s="880"/>
      <c r="AH75" s="880"/>
      <c r="AI75" s="880"/>
      <c r="AJ75" s="824"/>
      <c r="AK75" s="881"/>
      <c r="AL75" s="880"/>
      <c r="AM75" s="880"/>
      <c r="AN75" s="880"/>
      <c r="AO75" s="824"/>
      <c r="AP75" s="881"/>
      <c r="AQ75" s="880"/>
      <c r="AR75" s="880"/>
      <c r="AS75" s="880"/>
      <c r="AT75" s="824"/>
      <c r="AU75" s="881"/>
      <c r="AV75" s="880"/>
      <c r="AW75" s="880"/>
      <c r="AX75" s="880"/>
      <c r="AY75" s="824"/>
      <c r="AZ75" s="873"/>
      <c r="BA75" s="873"/>
      <c r="BB75" s="873"/>
      <c r="BC75" s="873"/>
      <c r="BD75" s="874"/>
      <c r="BE75" s="216"/>
      <c r="BF75" s="216"/>
      <c r="BG75" s="216"/>
      <c r="BH75" s="216"/>
      <c r="BI75" s="216"/>
      <c r="BJ75" s="216"/>
      <c r="BK75" s="216"/>
      <c r="BL75" s="216"/>
      <c r="BM75" s="216"/>
      <c r="BN75" s="216"/>
      <c r="BO75" s="216"/>
      <c r="BP75" s="216"/>
      <c r="BQ75" s="213">
        <v>69</v>
      </c>
      <c r="BR75" s="218"/>
      <c r="BS75" s="857"/>
      <c r="BT75" s="858"/>
      <c r="BU75" s="858"/>
      <c r="BV75" s="858"/>
      <c r="BW75" s="858"/>
      <c r="BX75" s="858"/>
      <c r="BY75" s="858"/>
      <c r="BZ75" s="858"/>
      <c r="CA75" s="858"/>
      <c r="CB75" s="858"/>
      <c r="CC75" s="858"/>
      <c r="CD75" s="858"/>
      <c r="CE75" s="858"/>
      <c r="CF75" s="858"/>
      <c r="CG75" s="859"/>
      <c r="CH75" s="854"/>
      <c r="CI75" s="855"/>
      <c r="CJ75" s="855"/>
      <c r="CK75" s="855"/>
      <c r="CL75" s="856"/>
      <c r="CM75" s="854"/>
      <c r="CN75" s="855"/>
      <c r="CO75" s="855"/>
      <c r="CP75" s="855"/>
      <c r="CQ75" s="856"/>
      <c r="CR75" s="854"/>
      <c r="CS75" s="855"/>
      <c r="CT75" s="855"/>
      <c r="CU75" s="855"/>
      <c r="CV75" s="856"/>
      <c r="CW75" s="854"/>
      <c r="CX75" s="855"/>
      <c r="CY75" s="855"/>
      <c r="CZ75" s="855"/>
      <c r="DA75" s="856"/>
      <c r="DB75" s="854"/>
      <c r="DC75" s="855"/>
      <c r="DD75" s="855"/>
      <c r="DE75" s="855"/>
      <c r="DF75" s="856"/>
      <c r="DG75" s="854"/>
      <c r="DH75" s="855"/>
      <c r="DI75" s="855"/>
      <c r="DJ75" s="855"/>
      <c r="DK75" s="856"/>
      <c r="DL75" s="854"/>
      <c r="DM75" s="855"/>
      <c r="DN75" s="855"/>
      <c r="DO75" s="855"/>
      <c r="DP75" s="856"/>
      <c r="DQ75" s="854"/>
      <c r="DR75" s="855"/>
      <c r="DS75" s="855"/>
      <c r="DT75" s="855"/>
      <c r="DU75" s="856"/>
      <c r="DV75" s="851"/>
      <c r="DW75" s="852"/>
      <c r="DX75" s="852"/>
      <c r="DY75" s="852"/>
      <c r="DZ75" s="853"/>
      <c r="EA75" s="197"/>
    </row>
    <row r="76" spans="1:131" s="198" customFormat="1" ht="26.25" customHeight="1">
      <c r="A76" s="212">
        <v>9</v>
      </c>
      <c r="B76" s="867"/>
      <c r="C76" s="868"/>
      <c r="D76" s="868"/>
      <c r="E76" s="868"/>
      <c r="F76" s="868"/>
      <c r="G76" s="868"/>
      <c r="H76" s="868"/>
      <c r="I76" s="868"/>
      <c r="J76" s="868"/>
      <c r="K76" s="868"/>
      <c r="L76" s="868"/>
      <c r="M76" s="868"/>
      <c r="N76" s="868"/>
      <c r="O76" s="868"/>
      <c r="P76" s="869"/>
      <c r="Q76" s="879"/>
      <c r="R76" s="880"/>
      <c r="S76" s="880"/>
      <c r="T76" s="880"/>
      <c r="U76" s="824"/>
      <c r="V76" s="881"/>
      <c r="W76" s="880"/>
      <c r="X76" s="880"/>
      <c r="Y76" s="880"/>
      <c r="Z76" s="824"/>
      <c r="AA76" s="881"/>
      <c r="AB76" s="880"/>
      <c r="AC76" s="880"/>
      <c r="AD76" s="880"/>
      <c r="AE76" s="824"/>
      <c r="AF76" s="881"/>
      <c r="AG76" s="880"/>
      <c r="AH76" s="880"/>
      <c r="AI76" s="880"/>
      <c r="AJ76" s="824"/>
      <c r="AK76" s="881"/>
      <c r="AL76" s="880"/>
      <c r="AM76" s="880"/>
      <c r="AN76" s="880"/>
      <c r="AO76" s="824"/>
      <c r="AP76" s="881"/>
      <c r="AQ76" s="880"/>
      <c r="AR76" s="880"/>
      <c r="AS76" s="880"/>
      <c r="AT76" s="824"/>
      <c r="AU76" s="881"/>
      <c r="AV76" s="880"/>
      <c r="AW76" s="880"/>
      <c r="AX76" s="880"/>
      <c r="AY76" s="824"/>
      <c r="AZ76" s="873"/>
      <c r="BA76" s="873"/>
      <c r="BB76" s="873"/>
      <c r="BC76" s="873"/>
      <c r="BD76" s="874"/>
      <c r="BE76" s="216"/>
      <c r="BF76" s="216"/>
      <c r="BG76" s="216"/>
      <c r="BH76" s="216"/>
      <c r="BI76" s="216"/>
      <c r="BJ76" s="216"/>
      <c r="BK76" s="216"/>
      <c r="BL76" s="216"/>
      <c r="BM76" s="216"/>
      <c r="BN76" s="216"/>
      <c r="BO76" s="216"/>
      <c r="BP76" s="216"/>
      <c r="BQ76" s="213">
        <v>70</v>
      </c>
      <c r="BR76" s="218"/>
      <c r="BS76" s="857"/>
      <c r="BT76" s="858"/>
      <c r="BU76" s="858"/>
      <c r="BV76" s="858"/>
      <c r="BW76" s="858"/>
      <c r="BX76" s="858"/>
      <c r="BY76" s="858"/>
      <c r="BZ76" s="858"/>
      <c r="CA76" s="858"/>
      <c r="CB76" s="858"/>
      <c r="CC76" s="858"/>
      <c r="CD76" s="858"/>
      <c r="CE76" s="858"/>
      <c r="CF76" s="858"/>
      <c r="CG76" s="859"/>
      <c r="CH76" s="854"/>
      <c r="CI76" s="855"/>
      <c r="CJ76" s="855"/>
      <c r="CK76" s="855"/>
      <c r="CL76" s="856"/>
      <c r="CM76" s="854"/>
      <c r="CN76" s="855"/>
      <c r="CO76" s="855"/>
      <c r="CP76" s="855"/>
      <c r="CQ76" s="856"/>
      <c r="CR76" s="854"/>
      <c r="CS76" s="855"/>
      <c r="CT76" s="855"/>
      <c r="CU76" s="855"/>
      <c r="CV76" s="856"/>
      <c r="CW76" s="854"/>
      <c r="CX76" s="855"/>
      <c r="CY76" s="855"/>
      <c r="CZ76" s="855"/>
      <c r="DA76" s="856"/>
      <c r="DB76" s="854"/>
      <c r="DC76" s="855"/>
      <c r="DD76" s="855"/>
      <c r="DE76" s="855"/>
      <c r="DF76" s="856"/>
      <c r="DG76" s="854"/>
      <c r="DH76" s="855"/>
      <c r="DI76" s="855"/>
      <c r="DJ76" s="855"/>
      <c r="DK76" s="856"/>
      <c r="DL76" s="854"/>
      <c r="DM76" s="855"/>
      <c r="DN76" s="855"/>
      <c r="DO76" s="855"/>
      <c r="DP76" s="856"/>
      <c r="DQ76" s="854"/>
      <c r="DR76" s="855"/>
      <c r="DS76" s="855"/>
      <c r="DT76" s="855"/>
      <c r="DU76" s="856"/>
      <c r="DV76" s="851"/>
      <c r="DW76" s="852"/>
      <c r="DX76" s="852"/>
      <c r="DY76" s="852"/>
      <c r="DZ76" s="853"/>
      <c r="EA76" s="197"/>
    </row>
    <row r="77" spans="1:131" s="198" customFormat="1" ht="26.25" customHeight="1">
      <c r="A77" s="212">
        <v>10</v>
      </c>
      <c r="B77" s="867"/>
      <c r="C77" s="868"/>
      <c r="D77" s="868"/>
      <c r="E77" s="868"/>
      <c r="F77" s="868"/>
      <c r="G77" s="868"/>
      <c r="H77" s="868"/>
      <c r="I77" s="868"/>
      <c r="J77" s="868"/>
      <c r="K77" s="868"/>
      <c r="L77" s="868"/>
      <c r="M77" s="868"/>
      <c r="N77" s="868"/>
      <c r="O77" s="868"/>
      <c r="P77" s="869"/>
      <c r="Q77" s="879"/>
      <c r="R77" s="880"/>
      <c r="S77" s="880"/>
      <c r="T77" s="880"/>
      <c r="U77" s="824"/>
      <c r="V77" s="881"/>
      <c r="W77" s="880"/>
      <c r="X77" s="880"/>
      <c r="Y77" s="880"/>
      <c r="Z77" s="824"/>
      <c r="AA77" s="881"/>
      <c r="AB77" s="880"/>
      <c r="AC77" s="880"/>
      <c r="AD77" s="880"/>
      <c r="AE77" s="824"/>
      <c r="AF77" s="881"/>
      <c r="AG77" s="880"/>
      <c r="AH77" s="880"/>
      <c r="AI77" s="880"/>
      <c r="AJ77" s="824"/>
      <c r="AK77" s="881"/>
      <c r="AL77" s="880"/>
      <c r="AM77" s="880"/>
      <c r="AN77" s="880"/>
      <c r="AO77" s="824"/>
      <c r="AP77" s="881"/>
      <c r="AQ77" s="880"/>
      <c r="AR77" s="880"/>
      <c r="AS77" s="880"/>
      <c r="AT77" s="824"/>
      <c r="AU77" s="881"/>
      <c r="AV77" s="880"/>
      <c r="AW77" s="880"/>
      <c r="AX77" s="880"/>
      <c r="AY77" s="824"/>
      <c r="AZ77" s="873"/>
      <c r="BA77" s="873"/>
      <c r="BB77" s="873"/>
      <c r="BC77" s="873"/>
      <c r="BD77" s="874"/>
      <c r="BE77" s="216"/>
      <c r="BF77" s="216"/>
      <c r="BG77" s="216"/>
      <c r="BH77" s="216"/>
      <c r="BI77" s="216"/>
      <c r="BJ77" s="216"/>
      <c r="BK77" s="216"/>
      <c r="BL77" s="216"/>
      <c r="BM77" s="216"/>
      <c r="BN77" s="216"/>
      <c r="BO77" s="216"/>
      <c r="BP77" s="216"/>
      <c r="BQ77" s="213">
        <v>71</v>
      </c>
      <c r="BR77" s="218"/>
      <c r="BS77" s="857"/>
      <c r="BT77" s="858"/>
      <c r="BU77" s="858"/>
      <c r="BV77" s="858"/>
      <c r="BW77" s="858"/>
      <c r="BX77" s="858"/>
      <c r="BY77" s="858"/>
      <c r="BZ77" s="858"/>
      <c r="CA77" s="858"/>
      <c r="CB77" s="858"/>
      <c r="CC77" s="858"/>
      <c r="CD77" s="858"/>
      <c r="CE77" s="858"/>
      <c r="CF77" s="858"/>
      <c r="CG77" s="859"/>
      <c r="CH77" s="854"/>
      <c r="CI77" s="855"/>
      <c r="CJ77" s="855"/>
      <c r="CK77" s="855"/>
      <c r="CL77" s="856"/>
      <c r="CM77" s="854"/>
      <c r="CN77" s="855"/>
      <c r="CO77" s="855"/>
      <c r="CP77" s="855"/>
      <c r="CQ77" s="856"/>
      <c r="CR77" s="854"/>
      <c r="CS77" s="855"/>
      <c r="CT77" s="855"/>
      <c r="CU77" s="855"/>
      <c r="CV77" s="856"/>
      <c r="CW77" s="854"/>
      <c r="CX77" s="855"/>
      <c r="CY77" s="855"/>
      <c r="CZ77" s="855"/>
      <c r="DA77" s="856"/>
      <c r="DB77" s="854"/>
      <c r="DC77" s="855"/>
      <c r="DD77" s="855"/>
      <c r="DE77" s="855"/>
      <c r="DF77" s="856"/>
      <c r="DG77" s="854"/>
      <c r="DH77" s="855"/>
      <c r="DI77" s="855"/>
      <c r="DJ77" s="855"/>
      <c r="DK77" s="856"/>
      <c r="DL77" s="854"/>
      <c r="DM77" s="855"/>
      <c r="DN77" s="855"/>
      <c r="DO77" s="855"/>
      <c r="DP77" s="856"/>
      <c r="DQ77" s="854"/>
      <c r="DR77" s="855"/>
      <c r="DS77" s="855"/>
      <c r="DT77" s="855"/>
      <c r="DU77" s="856"/>
      <c r="DV77" s="851"/>
      <c r="DW77" s="852"/>
      <c r="DX77" s="852"/>
      <c r="DY77" s="852"/>
      <c r="DZ77" s="853"/>
      <c r="EA77" s="197"/>
    </row>
    <row r="78" spans="1:131" s="198" customFormat="1" ht="26.25" customHeight="1">
      <c r="A78" s="212">
        <v>11</v>
      </c>
      <c r="B78" s="867"/>
      <c r="C78" s="868"/>
      <c r="D78" s="868"/>
      <c r="E78" s="868"/>
      <c r="F78" s="868"/>
      <c r="G78" s="868"/>
      <c r="H78" s="868"/>
      <c r="I78" s="868"/>
      <c r="J78" s="868"/>
      <c r="K78" s="868"/>
      <c r="L78" s="868"/>
      <c r="M78" s="868"/>
      <c r="N78" s="868"/>
      <c r="O78" s="868"/>
      <c r="P78" s="869"/>
      <c r="Q78" s="872"/>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3"/>
      <c r="BA78" s="873"/>
      <c r="BB78" s="873"/>
      <c r="BC78" s="873"/>
      <c r="BD78" s="874"/>
      <c r="BE78" s="216"/>
      <c r="BF78" s="216"/>
      <c r="BG78" s="216"/>
      <c r="BH78" s="216"/>
      <c r="BI78" s="216"/>
      <c r="BJ78" s="219"/>
      <c r="BK78" s="219"/>
      <c r="BL78" s="219"/>
      <c r="BM78" s="219"/>
      <c r="BN78" s="219"/>
      <c r="BO78" s="216"/>
      <c r="BP78" s="216"/>
      <c r="BQ78" s="213">
        <v>72</v>
      </c>
      <c r="BR78" s="218"/>
      <c r="BS78" s="857"/>
      <c r="BT78" s="858"/>
      <c r="BU78" s="858"/>
      <c r="BV78" s="858"/>
      <c r="BW78" s="858"/>
      <c r="BX78" s="858"/>
      <c r="BY78" s="858"/>
      <c r="BZ78" s="858"/>
      <c r="CA78" s="858"/>
      <c r="CB78" s="858"/>
      <c r="CC78" s="858"/>
      <c r="CD78" s="858"/>
      <c r="CE78" s="858"/>
      <c r="CF78" s="858"/>
      <c r="CG78" s="859"/>
      <c r="CH78" s="854"/>
      <c r="CI78" s="855"/>
      <c r="CJ78" s="855"/>
      <c r="CK78" s="855"/>
      <c r="CL78" s="856"/>
      <c r="CM78" s="854"/>
      <c r="CN78" s="855"/>
      <c r="CO78" s="855"/>
      <c r="CP78" s="855"/>
      <c r="CQ78" s="856"/>
      <c r="CR78" s="854"/>
      <c r="CS78" s="855"/>
      <c r="CT78" s="855"/>
      <c r="CU78" s="855"/>
      <c r="CV78" s="856"/>
      <c r="CW78" s="854"/>
      <c r="CX78" s="855"/>
      <c r="CY78" s="855"/>
      <c r="CZ78" s="855"/>
      <c r="DA78" s="856"/>
      <c r="DB78" s="854"/>
      <c r="DC78" s="855"/>
      <c r="DD78" s="855"/>
      <c r="DE78" s="855"/>
      <c r="DF78" s="856"/>
      <c r="DG78" s="854"/>
      <c r="DH78" s="855"/>
      <c r="DI78" s="855"/>
      <c r="DJ78" s="855"/>
      <c r="DK78" s="856"/>
      <c r="DL78" s="854"/>
      <c r="DM78" s="855"/>
      <c r="DN78" s="855"/>
      <c r="DO78" s="855"/>
      <c r="DP78" s="856"/>
      <c r="DQ78" s="854"/>
      <c r="DR78" s="855"/>
      <c r="DS78" s="855"/>
      <c r="DT78" s="855"/>
      <c r="DU78" s="856"/>
      <c r="DV78" s="851"/>
      <c r="DW78" s="852"/>
      <c r="DX78" s="852"/>
      <c r="DY78" s="852"/>
      <c r="DZ78" s="853"/>
      <c r="EA78" s="197"/>
    </row>
    <row r="79" spans="1:131" s="198" customFormat="1" ht="26.25" customHeight="1">
      <c r="A79" s="212">
        <v>12</v>
      </c>
      <c r="B79" s="867"/>
      <c r="C79" s="868"/>
      <c r="D79" s="868"/>
      <c r="E79" s="868"/>
      <c r="F79" s="868"/>
      <c r="G79" s="868"/>
      <c r="H79" s="868"/>
      <c r="I79" s="868"/>
      <c r="J79" s="868"/>
      <c r="K79" s="868"/>
      <c r="L79" s="868"/>
      <c r="M79" s="868"/>
      <c r="N79" s="868"/>
      <c r="O79" s="868"/>
      <c r="P79" s="869"/>
      <c r="Q79" s="872"/>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3"/>
      <c r="BA79" s="873"/>
      <c r="BB79" s="873"/>
      <c r="BC79" s="873"/>
      <c r="BD79" s="874"/>
      <c r="BE79" s="216"/>
      <c r="BF79" s="216"/>
      <c r="BG79" s="216"/>
      <c r="BH79" s="216"/>
      <c r="BI79" s="216"/>
      <c r="BJ79" s="219"/>
      <c r="BK79" s="219"/>
      <c r="BL79" s="219"/>
      <c r="BM79" s="219"/>
      <c r="BN79" s="219"/>
      <c r="BO79" s="216"/>
      <c r="BP79" s="216"/>
      <c r="BQ79" s="213">
        <v>73</v>
      </c>
      <c r="BR79" s="218"/>
      <c r="BS79" s="857"/>
      <c r="BT79" s="858"/>
      <c r="BU79" s="858"/>
      <c r="BV79" s="858"/>
      <c r="BW79" s="858"/>
      <c r="BX79" s="858"/>
      <c r="BY79" s="858"/>
      <c r="BZ79" s="858"/>
      <c r="CA79" s="858"/>
      <c r="CB79" s="858"/>
      <c r="CC79" s="858"/>
      <c r="CD79" s="858"/>
      <c r="CE79" s="858"/>
      <c r="CF79" s="858"/>
      <c r="CG79" s="859"/>
      <c r="CH79" s="854"/>
      <c r="CI79" s="855"/>
      <c r="CJ79" s="855"/>
      <c r="CK79" s="855"/>
      <c r="CL79" s="856"/>
      <c r="CM79" s="854"/>
      <c r="CN79" s="855"/>
      <c r="CO79" s="855"/>
      <c r="CP79" s="855"/>
      <c r="CQ79" s="856"/>
      <c r="CR79" s="854"/>
      <c r="CS79" s="855"/>
      <c r="CT79" s="855"/>
      <c r="CU79" s="855"/>
      <c r="CV79" s="856"/>
      <c r="CW79" s="854"/>
      <c r="CX79" s="855"/>
      <c r="CY79" s="855"/>
      <c r="CZ79" s="855"/>
      <c r="DA79" s="856"/>
      <c r="DB79" s="854"/>
      <c r="DC79" s="855"/>
      <c r="DD79" s="855"/>
      <c r="DE79" s="855"/>
      <c r="DF79" s="856"/>
      <c r="DG79" s="854"/>
      <c r="DH79" s="855"/>
      <c r="DI79" s="855"/>
      <c r="DJ79" s="855"/>
      <c r="DK79" s="856"/>
      <c r="DL79" s="854"/>
      <c r="DM79" s="855"/>
      <c r="DN79" s="855"/>
      <c r="DO79" s="855"/>
      <c r="DP79" s="856"/>
      <c r="DQ79" s="854"/>
      <c r="DR79" s="855"/>
      <c r="DS79" s="855"/>
      <c r="DT79" s="855"/>
      <c r="DU79" s="856"/>
      <c r="DV79" s="851"/>
      <c r="DW79" s="852"/>
      <c r="DX79" s="852"/>
      <c r="DY79" s="852"/>
      <c r="DZ79" s="853"/>
      <c r="EA79" s="197"/>
    </row>
    <row r="80" spans="1:131" s="198" customFormat="1" ht="26.25" customHeight="1">
      <c r="A80" s="212">
        <v>13</v>
      </c>
      <c r="B80" s="867"/>
      <c r="C80" s="868"/>
      <c r="D80" s="868"/>
      <c r="E80" s="868"/>
      <c r="F80" s="868"/>
      <c r="G80" s="868"/>
      <c r="H80" s="868"/>
      <c r="I80" s="868"/>
      <c r="J80" s="868"/>
      <c r="K80" s="868"/>
      <c r="L80" s="868"/>
      <c r="M80" s="868"/>
      <c r="N80" s="868"/>
      <c r="O80" s="868"/>
      <c r="P80" s="869"/>
      <c r="Q80" s="872"/>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3"/>
      <c r="BA80" s="873"/>
      <c r="BB80" s="873"/>
      <c r="BC80" s="873"/>
      <c r="BD80" s="874"/>
      <c r="BE80" s="216"/>
      <c r="BF80" s="216"/>
      <c r="BG80" s="216"/>
      <c r="BH80" s="216"/>
      <c r="BI80" s="216"/>
      <c r="BJ80" s="216"/>
      <c r="BK80" s="216"/>
      <c r="BL80" s="216"/>
      <c r="BM80" s="216"/>
      <c r="BN80" s="216"/>
      <c r="BO80" s="216"/>
      <c r="BP80" s="216"/>
      <c r="BQ80" s="213">
        <v>74</v>
      </c>
      <c r="BR80" s="218"/>
      <c r="BS80" s="857"/>
      <c r="BT80" s="858"/>
      <c r="BU80" s="858"/>
      <c r="BV80" s="858"/>
      <c r="BW80" s="858"/>
      <c r="BX80" s="858"/>
      <c r="BY80" s="858"/>
      <c r="BZ80" s="858"/>
      <c r="CA80" s="858"/>
      <c r="CB80" s="858"/>
      <c r="CC80" s="858"/>
      <c r="CD80" s="858"/>
      <c r="CE80" s="858"/>
      <c r="CF80" s="858"/>
      <c r="CG80" s="859"/>
      <c r="CH80" s="854"/>
      <c r="CI80" s="855"/>
      <c r="CJ80" s="855"/>
      <c r="CK80" s="855"/>
      <c r="CL80" s="856"/>
      <c r="CM80" s="854"/>
      <c r="CN80" s="855"/>
      <c r="CO80" s="855"/>
      <c r="CP80" s="855"/>
      <c r="CQ80" s="856"/>
      <c r="CR80" s="854"/>
      <c r="CS80" s="855"/>
      <c r="CT80" s="855"/>
      <c r="CU80" s="855"/>
      <c r="CV80" s="856"/>
      <c r="CW80" s="854"/>
      <c r="CX80" s="855"/>
      <c r="CY80" s="855"/>
      <c r="CZ80" s="855"/>
      <c r="DA80" s="856"/>
      <c r="DB80" s="854"/>
      <c r="DC80" s="855"/>
      <c r="DD80" s="855"/>
      <c r="DE80" s="855"/>
      <c r="DF80" s="856"/>
      <c r="DG80" s="854"/>
      <c r="DH80" s="855"/>
      <c r="DI80" s="855"/>
      <c r="DJ80" s="855"/>
      <c r="DK80" s="856"/>
      <c r="DL80" s="854"/>
      <c r="DM80" s="855"/>
      <c r="DN80" s="855"/>
      <c r="DO80" s="855"/>
      <c r="DP80" s="856"/>
      <c r="DQ80" s="854"/>
      <c r="DR80" s="855"/>
      <c r="DS80" s="855"/>
      <c r="DT80" s="855"/>
      <c r="DU80" s="856"/>
      <c r="DV80" s="851"/>
      <c r="DW80" s="852"/>
      <c r="DX80" s="852"/>
      <c r="DY80" s="852"/>
      <c r="DZ80" s="853"/>
      <c r="EA80" s="197"/>
    </row>
    <row r="81" spans="1:131" s="198" customFormat="1" ht="26.25" customHeight="1">
      <c r="A81" s="212">
        <v>14</v>
      </c>
      <c r="B81" s="867"/>
      <c r="C81" s="868"/>
      <c r="D81" s="868"/>
      <c r="E81" s="868"/>
      <c r="F81" s="868"/>
      <c r="G81" s="868"/>
      <c r="H81" s="868"/>
      <c r="I81" s="868"/>
      <c r="J81" s="868"/>
      <c r="K81" s="868"/>
      <c r="L81" s="868"/>
      <c r="M81" s="868"/>
      <c r="N81" s="868"/>
      <c r="O81" s="868"/>
      <c r="P81" s="869"/>
      <c r="Q81" s="872"/>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3"/>
      <c r="BA81" s="873"/>
      <c r="BB81" s="873"/>
      <c r="BC81" s="873"/>
      <c r="BD81" s="874"/>
      <c r="BE81" s="216"/>
      <c r="BF81" s="216"/>
      <c r="BG81" s="216"/>
      <c r="BH81" s="216"/>
      <c r="BI81" s="216"/>
      <c r="BJ81" s="216"/>
      <c r="BK81" s="216"/>
      <c r="BL81" s="216"/>
      <c r="BM81" s="216"/>
      <c r="BN81" s="216"/>
      <c r="BO81" s="216"/>
      <c r="BP81" s="216"/>
      <c r="BQ81" s="213">
        <v>75</v>
      </c>
      <c r="BR81" s="218"/>
      <c r="BS81" s="857"/>
      <c r="BT81" s="858"/>
      <c r="BU81" s="858"/>
      <c r="BV81" s="858"/>
      <c r="BW81" s="858"/>
      <c r="BX81" s="858"/>
      <c r="BY81" s="858"/>
      <c r="BZ81" s="858"/>
      <c r="CA81" s="858"/>
      <c r="CB81" s="858"/>
      <c r="CC81" s="858"/>
      <c r="CD81" s="858"/>
      <c r="CE81" s="858"/>
      <c r="CF81" s="858"/>
      <c r="CG81" s="859"/>
      <c r="CH81" s="854"/>
      <c r="CI81" s="855"/>
      <c r="CJ81" s="855"/>
      <c r="CK81" s="855"/>
      <c r="CL81" s="856"/>
      <c r="CM81" s="854"/>
      <c r="CN81" s="855"/>
      <c r="CO81" s="855"/>
      <c r="CP81" s="855"/>
      <c r="CQ81" s="856"/>
      <c r="CR81" s="854"/>
      <c r="CS81" s="855"/>
      <c r="CT81" s="855"/>
      <c r="CU81" s="855"/>
      <c r="CV81" s="856"/>
      <c r="CW81" s="854"/>
      <c r="CX81" s="855"/>
      <c r="CY81" s="855"/>
      <c r="CZ81" s="855"/>
      <c r="DA81" s="856"/>
      <c r="DB81" s="854"/>
      <c r="DC81" s="855"/>
      <c r="DD81" s="855"/>
      <c r="DE81" s="855"/>
      <c r="DF81" s="856"/>
      <c r="DG81" s="854"/>
      <c r="DH81" s="855"/>
      <c r="DI81" s="855"/>
      <c r="DJ81" s="855"/>
      <c r="DK81" s="856"/>
      <c r="DL81" s="854"/>
      <c r="DM81" s="855"/>
      <c r="DN81" s="855"/>
      <c r="DO81" s="855"/>
      <c r="DP81" s="856"/>
      <c r="DQ81" s="854"/>
      <c r="DR81" s="855"/>
      <c r="DS81" s="855"/>
      <c r="DT81" s="855"/>
      <c r="DU81" s="856"/>
      <c r="DV81" s="851"/>
      <c r="DW81" s="852"/>
      <c r="DX81" s="852"/>
      <c r="DY81" s="852"/>
      <c r="DZ81" s="853"/>
      <c r="EA81" s="197"/>
    </row>
    <row r="82" spans="1:131" s="198" customFormat="1" ht="26.25" customHeight="1">
      <c r="A82" s="212">
        <v>15</v>
      </c>
      <c r="B82" s="867"/>
      <c r="C82" s="868"/>
      <c r="D82" s="868"/>
      <c r="E82" s="868"/>
      <c r="F82" s="868"/>
      <c r="G82" s="868"/>
      <c r="H82" s="868"/>
      <c r="I82" s="868"/>
      <c r="J82" s="868"/>
      <c r="K82" s="868"/>
      <c r="L82" s="868"/>
      <c r="M82" s="868"/>
      <c r="N82" s="868"/>
      <c r="O82" s="868"/>
      <c r="P82" s="869"/>
      <c r="Q82" s="872"/>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3"/>
      <c r="BA82" s="873"/>
      <c r="BB82" s="873"/>
      <c r="BC82" s="873"/>
      <c r="BD82" s="874"/>
      <c r="BE82" s="216"/>
      <c r="BF82" s="216"/>
      <c r="BG82" s="216"/>
      <c r="BH82" s="216"/>
      <c r="BI82" s="216"/>
      <c r="BJ82" s="216"/>
      <c r="BK82" s="216"/>
      <c r="BL82" s="216"/>
      <c r="BM82" s="216"/>
      <c r="BN82" s="216"/>
      <c r="BO82" s="216"/>
      <c r="BP82" s="216"/>
      <c r="BQ82" s="213">
        <v>76</v>
      </c>
      <c r="BR82" s="218"/>
      <c r="BS82" s="857"/>
      <c r="BT82" s="858"/>
      <c r="BU82" s="858"/>
      <c r="BV82" s="858"/>
      <c r="BW82" s="858"/>
      <c r="BX82" s="858"/>
      <c r="BY82" s="858"/>
      <c r="BZ82" s="858"/>
      <c r="CA82" s="858"/>
      <c r="CB82" s="858"/>
      <c r="CC82" s="858"/>
      <c r="CD82" s="858"/>
      <c r="CE82" s="858"/>
      <c r="CF82" s="858"/>
      <c r="CG82" s="859"/>
      <c r="CH82" s="854"/>
      <c r="CI82" s="855"/>
      <c r="CJ82" s="855"/>
      <c r="CK82" s="855"/>
      <c r="CL82" s="856"/>
      <c r="CM82" s="854"/>
      <c r="CN82" s="855"/>
      <c r="CO82" s="855"/>
      <c r="CP82" s="855"/>
      <c r="CQ82" s="856"/>
      <c r="CR82" s="854"/>
      <c r="CS82" s="855"/>
      <c r="CT82" s="855"/>
      <c r="CU82" s="855"/>
      <c r="CV82" s="856"/>
      <c r="CW82" s="854"/>
      <c r="CX82" s="855"/>
      <c r="CY82" s="855"/>
      <c r="CZ82" s="855"/>
      <c r="DA82" s="856"/>
      <c r="DB82" s="854"/>
      <c r="DC82" s="855"/>
      <c r="DD82" s="855"/>
      <c r="DE82" s="855"/>
      <c r="DF82" s="856"/>
      <c r="DG82" s="854"/>
      <c r="DH82" s="855"/>
      <c r="DI82" s="855"/>
      <c r="DJ82" s="855"/>
      <c r="DK82" s="856"/>
      <c r="DL82" s="854"/>
      <c r="DM82" s="855"/>
      <c r="DN82" s="855"/>
      <c r="DO82" s="855"/>
      <c r="DP82" s="856"/>
      <c r="DQ82" s="854"/>
      <c r="DR82" s="855"/>
      <c r="DS82" s="855"/>
      <c r="DT82" s="855"/>
      <c r="DU82" s="856"/>
      <c r="DV82" s="851"/>
      <c r="DW82" s="852"/>
      <c r="DX82" s="852"/>
      <c r="DY82" s="852"/>
      <c r="DZ82" s="853"/>
      <c r="EA82" s="197"/>
    </row>
    <row r="83" spans="1:131" s="198" customFormat="1" ht="26.25" customHeight="1">
      <c r="A83" s="212">
        <v>16</v>
      </c>
      <c r="B83" s="867"/>
      <c r="C83" s="868"/>
      <c r="D83" s="868"/>
      <c r="E83" s="868"/>
      <c r="F83" s="868"/>
      <c r="G83" s="868"/>
      <c r="H83" s="868"/>
      <c r="I83" s="868"/>
      <c r="J83" s="868"/>
      <c r="K83" s="868"/>
      <c r="L83" s="868"/>
      <c r="M83" s="868"/>
      <c r="N83" s="868"/>
      <c r="O83" s="868"/>
      <c r="P83" s="869"/>
      <c r="Q83" s="872"/>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3"/>
      <c r="BA83" s="873"/>
      <c r="BB83" s="873"/>
      <c r="BC83" s="873"/>
      <c r="BD83" s="874"/>
      <c r="BE83" s="216"/>
      <c r="BF83" s="216"/>
      <c r="BG83" s="216"/>
      <c r="BH83" s="216"/>
      <c r="BI83" s="216"/>
      <c r="BJ83" s="216"/>
      <c r="BK83" s="216"/>
      <c r="BL83" s="216"/>
      <c r="BM83" s="216"/>
      <c r="BN83" s="216"/>
      <c r="BO83" s="216"/>
      <c r="BP83" s="216"/>
      <c r="BQ83" s="213">
        <v>77</v>
      </c>
      <c r="BR83" s="218"/>
      <c r="BS83" s="857"/>
      <c r="BT83" s="858"/>
      <c r="BU83" s="858"/>
      <c r="BV83" s="858"/>
      <c r="BW83" s="858"/>
      <c r="BX83" s="858"/>
      <c r="BY83" s="858"/>
      <c r="BZ83" s="858"/>
      <c r="CA83" s="858"/>
      <c r="CB83" s="858"/>
      <c r="CC83" s="858"/>
      <c r="CD83" s="858"/>
      <c r="CE83" s="858"/>
      <c r="CF83" s="858"/>
      <c r="CG83" s="859"/>
      <c r="CH83" s="854"/>
      <c r="CI83" s="855"/>
      <c r="CJ83" s="855"/>
      <c r="CK83" s="855"/>
      <c r="CL83" s="856"/>
      <c r="CM83" s="854"/>
      <c r="CN83" s="855"/>
      <c r="CO83" s="855"/>
      <c r="CP83" s="855"/>
      <c r="CQ83" s="856"/>
      <c r="CR83" s="854"/>
      <c r="CS83" s="855"/>
      <c r="CT83" s="855"/>
      <c r="CU83" s="855"/>
      <c r="CV83" s="856"/>
      <c r="CW83" s="854"/>
      <c r="CX83" s="855"/>
      <c r="CY83" s="855"/>
      <c r="CZ83" s="855"/>
      <c r="DA83" s="856"/>
      <c r="DB83" s="854"/>
      <c r="DC83" s="855"/>
      <c r="DD83" s="855"/>
      <c r="DE83" s="855"/>
      <c r="DF83" s="856"/>
      <c r="DG83" s="854"/>
      <c r="DH83" s="855"/>
      <c r="DI83" s="855"/>
      <c r="DJ83" s="855"/>
      <c r="DK83" s="856"/>
      <c r="DL83" s="854"/>
      <c r="DM83" s="855"/>
      <c r="DN83" s="855"/>
      <c r="DO83" s="855"/>
      <c r="DP83" s="856"/>
      <c r="DQ83" s="854"/>
      <c r="DR83" s="855"/>
      <c r="DS83" s="855"/>
      <c r="DT83" s="855"/>
      <c r="DU83" s="856"/>
      <c r="DV83" s="851"/>
      <c r="DW83" s="852"/>
      <c r="DX83" s="852"/>
      <c r="DY83" s="852"/>
      <c r="DZ83" s="853"/>
      <c r="EA83" s="197"/>
    </row>
    <row r="84" spans="1:131" s="198" customFormat="1" ht="26.25" customHeight="1">
      <c r="A84" s="212">
        <v>17</v>
      </c>
      <c r="B84" s="867"/>
      <c r="C84" s="868"/>
      <c r="D84" s="868"/>
      <c r="E84" s="868"/>
      <c r="F84" s="868"/>
      <c r="G84" s="868"/>
      <c r="H84" s="868"/>
      <c r="I84" s="868"/>
      <c r="J84" s="868"/>
      <c r="K84" s="868"/>
      <c r="L84" s="868"/>
      <c r="M84" s="868"/>
      <c r="N84" s="868"/>
      <c r="O84" s="868"/>
      <c r="P84" s="869"/>
      <c r="Q84" s="872"/>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3"/>
      <c r="BA84" s="873"/>
      <c r="BB84" s="873"/>
      <c r="BC84" s="873"/>
      <c r="BD84" s="874"/>
      <c r="BE84" s="216"/>
      <c r="BF84" s="216"/>
      <c r="BG84" s="216"/>
      <c r="BH84" s="216"/>
      <c r="BI84" s="216"/>
      <c r="BJ84" s="216"/>
      <c r="BK84" s="216"/>
      <c r="BL84" s="216"/>
      <c r="BM84" s="216"/>
      <c r="BN84" s="216"/>
      <c r="BO84" s="216"/>
      <c r="BP84" s="216"/>
      <c r="BQ84" s="213">
        <v>78</v>
      </c>
      <c r="BR84" s="218"/>
      <c r="BS84" s="857"/>
      <c r="BT84" s="858"/>
      <c r="BU84" s="858"/>
      <c r="BV84" s="858"/>
      <c r="BW84" s="858"/>
      <c r="BX84" s="858"/>
      <c r="BY84" s="858"/>
      <c r="BZ84" s="858"/>
      <c r="CA84" s="858"/>
      <c r="CB84" s="858"/>
      <c r="CC84" s="858"/>
      <c r="CD84" s="858"/>
      <c r="CE84" s="858"/>
      <c r="CF84" s="858"/>
      <c r="CG84" s="859"/>
      <c r="CH84" s="854"/>
      <c r="CI84" s="855"/>
      <c r="CJ84" s="855"/>
      <c r="CK84" s="855"/>
      <c r="CL84" s="856"/>
      <c r="CM84" s="854"/>
      <c r="CN84" s="855"/>
      <c r="CO84" s="855"/>
      <c r="CP84" s="855"/>
      <c r="CQ84" s="856"/>
      <c r="CR84" s="854"/>
      <c r="CS84" s="855"/>
      <c r="CT84" s="855"/>
      <c r="CU84" s="855"/>
      <c r="CV84" s="856"/>
      <c r="CW84" s="854"/>
      <c r="CX84" s="855"/>
      <c r="CY84" s="855"/>
      <c r="CZ84" s="855"/>
      <c r="DA84" s="856"/>
      <c r="DB84" s="854"/>
      <c r="DC84" s="855"/>
      <c r="DD84" s="855"/>
      <c r="DE84" s="855"/>
      <c r="DF84" s="856"/>
      <c r="DG84" s="854"/>
      <c r="DH84" s="855"/>
      <c r="DI84" s="855"/>
      <c r="DJ84" s="855"/>
      <c r="DK84" s="856"/>
      <c r="DL84" s="854"/>
      <c r="DM84" s="855"/>
      <c r="DN84" s="855"/>
      <c r="DO84" s="855"/>
      <c r="DP84" s="856"/>
      <c r="DQ84" s="854"/>
      <c r="DR84" s="855"/>
      <c r="DS84" s="855"/>
      <c r="DT84" s="855"/>
      <c r="DU84" s="856"/>
      <c r="DV84" s="851"/>
      <c r="DW84" s="852"/>
      <c r="DX84" s="852"/>
      <c r="DY84" s="852"/>
      <c r="DZ84" s="853"/>
      <c r="EA84" s="197"/>
    </row>
    <row r="85" spans="1:131" s="198" customFormat="1" ht="26.25" customHeight="1">
      <c r="A85" s="212">
        <v>18</v>
      </c>
      <c r="B85" s="867"/>
      <c r="C85" s="868"/>
      <c r="D85" s="868"/>
      <c r="E85" s="868"/>
      <c r="F85" s="868"/>
      <c r="G85" s="868"/>
      <c r="H85" s="868"/>
      <c r="I85" s="868"/>
      <c r="J85" s="868"/>
      <c r="K85" s="868"/>
      <c r="L85" s="868"/>
      <c r="M85" s="868"/>
      <c r="N85" s="868"/>
      <c r="O85" s="868"/>
      <c r="P85" s="869"/>
      <c r="Q85" s="872"/>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3"/>
      <c r="BA85" s="873"/>
      <c r="BB85" s="873"/>
      <c r="BC85" s="873"/>
      <c r="BD85" s="874"/>
      <c r="BE85" s="216"/>
      <c r="BF85" s="216"/>
      <c r="BG85" s="216"/>
      <c r="BH85" s="216"/>
      <c r="BI85" s="216"/>
      <c r="BJ85" s="216"/>
      <c r="BK85" s="216"/>
      <c r="BL85" s="216"/>
      <c r="BM85" s="216"/>
      <c r="BN85" s="216"/>
      <c r="BO85" s="216"/>
      <c r="BP85" s="216"/>
      <c r="BQ85" s="213">
        <v>79</v>
      </c>
      <c r="BR85" s="218"/>
      <c r="BS85" s="857"/>
      <c r="BT85" s="858"/>
      <c r="BU85" s="858"/>
      <c r="BV85" s="858"/>
      <c r="BW85" s="858"/>
      <c r="BX85" s="858"/>
      <c r="BY85" s="858"/>
      <c r="BZ85" s="858"/>
      <c r="CA85" s="858"/>
      <c r="CB85" s="858"/>
      <c r="CC85" s="858"/>
      <c r="CD85" s="858"/>
      <c r="CE85" s="858"/>
      <c r="CF85" s="858"/>
      <c r="CG85" s="859"/>
      <c r="CH85" s="854"/>
      <c r="CI85" s="855"/>
      <c r="CJ85" s="855"/>
      <c r="CK85" s="855"/>
      <c r="CL85" s="856"/>
      <c r="CM85" s="854"/>
      <c r="CN85" s="855"/>
      <c r="CO85" s="855"/>
      <c r="CP85" s="855"/>
      <c r="CQ85" s="856"/>
      <c r="CR85" s="854"/>
      <c r="CS85" s="855"/>
      <c r="CT85" s="855"/>
      <c r="CU85" s="855"/>
      <c r="CV85" s="856"/>
      <c r="CW85" s="854"/>
      <c r="CX85" s="855"/>
      <c r="CY85" s="855"/>
      <c r="CZ85" s="855"/>
      <c r="DA85" s="856"/>
      <c r="DB85" s="854"/>
      <c r="DC85" s="855"/>
      <c r="DD85" s="855"/>
      <c r="DE85" s="855"/>
      <c r="DF85" s="856"/>
      <c r="DG85" s="854"/>
      <c r="DH85" s="855"/>
      <c r="DI85" s="855"/>
      <c r="DJ85" s="855"/>
      <c r="DK85" s="856"/>
      <c r="DL85" s="854"/>
      <c r="DM85" s="855"/>
      <c r="DN85" s="855"/>
      <c r="DO85" s="855"/>
      <c r="DP85" s="856"/>
      <c r="DQ85" s="854"/>
      <c r="DR85" s="855"/>
      <c r="DS85" s="855"/>
      <c r="DT85" s="855"/>
      <c r="DU85" s="856"/>
      <c r="DV85" s="851"/>
      <c r="DW85" s="852"/>
      <c r="DX85" s="852"/>
      <c r="DY85" s="852"/>
      <c r="DZ85" s="853"/>
      <c r="EA85" s="197"/>
    </row>
    <row r="86" spans="1:131" s="198" customFormat="1" ht="26.25" customHeight="1">
      <c r="A86" s="212">
        <v>19</v>
      </c>
      <c r="B86" s="867"/>
      <c r="C86" s="868"/>
      <c r="D86" s="868"/>
      <c r="E86" s="868"/>
      <c r="F86" s="868"/>
      <c r="G86" s="868"/>
      <c r="H86" s="868"/>
      <c r="I86" s="868"/>
      <c r="J86" s="868"/>
      <c r="K86" s="868"/>
      <c r="L86" s="868"/>
      <c r="M86" s="868"/>
      <c r="N86" s="868"/>
      <c r="O86" s="868"/>
      <c r="P86" s="869"/>
      <c r="Q86" s="872"/>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3"/>
      <c r="BA86" s="873"/>
      <c r="BB86" s="873"/>
      <c r="BC86" s="873"/>
      <c r="BD86" s="874"/>
      <c r="BE86" s="216"/>
      <c r="BF86" s="216"/>
      <c r="BG86" s="216"/>
      <c r="BH86" s="216"/>
      <c r="BI86" s="216"/>
      <c r="BJ86" s="216"/>
      <c r="BK86" s="216"/>
      <c r="BL86" s="216"/>
      <c r="BM86" s="216"/>
      <c r="BN86" s="216"/>
      <c r="BO86" s="216"/>
      <c r="BP86" s="216"/>
      <c r="BQ86" s="213">
        <v>80</v>
      </c>
      <c r="BR86" s="218"/>
      <c r="BS86" s="857"/>
      <c r="BT86" s="858"/>
      <c r="BU86" s="858"/>
      <c r="BV86" s="858"/>
      <c r="BW86" s="858"/>
      <c r="BX86" s="858"/>
      <c r="BY86" s="858"/>
      <c r="BZ86" s="858"/>
      <c r="CA86" s="858"/>
      <c r="CB86" s="858"/>
      <c r="CC86" s="858"/>
      <c r="CD86" s="858"/>
      <c r="CE86" s="858"/>
      <c r="CF86" s="858"/>
      <c r="CG86" s="859"/>
      <c r="CH86" s="854"/>
      <c r="CI86" s="855"/>
      <c r="CJ86" s="855"/>
      <c r="CK86" s="855"/>
      <c r="CL86" s="856"/>
      <c r="CM86" s="854"/>
      <c r="CN86" s="855"/>
      <c r="CO86" s="855"/>
      <c r="CP86" s="855"/>
      <c r="CQ86" s="856"/>
      <c r="CR86" s="854"/>
      <c r="CS86" s="855"/>
      <c r="CT86" s="855"/>
      <c r="CU86" s="855"/>
      <c r="CV86" s="856"/>
      <c r="CW86" s="854"/>
      <c r="CX86" s="855"/>
      <c r="CY86" s="855"/>
      <c r="CZ86" s="855"/>
      <c r="DA86" s="856"/>
      <c r="DB86" s="854"/>
      <c r="DC86" s="855"/>
      <c r="DD86" s="855"/>
      <c r="DE86" s="855"/>
      <c r="DF86" s="856"/>
      <c r="DG86" s="854"/>
      <c r="DH86" s="855"/>
      <c r="DI86" s="855"/>
      <c r="DJ86" s="855"/>
      <c r="DK86" s="856"/>
      <c r="DL86" s="854"/>
      <c r="DM86" s="855"/>
      <c r="DN86" s="855"/>
      <c r="DO86" s="855"/>
      <c r="DP86" s="856"/>
      <c r="DQ86" s="854"/>
      <c r="DR86" s="855"/>
      <c r="DS86" s="855"/>
      <c r="DT86" s="855"/>
      <c r="DU86" s="856"/>
      <c r="DV86" s="851"/>
      <c r="DW86" s="852"/>
      <c r="DX86" s="852"/>
      <c r="DY86" s="852"/>
      <c r="DZ86" s="853"/>
      <c r="EA86" s="197"/>
    </row>
    <row r="87" spans="1:131" s="198" customFormat="1" ht="26.25" customHeight="1">
      <c r="A87" s="220">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16"/>
      <c r="BF87" s="216"/>
      <c r="BG87" s="216"/>
      <c r="BH87" s="216"/>
      <c r="BI87" s="216"/>
      <c r="BJ87" s="216"/>
      <c r="BK87" s="216"/>
      <c r="BL87" s="216"/>
      <c r="BM87" s="216"/>
      <c r="BN87" s="216"/>
      <c r="BO87" s="216"/>
      <c r="BP87" s="216"/>
      <c r="BQ87" s="213">
        <v>81</v>
      </c>
      <c r="BR87" s="218"/>
      <c r="BS87" s="857"/>
      <c r="BT87" s="858"/>
      <c r="BU87" s="858"/>
      <c r="BV87" s="858"/>
      <c r="BW87" s="858"/>
      <c r="BX87" s="858"/>
      <c r="BY87" s="858"/>
      <c r="BZ87" s="858"/>
      <c r="CA87" s="858"/>
      <c r="CB87" s="858"/>
      <c r="CC87" s="858"/>
      <c r="CD87" s="858"/>
      <c r="CE87" s="858"/>
      <c r="CF87" s="858"/>
      <c r="CG87" s="859"/>
      <c r="CH87" s="854"/>
      <c r="CI87" s="855"/>
      <c r="CJ87" s="855"/>
      <c r="CK87" s="855"/>
      <c r="CL87" s="856"/>
      <c r="CM87" s="854"/>
      <c r="CN87" s="855"/>
      <c r="CO87" s="855"/>
      <c r="CP87" s="855"/>
      <c r="CQ87" s="856"/>
      <c r="CR87" s="854"/>
      <c r="CS87" s="855"/>
      <c r="CT87" s="855"/>
      <c r="CU87" s="855"/>
      <c r="CV87" s="856"/>
      <c r="CW87" s="854"/>
      <c r="CX87" s="855"/>
      <c r="CY87" s="855"/>
      <c r="CZ87" s="855"/>
      <c r="DA87" s="856"/>
      <c r="DB87" s="854"/>
      <c r="DC87" s="855"/>
      <c r="DD87" s="855"/>
      <c r="DE87" s="855"/>
      <c r="DF87" s="856"/>
      <c r="DG87" s="854"/>
      <c r="DH87" s="855"/>
      <c r="DI87" s="855"/>
      <c r="DJ87" s="855"/>
      <c r="DK87" s="856"/>
      <c r="DL87" s="854"/>
      <c r="DM87" s="855"/>
      <c r="DN87" s="855"/>
      <c r="DO87" s="855"/>
      <c r="DP87" s="856"/>
      <c r="DQ87" s="854"/>
      <c r="DR87" s="855"/>
      <c r="DS87" s="855"/>
      <c r="DT87" s="855"/>
      <c r="DU87" s="856"/>
      <c r="DV87" s="851"/>
      <c r="DW87" s="852"/>
      <c r="DX87" s="852"/>
      <c r="DY87" s="852"/>
      <c r="DZ87" s="853"/>
      <c r="EA87" s="197"/>
    </row>
    <row r="88" spans="1:131" s="198" customFormat="1" ht="26.25" customHeight="1" thickBot="1">
      <c r="A88" s="215" t="s">
        <v>362</v>
      </c>
      <c r="B88" s="781" t="s">
        <v>384</v>
      </c>
      <c r="C88" s="782"/>
      <c r="D88" s="782"/>
      <c r="E88" s="782"/>
      <c r="F88" s="782"/>
      <c r="G88" s="782"/>
      <c r="H88" s="782"/>
      <c r="I88" s="782"/>
      <c r="J88" s="782"/>
      <c r="K88" s="782"/>
      <c r="L88" s="782"/>
      <c r="M88" s="782"/>
      <c r="N88" s="782"/>
      <c r="O88" s="782"/>
      <c r="P88" s="783"/>
      <c r="Q88" s="832"/>
      <c r="R88" s="833"/>
      <c r="S88" s="833"/>
      <c r="T88" s="833"/>
      <c r="U88" s="833"/>
      <c r="V88" s="833"/>
      <c r="W88" s="833"/>
      <c r="X88" s="833"/>
      <c r="Y88" s="833"/>
      <c r="Z88" s="833"/>
      <c r="AA88" s="833"/>
      <c r="AB88" s="833"/>
      <c r="AC88" s="833"/>
      <c r="AD88" s="833"/>
      <c r="AE88" s="833"/>
      <c r="AF88" s="836">
        <f>SUM(AF68:AJ87)</f>
        <v>22349</v>
      </c>
      <c r="AG88" s="836"/>
      <c r="AH88" s="836"/>
      <c r="AI88" s="836"/>
      <c r="AJ88" s="836"/>
      <c r="AK88" s="833"/>
      <c r="AL88" s="833"/>
      <c r="AM88" s="833"/>
      <c r="AN88" s="833"/>
      <c r="AO88" s="833"/>
      <c r="AP88" s="836">
        <f t="shared" ref="AP88" si="3">SUM(AP68:AT87)</f>
        <v>20401</v>
      </c>
      <c r="AQ88" s="836"/>
      <c r="AR88" s="836"/>
      <c r="AS88" s="836"/>
      <c r="AT88" s="836"/>
      <c r="AU88" s="836">
        <f t="shared" ref="AU88" si="4">SUM(AU68:AY87)</f>
        <v>11919</v>
      </c>
      <c r="AV88" s="836"/>
      <c r="AW88" s="836"/>
      <c r="AX88" s="836"/>
      <c r="AY88" s="836"/>
      <c r="AZ88" s="841"/>
      <c r="BA88" s="841"/>
      <c r="BB88" s="841"/>
      <c r="BC88" s="841"/>
      <c r="BD88" s="842"/>
      <c r="BE88" s="216"/>
      <c r="BF88" s="216"/>
      <c r="BG88" s="216"/>
      <c r="BH88" s="216"/>
      <c r="BI88" s="216"/>
      <c r="BJ88" s="216"/>
      <c r="BK88" s="216"/>
      <c r="BL88" s="216"/>
      <c r="BM88" s="216"/>
      <c r="BN88" s="216"/>
      <c r="BO88" s="216"/>
      <c r="BP88" s="216"/>
      <c r="BQ88" s="213">
        <v>82</v>
      </c>
      <c r="BR88" s="218"/>
      <c r="BS88" s="857"/>
      <c r="BT88" s="858"/>
      <c r="BU88" s="858"/>
      <c r="BV88" s="858"/>
      <c r="BW88" s="858"/>
      <c r="BX88" s="858"/>
      <c r="BY88" s="858"/>
      <c r="BZ88" s="858"/>
      <c r="CA88" s="858"/>
      <c r="CB88" s="858"/>
      <c r="CC88" s="858"/>
      <c r="CD88" s="858"/>
      <c r="CE88" s="858"/>
      <c r="CF88" s="858"/>
      <c r="CG88" s="859"/>
      <c r="CH88" s="854"/>
      <c r="CI88" s="855"/>
      <c r="CJ88" s="855"/>
      <c r="CK88" s="855"/>
      <c r="CL88" s="856"/>
      <c r="CM88" s="854"/>
      <c r="CN88" s="855"/>
      <c r="CO88" s="855"/>
      <c r="CP88" s="855"/>
      <c r="CQ88" s="856"/>
      <c r="CR88" s="854"/>
      <c r="CS88" s="855"/>
      <c r="CT88" s="855"/>
      <c r="CU88" s="855"/>
      <c r="CV88" s="856"/>
      <c r="CW88" s="854"/>
      <c r="CX88" s="855"/>
      <c r="CY88" s="855"/>
      <c r="CZ88" s="855"/>
      <c r="DA88" s="856"/>
      <c r="DB88" s="854"/>
      <c r="DC88" s="855"/>
      <c r="DD88" s="855"/>
      <c r="DE88" s="855"/>
      <c r="DF88" s="856"/>
      <c r="DG88" s="854"/>
      <c r="DH88" s="855"/>
      <c r="DI88" s="855"/>
      <c r="DJ88" s="855"/>
      <c r="DK88" s="856"/>
      <c r="DL88" s="854"/>
      <c r="DM88" s="855"/>
      <c r="DN88" s="855"/>
      <c r="DO88" s="855"/>
      <c r="DP88" s="856"/>
      <c r="DQ88" s="854"/>
      <c r="DR88" s="855"/>
      <c r="DS88" s="855"/>
      <c r="DT88" s="855"/>
      <c r="DU88" s="856"/>
      <c r="DV88" s="851"/>
      <c r="DW88" s="852"/>
      <c r="DX88" s="852"/>
      <c r="DY88" s="852"/>
      <c r="DZ88" s="853"/>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7"/>
      <c r="BT89" s="858"/>
      <c r="BU89" s="858"/>
      <c r="BV89" s="858"/>
      <c r="BW89" s="858"/>
      <c r="BX89" s="858"/>
      <c r="BY89" s="858"/>
      <c r="BZ89" s="858"/>
      <c r="CA89" s="858"/>
      <c r="CB89" s="858"/>
      <c r="CC89" s="858"/>
      <c r="CD89" s="858"/>
      <c r="CE89" s="858"/>
      <c r="CF89" s="858"/>
      <c r="CG89" s="859"/>
      <c r="CH89" s="854"/>
      <c r="CI89" s="855"/>
      <c r="CJ89" s="855"/>
      <c r="CK89" s="855"/>
      <c r="CL89" s="856"/>
      <c r="CM89" s="854"/>
      <c r="CN89" s="855"/>
      <c r="CO89" s="855"/>
      <c r="CP89" s="855"/>
      <c r="CQ89" s="856"/>
      <c r="CR89" s="854"/>
      <c r="CS89" s="855"/>
      <c r="CT89" s="855"/>
      <c r="CU89" s="855"/>
      <c r="CV89" s="856"/>
      <c r="CW89" s="854"/>
      <c r="CX89" s="855"/>
      <c r="CY89" s="855"/>
      <c r="CZ89" s="855"/>
      <c r="DA89" s="856"/>
      <c r="DB89" s="854"/>
      <c r="DC89" s="855"/>
      <c r="DD89" s="855"/>
      <c r="DE89" s="855"/>
      <c r="DF89" s="856"/>
      <c r="DG89" s="854"/>
      <c r="DH89" s="855"/>
      <c r="DI89" s="855"/>
      <c r="DJ89" s="855"/>
      <c r="DK89" s="856"/>
      <c r="DL89" s="854"/>
      <c r="DM89" s="855"/>
      <c r="DN89" s="855"/>
      <c r="DO89" s="855"/>
      <c r="DP89" s="856"/>
      <c r="DQ89" s="854"/>
      <c r="DR89" s="855"/>
      <c r="DS89" s="855"/>
      <c r="DT89" s="855"/>
      <c r="DU89" s="856"/>
      <c r="DV89" s="851"/>
      <c r="DW89" s="852"/>
      <c r="DX89" s="852"/>
      <c r="DY89" s="852"/>
      <c r="DZ89" s="853"/>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7"/>
      <c r="BT90" s="858"/>
      <c r="BU90" s="858"/>
      <c r="BV90" s="858"/>
      <c r="BW90" s="858"/>
      <c r="BX90" s="858"/>
      <c r="BY90" s="858"/>
      <c r="BZ90" s="858"/>
      <c r="CA90" s="858"/>
      <c r="CB90" s="858"/>
      <c r="CC90" s="858"/>
      <c r="CD90" s="858"/>
      <c r="CE90" s="858"/>
      <c r="CF90" s="858"/>
      <c r="CG90" s="859"/>
      <c r="CH90" s="854"/>
      <c r="CI90" s="855"/>
      <c r="CJ90" s="855"/>
      <c r="CK90" s="855"/>
      <c r="CL90" s="856"/>
      <c r="CM90" s="854"/>
      <c r="CN90" s="855"/>
      <c r="CO90" s="855"/>
      <c r="CP90" s="855"/>
      <c r="CQ90" s="856"/>
      <c r="CR90" s="854"/>
      <c r="CS90" s="855"/>
      <c r="CT90" s="855"/>
      <c r="CU90" s="855"/>
      <c r="CV90" s="856"/>
      <c r="CW90" s="854"/>
      <c r="CX90" s="855"/>
      <c r="CY90" s="855"/>
      <c r="CZ90" s="855"/>
      <c r="DA90" s="856"/>
      <c r="DB90" s="854"/>
      <c r="DC90" s="855"/>
      <c r="DD90" s="855"/>
      <c r="DE90" s="855"/>
      <c r="DF90" s="856"/>
      <c r="DG90" s="854"/>
      <c r="DH90" s="855"/>
      <c r="DI90" s="855"/>
      <c r="DJ90" s="855"/>
      <c r="DK90" s="856"/>
      <c r="DL90" s="854"/>
      <c r="DM90" s="855"/>
      <c r="DN90" s="855"/>
      <c r="DO90" s="855"/>
      <c r="DP90" s="856"/>
      <c r="DQ90" s="854"/>
      <c r="DR90" s="855"/>
      <c r="DS90" s="855"/>
      <c r="DT90" s="855"/>
      <c r="DU90" s="856"/>
      <c r="DV90" s="851"/>
      <c r="DW90" s="852"/>
      <c r="DX90" s="852"/>
      <c r="DY90" s="852"/>
      <c r="DZ90" s="853"/>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7"/>
      <c r="BT91" s="858"/>
      <c r="BU91" s="858"/>
      <c r="BV91" s="858"/>
      <c r="BW91" s="858"/>
      <c r="BX91" s="858"/>
      <c r="BY91" s="858"/>
      <c r="BZ91" s="858"/>
      <c r="CA91" s="858"/>
      <c r="CB91" s="858"/>
      <c r="CC91" s="858"/>
      <c r="CD91" s="858"/>
      <c r="CE91" s="858"/>
      <c r="CF91" s="858"/>
      <c r="CG91" s="859"/>
      <c r="CH91" s="854"/>
      <c r="CI91" s="855"/>
      <c r="CJ91" s="855"/>
      <c r="CK91" s="855"/>
      <c r="CL91" s="856"/>
      <c r="CM91" s="854"/>
      <c r="CN91" s="855"/>
      <c r="CO91" s="855"/>
      <c r="CP91" s="855"/>
      <c r="CQ91" s="856"/>
      <c r="CR91" s="854"/>
      <c r="CS91" s="855"/>
      <c r="CT91" s="855"/>
      <c r="CU91" s="855"/>
      <c r="CV91" s="856"/>
      <c r="CW91" s="854"/>
      <c r="CX91" s="855"/>
      <c r="CY91" s="855"/>
      <c r="CZ91" s="855"/>
      <c r="DA91" s="856"/>
      <c r="DB91" s="854"/>
      <c r="DC91" s="855"/>
      <c r="DD91" s="855"/>
      <c r="DE91" s="855"/>
      <c r="DF91" s="856"/>
      <c r="DG91" s="854"/>
      <c r="DH91" s="855"/>
      <c r="DI91" s="855"/>
      <c r="DJ91" s="855"/>
      <c r="DK91" s="856"/>
      <c r="DL91" s="854"/>
      <c r="DM91" s="855"/>
      <c r="DN91" s="855"/>
      <c r="DO91" s="855"/>
      <c r="DP91" s="856"/>
      <c r="DQ91" s="854"/>
      <c r="DR91" s="855"/>
      <c r="DS91" s="855"/>
      <c r="DT91" s="855"/>
      <c r="DU91" s="856"/>
      <c r="DV91" s="851"/>
      <c r="DW91" s="852"/>
      <c r="DX91" s="852"/>
      <c r="DY91" s="852"/>
      <c r="DZ91" s="853"/>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7"/>
      <c r="BT92" s="858"/>
      <c r="BU92" s="858"/>
      <c r="BV92" s="858"/>
      <c r="BW92" s="858"/>
      <c r="BX92" s="858"/>
      <c r="BY92" s="858"/>
      <c r="BZ92" s="858"/>
      <c r="CA92" s="858"/>
      <c r="CB92" s="858"/>
      <c r="CC92" s="858"/>
      <c r="CD92" s="858"/>
      <c r="CE92" s="858"/>
      <c r="CF92" s="858"/>
      <c r="CG92" s="859"/>
      <c r="CH92" s="854"/>
      <c r="CI92" s="855"/>
      <c r="CJ92" s="855"/>
      <c r="CK92" s="855"/>
      <c r="CL92" s="856"/>
      <c r="CM92" s="854"/>
      <c r="CN92" s="855"/>
      <c r="CO92" s="855"/>
      <c r="CP92" s="855"/>
      <c r="CQ92" s="856"/>
      <c r="CR92" s="854"/>
      <c r="CS92" s="855"/>
      <c r="CT92" s="855"/>
      <c r="CU92" s="855"/>
      <c r="CV92" s="856"/>
      <c r="CW92" s="854"/>
      <c r="CX92" s="855"/>
      <c r="CY92" s="855"/>
      <c r="CZ92" s="855"/>
      <c r="DA92" s="856"/>
      <c r="DB92" s="854"/>
      <c r="DC92" s="855"/>
      <c r="DD92" s="855"/>
      <c r="DE92" s="855"/>
      <c r="DF92" s="856"/>
      <c r="DG92" s="854"/>
      <c r="DH92" s="855"/>
      <c r="DI92" s="855"/>
      <c r="DJ92" s="855"/>
      <c r="DK92" s="856"/>
      <c r="DL92" s="854"/>
      <c r="DM92" s="855"/>
      <c r="DN92" s="855"/>
      <c r="DO92" s="855"/>
      <c r="DP92" s="856"/>
      <c r="DQ92" s="854"/>
      <c r="DR92" s="855"/>
      <c r="DS92" s="855"/>
      <c r="DT92" s="855"/>
      <c r="DU92" s="856"/>
      <c r="DV92" s="851"/>
      <c r="DW92" s="852"/>
      <c r="DX92" s="852"/>
      <c r="DY92" s="852"/>
      <c r="DZ92" s="853"/>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7"/>
      <c r="BT93" s="858"/>
      <c r="BU93" s="858"/>
      <c r="BV93" s="858"/>
      <c r="BW93" s="858"/>
      <c r="BX93" s="858"/>
      <c r="BY93" s="858"/>
      <c r="BZ93" s="858"/>
      <c r="CA93" s="858"/>
      <c r="CB93" s="858"/>
      <c r="CC93" s="858"/>
      <c r="CD93" s="858"/>
      <c r="CE93" s="858"/>
      <c r="CF93" s="858"/>
      <c r="CG93" s="859"/>
      <c r="CH93" s="854"/>
      <c r="CI93" s="855"/>
      <c r="CJ93" s="855"/>
      <c r="CK93" s="855"/>
      <c r="CL93" s="856"/>
      <c r="CM93" s="854"/>
      <c r="CN93" s="855"/>
      <c r="CO93" s="855"/>
      <c r="CP93" s="855"/>
      <c r="CQ93" s="856"/>
      <c r="CR93" s="854"/>
      <c r="CS93" s="855"/>
      <c r="CT93" s="855"/>
      <c r="CU93" s="855"/>
      <c r="CV93" s="856"/>
      <c r="CW93" s="854"/>
      <c r="CX93" s="855"/>
      <c r="CY93" s="855"/>
      <c r="CZ93" s="855"/>
      <c r="DA93" s="856"/>
      <c r="DB93" s="854"/>
      <c r="DC93" s="855"/>
      <c r="DD93" s="855"/>
      <c r="DE93" s="855"/>
      <c r="DF93" s="856"/>
      <c r="DG93" s="854"/>
      <c r="DH93" s="855"/>
      <c r="DI93" s="855"/>
      <c r="DJ93" s="855"/>
      <c r="DK93" s="856"/>
      <c r="DL93" s="854"/>
      <c r="DM93" s="855"/>
      <c r="DN93" s="855"/>
      <c r="DO93" s="855"/>
      <c r="DP93" s="856"/>
      <c r="DQ93" s="854"/>
      <c r="DR93" s="855"/>
      <c r="DS93" s="855"/>
      <c r="DT93" s="855"/>
      <c r="DU93" s="856"/>
      <c r="DV93" s="851"/>
      <c r="DW93" s="852"/>
      <c r="DX93" s="852"/>
      <c r="DY93" s="852"/>
      <c r="DZ93" s="853"/>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7"/>
      <c r="BT94" s="858"/>
      <c r="BU94" s="858"/>
      <c r="BV94" s="858"/>
      <c r="BW94" s="858"/>
      <c r="BX94" s="858"/>
      <c r="BY94" s="858"/>
      <c r="BZ94" s="858"/>
      <c r="CA94" s="858"/>
      <c r="CB94" s="858"/>
      <c r="CC94" s="858"/>
      <c r="CD94" s="858"/>
      <c r="CE94" s="858"/>
      <c r="CF94" s="858"/>
      <c r="CG94" s="859"/>
      <c r="CH94" s="854"/>
      <c r="CI94" s="855"/>
      <c r="CJ94" s="855"/>
      <c r="CK94" s="855"/>
      <c r="CL94" s="856"/>
      <c r="CM94" s="854"/>
      <c r="CN94" s="855"/>
      <c r="CO94" s="855"/>
      <c r="CP94" s="855"/>
      <c r="CQ94" s="856"/>
      <c r="CR94" s="854"/>
      <c r="CS94" s="855"/>
      <c r="CT94" s="855"/>
      <c r="CU94" s="855"/>
      <c r="CV94" s="856"/>
      <c r="CW94" s="854"/>
      <c r="CX94" s="855"/>
      <c r="CY94" s="855"/>
      <c r="CZ94" s="855"/>
      <c r="DA94" s="856"/>
      <c r="DB94" s="854"/>
      <c r="DC94" s="855"/>
      <c r="DD94" s="855"/>
      <c r="DE94" s="855"/>
      <c r="DF94" s="856"/>
      <c r="DG94" s="854"/>
      <c r="DH94" s="855"/>
      <c r="DI94" s="855"/>
      <c r="DJ94" s="855"/>
      <c r="DK94" s="856"/>
      <c r="DL94" s="854"/>
      <c r="DM94" s="855"/>
      <c r="DN94" s="855"/>
      <c r="DO94" s="855"/>
      <c r="DP94" s="856"/>
      <c r="DQ94" s="854"/>
      <c r="DR94" s="855"/>
      <c r="DS94" s="855"/>
      <c r="DT94" s="855"/>
      <c r="DU94" s="856"/>
      <c r="DV94" s="851"/>
      <c r="DW94" s="852"/>
      <c r="DX94" s="852"/>
      <c r="DY94" s="852"/>
      <c r="DZ94" s="853"/>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7"/>
      <c r="BT95" s="858"/>
      <c r="BU95" s="858"/>
      <c r="BV95" s="858"/>
      <c r="BW95" s="858"/>
      <c r="BX95" s="858"/>
      <c r="BY95" s="858"/>
      <c r="BZ95" s="858"/>
      <c r="CA95" s="858"/>
      <c r="CB95" s="858"/>
      <c r="CC95" s="858"/>
      <c r="CD95" s="858"/>
      <c r="CE95" s="858"/>
      <c r="CF95" s="858"/>
      <c r="CG95" s="859"/>
      <c r="CH95" s="854"/>
      <c r="CI95" s="855"/>
      <c r="CJ95" s="855"/>
      <c r="CK95" s="855"/>
      <c r="CL95" s="856"/>
      <c r="CM95" s="854"/>
      <c r="CN95" s="855"/>
      <c r="CO95" s="855"/>
      <c r="CP95" s="855"/>
      <c r="CQ95" s="856"/>
      <c r="CR95" s="854"/>
      <c r="CS95" s="855"/>
      <c r="CT95" s="855"/>
      <c r="CU95" s="855"/>
      <c r="CV95" s="856"/>
      <c r="CW95" s="854"/>
      <c r="CX95" s="855"/>
      <c r="CY95" s="855"/>
      <c r="CZ95" s="855"/>
      <c r="DA95" s="856"/>
      <c r="DB95" s="854"/>
      <c r="DC95" s="855"/>
      <c r="DD95" s="855"/>
      <c r="DE95" s="855"/>
      <c r="DF95" s="856"/>
      <c r="DG95" s="854"/>
      <c r="DH95" s="855"/>
      <c r="DI95" s="855"/>
      <c r="DJ95" s="855"/>
      <c r="DK95" s="856"/>
      <c r="DL95" s="854"/>
      <c r="DM95" s="855"/>
      <c r="DN95" s="855"/>
      <c r="DO95" s="855"/>
      <c r="DP95" s="856"/>
      <c r="DQ95" s="854"/>
      <c r="DR95" s="855"/>
      <c r="DS95" s="855"/>
      <c r="DT95" s="855"/>
      <c r="DU95" s="856"/>
      <c r="DV95" s="851"/>
      <c r="DW95" s="852"/>
      <c r="DX95" s="852"/>
      <c r="DY95" s="852"/>
      <c r="DZ95" s="853"/>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7"/>
      <c r="BT96" s="858"/>
      <c r="BU96" s="858"/>
      <c r="BV96" s="858"/>
      <c r="BW96" s="858"/>
      <c r="BX96" s="858"/>
      <c r="BY96" s="858"/>
      <c r="BZ96" s="858"/>
      <c r="CA96" s="858"/>
      <c r="CB96" s="858"/>
      <c r="CC96" s="858"/>
      <c r="CD96" s="858"/>
      <c r="CE96" s="858"/>
      <c r="CF96" s="858"/>
      <c r="CG96" s="859"/>
      <c r="CH96" s="854"/>
      <c r="CI96" s="855"/>
      <c r="CJ96" s="855"/>
      <c r="CK96" s="855"/>
      <c r="CL96" s="856"/>
      <c r="CM96" s="854"/>
      <c r="CN96" s="855"/>
      <c r="CO96" s="855"/>
      <c r="CP96" s="855"/>
      <c r="CQ96" s="856"/>
      <c r="CR96" s="854"/>
      <c r="CS96" s="855"/>
      <c r="CT96" s="855"/>
      <c r="CU96" s="855"/>
      <c r="CV96" s="856"/>
      <c r="CW96" s="854"/>
      <c r="CX96" s="855"/>
      <c r="CY96" s="855"/>
      <c r="CZ96" s="855"/>
      <c r="DA96" s="856"/>
      <c r="DB96" s="854"/>
      <c r="DC96" s="855"/>
      <c r="DD96" s="855"/>
      <c r="DE96" s="855"/>
      <c r="DF96" s="856"/>
      <c r="DG96" s="854"/>
      <c r="DH96" s="855"/>
      <c r="DI96" s="855"/>
      <c r="DJ96" s="855"/>
      <c r="DK96" s="856"/>
      <c r="DL96" s="854"/>
      <c r="DM96" s="855"/>
      <c r="DN96" s="855"/>
      <c r="DO96" s="855"/>
      <c r="DP96" s="856"/>
      <c r="DQ96" s="854"/>
      <c r="DR96" s="855"/>
      <c r="DS96" s="855"/>
      <c r="DT96" s="855"/>
      <c r="DU96" s="856"/>
      <c r="DV96" s="851"/>
      <c r="DW96" s="852"/>
      <c r="DX96" s="852"/>
      <c r="DY96" s="852"/>
      <c r="DZ96" s="853"/>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7"/>
      <c r="BT97" s="858"/>
      <c r="BU97" s="858"/>
      <c r="BV97" s="858"/>
      <c r="BW97" s="858"/>
      <c r="BX97" s="858"/>
      <c r="BY97" s="858"/>
      <c r="BZ97" s="858"/>
      <c r="CA97" s="858"/>
      <c r="CB97" s="858"/>
      <c r="CC97" s="858"/>
      <c r="CD97" s="858"/>
      <c r="CE97" s="858"/>
      <c r="CF97" s="858"/>
      <c r="CG97" s="859"/>
      <c r="CH97" s="854"/>
      <c r="CI97" s="855"/>
      <c r="CJ97" s="855"/>
      <c r="CK97" s="855"/>
      <c r="CL97" s="856"/>
      <c r="CM97" s="854"/>
      <c r="CN97" s="855"/>
      <c r="CO97" s="855"/>
      <c r="CP97" s="855"/>
      <c r="CQ97" s="856"/>
      <c r="CR97" s="854"/>
      <c r="CS97" s="855"/>
      <c r="CT97" s="855"/>
      <c r="CU97" s="855"/>
      <c r="CV97" s="856"/>
      <c r="CW97" s="854"/>
      <c r="CX97" s="855"/>
      <c r="CY97" s="855"/>
      <c r="CZ97" s="855"/>
      <c r="DA97" s="856"/>
      <c r="DB97" s="854"/>
      <c r="DC97" s="855"/>
      <c r="DD97" s="855"/>
      <c r="DE97" s="855"/>
      <c r="DF97" s="856"/>
      <c r="DG97" s="854"/>
      <c r="DH97" s="855"/>
      <c r="DI97" s="855"/>
      <c r="DJ97" s="855"/>
      <c r="DK97" s="856"/>
      <c r="DL97" s="854"/>
      <c r="DM97" s="855"/>
      <c r="DN97" s="855"/>
      <c r="DO97" s="855"/>
      <c r="DP97" s="856"/>
      <c r="DQ97" s="854"/>
      <c r="DR97" s="855"/>
      <c r="DS97" s="855"/>
      <c r="DT97" s="855"/>
      <c r="DU97" s="856"/>
      <c r="DV97" s="851"/>
      <c r="DW97" s="852"/>
      <c r="DX97" s="852"/>
      <c r="DY97" s="852"/>
      <c r="DZ97" s="853"/>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7"/>
      <c r="BT98" s="858"/>
      <c r="BU98" s="858"/>
      <c r="BV98" s="858"/>
      <c r="BW98" s="858"/>
      <c r="BX98" s="858"/>
      <c r="BY98" s="858"/>
      <c r="BZ98" s="858"/>
      <c r="CA98" s="858"/>
      <c r="CB98" s="858"/>
      <c r="CC98" s="858"/>
      <c r="CD98" s="858"/>
      <c r="CE98" s="858"/>
      <c r="CF98" s="858"/>
      <c r="CG98" s="859"/>
      <c r="CH98" s="854"/>
      <c r="CI98" s="855"/>
      <c r="CJ98" s="855"/>
      <c r="CK98" s="855"/>
      <c r="CL98" s="856"/>
      <c r="CM98" s="854"/>
      <c r="CN98" s="855"/>
      <c r="CO98" s="855"/>
      <c r="CP98" s="855"/>
      <c r="CQ98" s="856"/>
      <c r="CR98" s="854"/>
      <c r="CS98" s="855"/>
      <c r="CT98" s="855"/>
      <c r="CU98" s="855"/>
      <c r="CV98" s="856"/>
      <c r="CW98" s="854"/>
      <c r="CX98" s="855"/>
      <c r="CY98" s="855"/>
      <c r="CZ98" s="855"/>
      <c r="DA98" s="856"/>
      <c r="DB98" s="854"/>
      <c r="DC98" s="855"/>
      <c r="DD98" s="855"/>
      <c r="DE98" s="855"/>
      <c r="DF98" s="856"/>
      <c r="DG98" s="854"/>
      <c r="DH98" s="855"/>
      <c r="DI98" s="855"/>
      <c r="DJ98" s="855"/>
      <c r="DK98" s="856"/>
      <c r="DL98" s="854"/>
      <c r="DM98" s="855"/>
      <c r="DN98" s="855"/>
      <c r="DO98" s="855"/>
      <c r="DP98" s="856"/>
      <c r="DQ98" s="854"/>
      <c r="DR98" s="855"/>
      <c r="DS98" s="855"/>
      <c r="DT98" s="855"/>
      <c r="DU98" s="856"/>
      <c r="DV98" s="851"/>
      <c r="DW98" s="852"/>
      <c r="DX98" s="852"/>
      <c r="DY98" s="852"/>
      <c r="DZ98" s="853"/>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7"/>
      <c r="BT99" s="858"/>
      <c r="BU99" s="858"/>
      <c r="BV99" s="858"/>
      <c r="BW99" s="858"/>
      <c r="BX99" s="858"/>
      <c r="BY99" s="858"/>
      <c r="BZ99" s="858"/>
      <c r="CA99" s="858"/>
      <c r="CB99" s="858"/>
      <c r="CC99" s="858"/>
      <c r="CD99" s="858"/>
      <c r="CE99" s="858"/>
      <c r="CF99" s="858"/>
      <c r="CG99" s="859"/>
      <c r="CH99" s="854"/>
      <c r="CI99" s="855"/>
      <c r="CJ99" s="855"/>
      <c r="CK99" s="855"/>
      <c r="CL99" s="856"/>
      <c r="CM99" s="854"/>
      <c r="CN99" s="855"/>
      <c r="CO99" s="855"/>
      <c r="CP99" s="855"/>
      <c r="CQ99" s="856"/>
      <c r="CR99" s="854"/>
      <c r="CS99" s="855"/>
      <c r="CT99" s="855"/>
      <c r="CU99" s="855"/>
      <c r="CV99" s="856"/>
      <c r="CW99" s="854"/>
      <c r="CX99" s="855"/>
      <c r="CY99" s="855"/>
      <c r="CZ99" s="855"/>
      <c r="DA99" s="856"/>
      <c r="DB99" s="854"/>
      <c r="DC99" s="855"/>
      <c r="DD99" s="855"/>
      <c r="DE99" s="855"/>
      <c r="DF99" s="856"/>
      <c r="DG99" s="854"/>
      <c r="DH99" s="855"/>
      <c r="DI99" s="855"/>
      <c r="DJ99" s="855"/>
      <c r="DK99" s="856"/>
      <c r="DL99" s="854"/>
      <c r="DM99" s="855"/>
      <c r="DN99" s="855"/>
      <c r="DO99" s="855"/>
      <c r="DP99" s="856"/>
      <c r="DQ99" s="854"/>
      <c r="DR99" s="855"/>
      <c r="DS99" s="855"/>
      <c r="DT99" s="855"/>
      <c r="DU99" s="856"/>
      <c r="DV99" s="851"/>
      <c r="DW99" s="852"/>
      <c r="DX99" s="852"/>
      <c r="DY99" s="852"/>
      <c r="DZ99" s="853"/>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7"/>
      <c r="BT100" s="858"/>
      <c r="BU100" s="858"/>
      <c r="BV100" s="858"/>
      <c r="BW100" s="858"/>
      <c r="BX100" s="858"/>
      <c r="BY100" s="858"/>
      <c r="BZ100" s="858"/>
      <c r="CA100" s="858"/>
      <c r="CB100" s="858"/>
      <c r="CC100" s="858"/>
      <c r="CD100" s="858"/>
      <c r="CE100" s="858"/>
      <c r="CF100" s="858"/>
      <c r="CG100" s="859"/>
      <c r="CH100" s="854"/>
      <c r="CI100" s="855"/>
      <c r="CJ100" s="855"/>
      <c r="CK100" s="855"/>
      <c r="CL100" s="856"/>
      <c r="CM100" s="854"/>
      <c r="CN100" s="855"/>
      <c r="CO100" s="855"/>
      <c r="CP100" s="855"/>
      <c r="CQ100" s="856"/>
      <c r="CR100" s="854"/>
      <c r="CS100" s="855"/>
      <c r="CT100" s="855"/>
      <c r="CU100" s="855"/>
      <c r="CV100" s="856"/>
      <c r="CW100" s="854"/>
      <c r="CX100" s="855"/>
      <c r="CY100" s="855"/>
      <c r="CZ100" s="855"/>
      <c r="DA100" s="856"/>
      <c r="DB100" s="854"/>
      <c r="DC100" s="855"/>
      <c r="DD100" s="855"/>
      <c r="DE100" s="855"/>
      <c r="DF100" s="856"/>
      <c r="DG100" s="854"/>
      <c r="DH100" s="855"/>
      <c r="DI100" s="855"/>
      <c r="DJ100" s="855"/>
      <c r="DK100" s="856"/>
      <c r="DL100" s="854"/>
      <c r="DM100" s="855"/>
      <c r="DN100" s="855"/>
      <c r="DO100" s="855"/>
      <c r="DP100" s="856"/>
      <c r="DQ100" s="854"/>
      <c r="DR100" s="855"/>
      <c r="DS100" s="855"/>
      <c r="DT100" s="855"/>
      <c r="DU100" s="856"/>
      <c r="DV100" s="851"/>
      <c r="DW100" s="852"/>
      <c r="DX100" s="852"/>
      <c r="DY100" s="852"/>
      <c r="DZ100" s="853"/>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7"/>
      <c r="BT101" s="858"/>
      <c r="BU101" s="858"/>
      <c r="BV101" s="858"/>
      <c r="BW101" s="858"/>
      <c r="BX101" s="858"/>
      <c r="BY101" s="858"/>
      <c r="BZ101" s="858"/>
      <c r="CA101" s="858"/>
      <c r="CB101" s="858"/>
      <c r="CC101" s="858"/>
      <c r="CD101" s="858"/>
      <c r="CE101" s="858"/>
      <c r="CF101" s="858"/>
      <c r="CG101" s="859"/>
      <c r="CH101" s="854"/>
      <c r="CI101" s="855"/>
      <c r="CJ101" s="855"/>
      <c r="CK101" s="855"/>
      <c r="CL101" s="856"/>
      <c r="CM101" s="854"/>
      <c r="CN101" s="855"/>
      <c r="CO101" s="855"/>
      <c r="CP101" s="855"/>
      <c r="CQ101" s="856"/>
      <c r="CR101" s="854"/>
      <c r="CS101" s="855"/>
      <c r="CT101" s="855"/>
      <c r="CU101" s="855"/>
      <c r="CV101" s="856"/>
      <c r="CW101" s="854"/>
      <c r="CX101" s="855"/>
      <c r="CY101" s="855"/>
      <c r="CZ101" s="855"/>
      <c r="DA101" s="856"/>
      <c r="DB101" s="854"/>
      <c r="DC101" s="855"/>
      <c r="DD101" s="855"/>
      <c r="DE101" s="855"/>
      <c r="DF101" s="856"/>
      <c r="DG101" s="854"/>
      <c r="DH101" s="855"/>
      <c r="DI101" s="855"/>
      <c r="DJ101" s="855"/>
      <c r="DK101" s="856"/>
      <c r="DL101" s="854"/>
      <c r="DM101" s="855"/>
      <c r="DN101" s="855"/>
      <c r="DO101" s="855"/>
      <c r="DP101" s="856"/>
      <c r="DQ101" s="854"/>
      <c r="DR101" s="855"/>
      <c r="DS101" s="855"/>
      <c r="DT101" s="855"/>
      <c r="DU101" s="856"/>
      <c r="DV101" s="851"/>
      <c r="DW101" s="852"/>
      <c r="DX101" s="852"/>
      <c r="DY101" s="852"/>
      <c r="DZ101" s="853"/>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81" t="s">
        <v>385</v>
      </c>
      <c r="BS102" s="782"/>
      <c r="BT102" s="782"/>
      <c r="BU102" s="782"/>
      <c r="BV102" s="782"/>
      <c r="BW102" s="782"/>
      <c r="BX102" s="782"/>
      <c r="BY102" s="782"/>
      <c r="BZ102" s="782"/>
      <c r="CA102" s="782"/>
      <c r="CB102" s="782"/>
      <c r="CC102" s="782"/>
      <c r="CD102" s="782"/>
      <c r="CE102" s="782"/>
      <c r="CF102" s="782"/>
      <c r="CG102" s="783"/>
      <c r="CH102" s="889"/>
      <c r="CI102" s="890"/>
      <c r="CJ102" s="890"/>
      <c r="CK102" s="890"/>
      <c r="CL102" s="891"/>
      <c r="CM102" s="889"/>
      <c r="CN102" s="890"/>
      <c r="CO102" s="890"/>
      <c r="CP102" s="890"/>
      <c r="CQ102" s="891"/>
      <c r="CR102" s="892">
        <f>SUM(CR7:CV88)</f>
        <v>216909</v>
      </c>
      <c r="CS102" s="844"/>
      <c r="CT102" s="844"/>
      <c r="CU102" s="844"/>
      <c r="CV102" s="893"/>
      <c r="CW102" s="892">
        <f t="shared" ref="CW102" si="5">SUM(CW7:DA88)</f>
        <v>24723</v>
      </c>
      <c r="CX102" s="844"/>
      <c r="CY102" s="844"/>
      <c r="CZ102" s="844"/>
      <c r="DA102" s="893"/>
      <c r="DB102" s="892">
        <f t="shared" ref="DB102" si="6">SUM(DB7:DF88)</f>
        <v>99216</v>
      </c>
      <c r="DC102" s="844"/>
      <c r="DD102" s="844"/>
      <c r="DE102" s="844"/>
      <c r="DF102" s="893"/>
      <c r="DG102" s="892">
        <f t="shared" ref="DG102" si="7">SUM(DG7:DK88)</f>
        <v>0</v>
      </c>
      <c r="DH102" s="844"/>
      <c r="DI102" s="844"/>
      <c r="DJ102" s="844"/>
      <c r="DK102" s="893"/>
      <c r="DL102" s="892">
        <f t="shared" ref="DL102" si="8">SUM(DL7:DP88)</f>
        <v>202404</v>
      </c>
      <c r="DM102" s="844"/>
      <c r="DN102" s="844"/>
      <c r="DO102" s="844"/>
      <c r="DP102" s="893"/>
      <c r="DQ102" s="892">
        <f t="shared" ref="DQ102" si="9">SUM(DQ7:DU88)</f>
        <v>35032</v>
      </c>
      <c r="DR102" s="844"/>
      <c r="DS102" s="844"/>
      <c r="DT102" s="844"/>
      <c r="DU102" s="893"/>
      <c r="DV102" s="918"/>
      <c r="DW102" s="919"/>
      <c r="DX102" s="919"/>
      <c r="DY102" s="919"/>
      <c r="DZ102" s="92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1" t="s">
        <v>386</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2" t="s">
        <v>387</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3" t="s">
        <v>390</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391</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197" customFormat="1" ht="26.25" customHeight="1">
      <c r="A109" s="916" t="s">
        <v>392</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393</v>
      </c>
      <c r="AB109" s="895"/>
      <c r="AC109" s="895"/>
      <c r="AD109" s="895"/>
      <c r="AE109" s="896"/>
      <c r="AF109" s="894" t="s">
        <v>284</v>
      </c>
      <c r="AG109" s="895"/>
      <c r="AH109" s="895"/>
      <c r="AI109" s="895"/>
      <c r="AJ109" s="896"/>
      <c r="AK109" s="894" t="s">
        <v>283</v>
      </c>
      <c r="AL109" s="895"/>
      <c r="AM109" s="895"/>
      <c r="AN109" s="895"/>
      <c r="AO109" s="896"/>
      <c r="AP109" s="894" t="s">
        <v>394</v>
      </c>
      <c r="AQ109" s="895"/>
      <c r="AR109" s="895"/>
      <c r="AS109" s="895"/>
      <c r="AT109" s="897"/>
      <c r="AU109" s="916" t="s">
        <v>392</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393</v>
      </c>
      <c r="BR109" s="895"/>
      <c r="BS109" s="895"/>
      <c r="BT109" s="895"/>
      <c r="BU109" s="896"/>
      <c r="BV109" s="894" t="s">
        <v>284</v>
      </c>
      <c r="BW109" s="895"/>
      <c r="BX109" s="895"/>
      <c r="BY109" s="895"/>
      <c r="BZ109" s="896"/>
      <c r="CA109" s="894" t="s">
        <v>283</v>
      </c>
      <c r="CB109" s="895"/>
      <c r="CC109" s="895"/>
      <c r="CD109" s="895"/>
      <c r="CE109" s="896"/>
      <c r="CF109" s="917" t="s">
        <v>394</v>
      </c>
      <c r="CG109" s="917"/>
      <c r="CH109" s="917"/>
      <c r="CI109" s="917"/>
      <c r="CJ109" s="917"/>
      <c r="CK109" s="894" t="s">
        <v>395</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393</v>
      </c>
      <c r="DH109" s="895"/>
      <c r="DI109" s="895"/>
      <c r="DJ109" s="895"/>
      <c r="DK109" s="896"/>
      <c r="DL109" s="894" t="s">
        <v>284</v>
      </c>
      <c r="DM109" s="895"/>
      <c r="DN109" s="895"/>
      <c r="DO109" s="895"/>
      <c r="DP109" s="896"/>
      <c r="DQ109" s="894" t="s">
        <v>283</v>
      </c>
      <c r="DR109" s="895"/>
      <c r="DS109" s="895"/>
      <c r="DT109" s="895"/>
      <c r="DU109" s="896"/>
      <c r="DV109" s="894" t="s">
        <v>394</v>
      </c>
      <c r="DW109" s="895"/>
      <c r="DX109" s="895"/>
      <c r="DY109" s="895"/>
      <c r="DZ109" s="897"/>
    </row>
    <row r="110" spans="1:131" s="197" customFormat="1" ht="26.25" customHeight="1">
      <c r="A110" s="898" t="s">
        <v>396</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106719143</v>
      </c>
      <c r="AB110" s="902"/>
      <c r="AC110" s="902"/>
      <c r="AD110" s="902"/>
      <c r="AE110" s="903"/>
      <c r="AF110" s="904">
        <v>104894952</v>
      </c>
      <c r="AG110" s="902"/>
      <c r="AH110" s="902"/>
      <c r="AI110" s="902"/>
      <c r="AJ110" s="903"/>
      <c r="AK110" s="904">
        <v>100288953</v>
      </c>
      <c r="AL110" s="902"/>
      <c r="AM110" s="902"/>
      <c r="AN110" s="902"/>
      <c r="AO110" s="903"/>
      <c r="AP110" s="905">
        <v>15.5</v>
      </c>
      <c r="AQ110" s="906"/>
      <c r="AR110" s="906"/>
      <c r="AS110" s="906"/>
      <c r="AT110" s="907"/>
      <c r="AU110" s="908" t="s">
        <v>60</v>
      </c>
      <c r="AV110" s="909"/>
      <c r="AW110" s="909"/>
      <c r="AX110" s="909"/>
      <c r="AY110" s="910"/>
      <c r="AZ110" s="952" t="s">
        <v>397</v>
      </c>
      <c r="BA110" s="899"/>
      <c r="BB110" s="899"/>
      <c r="BC110" s="899"/>
      <c r="BD110" s="899"/>
      <c r="BE110" s="899"/>
      <c r="BF110" s="899"/>
      <c r="BG110" s="899"/>
      <c r="BH110" s="899"/>
      <c r="BI110" s="899"/>
      <c r="BJ110" s="899"/>
      <c r="BK110" s="899"/>
      <c r="BL110" s="899"/>
      <c r="BM110" s="899"/>
      <c r="BN110" s="899"/>
      <c r="BO110" s="899"/>
      <c r="BP110" s="900"/>
      <c r="BQ110" s="938">
        <v>3084296254</v>
      </c>
      <c r="BR110" s="939"/>
      <c r="BS110" s="939"/>
      <c r="BT110" s="939"/>
      <c r="BU110" s="939"/>
      <c r="BV110" s="939">
        <v>3056137749</v>
      </c>
      <c r="BW110" s="939"/>
      <c r="BX110" s="939"/>
      <c r="BY110" s="939"/>
      <c r="BZ110" s="939"/>
      <c r="CA110" s="939">
        <v>2924642978</v>
      </c>
      <c r="CB110" s="939"/>
      <c r="CC110" s="939"/>
      <c r="CD110" s="939"/>
      <c r="CE110" s="939"/>
      <c r="CF110" s="953">
        <v>450.8</v>
      </c>
      <c r="CG110" s="954"/>
      <c r="CH110" s="954"/>
      <c r="CI110" s="954"/>
      <c r="CJ110" s="954"/>
      <c r="CK110" s="955" t="s">
        <v>398</v>
      </c>
      <c r="CL110" s="956"/>
      <c r="CM110" s="935" t="s">
        <v>399</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107</v>
      </c>
      <c r="DH110" s="939"/>
      <c r="DI110" s="939"/>
      <c r="DJ110" s="939"/>
      <c r="DK110" s="939"/>
      <c r="DL110" s="939" t="s">
        <v>107</v>
      </c>
      <c r="DM110" s="939"/>
      <c r="DN110" s="939"/>
      <c r="DO110" s="939"/>
      <c r="DP110" s="939"/>
      <c r="DQ110" s="939" t="s">
        <v>107</v>
      </c>
      <c r="DR110" s="939"/>
      <c r="DS110" s="939"/>
      <c r="DT110" s="939"/>
      <c r="DU110" s="939"/>
      <c r="DV110" s="940" t="s">
        <v>107</v>
      </c>
      <c r="DW110" s="940"/>
      <c r="DX110" s="940"/>
      <c r="DY110" s="940"/>
      <c r="DZ110" s="941"/>
    </row>
    <row r="111" spans="1:131" s="197" customFormat="1" ht="26.25" customHeight="1">
      <c r="A111" s="942" t="s">
        <v>400</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107</v>
      </c>
      <c r="AB111" s="946"/>
      <c r="AC111" s="946"/>
      <c r="AD111" s="946"/>
      <c r="AE111" s="947"/>
      <c r="AF111" s="948" t="s">
        <v>107</v>
      </c>
      <c r="AG111" s="946"/>
      <c r="AH111" s="946"/>
      <c r="AI111" s="946"/>
      <c r="AJ111" s="947"/>
      <c r="AK111" s="948" t="s">
        <v>107</v>
      </c>
      <c r="AL111" s="946"/>
      <c r="AM111" s="946"/>
      <c r="AN111" s="946"/>
      <c r="AO111" s="947"/>
      <c r="AP111" s="949" t="s">
        <v>107</v>
      </c>
      <c r="AQ111" s="950"/>
      <c r="AR111" s="950"/>
      <c r="AS111" s="950"/>
      <c r="AT111" s="951"/>
      <c r="AU111" s="911"/>
      <c r="AV111" s="912"/>
      <c r="AW111" s="912"/>
      <c r="AX111" s="912"/>
      <c r="AY111" s="913"/>
      <c r="AZ111" s="961" t="s">
        <v>401</v>
      </c>
      <c r="BA111" s="962"/>
      <c r="BB111" s="962"/>
      <c r="BC111" s="962"/>
      <c r="BD111" s="962"/>
      <c r="BE111" s="962"/>
      <c r="BF111" s="962"/>
      <c r="BG111" s="962"/>
      <c r="BH111" s="962"/>
      <c r="BI111" s="962"/>
      <c r="BJ111" s="962"/>
      <c r="BK111" s="962"/>
      <c r="BL111" s="962"/>
      <c r="BM111" s="962"/>
      <c r="BN111" s="962"/>
      <c r="BO111" s="962"/>
      <c r="BP111" s="963"/>
      <c r="BQ111" s="931">
        <v>7170088</v>
      </c>
      <c r="BR111" s="932"/>
      <c r="BS111" s="932"/>
      <c r="BT111" s="932"/>
      <c r="BU111" s="932"/>
      <c r="BV111" s="932">
        <v>65360883</v>
      </c>
      <c r="BW111" s="932"/>
      <c r="BX111" s="932"/>
      <c r="BY111" s="932"/>
      <c r="BZ111" s="932"/>
      <c r="CA111" s="932">
        <v>125184567</v>
      </c>
      <c r="CB111" s="932"/>
      <c r="CC111" s="932"/>
      <c r="CD111" s="932"/>
      <c r="CE111" s="932"/>
      <c r="CF111" s="926">
        <v>19.3</v>
      </c>
      <c r="CG111" s="927"/>
      <c r="CH111" s="927"/>
      <c r="CI111" s="927"/>
      <c r="CJ111" s="927"/>
      <c r="CK111" s="957"/>
      <c r="CL111" s="958"/>
      <c r="CM111" s="928" t="s">
        <v>402</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v>105793</v>
      </c>
      <c r="DH111" s="932"/>
      <c r="DI111" s="932"/>
      <c r="DJ111" s="932"/>
      <c r="DK111" s="932"/>
      <c r="DL111" s="932">
        <v>97061</v>
      </c>
      <c r="DM111" s="932"/>
      <c r="DN111" s="932"/>
      <c r="DO111" s="932"/>
      <c r="DP111" s="932"/>
      <c r="DQ111" s="932">
        <v>13585315</v>
      </c>
      <c r="DR111" s="932"/>
      <c r="DS111" s="932"/>
      <c r="DT111" s="932"/>
      <c r="DU111" s="932"/>
      <c r="DV111" s="933">
        <v>2.1</v>
      </c>
      <c r="DW111" s="933"/>
      <c r="DX111" s="933"/>
      <c r="DY111" s="933"/>
      <c r="DZ111" s="934"/>
    </row>
    <row r="112" spans="1:131" s="197" customFormat="1" ht="26.25" customHeight="1">
      <c r="A112" s="964" t="s">
        <v>403</v>
      </c>
      <c r="B112" s="965"/>
      <c r="C112" s="962" t="s">
        <v>404</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70">
        <v>90165022</v>
      </c>
      <c r="AB112" s="971"/>
      <c r="AC112" s="971"/>
      <c r="AD112" s="971"/>
      <c r="AE112" s="972"/>
      <c r="AF112" s="973">
        <v>91952586</v>
      </c>
      <c r="AG112" s="971"/>
      <c r="AH112" s="971"/>
      <c r="AI112" s="971"/>
      <c r="AJ112" s="972"/>
      <c r="AK112" s="973">
        <v>92740096</v>
      </c>
      <c r="AL112" s="971"/>
      <c r="AM112" s="971"/>
      <c r="AN112" s="971"/>
      <c r="AO112" s="972"/>
      <c r="AP112" s="974">
        <v>14.3</v>
      </c>
      <c r="AQ112" s="975"/>
      <c r="AR112" s="975"/>
      <c r="AS112" s="975"/>
      <c r="AT112" s="976"/>
      <c r="AU112" s="911"/>
      <c r="AV112" s="912"/>
      <c r="AW112" s="912"/>
      <c r="AX112" s="912"/>
      <c r="AY112" s="913"/>
      <c r="AZ112" s="961" t="s">
        <v>405</v>
      </c>
      <c r="BA112" s="962"/>
      <c r="BB112" s="962"/>
      <c r="BC112" s="962"/>
      <c r="BD112" s="962"/>
      <c r="BE112" s="962"/>
      <c r="BF112" s="962"/>
      <c r="BG112" s="962"/>
      <c r="BH112" s="962"/>
      <c r="BI112" s="962"/>
      <c r="BJ112" s="962"/>
      <c r="BK112" s="962"/>
      <c r="BL112" s="962"/>
      <c r="BM112" s="962"/>
      <c r="BN112" s="962"/>
      <c r="BO112" s="962"/>
      <c r="BP112" s="963"/>
      <c r="BQ112" s="931">
        <v>572134231</v>
      </c>
      <c r="BR112" s="932"/>
      <c r="BS112" s="932"/>
      <c r="BT112" s="932"/>
      <c r="BU112" s="932"/>
      <c r="BV112" s="932">
        <v>499276562</v>
      </c>
      <c r="BW112" s="932"/>
      <c r="BX112" s="932"/>
      <c r="BY112" s="932"/>
      <c r="BZ112" s="932"/>
      <c r="CA112" s="932">
        <v>464316195</v>
      </c>
      <c r="CB112" s="932"/>
      <c r="CC112" s="932"/>
      <c r="CD112" s="932"/>
      <c r="CE112" s="932"/>
      <c r="CF112" s="926">
        <v>71.599999999999994</v>
      </c>
      <c r="CG112" s="927"/>
      <c r="CH112" s="927"/>
      <c r="CI112" s="927"/>
      <c r="CJ112" s="927"/>
      <c r="CK112" s="957"/>
      <c r="CL112" s="958"/>
      <c r="CM112" s="928" t="s">
        <v>406</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107</v>
      </c>
      <c r="DH112" s="932"/>
      <c r="DI112" s="932"/>
      <c r="DJ112" s="932"/>
      <c r="DK112" s="932"/>
      <c r="DL112" s="932" t="s">
        <v>107</v>
      </c>
      <c r="DM112" s="932"/>
      <c r="DN112" s="932"/>
      <c r="DO112" s="932"/>
      <c r="DP112" s="932"/>
      <c r="DQ112" s="932" t="s">
        <v>107</v>
      </c>
      <c r="DR112" s="932"/>
      <c r="DS112" s="932"/>
      <c r="DT112" s="932"/>
      <c r="DU112" s="932"/>
      <c r="DV112" s="933" t="s">
        <v>107</v>
      </c>
      <c r="DW112" s="933"/>
      <c r="DX112" s="933"/>
      <c r="DY112" s="933"/>
      <c r="DZ112" s="934"/>
    </row>
    <row r="113" spans="1:130" s="197" customFormat="1" ht="26.25" customHeight="1">
      <c r="A113" s="966"/>
      <c r="B113" s="967"/>
      <c r="C113" s="962" t="s">
        <v>407</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45">
        <v>49826649</v>
      </c>
      <c r="AB113" s="946"/>
      <c r="AC113" s="946"/>
      <c r="AD113" s="946"/>
      <c r="AE113" s="947"/>
      <c r="AF113" s="948">
        <v>49785941</v>
      </c>
      <c r="AG113" s="946"/>
      <c r="AH113" s="946"/>
      <c r="AI113" s="946"/>
      <c r="AJ113" s="947"/>
      <c r="AK113" s="948">
        <v>46687644</v>
      </c>
      <c r="AL113" s="946"/>
      <c r="AM113" s="946"/>
      <c r="AN113" s="946"/>
      <c r="AO113" s="947"/>
      <c r="AP113" s="949">
        <v>7.2</v>
      </c>
      <c r="AQ113" s="950"/>
      <c r="AR113" s="950"/>
      <c r="AS113" s="950"/>
      <c r="AT113" s="951"/>
      <c r="AU113" s="911"/>
      <c r="AV113" s="912"/>
      <c r="AW113" s="912"/>
      <c r="AX113" s="912"/>
      <c r="AY113" s="913"/>
      <c r="AZ113" s="961" t="s">
        <v>408</v>
      </c>
      <c r="BA113" s="962"/>
      <c r="BB113" s="962"/>
      <c r="BC113" s="962"/>
      <c r="BD113" s="962"/>
      <c r="BE113" s="962"/>
      <c r="BF113" s="962"/>
      <c r="BG113" s="962"/>
      <c r="BH113" s="962"/>
      <c r="BI113" s="962"/>
      <c r="BJ113" s="962"/>
      <c r="BK113" s="962"/>
      <c r="BL113" s="962"/>
      <c r="BM113" s="962"/>
      <c r="BN113" s="962"/>
      <c r="BO113" s="962"/>
      <c r="BP113" s="963"/>
      <c r="BQ113" s="931" t="s">
        <v>107</v>
      </c>
      <c r="BR113" s="932"/>
      <c r="BS113" s="932"/>
      <c r="BT113" s="932"/>
      <c r="BU113" s="932"/>
      <c r="BV113" s="932" t="s">
        <v>107</v>
      </c>
      <c r="BW113" s="932"/>
      <c r="BX113" s="932"/>
      <c r="BY113" s="932"/>
      <c r="BZ113" s="932"/>
      <c r="CA113" s="932">
        <v>11918844</v>
      </c>
      <c r="CB113" s="932"/>
      <c r="CC113" s="932"/>
      <c r="CD113" s="932"/>
      <c r="CE113" s="932"/>
      <c r="CF113" s="926">
        <v>1.8</v>
      </c>
      <c r="CG113" s="927"/>
      <c r="CH113" s="927"/>
      <c r="CI113" s="927"/>
      <c r="CJ113" s="927"/>
      <c r="CK113" s="957"/>
      <c r="CL113" s="958"/>
      <c r="CM113" s="928" t="s">
        <v>409</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70">
        <v>855246</v>
      </c>
      <c r="DH113" s="971"/>
      <c r="DI113" s="971"/>
      <c r="DJ113" s="971"/>
      <c r="DK113" s="972"/>
      <c r="DL113" s="973">
        <v>712705</v>
      </c>
      <c r="DM113" s="971"/>
      <c r="DN113" s="971"/>
      <c r="DO113" s="971"/>
      <c r="DP113" s="972"/>
      <c r="DQ113" s="973">
        <v>570164</v>
      </c>
      <c r="DR113" s="971"/>
      <c r="DS113" s="971"/>
      <c r="DT113" s="971"/>
      <c r="DU113" s="972"/>
      <c r="DV113" s="974">
        <v>0.1</v>
      </c>
      <c r="DW113" s="975"/>
      <c r="DX113" s="975"/>
      <c r="DY113" s="975"/>
      <c r="DZ113" s="976"/>
    </row>
    <row r="114" spans="1:130" s="197" customFormat="1" ht="26.25" customHeight="1">
      <c r="A114" s="966"/>
      <c r="B114" s="967"/>
      <c r="C114" s="962" t="s">
        <v>410</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70" t="s">
        <v>107</v>
      </c>
      <c r="AB114" s="971"/>
      <c r="AC114" s="971"/>
      <c r="AD114" s="971"/>
      <c r="AE114" s="972"/>
      <c r="AF114" s="973" t="s">
        <v>107</v>
      </c>
      <c r="AG114" s="971"/>
      <c r="AH114" s="971"/>
      <c r="AI114" s="971"/>
      <c r="AJ114" s="972"/>
      <c r="AK114" s="973">
        <v>2368891</v>
      </c>
      <c r="AL114" s="971"/>
      <c r="AM114" s="971"/>
      <c r="AN114" s="971"/>
      <c r="AO114" s="972"/>
      <c r="AP114" s="974">
        <v>0.4</v>
      </c>
      <c r="AQ114" s="975"/>
      <c r="AR114" s="975"/>
      <c r="AS114" s="975"/>
      <c r="AT114" s="976"/>
      <c r="AU114" s="911"/>
      <c r="AV114" s="912"/>
      <c r="AW114" s="912"/>
      <c r="AX114" s="912"/>
      <c r="AY114" s="913"/>
      <c r="AZ114" s="961" t="s">
        <v>411</v>
      </c>
      <c r="BA114" s="962"/>
      <c r="BB114" s="962"/>
      <c r="BC114" s="962"/>
      <c r="BD114" s="962"/>
      <c r="BE114" s="962"/>
      <c r="BF114" s="962"/>
      <c r="BG114" s="962"/>
      <c r="BH114" s="962"/>
      <c r="BI114" s="962"/>
      <c r="BJ114" s="962"/>
      <c r="BK114" s="962"/>
      <c r="BL114" s="962"/>
      <c r="BM114" s="962"/>
      <c r="BN114" s="962"/>
      <c r="BO114" s="962"/>
      <c r="BP114" s="963"/>
      <c r="BQ114" s="931">
        <v>182862034</v>
      </c>
      <c r="BR114" s="932"/>
      <c r="BS114" s="932"/>
      <c r="BT114" s="932"/>
      <c r="BU114" s="932"/>
      <c r="BV114" s="932">
        <v>178099570</v>
      </c>
      <c r="BW114" s="932"/>
      <c r="BX114" s="932"/>
      <c r="BY114" s="932"/>
      <c r="BZ114" s="932"/>
      <c r="CA114" s="932">
        <v>175462795</v>
      </c>
      <c r="CB114" s="932"/>
      <c r="CC114" s="932"/>
      <c r="CD114" s="932"/>
      <c r="CE114" s="932"/>
      <c r="CF114" s="926">
        <v>27</v>
      </c>
      <c r="CG114" s="927"/>
      <c r="CH114" s="927"/>
      <c r="CI114" s="927"/>
      <c r="CJ114" s="927"/>
      <c r="CK114" s="957"/>
      <c r="CL114" s="958"/>
      <c r="CM114" s="928" t="s">
        <v>412</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70" t="s">
        <v>107</v>
      </c>
      <c r="DH114" s="971"/>
      <c r="DI114" s="971"/>
      <c r="DJ114" s="971"/>
      <c r="DK114" s="972"/>
      <c r="DL114" s="973" t="s">
        <v>107</v>
      </c>
      <c r="DM114" s="971"/>
      <c r="DN114" s="971"/>
      <c r="DO114" s="971"/>
      <c r="DP114" s="972"/>
      <c r="DQ114" s="973" t="s">
        <v>107</v>
      </c>
      <c r="DR114" s="971"/>
      <c r="DS114" s="971"/>
      <c r="DT114" s="971"/>
      <c r="DU114" s="972"/>
      <c r="DV114" s="974" t="s">
        <v>107</v>
      </c>
      <c r="DW114" s="975"/>
      <c r="DX114" s="975"/>
      <c r="DY114" s="975"/>
      <c r="DZ114" s="976"/>
    </row>
    <row r="115" spans="1:130" s="197" customFormat="1" ht="26.25" customHeight="1">
      <c r="A115" s="966"/>
      <c r="B115" s="967"/>
      <c r="C115" s="962" t="s">
        <v>413</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45">
        <v>199040</v>
      </c>
      <c r="AB115" s="946"/>
      <c r="AC115" s="946"/>
      <c r="AD115" s="946"/>
      <c r="AE115" s="947"/>
      <c r="AF115" s="948">
        <v>6565978</v>
      </c>
      <c r="AG115" s="946"/>
      <c r="AH115" s="946"/>
      <c r="AI115" s="946"/>
      <c r="AJ115" s="947"/>
      <c r="AK115" s="948">
        <v>6536004</v>
      </c>
      <c r="AL115" s="946"/>
      <c r="AM115" s="946"/>
      <c r="AN115" s="946"/>
      <c r="AO115" s="947"/>
      <c r="AP115" s="949">
        <v>1</v>
      </c>
      <c r="AQ115" s="950"/>
      <c r="AR115" s="950"/>
      <c r="AS115" s="950"/>
      <c r="AT115" s="951"/>
      <c r="AU115" s="911"/>
      <c r="AV115" s="912"/>
      <c r="AW115" s="912"/>
      <c r="AX115" s="912"/>
      <c r="AY115" s="913"/>
      <c r="AZ115" s="961" t="s">
        <v>414</v>
      </c>
      <c r="BA115" s="962"/>
      <c r="BB115" s="962"/>
      <c r="BC115" s="962"/>
      <c r="BD115" s="962"/>
      <c r="BE115" s="962"/>
      <c r="BF115" s="962"/>
      <c r="BG115" s="962"/>
      <c r="BH115" s="962"/>
      <c r="BI115" s="962"/>
      <c r="BJ115" s="962"/>
      <c r="BK115" s="962"/>
      <c r="BL115" s="962"/>
      <c r="BM115" s="962"/>
      <c r="BN115" s="962"/>
      <c r="BO115" s="962"/>
      <c r="BP115" s="963"/>
      <c r="BQ115" s="931">
        <v>42725979</v>
      </c>
      <c r="BR115" s="932"/>
      <c r="BS115" s="932"/>
      <c r="BT115" s="932"/>
      <c r="BU115" s="932"/>
      <c r="BV115" s="932">
        <v>37382105</v>
      </c>
      <c r="BW115" s="932"/>
      <c r="BX115" s="932"/>
      <c r="BY115" s="932"/>
      <c r="BZ115" s="932"/>
      <c r="CA115" s="932">
        <v>35031702</v>
      </c>
      <c r="CB115" s="932"/>
      <c r="CC115" s="932"/>
      <c r="CD115" s="932"/>
      <c r="CE115" s="932"/>
      <c r="CF115" s="926">
        <v>5.4</v>
      </c>
      <c r="CG115" s="927"/>
      <c r="CH115" s="927"/>
      <c r="CI115" s="927"/>
      <c r="CJ115" s="927"/>
      <c r="CK115" s="957"/>
      <c r="CL115" s="958"/>
      <c r="CM115" s="961" t="s">
        <v>415</v>
      </c>
      <c r="CN115" s="985"/>
      <c r="CO115" s="985"/>
      <c r="CP115" s="985"/>
      <c r="CQ115" s="985"/>
      <c r="CR115" s="985"/>
      <c r="CS115" s="985"/>
      <c r="CT115" s="985"/>
      <c r="CU115" s="985"/>
      <c r="CV115" s="985"/>
      <c r="CW115" s="985"/>
      <c r="CX115" s="985"/>
      <c r="CY115" s="985"/>
      <c r="CZ115" s="985"/>
      <c r="DA115" s="985"/>
      <c r="DB115" s="985"/>
      <c r="DC115" s="985"/>
      <c r="DD115" s="985"/>
      <c r="DE115" s="985"/>
      <c r="DF115" s="963"/>
      <c r="DG115" s="970" t="s">
        <v>107</v>
      </c>
      <c r="DH115" s="971"/>
      <c r="DI115" s="971"/>
      <c r="DJ115" s="971"/>
      <c r="DK115" s="972"/>
      <c r="DL115" s="973" t="s">
        <v>107</v>
      </c>
      <c r="DM115" s="971"/>
      <c r="DN115" s="971"/>
      <c r="DO115" s="971"/>
      <c r="DP115" s="972"/>
      <c r="DQ115" s="973" t="s">
        <v>107</v>
      </c>
      <c r="DR115" s="971"/>
      <c r="DS115" s="971"/>
      <c r="DT115" s="971"/>
      <c r="DU115" s="972"/>
      <c r="DV115" s="974" t="s">
        <v>107</v>
      </c>
      <c r="DW115" s="975"/>
      <c r="DX115" s="975"/>
      <c r="DY115" s="975"/>
      <c r="DZ115" s="976"/>
    </row>
    <row r="116" spans="1:130" s="197" customFormat="1" ht="26.25" customHeight="1">
      <c r="A116" s="968"/>
      <c r="B116" s="969"/>
      <c r="C116" s="983" t="s">
        <v>416</v>
      </c>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4"/>
      <c r="AA116" s="970" t="s">
        <v>107</v>
      </c>
      <c r="AB116" s="971"/>
      <c r="AC116" s="971"/>
      <c r="AD116" s="971"/>
      <c r="AE116" s="972"/>
      <c r="AF116" s="973" t="s">
        <v>107</v>
      </c>
      <c r="AG116" s="971"/>
      <c r="AH116" s="971"/>
      <c r="AI116" s="971"/>
      <c r="AJ116" s="972"/>
      <c r="AK116" s="973" t="s">
        <v>107</v>
      </c>
      <c r="AL116" s="971"/>
      <c r="AM116" s="971"/>
      <c r="AN116" s="971"/>
      <c r="AO116" s="972"/>
      <c r="AP116" s="974" t="s">
        <v>107</v>
      </c>
      <c r="AQ116" s="975"/>
      <c r="AR116" s="975"/>
      <c r="AS116" s="975"/>
      <c r="AT116" s="976"/>
      <c r="AU116" s="911"/>
      <c r="AV116" s="912"/>
      <c r="AW116" s="912"/>
      <c r="AX116" s="912"/>
      <c r="AY116" s="913"/>
      <c r="AZ116" s="961" t="s">
        <v>417</v>
      </c>
      <c r="BA116" s="962"/>
      <c r="BB116" s="962"/>
      <c r="BC116" s="962"/>
      <c r="BD116" s="962"/>
      <c r="BE116" s="962"/>
      <c r="BF116" s="962"/>
      <c r="BG116" s="962"/>
      <c r="BH116" s="962"/>
      <c r="BI116" s="962"/>
      <c r="BJ116" s="962"/>
      <c r="BK116" s="962"/>
      <c r="BL116" s="962"/>
      <c r="BM116" s="962"/>
      <c r="BN116" s="962"/>
      <c r="BO116" s="962"/>
      <c r="BP116" s="963"/>
      <c r="BQ116" s="931" t="s">
        <v>107</v>
      </c>
      <c r="BR116" s="932"/>
      <c r="BS116" s="932"/>
      <c r="BT116" s="932"/>
      <c r="BU116" s="932"/>
      <c r="BV116" s="932" t="s">
        <v>107</v>
      </c>
      <c r="BW116" s="932"/>
      <c r="BX116" s="932"/>
      <c r="BY116" s="932"/>
      <c r="BZ116" s="932"/>
      <c r="CA116" s="932" t="s">
        <v>107</v>
      </c>
      <c r="CB116" s="932"/>
      <c r="CC116" s="932"/>
      <c r="CD116" s="932"/>
      <c r="CE116" s="932"/>
      <c r="CF116" s="926" t="s">
        <v>107</v>
      </c>
      <c r="CG116" s="927"/>
      <c r="CH116" s="927"/>
      <c r="CI116" s="927"/>
      <c r="CJ116" s="927"/>
      <c r="CK116" s="957"/>
      <c r="CL116" s="958"/>
      <c r="CM116" s="928" t="s">
        <v>418</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70" t="s">
        <v>107</v>
      </c>
      <c r="DH116" s="971"/>
      <c r="DI116" s="971"/>
      <c r="DJ116" s="971"/>
      <c r="DK116" s="972"/>
      <c r="DL116" s="973" t="s">
        <v>107</v>
      </c>
      <c r="DM116" s="971"/>
      <c r="DN116" s="971"/>
      <c r="DO116" s="971"/>
      <c r="DP116" s="972"/>
      <c r="DQ116" s="973" t="s">
        <v>107</v>
      </c>
      <c r="DR116" s="971"/>
      <c r="DS116" s="971"/>
      <c r="DT116" s="971"/>
      <c r="DU116" s="972"/>
      <c r="DV116" s="974" t="s">
        <v>107</v>
      </c>
      <c r="DW116" s="975"/>
      <c r="DX116" s="975"/>
      <c r="DY116" s="975"/>
      <c r="DZ116" s="976"/>
    </row>
    <row r="117" spans="1:130" s="197" customFormat="1" ht="26.25" customHeight="1">
      <c r="A117" s="916" t="s">
        <v>167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1005" t="s">
        <v>419</v>
      </c>
      <c r="Z117" s="896"/>
      <c r="AA117" s="1008">
        <v>246909854</v>
      </c>
      <c r="AB117" s="978"/>
      <c r="AC117" s="978"/>
      <c r="AD117" s="978"/>
      <c r="AE117" s="979"/>
      <c r="AF117" s="977">
        <v>253199457</v>
      </c>
      <c r="AG117" s="978"/>
      <c r="AH117" s="978"/>
      <c r="AI117" s="978"/>
      <c r="AJ117" s="979"/>
      <c r="AK117" s="977">
        <v>248621588</v>
      </c>
      <c r="AL117" s="978"/>
      <c r="AM117" s="978"/>
      <c r="AN117" s="978"/>
      <c r="AO117" s="979"/>
      <c r="AP117" s="980"/>
      <c r="AQ117" s="981"/>
      <c r="AR117" s="981"/>
      <c r="AS117" s="981"/>
      <c r="AT117" s="982"/>
      <c r="AU117" s="911"/>
      <c r="AV117" s="912"/>
      <c r="AW117" s="912"/>
      <c r="AX117" s="912"/>
      <c r="AY117" s="913"/>
      <c r="AZ117" s="1007" t="s">
        <v>420</v>
      </c>
      <c r="BA117" s="983"/>
      <c r="BB117" s="983"/>
      <c r="BC117" s="983"/>
      <c r="BD117" s="983"/>
      <c r="BE117" s="983"/>
      <c r="BF117" s="983"/>
      <c r="BG117" s="983"/>
      <c r="BH117" s="983"/>
      <c r="BI117" s="983"/>
      <c r="BJ117" s="983"/>
      <c r="BK117" s="983"/>
      <c r="BL117" s="983"/>
      <c r="BM117" s="983"/>
      <c r="BN117" s="983"/>
      <c r="BO117" s="983"/>
      <c r="BP117" s="984"/>
      <c r="BQ117" s="997" t="s">
        <v>107</v>
      </c>
      <c r="BR117" s="998"/>
      <c r="BS117" s="998"/>
      <c r="BT117" s="998"/>
      <c r="BU117" s="998"/>
      <c r="BV117" s="998" t="s">
        <v>107</v>
      </c>
      <c r="BW117" s="998"/>
      <c r="BX117" s="998"/>
      <c r="BY117" s="998"/>
      <c r="BZ117" s="998"/>
      <c r="CA117" s="998" t="s">
        <v>107</v>
      </c>
      <c r="CB117" s="998"/>
      <c r="CC117" s="998"/>
      <c r="CD117" s="998"/>
      <c r="CE117" s="998"/>
      <c r="CF117" s="926" t="s">
        <v>107</v>
      </c>
      <c r="CG117" s="927"/>
      <c r="CH117" s="927"/>
      <c r="CI117" s="927"/>
      <c r="CJ117" s="927"/>
      <c r="CK117" s="957"/>
      <c r="CL117" s="958"/>
      <c r="CM117" s="928" t="s">
        <v>421</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70" t="s">
        <v>107</v>
      </c>
      <c r="DH117" s="971"/>
      <c r="DI117" s="971"/>
      <c r="DJ117" s="971"/>
      <c r="DK117" s="972"/>
      <c r="DL117" s="973" t="s">
        <v>107</v>
      </c>
      <c r="DM117" s="971"/>
      <c r="DN117" s="971"/>
      <c r="DO117" s="971"/>
      <c r="DP117" s="972"/>
      <c r="DQ117" s="973" t="s">
        <v>107</v>
      </c>
      <c r="DR117" s="971"/>
      <c r="DS117" s="971"/>
      <c r="DT117" s="971"/>
      <c r="DU117" s="972"/>
      <c r="DV117" s="974" t="s">
        <v>107</v>
      </c>
      <c r="DW117" s="975"/>
      <c r="DX117" s="975"/>
      <c r="DY117" s="975"/>
      <c r="DZ117" s="976"/>
    </row>
    <row r="118" spans="1:130" s="197" customFormat="1" ht="26.25" customHeight="1">
      <c r="A118" s="916" t="s">
        <v>395</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393</v>
      </c>
      <c r="AB118" s="895"/>
      <c r="AC118" s="895"/>
      <c r="AD118" s="895"/>
      <c r="AE118" s="896"/>
      <c r="AF118" s="894" t="s">
        <v>284</v>
      </c>
      <c r="AG118" s="895"/>
      <c r="AH118" s="895"/>
      <c r="AI118" s="895"/>
      <c r="AJ118" s="896"/>
      <c r="AK118" s="894" t="s">
        <v>283</v>
      </c>
      <c r="AL118" s="895"/>
      <c r="AM118" s="895"/>
      <c r="AN118" s="895"/>
      <c r="AO118" s="896"/>
      <c r="AP118" s="1002" t="s">
        <v>394</v>
      </c>
      <c r="AQ118" s="1003"/>
      <c r="AR118" s="1003"/>
      <c r="AS118" s="1003"/>
      <c r="AT118" s="1004"/>
      <c r="AU118" s="914"/>
      <c r="AV118" s="915"/>
      <c r="AW118" s="915"/>
      <c r="AX118" s="915"/>
      <c r="AY118" s="915"/>
      <c r="AZ118" s="228" t="s">
        <v>167</v>
      </c>
      <c r="BA118" s="228"/>
      <c r="BB118" s="228"/>
      <c r="BC118" s="228"/>
      <c r="BD118" s="228"/>
      <c r="BE118" s="228"/>
      <c r="BF118" s="228"/>
      <c r="BG118" s="228"/>
      <c r="BH118" s="228"/>
      <c r="BI118" s="228"/>
      <c r="BJ118" s="228"/>
      <c r="BK118" s="228"/>
      <c r="BL118" s="228"/>
      <c r="BM118" s="228"/>
      <c r="BN118" s="228"/>
      <c r="BO118" s="1005" t="s">
        <v>422</v>
      </c>
      <c r="BP118" s="1006"/>
      <c r="BQ118" s="997">
        <v>3889188586</v>
      </c>
      <c r="BR118" s="998"/>
      <c r="BS118" s="998"/>
      <c r="BT118" s="998"/>
      <c r="BU118" s="998"/>
      <c r="BV118" s="998">
        <v>3836256869</v>
      </c>
      <c r="BW118" s="998"/>
      <c r="BX118" s="998"/>
      <c r="BY118" s="998"/>
      <c r="BZ118" s="998"/>
      <c r="CA118" s="998">
        <v>3736557081</v>
      </c>
      <c r="CB118" s="998"/>
      <c r="CC118" s="998"/>
      <c r="CD118" s="998"/>
      <c r="CE118" s="998"/>
      <c r="CF118" s="999"/>
      <c r="CG118" s="1000"/>
      <c r="CH118" s="1000"/>
      <c r="CI118" s="1000"/>
      <c r="CJ118" s="1001"/>
      <c r="CK118" s="957"/>
      <c r="CL118" s="958"/>
      <c r="CM118" s="928" t="s">
        <v>423</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70" t="s">
        <v>107</v>
      </c>
      <c r="DH118" s="971"/>
      <c r="DI118" s="971"/>
      <c r="DJ118" s="971"/>
      <c r="DK118" s="972"/>
      <c r="DL118" s="973" t="s">
        <v>107</v>
      </c>
      <c r="DM118" s="971"/>
      <c r="DN118" s="971"/>
      <c r="DO118" s="971"/>
      <c r="DP118" s="972"/>
      <c r="DQ118" s="973" t="s">
        <v>107</v>
      </c>
      <c r="DR118" s="971"/>
      <c r="DS118" s="971"/>
      <c r="DT118" s="971"/>
      <c r="DU118" s="972"/>
      <c r="DV118" s="974" t="s">
        <v>107</v>
      </c>
      <c r="DW118" s="975"/>
      <c r="DX118" s="975"/>
      <c r="DY118" s="975"/>
      <c r="DZ118" s="976"/>
    </row>
    <row r="119" spans="1:130" s="197" customFormat="1" ht="26.25" customHeight="1">
      <c r="A119" s="986" t="s">
        <v>398</v>
      </c>
      <c r="B119" s="956"/>
      <c r="C119" s="935" t="s">
        <v>399</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1" t="s">
        <v>107</v>
      </c>
      <c r="AB119" s="902"/>
      <c r="AC119" s="902"/>
      <c r="AD119" s="902"/>
      <c r="AE119" s="903"/>
      <c r="AF119" s="904" t="s">
        <v>107</v>
      </c>
      <c r="AG119" s="902"/>
      <c r="AH119" s="902"/>
      <c r="AI119" s="902"/>
      <c r="AJ119" s="903"/>
      <c r="AK119" s="904" t="s">
        <v>107</v>
      </c>
      <c r="AL119" s="902"/>
      <c r="AM119" s="902"/>
      <c r="AN119" s="902"/>
      <c r="AO119" s="903"/>
      <c r="AP119" s="905" t="s">
        <v>107</v>
      </c>
      <c r="AQ119" s="906"/>
      <c r="AR119" s="906"/>
      <c r="AS119" s="906"/>
      <c r="AT119" s="907"/>
      <c r="AU119" s="989" t="s">
        <v>424</v>
      </c>
      <c r="AV119" s="990"/>
      <c r="AW119" s="990"/>
      <c r="AX119" s="990"/>
      <c r="AY119" s="991"/>
      <c r="AZ119" s="952" t="s">
        <v>425</v>
      </c>
      <c r="BA119" s="899"/>
      <c r="BB119" s="899"/>
      <c r="BC119" s="899"/>
      <c r="BD119" s="899"/>
      <c r="BE119" s="899"/>
      <c r="BF119" s="899"/>
      <c r="BG119" s="899"/>
      <c r="BH119" s="899"/>
      <c r="BI119" s="899"/>
      <c r="BJ119" s="899"/>
      <c r="BK119" s="899"/>
      <c r="BL119" s="899"/>
      <c r="BM119" s="899"/>
      <c r="BN119" s="899"/>
      <c r="BO119" s="899"/>
      <c r="BP119" s="900"/>
      <c r="BQ119" s="938">
        <v>689905537</v>
      </c>
      <c r="BR119" s="939"/>
      <c r="BS119" s="939"/>
      <c r="BT119" s="939"/>
      <c r="BU119" s="939"/>
      <c r="BV119" s="939">
        <v>733417925</v>
      </c>
      <c r="BW119" s="939"/>
      <c r="BX119" s="939"/>
      <c r="BY119" s="939"/>
      <c r="BZ119" s="939"/>
      <c r="CA119" s="939">
        <v>753842896</v>
      </c>
      <c r="CB119" s="939"/>
      <c r="CC119" s="939"/>
      <c r="CD119" s="939"/>
      <c r="CE119" s="939"/>
      <c r="CF119" s="953">
        <v>116.2</v>
      </c>
      <c r="CG119" s="954"/>
      <c r="CH119" s="954"/>
      <c r="CI119" s="954"/>
      <c r="CJ119" s="954"/>
      <c r="CK119" s="959"/>
      <c r="CL119" s="960"/>
      <c r="CM119" s="1016" t="s">
        <v>426</v>
      </c>
      <c r="CN119" s="1017"/>
      <c r="CO119" s="1017"/>
      <c r="CP119" s="1017"/>
      <c r="CQ119" s="1017"/>
      <c r="CR119" s="1017"/>
      <c r="CS119" s="1017"/>
      <c r="CT119" s="1017"/>
      <c r="CU119" s="1017"/>
      <c r="CV119" s="1017"/>
      <c r="CW119" s="1017"/>
      <c r="CX119" s="1017"/>
      <c r="CY119" s="1017"/>
      <c r="CZ119" s="1017"/>
      <c r="DA119" s="1017"/>
      <c r="DB119" s="1017"/>
      <c r="DC119" s="1017"/>
      <c r="DD119" s="1017"/>
      <c r="DE119" s="1017"/>
      <c r="DF119" s="1018"/>
      <c r="DG119" s="1009">
        <v>6209049</v>
      </c>
      <c r="DH119" s="1010"/>
      <c r="DI119" s="1010"/>
      <c r="DJ119" s="1010"/>
      <c r="DK119" s="1011"/>
      <c r="DL119" s="1012">
        <v>64551117</v>
      </c>
      <c r="DM119" s="1010"/>
      <c r="DN119" s="1010"/>
      <c r="DO119" s="1010"/>
      <c r="DP119" s="1011"/>
      <c r="DQ119" s="1012">
        <v>111029088</v>
      </c>
      <c r="DR119" s="1010"/>
      <c r="DS119" s="1010"/>
      <c r="DT119" s="1010"/>
      <c r="DU119" s="1011"/>
      <c r="DV119" s="1013">
        <v>17.100000000000001</v>
      </c>
      <c r="DW119" s="1014"/>
      <c r="DX119" s="1014"/>
      <c r="DY119" s="1014"/>
      <c r="DZ119" s="1015"/>
    </row>
    <row r="120" spans="1:130" s="197" customFormat="1" ht="26.25" customHeight="1">
      <c r="A120" s="987"/>
      <c r="B120" s="958"/>
      <c r="C120" s="928" t="s">
        <v>402</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70">
        <v>8923</v>
      </c>
      <c r="AB120" s="971"/>
      <c r="AC120" s="971"/>
      <c r="AD120" s="971"/>
      <c r="AE120" s="972"/>
      <c r="AF120" s="973">
        <v>8923</v>
      </c>
      <c r="AG120" s="971"/>
      <c r="AH120" s="971"/>
      <c r="AI120" s="971"/>
      <c r="AJ120" s="972"/>
      <c r="AK120" s="973">
        <v>8923</v>
      </c>
      <c r="AL120" s="971"/>
      <c r="AM120" s="971"/>
      <c r="AN120" s="971"/>
      <c r="AO120" s="972"/>
      <c r="AP120" s="974">
        <v>0</v>
      </c>
      <c r="AQ120" s="975"/>
      <c r="AR120" s="975"/>
      <c r="AS120" s="975"/>
      <c r="AT120" s="976"/>
      <c r="AU120" s="992"/>
      <c r="AV120" s="993"/>
      <c r="AW120" s="993"/>
      <c r="AX120" s="993"/>
      <c r="AY120" s="994"/>
      <c r="AZ120" s="961" t="s">
        <v>427</v>
      </c>
      <c r="BA120" s="962"/>
      <c r="BB120" s="962"/>
      <c r="BC120" s="962"/>
      <c r="BD120" s="962"/>
      <c r="BE120" s="962"/>
      <c r="BF120" s="962"/>
      <c r="BG120" s="962"/>
      <c r="BH120" s="962"/>
      <c r="BI120" s="962"/>
      <c r="BJ120" s="962"/>
      <c r="BK120" s="962"/>
      <c r="BL120" s="962"/>
      <c r="BM120" s="962"/>
      <c r="BN120" s="962"/>
      <c r="BO120" s="962"/>
      <c r="BP120" s="963"/>
      <c r="BQ120" s="931">
        <v>786636636</v>
      </c>
      <c r="BR120" s="932"/>
      <c r="BS120" s="932"/>
      <c r="BT120" s="932"/>
      <c r="BU120" s="932"/>
      <c r="BV120" s="932">
        <v>771342129</v>
      </c>
      <c r="BW120" s="932"/>
      <c r="BX120" s="932"/>
      <c r="BY120" s="932"/>
      <c r="BZ120" s="932"/>
      <c r="CA120" s="932">
        <v>809546744</v>
      </c>
      <c r="CB120" s="932"/>
      <c r="CC120" s="932"/>
      <c r="CD120" s="932"/>
      <c r="CE120" s="932"/>
      <c r="CF120" s="926">
        <v>124.8</v>
      </c>
      <c r="CG120" s="927"/>
      <c r="CH120" s="927"/>
      <c r="CI120" s="927"/>
      <c r="CJ120" s="927"/>
      <c r="CK120" s="1025" t="s">
        <v>428</v>
      </c>
      <c r="CL120" s="1026"/>
      <c r="CM120" s="1026"/>
      <c r="CN120" s="1026"/>
      <c r="CO120" s="1027"/>
      <c r="CP120" s="1033" t="s">
        <v>377</v>
      </c>
      <c r="CQ120" s="1034"/>
      <c r="CR120" s="1034"/>
      <c r="CS120" s="1034"/>
      <c r="CT120" s="1034"/>
      <c r="CU120" s="1034"/>
      <c r="CV120" s="1034"/>
      <c r="CW120" s="1034"/>
      <c r="CX120" s="1034"/>
      <c r="CY120" s="1034"/>
      <c r="CZ120" s="1034"/>
      <c r="DA120" s="1034"/>
      <c r="DB120" s="1034"/>
      <c r="DC120" s="1034"/>
      <c r="DD120" s="1034"/>
      <c r="DE120" s="1034"/>
      <c r="DF120" s="1035"/>
      <c r="DG120" s="938">
        <v>299682162</v>
      </c>
      <c r="DH120" s="939"/>
      <c r="DI120" s="939"/>
      <c r="DJ120" s="939"/>
      <c r="DK120" s="939"/>
      <c r="DL120" s="939">
        <v>294479024</v>
      </c>
      <c r="DM120" s="939"/>
      <c r="DN120" s="939"/>
      <c r="DO120" s="939"/>
      <c r="DP120" s="939"/>
      <c r="DQ120" s="939">
        <v>288361491</v>
      </c>
      <c r="DR120" s="939"/>
      <c r="DS120" s="939"/>
      <c r="DT120" s="939"/>
      <c r="DU120" s="939"/>
      <c r="DV120" s="940">
        <v>44.4</v>
      </c>
      <c r="DW120" s="940"/>
      <c r="DX120" s="940"/>
      <c r="DY120" s="940"/>
      <c r="DZ120" s="941"/>
    </row>
    <row r="121" spans="1:130" s="197" customFormat="1" ht="26.25" customHeight="1">
      <c r="A121" s="987"/>
      <c r="B121" s="958"/>
      <c r="C121" s="1022" t="s">
        <v>429</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970">
        <v>163203</v>
      </c>
      <c r="AB121" s="971"/>
      <c r="AC121" s="971"/>
      <c r="AD121" s="971"/>
      <c r="AE121" s="972"/>
      <c r="AF121" s="973">
        <v>160142</v>
      </c>
      <c r="AG121" s="971"/>
      <c r="AH121" s="971"/>
      <c r="AI121" s="971"/>
      <c r="AJ121" s="972"/>
      <c r="AK121" s="973">
        <v>157081</v>
      </c>
      <c r="AL121" s="971"/>
      <c r="AM121" s="971"/>
      <c r="AN121" s="971"/>
      <c r="AO121" s="972"/>
      <c r="AP121" s="974">
        <v>0</v>
      </c>
      <c r="AQ121" s="975"/>
      <c r="AR121" s="975"/>
      <c r="AS121" s="975"/>
      <c r="AT121" s="976"/>
      <c r="AU121" s="992"/>
      <c r="AV121" s="993"/>
      <c r="AW121" s="993"/>
      <c r="AX121" s="993"/>
      <c r="AY121" s="994"/>
      <c r="AZ121" s="1007" t="s">
        <v>430</v>
      </c>
      <c r="BA121" s="983"/>
      <c r="BB121" s="983"/>
      <c r="BC121" s="983"/>
      <c r="BD121" s="983"/>
      <c r="BE121" s="983"/>
      <c r="BF121" s="983"/>
      <c r="BG121" s="983"/>
      <c r="BH121" s="983"/>
      <c r="BI121" s="983"/>
      <c r="BJ121" s="983"/>
      <c r="BK121" s="983"/>
      <c r="BL121" s="983"/>
      <c r="BM121" s="983"/>
      <c r="BN121" s="983"/>
      <c r="BO121" s="983"/>
      <c r="BP121" s="984"/>
      <c r="BQ121" s="997">
        <v>1425088163</v>
      </c>
      <c r="BR121" s="998"/>
      <c r="BS121" s="998"/>
      <c r="BT121" s="998"/>
      <c r="BU121" s="998"/>
      <c r="BV121" s="998">
        <v>1416001843</v>
      </c>
      <c r="BW121" s="998"/>
      <c r="BX121" s="998"/>
      <c r="BY121" s="998"/>
      <c r="BZ121" s="998"/>
      <c r="CA121" s="998">
        <v>1413022484</v>
      </c>
      <c r="CB121" s="998"/>
      <c r="CC121" s="998"/>
      <c r="CD121" s="998"/>
      <c r="CE121" s="998"/>
      <c r="CF121" s="1036">
        <v>217.8</v>
      </c>
      <c r="CG121" s="1037"/>
      <c r="CH121" s="1037"/>
      <c r="CI121" s="1037"/>
      <c r="CJ121" s="1037"/>
      <c r="CK121" s="1028"/>
      <c r="CL121" s="1029"/>
      <c r="CM121" s="1029"/>
      <c r="CN121" s="1029"/>
      <c r="CO121" s="1030"/>
      <c r="CP121" s="1019" t="s">
        <v>378</v>
      </c>
      <c r="CQ121" s="1020"/>
      <c r="CR121" s="1020"/>
      <c r="CS121" s="1020"/>
      <c r="CT121" s="1020"/>
      <c r="CU121" s="1020"/>
      <c r="CV121" s="1020"/>
      <c r="CW121" s="1020"/>
      <c r="CX121" s="1020"/>
      <c r="CY121" s="1020"/>
      <c r="CZ121" s="1020"/>
      <c r="DA121" s="1020"/>
      <c r="DB121" s="1020"/>
      <c r="DC121" s="1020"/>
      <c r="DD121" s="1020"/>
      <c r="DE121" s="1020"/>
      <c r="DF121" s="1021"/>
      <c r="DG121" s="931">
        <v>145472001</v>
      </c>
      <c r="DH121" s="932"/>
      <c r="DI121" s="932"/>
      <c r="DJ121" s="932"/>
      <c r="DK121" s="932"/>
      <c r="DL121" s="932">
        <v>126816079</v>
      </c>
      <c r="DM121" s="932"/>
      <c r="DN121" s="932"/>
      <c r="DO121" s="932"/>
      <c r="DP121" s="932"/>
      <c r="DQ121" s="932">
        <v>108557611</v>
      </c>
      <c r="DR121" s="932"/>
      <c r="DS121" s="932"/>
      <c r="DT121" s="932"/>
      <c r="DU121" s="932"/>
      <c r="DV121" s="933">
        <v>16.7</v>
      </c>
      <c r="DW121" s="933"/>
      <c r="DX121" s="933"/>
      <c r="DY121" s="933"/>
      <c r="DZ121" s="934"/>
    </row>
    <row r="122" spans="1:130" s="197" customFormat="1" ht="26.25" customHeight="1">
      <c r="A122" s="987"/>
      <c r="B122" s="958"/>
      <c r="C122" s="928" t="s">
        <v>412</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70" t="s">
        <v>107</v>
      </c>
      <c r="AB122" s="971"/>
      <c r="AC122" s="971"/>
      <c r="AD122" s="971"/>
      <c r="AE122" s="972"/>
      <c r="AF122" s="973" t="s">
        <v>107</v>
      </c>
      <c r="AG122" s="971"/>
      <c r="AH122" s="971"/>
      <c r="AI122" s="971"/>
      <c r="AJ122" s="972"/>
      <c r="AK122" s="973" t="s">
        <v>107</v>
      </c>
      <c r="AL122" s="971"/>
      <c r="AM122" s="971"/>
      <c r="AN122" s="971"/>
      <c r="AO122" s="972"/>
      <c r="AP122" s="974" t="s">
        <v>107</v>
      </c>
      <c r="AQ122" s="975"/>
      <c r="AR122" s="975"/>
      <c r="AS122" s="975"/>
      <c r="AT122" s="976"/>
      <c r="AU122" s="995"/>
      <c r="AV122" s="996"/>
      <c r="AW122" s="996"/>
      <c r="AX122" s="996"/>
      <c r="AY122" s="996"/>
      <c r="AZ122" s="228" t="s">
        <v>167</v>
      </c>
      <c r="BA122" s="228"/>
      <c r="BB122" s="228"/>
      <c r="BC122" s="228"/>
      <c r="BD122" s="228"/>
      <c r="BE122" s="228"/>
      <c r="BF122" s="228"/>
      <c r="BG122" s="228"/>
      <c r="BH122" s="228"/>
      <c r="BI122" s="228"/>
      <c r="BJ122" s="228"/>
      <c r="BK122" s="228"/>
      <c r="BL122" s="228"/>
      <c r="BM122" s="228"/>
      <c r="BN122" s="228"/>
      <c r="BO122" s="1005" t="s">
        <v>431</v>
      </c>
      <c r="BP122" s="1006"/>
      <c r="BQ122" s="1046">
        <v>2901630336</v>
      </c>
      <c r="BR122" s="1047"/>
      <c r="BS122" s="1047"/>
      <c r="BT122" s="1047"/>
      <c r="BU122" s="1047"/>
      <c r="BV122" s="1047">
        <v>2920761897</v>
      </c>
      <c r="BW122" s="1047"/>
      <c r="BX122" s="1047"/>
      <c r="BY122" s="1047"/>
      <c r="BZ122" s="1047"/>
      <c r="CA122" s="1047">
        <v>2976412124</v>
      </c>
      <c r="CB122" s="1047"/>
      <c r="CC122" s="1047"/>
      <c r="CD122" s="1047"/>
      <c r="CE122" s="1047"/>
      <c r="CF122" s="999"/>
      <c r="CG122" s="1000"/>
      <c r="CH122" s="1000"/>
      <c r="CI122" s="1000"/>
      <c r="CJ122" s="1001"/>
      <c r="CK122" s="1028"/>
      <c r="CL122" s="1029"/>
      <c r="CM122" s="1029"/>
      <c r="CN122" s="1029"/>
      <c r="CO122" s="1030"/>
      <c r="CP122" s="1019" t="s">
        <v>375</v>
      </c>
      <c r="CQ122" s="1020"/>
      <c r="CR122" s="1020"/>
      <c r="CS122" s="1020"/>
      <c r="CT122" s="1020"/>
      <c r="CU122" s="1020"/>
      <c r="CV122" s="1020"/>
      <c r="CW122" s="1020"/>
      <c r="CX122" s="1020"/>
      <c r="CY122" s="1020"/>
      <c r="CZ122" s="1020"/>
      <c r="DA122" s="1020"/>
      <c r="DB122" s="1020"/>
      <c r="DC122" s="1020"/>
      <c r="DD122" s="1020"/>
      <c r="DE122" s="1020"/>
      <c r="DF122" s="1021"/>
      <c r="DG122" s="931">
        <v>62698088</v>
      </c>
      <c r="DH122" s="932"/>
      <c r="DI122" s="932"/>
      <c r="DJ122" s="932"/>
      <c r="DK122" s="932"/>
      <c r="DL122" s="932">
        <v>50802131</v>
      </c>
      <c r="DM122" s="932"/>
      <c r="DN122" s="932"/>
      <c r="DO122" s="932"/>
      <c r="DP122" s="932"/>
      <c r="DQ122" s="932">
        <v>43788280</v>
      </c>
      <c r="DR122" s="932"/>
      <c r="DS122" s="932"/>
      <c r="DT122" s="932"/>
      <c r="DU122" s="932"/>
      <c r="DV122" s="933">
        <v>6.7</v>
      </c>
      <c r="DW122" s="933"/>
      <c r="DX122" s="933"/>
      <c r="DY122" s="933"/>
      <c r="DZ122" s="934"/>
    </row>
    <row r="123" spans="1:130" s="197" customFormat="1" ht="26.25" customHeight="1" thickBot="1">
      <c r="A123" s="987"/>
      <c r="B123" s="958"/>
      <c r="C123" s="928" t="s">
        <v>418</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70" t="s">
        <v>107</v>
      </c>
      <c r="AB123" s="971"/>
      <c r="AC123" s="971"/>
      <c r="AD123" s="971"/>
      <c r="AE123" s="972"/>
      <c r="AF123" s="973" t="s">
        <v>107</v>
      </c>
      <c r="AG123" s="971"/>
      <c r="AH123" s="971"/>
      <c r="AI123" s="971"/>
      <c r="AJ123" s="972"/>
      <c r="AK123" s="973" t="s">
        <v>107</v>
      </c>
      <c r="AL123" s="971"/>
      <c r="AM123" s="971"/>
      <c r="AN123" s="971"/>
      <c r="AO123" s="972"/>
      <c r="AP123" s="974" t="s">
        <v>107</v>
      </c>
      <c r="AQ123" s="975"/>
      <c r="AR123" s="975"/>
      <c r="AS123" s="975"/>
      <c r="AT123" s="976"/>
      <c r="AU123" s="1043" t="s">
        <v>432</v>
      </c>
      <c r="AV123" s="1044"/>
      <c r="AW123" s="1044"/>
      <c r="AX123" s="1044"/>
      <c r="AY123" s="1044"/>
      <c r="AZ123" s="1044"/>
      <c r="BA123" s="1044"/>
      <c r="BB123" s="1044"/>
      <c r="BC123" s="1044"/>
      <c r="BD123" s="1044"/>
      <c r="BE123" s="1044"/>
      <c r="BF123" s="1044"/>
      <c r="BG123" s="1044"/>
      <c r="BH123" s="1044"/>
      <c r="BI123" s="1044"/>
      <c r="BJ123" s="1044"/>
      <c r="BK123" s="1044"/>
      <c r="BL123" s="1044"/>
      <c r="BM123" s="1044"/>
      <c r="BN123" s="1044"/>
      <c r="BO123" s="1044"/>
      <c r="BP123" s="1045"/>
      <c r="BQ123" s="1038">
        <v>152.5</v>
      </c>
      <c r="BR123" s="1039"/>
      <c r="BS123" s="1039"/>
      <c r="BT123" s="1039"/>
      <c r="BU123" s="1039"/>
      <c r="BV123" s="1039">
        <v>141.80000000000001</v>
      </c>
      <c r="BW123" s="1039"/>
      <c r="BX123" s="1039"/>
      <c r="BY123" s="1039"/>
      <c r="BZ123" s="1039"/>
      <c r="CA123" s="1039">
        <v>117.1</v>
      </c>
      <c r="CB123" s="1039"/>
      <c r="CC123" s="1039"/>
      <c r="CD123" s="1039"/>
      <c r="CE123" s="1039"/>
      <c r="CF123" s="1040"/>
      <c r="CG123" s="1041"/>
      <c r="CH123" s="1041"/>
      <c r="CI123" s="1041"/>
      <c r="CJ123" s="1042"/>
      <c r="CK123" s="1028"/>
      <c r="CL123" s="1029"/>
      <c r="CM123" s="1029"/>
      <c r="CN123" s="1029"/>
      <c r="CO123" s="1030"/>
      <c r="CP123" s="1019" t="s">
        <v>376</v>
      </c>
      <c r="CQ123" s="1020"/>
      <c r="CR123" s="1020"/>
      <c r="CS123" s="1020"/>
      <c r="CT123" s="1020"/>
      <c r="CU123" s="1020"/>
      <c r="CV123" s="1020"/>
      <c r="CW123" s="1020"/>
      <c r="CX123" s="1020"/>
      <c r="CY123" s="1020"/>
      <c r="CZ123" s="1020"/>
      <c r="DA123" s="1020"/>
      <c r="DB123" s="1020"/>
      <c r="DC123" s="1020"/>
      <c r="DD123" s="1020"/>
      <c r="DE123" s="1020"/>
      <c r="DF123" s="1021"/>
      <c r="DG123" s="970">
        <v>26740829</v>
      </c>
      <c r="DH123" s="971"/>
      <c r="DI123" s="971"/>
      <c r="DJ123" s="971"/>
      <c r="DK123" s="972"/>
      <c r="DL123" s="973">
        <v>24179620</v>
      </c>
      <c r="DM123" s="971"/>
      <c r="DN123" s="971"/>
      <c r="DO123" s="971"/>
      <c r="DP123" s="972"/>
      <c r="DQ123" s="973">
        <v>21212083</v>
      </c>
      <c r="DR123" s="971"/>
      <c r="DS123" s="971"/>
      <c r="DT123" s="971"/>
      <c r="DU123" s="972"/>
      <c r="DV123" s="974">
        <v>3.3</v>
      </c>
      <c r="DW123" s="975"/>
      <c r="DX123" s="975"/>
      <c r="DY123" s="975"/>
      <c r="DZ123" s="976"/>
    </row>
    <row r="124" spans="1:130" s="197" customFormat="1" ht="26.25" customHeight="1">
      <c r="A124" s="987"/>
      <c r="B124" s="958"/>
      <c r="C124" s="928" t="s">
        <v>421</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70" t="s">
        <v>107</v>
      </c>
      <c r="AB124" s="971"/>
      <c r="AC124" s="971"/>
      <c r="AD124" s="971"/>
      <c r="AE124" s="972"/>
      <c r="AF124" s="973" t="s">
        <v>107</v>
      </c>
      <c r="AG124" s="971"/>
      <c r="AH124" s="971"/>
      <c r="AI124" s="971"/>
      <c r="AJ124" s="972"/>
      <c r="AK124" s="973" t="s">
        <v>107</v>
      </c>
      <c r="AL124" s="971"/>
      <c r="AM124" s="971"/>
      <c r="AN124" s="971"/>
      <c r="AO124" s="972"/>
      <c r="AP124" s="974" t="s">
        <v>107</v>
      </c>
      <c r="AQ124" s="975"/>
      <c r="AR124" s="975"/>
      <c r="AS124" s="975"/>
      <c r="AT124" s="97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1"/>
      <c r="CL124" s="1031"/>
      <c r="CM124" s="1031"/>
      <c r="CN124" s="1031"/>
      <c r="CO124" s="1032"/>
      <c r="CP124" s="1019" t="s">
        <v>433</v>
      </c>
      <c r="CQ124" s="1020"/>
      <c r="CR124" s="1020"/>
      <c r="CS124" s="1020"/>
      <c r="CT124" s="1020"/>
      <c r="CU124" s="1020"/>
      <c r="CV124" s="1020"/>
      <c r="CW124" s="1020"/>
      <c r="CX124" s="1020"/>
      <c r="CY124" s="1020"/>
      <c r="CZ124" s="1020"/>
      <c r="DA124" s="1020"/>
      <c r="DB124" s="1020"/>
      <c r="DC124" s="1020"/>
      <c r="DD124" s="1020"/>
      <c r="DE124" s="1020"/>
      <c r="DF124" s="1021"/>
      <c r="DG124" s="1009">
        <v>37541151</v>
      </c>
      <c r="DH124" s="1010"/>
      <c r="DI124" s="1010"/>
      <c r="DJ124" s="1010"/>
      <c r="DK124" s="1011"/>
      <c r="DL124" s="1012">
        <v>2999708</v>
      </c>
      <c r="DM124" s="1010"/>
      <c r="DN124" s="1010"/>
      <c r="DO124" s="1010"/>
      <c r="DP124" s="1011"/>
      <c r="DQ124" s="1012">
        <v>2396730</v>
      </c>
      <c r="DR124" s="1010"/>
      <c r="DS124" s="1010"/>
      <c r="DT124" s="1010"/>
      <c r="DU124" s="1011"/>
      <c r="DV124" s="1013">
        <v>0.4</v>
      </c>
      <c r="DW124" s="1014"/>
      <c r="DX124" s="1014"/>
      <c r="DY124" s="1014"/>
      <c r="DZ124" s="1015"/>
    </row>
    <row r="125" spans="1:130" s="197" customFormat="1" ht="26.25" customHeight="1" thickBot="1">
      <c r="A125" s="987"/>
      <c r="B125" s="958"/>
      <c r="C125" s="928" t="s">
        <v>423</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70" t="s">
        <v>107</v>
      </c>
      <c r="AB125" s="971"/>
      <c r="AC125" s="971"/>
      <c r="AD125" s="971"/>
      <c r="AE125" s="972"/>
      <c r="AF125" s="973" t="s">
        <v>107</v>
      </c>
      <c r="AG125" s="971"/>
      <c r="AH125" s="971"/>
      <c r="AI125" s="971"/>
      <c r="AJ125" s="972"/>
      <c r="AK125" s="973" t="s">
        <v>107</v>
      </c>
      <c r="AL125" s="971"/>
      <c r="AM125" s="971"/>
      <c r="AN125" s="971"/>
      <c r="AO125" s="972"/>
      <c r="AP125" s="974" t="s">
        <v>107</v>
      </c>
      <c r="AQ125" s="975"/>
      <c r="AR125" s="975"/>
      <c r="AS125" s="975"/>
      <c r="AT125" s="97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6" t="s">
        <v>434</v>
      </c>
      <c r="CL125" s="1026"/>
      <c r="CM125" s="1026"/>
      <c r="CN125" s="1026"/>
      <c r="CO125" s="1027"/>
      <c r="CP125" s="952" t="s">
        <v>435</v>
      </c>
      <c r="CQ125" s="899"/>
      <c r="CR125" s="899"/>
      <c r="CS125" s="899"/>
      <c r="CT125" s="899"/>
      <c r="CU125" s="899"/>
      <c r="CV125" s="899"/>
      <c r="CW125" s="899"/>
      <c r="CX125" s="899"/>
      <c r="CY125" s="899"/>
      <c r="CZ125" s="899"/>
      <c r="DA125" s="899"/>
      <c r="DB125" s="899"/>
      <c r="DC125" s="899"/>
      <c r="DD125" s="899"/>
      <c r="DE125" s="899"/>
      <c r="DF125" s="900"/>
      <c r="DG125" s="938" t="s">
        <v>107</v>
      </c>
      <c r="DH125" s="939"/>
      <c r="DI125" s="939"/>
      <c r="DJ125" s="939"/>
      <c r="DK125" s="939"/>
      <c r="DL125" s="939" t="s">
        <v>107</v>
      </c>
      <c r="DM125" s="939"/>
      <c r="DN125" s="939"/>
      <c r="DO125" s="939"/>
      <c r="DP125" s="939"/>
      <c r="DQ125" s="939" t="s">
        <v>107</v>
      </c>
      <c r="DR125" s="939"/>
      <c r="DS125" s="939"/>
      <c r="DT125" s="939"/>
      <c r="DU125" s="939"/>
      <c r="DV125" s="940" t="s">
        <v>107</v>
      </c>
      <c r="DW125" s="940"/>
      <c r="DX125" s="940"/>
      <c r="DY125" s="940"/>
      <c r="DZ125" s="941"/>
    </row>
    <row r="126" spans="1:130" s="197" customFormat="1" ht="26.25" customHeight="1">
      <c r="A126" s="987"/>
      <c r="B126" s="958"/>
      <c r="C126" s="928" t="s">
        <v>426</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70">
        <v>26914</v>
      </c>
      <c r="AB126" s="971"/>
      <c r="AC126" s="971"/>
      <c r="AD126" s="971"/>
      <c r="AE126" s="972"/>
      <c r="AF126" s="973">
        <v>6396913</v>
      </c>
      <c r="AG126" s="971"/>
      <c r="AH126" s="971"/>
      <c r="AI126" s="971"/>
      <c r="AJ126" s="972"/>
      <c r="AK126" s="973">
        <v>6370000</v>
      </c>
      <c r="AL126" s="971"/>
      <c r="AM126" s="971"/>
      <c r="AN126" s="971"/>
      <c r="AO126" s="972"/>
      <c r="AP126" s="974">
        <v>1</v>
      </c>
      <c r="AQ126" s="975"/>
      <c r="AR126" s="975"/>
      <c r="AS126" s="975"/>
      <c r="AT126" s="976"/>
      <c r="AU126" s="233"/>
      <c r="AV126" s="233"/>
      <c r="AW126" s="233"/>
      <c r="AX126" s="1048" t="s">
        <v>436</v>
      </c>
      <c r="AY126" s="1049"/>
      <c r="AZ126" s="1049"/>
      <c r="BA126" s="1049"/>
      <c r="BB126" s="1049"/>
      <c r="BC126" s="1049"/>
      <c r="BD126" s="1049"/>
      <c r="BE126" s="1050"/>
      <c r="BF126" s="1064" t="s">
        <v>437</v>
      </c>
      <c r="BG126" s="1049"/>
      <c r="BH126" s="1049"/>
      <c r="BI126" s="1049"/>
      <c r="BJ126" s="1049"/>
      <c r="BK126" s="1049"/>
      <c r="BL126" s="1050"/>
      <c r="BM126" s="1064" t="s">
        <v>438</v>
      </c>
      <c r="BN126" s="1049"/>
      <c r="BO126" s="1049"/>
      <c r="BP126" s="1049"/>
      <c r="BQ126" s="1049"/>
      <c r="BR126" s="1049"/>
      <c r="BS126" s="1050"/>
      <c r="BT126" s="1064" t="s">
        <v>439</v>
      </c>
      <c r="BU126" s="1049"/>
      <c r="BV126" s="1049"/>
      <c r="BW126" s="1049"/>
      <c r="BX126" s="1049"/>
      <c r="BY126" s="1049"/>
      <c r="BZ126" s="1065"/>
      <c r="CA126" s="233"/>
      <c r="CB126" s="233"/>
      <c r="CC126" s="233"/>
      <c r="CD126" s="234"/>
      <c r="CE126" s="234"/>
      <c r="CF126" s="234"/>
      <c r="CG126" s="231"/>
      <c r="CH126" s="231"/>
      <c r="CI126" s="231"/>
      <c r="CJ126" s="232"/>
      <c r="CK126" s="1029"/>
      <c r="CL126" s="1029"/>
      <c r="CM126" s="1029"/>
      <c r="CN126" s="1029"/>
      <c r="CO126" s="1030"/>
      <c r="CP126" s="961" t="s">
        <v>440</v>
      </c>
      <c r="CQ126" s="962"/>
      <c r="CR126" s="962"/>
      <c r="CS126" s="962"/>
      <c r="CT126" s="962"/>
      <c r="CU126" s="962"/>
      <c r="CV126" s="962"/>
      <c r="CW126" s="962"/>
      <c r="CX126" s="962"/>
      <c r="CY126" s="962"/>
      <c r="CZ126" s="962"/>
      <c r="DA126" s="962"/>
      <c r="DB126" s="962"/>
      <c r="DC126" s="962"/>
      <c r="DD126" s="962"/>
      <c r="DE126" s="962"/>
      <c r="DF126" s="963"/>
      <c r="DG126" s="931" t="s">
        <v>107</v>
      </c>
      <c r="DH126" s="932"/>
      <c r="DI126" s="932"/>
      <c r="DJ126" s="932"/>
      <c r="DK126" s="932"/>
      <c r="DL126" s="932" t="s">
        <v>107</v>
      </c>
      <c r="DM126" s="932"/>
      <c r="DN126" s="932"/>
      <c r="DO126" s="932"/>
      <c r="DP126" s="932"/>
      <c r="DQ126" s="932" t="s">
        <v>107</v>
      </c>
      <c r="DR126" s="932"/>
      <c r="DS126" s="932"/>
      <c r="DT126" s="932"/>
      <c r="DU126" s="932"/>
      <c r="DV126" s="933" t="s">
        <v>107</v>
      </c>
      <c r="DW126" s="933"/>
      <c r="DX126" s="933"/>
      <c r="DY126" s="933"/>
      <c r="DZ126" s="934"/>
    </row>
    <row r="127" spans="1:130" s="197" customFormat="1" ht="26.25" customHeight="1" thickBot="1">
      <c r="A127" s="988"/>
      <c r="B127" s="960"/>
      <c r="C127" s="1016" t="s">
        <v>441</v>
      </c>
      <c r="D127" s="1017"/>
      <c r="E127" s="1017"/>
      <c r="F127" s="1017"/>
      <c r="G127" s="1017"/>
      <c r="H127" s="1017"/>
      <c r="I127" s="1017"/>
      <c r="J127" s="1017"/>
      <c r="K127" s="1017"/>
      <c r="L127" s="1017"/>
      <c r="M127" s="1017"/>
      <c r="N127" s="1017"/>
      <c r="O127" s="1017"/>
      <c r="P127" s="1017"/>
      <c r="Q127" s="1017"/>
      <c r="R127" s="1017"/>
      <c r="S127" s="1017"/>
      <c r="T127" s="1017"/>
      <c r="U127" s="1017"/>
      <c r="V127" s="1017"/>
      <c r="W127" s="1017"/>
      <c r="X127" s="1017"/>
      <c r="Y127" s="1017"/>
      <c r="Z127" s="1018"/>
      <c r="AA127" s="970" t="s">
        <v>107</v>
      </c>
      <c r="AB127" s="971"/>
      <c r="AC127" s="971"/>
      <c r="AD127" s="971"/>
      <c r="AE127" s="972"/>
      <c r="AF127" s="973" t="s">
        <v>107</v>
      </c>
      <c r="AG127" s="971"/>
      <c r="AH127" s="971"/>
      <c r="AI127" s="971"/>
      <c r="AJ127" s="972"/>
      <c r="AK127" s="973" t="s">
        <v>107</v>
      </c>
      <c r="AL127" s="971"/>
      <c r="AM127" s="971"/>
      <c r="AN127" s="971"/>
      <c r="AO127" s="972"/>
      <c r="AP127" s="974" t="s">
        <v>107</v>
      </c>
      <c r="AQ127" s="975"/>
      <c r="AR127" s="975"/>
      <c r="AS127" s="975"/>
      <c r="AT127" s="976"/>
      <c r="AU127" s="233"/>
      <c r="AV127" s="233"/>
      <c r="AW127" s="233"/>
      <c r="AX127" s="898" t="s">
        <v>442</v>
      </c>
      <c r="AY127" s="899"/>
      <c r="AZ127" s="899"/>
      <c r="BA127" s="899"/>
      <c r="BB127" s="899"/>
      <c r="BC127" s="899"/>
      <c r="BD127" s="899"/>
      <c r="BE127" s="900"/>
      <c r="BF127" s="1053" t="s">
        <v>107</v>
      </c>
      <c r="BG127" s="1054"/>
      <c r="BH127" s="1054"/>
      <c r="BI127" s="1054"/>
      <c r="BJ127" s="1054"/>
      <c r="BK127" s="1054"/>
      <c r="BL127" s="1063"/>
      <c r="BM127" s="1053">
        <v>11.25</v>
      </c>
      <c r="BN127" s="1054"/>
      <c r="BO127" s="1054"/>
      <c r="BP127" s="1054"/>
      <c r="BQ127" s="1054"/>
      <c r="BR127" s="1054"/>
      <c r="BS127" s="1063"/>
      <c r="BT127" s="1053">
        <v>20</v>
      </c>
      <c r="BU127" s="1054"/>
      <c r="BV127" s="1054"/>
      <c r="BW127" s="1054"/>
      <c r="BX127" s="1054"/>
      <c r="BY127" s="1054"/>
      <c r="BZ127" s="1055"/>
      <c r="CA127" s="234"/>
      <c r="CB127" s="234"/>
      <c r="CC127" s="234"/>
      <c r="CD127" s="234"/>
      <c r="CE127" s="234"/>
      <c r="CF127" s="234"/>
      <c r="CG127" s="231"/>
      <c r="CH127" s="231"/>
      <c r="CI127" s="231"/>
      <c r="CJ127" s="232"/>
      <c r="CK127" s="1051"/>
      <c r="CL127" s="1051"/>
      <c r="CM127" s="1051"/>
      <c r="CN127" s="1051"/>
      <c r="CO127" s="1052"/>
      <c r="CP127" s="1056" t="s">
        <v>443</v>
      </c>
      <c r="CQ127" s="1057"/>
      <c r="CR127" s="1057"/>
      <c r="CS127" s="1057"/>
      <c r="CT127" s="1057"/>
      <c r="CU127" s="1057"/>
      <c r="CV127" s="1057"/>
      <c r="CW127" s="1057"/>
      <c r="CX127" s="1057"/>
      <c r="CY127" s="1057"/>
      <c r="CZ127" s="1057"/>
      <c r="DA127" s="1057"/>
      <c r="DB127" s="1057"/>
      <c r="DC127" s="1057"/>
      <c r="DD127" s="1057"/>
      <c r="DE127" s="1057"/>
      <c r="DF127" s="1058"/>
      <c r="DG127" s="1059">
        <v>42725979</v>
      </c>
      <c r="DH127" s="1060"/>
      <c r="DI127" s="1060"/>
      <c r="DJ127" s="1060"/>
      <c r="DK127" s="1060"/>
      <c r="DL127" s="1060">
        <v>37382105</v>
      </c>
      <c r="DM127" s="1060"/>
      <c r="DN127" s="1060"/>
      <c r="DO127" s="1060"/>
      <c r="DP127" s="1060"/>
      <c r="DQ127" s="1060">
        <v>35031702</v>
      </c>
      <c r="DR127" s="1060"/>
      <c r="DS127" s="1060"/>
      <c r="DT127" s="1060"/>
      <c r="DU127" s="1060"/>
      <c r="DV127" s="1061">
        <v>5.4</v>
      </c>
      <c r="DW127" s="1061"/>
      <c r="DX127" s="1061"/>
      <c r="DY127" s="1061"/>
      <c r="DZ127" s="1062"/>
    </row>
    <row r="128" spans="1:130" s="197" customFormat="1" ht="26.25" customHeight="1">
      <c r="A128" s="1083" t="s">
        <v>444</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445</v>
      </c>
      <c r="X128" s="1085"/>
      <c r="Y128" s="1085"/>
      <c r="Z128" s="1086"/>
      <c r="AA128" s="1101">
        <v>71569343</v>
      </c>
      <c r="AB128" s="1102"/>
      <c r="AC128" s="1102"/>
      <c r="AD128" s="1102"/>
      <c r="AE128" s="1103"/>
      <c r="AF128" s="1104">
        <v>74194135</v>
      </c>
      <c r="AG128" s="1102"/>
      <c r="AH128" s="1102"/>
      <c r="AI128" s="1102"/>
      <c r="AJ128" s="1103"/>
      <c r="AK128" s="1104">
        <v>75114185</v>
      </c>
      <c r="AL128" s="1102"/>
      <c r="AM128" s="1102"/>
      <c r="AN128" s="1102"/>
      <c r="AO128" s="1103"/>
      <c r="AP128" s="1105"/>
      <c r="AQ128" s="1106"/>
      <c r="AR128" s="1106"/>
      <c r="AS128" s="1106"/>
      <c r="AT128" s="1107"/>
      <c r="AU128" s="235"/>
      <c r="AV128" s="235"/>
      <c r="AW128" s="235"/>
      <c r="AX128" s="1066" t="s">
        <v>446</v>
      </c>
      <c r="AY128" s="962"/>
      <c r="AZ128" s="962"/>
      <c r="BA128" s="962"/>
      <c r="BB128" s="962"/>
      <c r="BC128" s="962"/>
      <c r="BD128" s="962"/>
      <c r="BE128" s="963"/>
      <c r="BF128" s="1078" t="s">
        <v>107</v>
      </c>
      <c r="BG128" s="1079"/>
      <c r="BH128" s="1079"/>
      <c r="BI128" s="1079"/>
      <c r="BJ128" s="1079"/>
      <c r="BK128" s="1079"/>
      <c r="BL128" s="1080"/>
      <c r="BM128" s="1078">
        <v>16.25</v>
      </c>
      <c r="BN128" s="1079"/>
      <c r="BO128" s="1079"/>
      <c r="BP128" s="1079"/>
      <c r="BQ128" s="1079"/>
      <c r="BR128" s="1079"/>
      <c r="BS128" s="1080"/>
      <c r="BT128" s="1078">
        <v>30</v>
      </c>
      <c r="BU128" s="1081"/>
      <c r="BV128" s="1081"/>
      <c r="BW128" s="1081"/>
      <c r="BX128" s="1081"/>
      <c r="BY128" s="1081"/>
      <c r="BZ128" s="108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2" t="s">
        <v>89</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2" t="s">
        <v>447</v>
      </c>
      <c r="X129" s="1073"/>
      <c r="Y129" s="1073"/>
      <c r="Z129" s="1074"/>
      <c r="AA129" s="970">
        <v>763990670</v>
      </c>
      <c r="AB129" s="971"/>
      <c r="AC129" s="971"/>
      <c r="AD129" s="971"/>
      <c r="AE129" s="972"/>
      <c r="AF129" s="973">
        <v>759965265</v>
      </c>
      <c r="AG129" s="971"/>
      <c r="AH129" s="971"/>
      <c r="AI129" s="971"/>
      <c r="AJ129" s="972"/>
      <c r="AK129" s="973">
        <v>766606226</v>
      </c>
      <c r="AL129" s="971"/>
      <c r="AM129" s="971"/>
      <c r="AN129" s="971"/>
      <c r="AO129" s="972"/>
      <c r="AP129" s="1075"/>
      <c r="AQ129" s="1076"/>
      <c r="AR129" s="1076"/>
      <c r="AS129" s="1076"/>
      <c r="AT129" s="1077"/>
      <c r="AU129" s="235"/>
      <c r="AV129" s="235"/>
      <c r="AW129" s="235"/>
      <c r="AX129" s="1066" t="s">
        <v>448</v>
      </c>
      <c r="AY129" s="962"/>
      <c r="AZ129" s="962"/>
      <c r="BA129" s="962"/>
      <c r="BB129" s="962"/>
      <c r="BC129" s="962"/>
      <c r="BD129" s="962"/>
      <c r="BE129" s="963"/>
      <c r="BF129" s="1067">
        <v>9.1999999999999993</v>
      </c>
      <c r="BG129" s="1068"/>
      <c r="BH129" s="1068"/>
      <c r="BI129" s="1068"/>
      <c r="BJ129" s="1068"/>
      <c r="BK129" s="1068"/>
      <c r="BL129" s="1069"/>
      <c r="BM129" s="1067">
        <v>25</v>
      </c>
      <c r="BN129" s="1068"/>
      <c r="BO129" s="1068"/>
      <c r="BP129" s="1068"/>
      <c r="BQ129" s="1068"/>
      <c r="BR129" s="1068"/>
      <c r="BS129" s="1069"/>
      <c r="BT129" s="1067">
        <v>35</v>
      </c>
      <c r="BU129" s="1070"/>
      <c r="BV129" s="1070"/>
      <c r="BW129" s="1070"/>
      <c r="BX129" s="1070"/>
      <c r="BY129" s="1070"/>
      <c r="BZ129" s="107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2" t="s">
        <v>449</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2" t="s">
        <v>450</v>
      </c>
      <c r="X130" s="1073"/>
      <c r="Y130" s="1073"/>
      <c r="Z130" s="1074"/>
      <c r="AA130" s="970">
        <v>116566257</v>
      </c>
      <c r="AB130" s="971"/>
      <c r="AC130" s="971"/>
      <c r="AD130" s="971"/>
      <c r="AE130" s="972"/>
      <c r="AF130" s="973">
        <v>114429457</v>
      </c>
      <c r="AG130" s="971"/>
      <c r="AH130" s="971"/>
      <c r="AI130" s="971"/>
      <c r="AJ130" s="972"/>
      <c r="AK130" s="973">
        <v>117787281</v>
      </c>
      <c r="AL130" s="971"/>
      <c r="AM130" s="971"/>
      <c r="AN130" s="971"/>
      <c r="AO130" s="972"/>
      <c r="AP130" s="1075"/>
      <c r="AQ130" s="1076"/>
      <c r="AR130" s="1076"/>
      <c r="AS130" s="1076"/>
      <c r="AT130" s="1077"/>
      <c r="AU130" s="235"/>
      <c r="AV130" s="235"/>
      <c r="AW130" s="235"/>
      <c r="AX130" s="1125" t="s">
        <v>451</v>
      </c>
      <c r="AY130" s="1057"/>
      <c r="AZ130" s="1057"/>
      <c r="BA130" s="1057"/>
      <c r="BB130" s="1057"/>
      <c r="BC130" s="1057"/>
      <c r="BD130" s="1057"/>
      <c r="BE130" s="1058"/>
      <c r="BF130" s="1087">
        <v>117.1</v>
      </c>
      <c r="BG130" s="1088"/>
      <c r="BH130" s="1088"/>
      <c r="BI130" s="1088"/>
      <c r="BJ130" s="1088"/>
      <c r="BK130" s="1088"/>
      <c r="BL130" s="1089"/>
      <c r="BM130" s="1087">
        <v>400</v>
      </c>
      <c r="BN130" s="1088"/>
      <c r="BO130" s="1088"/>
      <c r="BP130" s="1088"/>
      <c r="BQ130" s="1088"/>
      <c r="BR130" s="1088"/>
      <c r="BS130" s="1089"/>
      <c r="BT130" s="1090"/>
      <c r="BU130" s="1091"/>
      <c r="BV130" s="1091"/>
      <c r="BW130" s="1091"/>
      <c r="BX130" s="1091"/>
      <c r="BY130" s="1091"/>
      <c r="BZ130" s="109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452</v>
      </c>
      <c r="X131" s="1096"/>
      <c r="Y131" s="1096"/>
      <c r="Z131" s="1097"/>
      <c r="AA131" s="1009">
        <v>647424413</v>
      </c>
      <c r="AB131" s="1010"/>
      <c r="AC131" s="1010"/>
      <c r="AD131" s="1010"/>
      <c r="AE131" s="1011"/>
      <c r="AF131" s="1012">
        <v>645535808</v>
      </c>
      <c r="AG131" s="1010"/>
      <c r="AH131" s="1010"/>
      <c r="AI131" s="1010"/>
      <c r="AJ131" s="1011"/>
      <c r="AK131" s="1012">
        <v>648818945</v>
      </c>
      <c r="AL131" s="1010"/>
      <c r="AM131" s="1010"/>
      <c r="AN131" s="1010"/>
      <c r="AO131" s="1011"/>
      <c r="AP131" s="1098"/>
      <c r="AQ131" s="1099"/>
      <c r="AR131" s="1099"/>
      <c r="AS131" s="1099"/>
      <c r="AT131" s="110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9" t="s">
        <v>453</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454</v>
      </c>
      <c r="W132" s="1113"/>
      <c r="X132" s="1113"/>
      <c r="Y132" s="1113"/>
      <c r="Z132" s="1114"/>
      <c r="AA132" s="1115">
        <v>9.0781646200000008</v>
      </c>
      <c r="AB132" s="1116"/>
      <c r="AC132" s="1116"/>
      <c r="AD132" s="1116"/>
      <c r="AE132" s="1117"/>
      <c r="AF132" s="1118">
        <v>10.00345205</v>
      </c>
      <c r="AG132" s="1116"/>
      <c r="AH132" s="1116"/>
      <c r="AI132" s="1116"/>
      <c r="AJ132" s="1117"/>
      <c r="AK132" s="1118">
        <v>8.5879308129999998</v>
      </c>
      <c r="AL132" s="1116"/>
      <c r="AM132" s="1116"/>
      <c r="AN132" s="1116"/>
      <c r="AO132" s="1117"/>
      <c r="AP132" s="999"/>
      <c r="AQ132" s="1000"/>
      <c r="AR132" s="1000"/>
      <c r="AS132" s="1000"/>
      <c r="AT132" s="111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120" t="s">
        <v>455</v>
      </c>
      <c r="W133" s="1120"/>
      <c r="X133" s="1120"/>
      <c r="Y133" s="1120"/>
      <c r="Z133" s="1121"/>
      <c r="AA133" s="1122">
        <v>9</v>
      </c>
      <c r="AB133" s="1123"/>
      <c r="AC133" s="1123"/>
      <c r="AD133" s="1123"/>
      <c r="AE133" s="1124"/>
      <c r="AF133" s="1122">
        <v>9.3000000000000007</v>
      </c>
      <c r="AG133" s="1123"/>
      <c r="AH133" s="1123"/>
      <c r="AI133" s="1123"/>
      <c r="AJ133" s="1124"/>
      <c r="AK133" s="1122">
        <v>9.1999999999999993</v>
      </c>
      <c r="AL133" s="1123"/>
      <c r="AM133" s="1123"/>
      <c r="AN133" s="1123"/>
      <c r="AO133" s="1124"/>
      <c r="AP133" s="1040"/>
      <c r="AQ133" s="1041"/>
      <c r="AR133" s="1041"/>
      <c r="AS133" s="1041"/>
      <c r="AT133" s="110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85" zoomScaleNormal="85" zoomScaleSheetLayoutView="85" workbookViewId="0">
      <selection activeCell="W9" sqref="W9:AL1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64" zoomScaleNormal="40" zoomScaleSheetLayoutView="55" workbookViewId="0">
      <selection activeCell="W9" sqref="W9:AL1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election activeCell="W9" sqref="W9:AL1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456</v>
      </c>
      <c r="B5" s="246"/>
      <c r="C5" s="246"/>
      <c r="D5" s="246"/>
      <c r="E5" s="246"/>
      <c r="F5" s="246"/>
      <c r="G5" s="246"/>
      <c r="H5" s="246"/>
      <c r="I5" s="246"/>
      <c r="J5" s="246"/>
      <c r="K5" s="246"/>
      <c r="L5" s="246"/>
      <c r="M5" s="246"/>
      <c r="N5" s="246"/>
      <c r="O5" s="247"/>
    </row>
    <row r="6" spans="1:16">
      <c r="A6" s="248"/>
      <c r="B6" s="244"/>
      <c r="C6" s="244"/>
      <c r="D6" s="244"/>
      <c r="E6" s="244"/>
      <c r="F6" s="244"/>
      <c r="G6" s="249" t="s">
        <v>457</v>
      </c>
      <c r="H6" s="249"/>
      <c r="I6" s="249"/>
      <c r="J6" s="249"/>
      <c r="K6" s="244"/>
      <c r="L6" s="244"/>
      <c r="M6" s="244"/>
      <c r="N6" s="244"/>
    </row>
    <row r="7" spans="1:16">
      <c r="A7" s="248"/>
      <c r="B7" s="244"/>
      <c r="C7" s="244"/>
      <c r="D7" s="244"/>
      <c r="E7" s="244"/>
      <c r="F7" s="244"/>
      <c r="G7" s="251"/>
      <c r="H7" s="252"/>
      <c r="I7" s="252"/>
      <c r="J7" s="253"/>
      <c r="K7" s="1129" t="s">
        <v>458</v>
      </c>
      <c r="L7" s="254"/>
      <c r="M7" s="255" t="s">
        <v>459</v>
      </c>
      <c r="N7" s="256"/>
    </row>
    <row r="8" spans="1:16">
      <c r="A8" s="248"/>
      <c r="B8" s="244"/>
      <c r="C8" s="244"/>
      <c r="D8" s="244"/>
      <c r="E8" s="244"/>
      <c r="F8" s="244"/>
      <c r="G8" s="257"/>
      <c r="H8" s="258"/>
      <c r="I8" s="258"/>
      <c r="J8" s="259"/>
      <c r="K8" s="1130"/>
      <c r="L8" s="260" t="s">
        <v>460</v>
      </c>
      <c r="M8" s="261" t="s">
        <v>461</v>
      </c>
      <c r="N8" s="262" t="s">
        <v>462</v>
      </c>
    </row>
    <row r="9" spans="1:16">
      <c r="A9" s="248"/>
      <c r="B9" s="244"/>
      <c r="C9" s="244"/>
      <c r="D9" s="244"/>
      <c r="E9" s="244"/>
      <c r="F9" s="244"/>
      <c r="G9" s="1131" t="s">
        <v>463</v>
      </c>
      <c r="H9" s="1132"/>
      <c r="I9" s="1132"/>
      <c r="J9" s="1133"/>
      <c r="K9" s="263">
        <v>203645317</v>
      </c>
      <c r="L9" s="264">
        <v>75943</v>
      </c>
      <c r="M9" s="265">
        <v>63252</v>
      </c>
      <c r="N9" s="266">
        <v>20.100000000000001</v>
      </c>
    </row>
    <row r="10" spans="1:16">
      <c r="A10" s="248"/>
      <c r="B10" s="244"/>
      <c r="C10" s="244"/>
      <c r="D10" s="244"/>
      <c r="E10" s="244"/>
      <c r="F10" s="244"/>
      <c r="G10" s="1131" t="s">
        <v>464</v>
      </c>
      <c r="H10" s="1132"/>
      <c r="I10" s="1132"/>
      <c r="J10" s="1133"/>
      <c r="K10" s="267">
        <v>1820281</v>
      </c>
      <c r="L10" s="268">
        <v>679</v>
      </c>
      <c r="M10" s="269">
        <v>1436</v>
      </c>
      <c r="N10" s="270">
        <v>-52.7</v>
      </c>
    </row>
    <row r="11" spans="1:16" ht="13.5" customHeight="1">
      <c r="A11" s="248"/>
      <c r="B11" s="244"/>
      <c r="C11" s="244"/>
      <c r="D11" s="244"/>
      <c r="E11" s="244"/>
      <c r="F11" s="244"/>
      <c r="G11" s="1131" t="s">
        <v>465</v>
      </c>
      <c r="H11" s="1132"/>
      <c r="I11" s="1132"/>
      <c r="J11" s="1133"/>
      <c r="K11" s="267">
        <v>3042769</v>
      </c>
      <c r="L11" s="268">
        <v>1135</v>
      </c>
      <c r="M11" s="269">
        <v>146</v>
      </c>
      <c r="N11" s="270">
        <v>677.4</v>
      </c>
    </row>
    <row r="12" spans="1:16" ht="13.5" customHeight="1">
      <c r="A12" s="248"/>
      <c r="B12" s="244"/>
      <c r="C12" s="244"/>
      <c r="D12" s="244"/>
      <c r="E12" s="244"/>
      <c r="F12" s="244"/>
      <c r="G12" s="1131" t="s">
        <v>466</v>
      </c>
      <c r="H12" s="1132"/>
      <c r="I12" s="1132"/>
      <c r="J12" s="1133"/>
      <c r="K12" s="267">
        <v>1733377</v>
      </c>
      <c r="L12" s="268">
        <v>646</v>
      </c>
      <c r="M12" s="269">
        <v>1351</v>
      </c>
      <c r="N12" s="270">
        <v>-52.2</v>
      </c>
    </row>
    <row r="13" spans="1:16" ht="13.5" customHeight="1">
      <c r="A13" s="248"/>
      <c r="B13" s="244"/>
      <c r="C13" s="244"/>
      <c r="D13" s="244"/>
      <c r="E13" s="244"/>
      <c r="F13" s="244"/>
      <c r="G13" s="1131" t="s">
        <v>467</v>
      </c>
      <c r="H13" s="1132"/>
      <c r="I13" s="1132"/>
      <c r="J13" s="1133"/>
      <c r="K13" s="267" t="s">
        <v>468</v>
      </c>
      <c r="L13" s="268" t="s">
        <v>468</v>
      </c>
      <c r="M13" s="269">
        <v>5</v>
      </c>
      <c r="N13" s="270" t="s">
        <v>468</v>
      </c>
    </row>
    <row r="14" spans="1:16" ht="13.5" customHeight="1">
      <c r="A14" s="248"/>
      <c r="B14" s="244"/>
      <c r="C14" s="244"/>
      <c r="D14" s="244"/>
      <c r="E14" s="244"/>
      <c r="F14" s="244"/>
      <c r="G14" s="1131" t="s">
        <v>469</v>
      </c>
      <c r="H14" s="1132"/>
      <c r="I14" s="1132"/>
      <c r="J14" s="1133"/>
      <c r="K14" s="267">
        <v>5585777</v>
      </c>
      <c r="L14" s="268">
        <v>2083</v>
      </c>
      <c r="M14" s="269">
        <v>1904</v>
      </c>
      <c r="N14" s="270">
        <v>9.4</v>
      </c>
    </row>
    <row r="15" spans="1:16" ht="13.5" customHeight="1">
      <c r="A15" s="248"/>
      <c r="B15" s="244"/>
      <c r="C15" s="244"/>
      <c r="D15" s="244"/>
      <c r="E15" s="244"/>
      <c r="F15" s="244"/>
      <c r="G15" s="1131" t="s">
        <v>470</v>
      </c>
      <c r="H15" s="1132"/>
      <c r="I15" s="1132"/>
      <c r="J15" s="1133"/>
      <c r="K15" s="267">
        <v>1756996</v>
      </c>
      <c r="L15" s="268">
        <v>655</v>
      </c>
      <c r="M15" s="269">
        <v>1197</v>
      </c>
      <c r="N15" s="270">
        <v>-45.3</v>
      </c>
    </row>
    <row r="16" spans="1:16">
      <c r="A16" s="248"/>
      <c r="B16" s="244"/>
      <c r="C16" s="244"/>
      <c r="D16" s="244"/>
      <c r="E16" s="244"/>
      <c r="F16" s="244"/>
      <c r="G16" s="1134" t="s">
        <v>471</v>
      </c>
      <c r="H16" s="1135"/>
      <c r="I16" s="1135"/>
      <c r="J16" s="1136"/>
      <c r="K16" s="268">
        <v>-17262196</v>
      </c>
      <c r="L16" s="268">
        <v>-6437</v>
      </c>
      <c r="M16" s="269">
        <v>-5399</v>
      </c>
      <c r="N16" s="270">
        <v>19.2</v>
      </c>
    </row>
    <row r="17" spans="1:16">
      <c r="A17" s="248"/>
      <c r="B17" s="244"/>
      <c r="C17" s="244"/>
      <c r="D17" s="244"/>
      <c r="E17" s="244"/>
      <c r="F17" s="244"/>
      <c r="G17" s="1134" t="s">
        <v>167</v>
      </c>
      <c r="H17" s="1135"/>
      <c r="I17" s="1135"/>
      <c r="J17" s="1136"/>
      <c r="K17" s="268">
        <v>200322321</v>
      </c>
      <c r="L17" s="268">
        <v>74704</v>
      </c>
      <c r="M17" s="269">
        <v>63891</v>
      </c>
      <c r="N17" s="270">
        <v>16.899999999999999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472</v>
      </c>
      <c r="H19" s="244"/>
      <c r="I19" s="244"/>
      <c r="J19" s="244"/>
      <c r="K19" s="244"/>
      <c r="L19" s="244"/>
      <c r="M19" s="244"/>
      <c r="N19" s="244"/>
    </row>
    <row r="20" spans="1:16">
      <c r="A20" s="248"/>
      <c r="B20" s="244"/>
      <c r="C20" s="244"/>
      <c r="D20" s="244"/>
      <c r="E20" s="244"/>
      <c r="F20" s="244"/>
      <c r="G20" s="272"/>
      <c r="H20" s="273"/>
      <c r="I20" s="273"/>
      <c r="J20" s="274"/>
      <c r="K20" s="275" t="s">
        <v>473</v>
      </c>
      <c r="L20" s="276" t="s">
        <v>474</v>
      </c>
      <c r="M20" s="277" t="s">
        <v>475</v>
      </c>
      <c r="N20" s="278"/>
    </row>
    <row r="21" spans="1:16" s="284" customFormat="1">
      <c r="A21" s="279"/>
      <c r="B21" s="249"/>
      <c r="C21" s="249"/>
      <c r="D21" s="249"/>
      <c r="E21" s="249"/>
      <c r="F21" s="249"/>
      <c r="G21" s="1126" t="s">
        <v>476</v>
      </c>
      <c r="H21" s="1127"/>
      <c r="I21" s="1127"/>
      <c r="J21" s="1128"/>
      <c r="K21" s="280">
        <v>8.2799999999999994</v>
      </c>
      <c r="L21" s="281">
        <v>6.54</v>
      </c>
      <c r="M21" s="282">
        <v>1.74</v>
      </c>
      <c r="N21" s="249"/>
      <c r="O21" s="283"/>
      <c r="P21" s="279"/>
    </row>
    <row r="22" spans="1:16" s="284" customFormat="1">
      <c r="A22" s="279"/>
      <c r="B22" s="249"/>
      <c r="C22" s="249"/>
      <c r="D22" s="249"/>
      <c r="E22" s="249"/>
      <c r="F22" s="249"/>
      <c r="G22" s="1126" t="s">
        <v>477</v>
      </c>
      <c r="H22" s="1127"/>
      <c r="I22" s="1127"/>
      <c r="J22" s="1128"/>
      <c r="K22" s="285">
        <v>94.2</v>
      </c>
      <c r="L22" s="286">
        <v>100.9</v>
      </c>
      <c r="M22" s="287">
        <v>-6.7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478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479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480</v>
      </c>
      <c r="H29" s="249"/>
      <c r="I29" s="249"/>
      <c r="J29" s="249"/>
      <c r="K29" s="244"/>
      <c r="L29" s="244"/>
      <c r="M29" s="244"/>
      <c r="N29" s="244"/>
      <c r="O29" s="293"/>
    </row>
    <row r="30" spans="1:16">
      <c r="A30" s="248"/>
      <c r="B30" s="244"/>
      <c r="C30" s="244"/>
      <c r="D30" s="244"/>
      <c r="E30" s="244"/>
      <c r="F30" s="244"/>
      <c r="G30" s="251"/>
      <c r="H30" s="252"/>
      <c r="I30" s="252"/>
      <c r="J30" s="253"/>
      <c r="K30" s="1129" t="s">
        <v>458</v>
      </c>
      <c r="L30" s="254"/>
      <c r="M30" s="255" t="s">
        <v>459</v>
      </c>
      <c r="N30" s="256"/>
    </row>
    <row r="31" spans="1:16">
      <c r="A31" s="248"/>
      <c r="B31" s="244"/>
      <c r="C31" s="244"/>
      <c r="D31" s="244"/>
      <c r="E31" s="244"/>
      <c r="F31" s="244"/>
      <c r="G31" s="257"/>
      <c r="H31" s="258"/>
      <c r="I31" s="258"/>
      <c r="J31" s="259"/>
      <c r="K31" s="1130"/>
      <c r="L31" s="260" t="s">
        <v>460</v>
      </c>
      <c r="M31" s="261" t="s">
        <v>461</v>
      </c>
      <c r="N31" s="262" t="s">
        <v>462</v>
      </c>
    </row>
    <row r="32" spans="1:16" ht="27" customHeight="1">
      <c r="A32" s="248"/>
      <c r="B32" s="244"/>
      <c r="C32" s="244"/>
      <c r="D32" s="244"/>
      <c r="E32" s="244"/>
      <c r="F32" s="244"/>
      <c r="G32" s="1142" t="s">
        <v>481</v>
      </c>
      <c r="H32" s="1143"/>
      <c r="I32" s="1143"/>
      <c r="J32" s="1144"/>
      <c r="K32" s="294">
        <v>100288953</v>
      </c>
      <c r="L32" s="294">
        <v>37400</v>
      </c>
      <c r="M32" s="295">
        <v>33324</v>
      </c>
      <c r="N32" s="296">
        <v>12.2</v>
      </c>
    </row>
    <row r="33" spans="1:16" ht="13.5" customHeight="1">
      <c r="A33" s="248"/>
      <c r="B33" s="244"/>
      <c r="C33" s="244"/>
      <c r="D33" s="244"/>
      <c r="E33" s="244"/>
      <c r="F33" s="244"/>
      <c r="G33" s="1142" t="s">
        <v>482</v>
      </c>
      <c r="H33" s="1143"/>
      <c r="I33" s="1143"/>
      <c r="J33" s="1144"/>
      <c r="K33" s="294" t="s">
        <v>468</v>
      </c>
      <c r="L33" s="294" t="s">
        <v>468</v>
      </c>
      <c r="M33" s="295">
        <v>3817</v>
      </c>
      <c r="N33" s="296" t="s">
        <v>468</v>
      </c>
    </row>
    <row r="34" spans="1:16" ht="27" customHeight="1">
      <c r="A34" s="248"/>
      <c r="B34" s="244"/>
      <c r="C34" s="244"/>
      <c r="D34" s="244"/>
      <c r="E34" s="244"/>
      <c r="F34" s="244"/>
      <c r="G34" s="1142" t="s">
        <v>483</v>
      </c>
      <c r="H34" s="1143"/>
      <c r="I34" s="1143"/>
      <c r="J34" s="1144"/>
      <c r="K34" s="294">
        <v>92740096</v>
      </c>
      <c r="L34" s="294">
        <v>34584</v>
      </c>
      <c r="M34" s="295">
        <v>20478</v>
      </c>
      <c r="N34" s="296">
        <v>68.900000000000006</v>
      </c>
    </row>
    <row r="35" spans="1:16" ht="27" customHeight="1">
      <c r="A35" s="248"/>
      <c r="B35" s="244"/>
      <c r="C35" s="244"/>
      <c r="D35" s="244"/>
      <c r="E35" s="244"/>
      <c r="F35" s="244"/>
      <c r="G35" s="1142" t="s">
        <v>484</v>
      </c>
      <c r="H35" s="1143"/>
      <c r="I35" s="1143"/>
      <c r="J35" s="1144"/>
      <c r="K35" s="294">
        <v>46687644</v>
      </c>
      <c r="L35" s="294">
        <v>17411</v>
      </c>
      <c r="M35" s="295">
        <v>13245</v>
      </c>
      <c r="N35" s="296">
        <v>31.5</v>
      </c>
    </row>
    <row r="36" spans="1:16" ht="27" customHeight="1">
      <c r="A36" s="248"/>
      <c r="B36" s="244"/>
      <c r="C36" s="244"/>
      <c r="D36" s="244"/>
      <c r="E36" s="244"/>
      <c r="F36" s="244"/>
      <c r="G36" s="1142" t="s">
        <v>485</v>
      </c>
      <c r="H36" s="1143"/>
      <c r="I36" s="1143"/>
      <c r="J36" s="1144"/>
      <c r="K36" s="294">
        <v>2368891</v>
      </c>
      <c r="L36" s="294">
        <v>883</v>
      </c>
      <c r="M36" s="295">
        <v>284</v>
      </c>
      <c r="N36" s="296">
        <v>210.9</v>
      </c>
    </row>
    <row r="37" spans="1:16" ht="13.5" customHeight="1">
      <c r="A37" s="248"/>
      <c r="B37" s="244"/>
      <c r="C37" s="244"/>
      <c r="D37" s="244"/>
      <c r="E37" s="244"/>
      <c r="F37" s="244"/>
      <c r="G37" s="1142" t="s">
        <v>486</v>
      </c>
      <c r="H37" s="1143"/>
      <c r="I37" s="1143"/>
      <c r="J37" s="1144"/>
      <c r="K37" s="294">
        <v>6536004</v>
      </c>
      <c r="L37" s="294">
        <v>2437</v>
      </c>
      <c r="M37" s="295">
        <v>1142</v>
      </c>
      <c r="N37" s="296">
        <v>113.4</v>
      </c>
    </row>
    <row r="38" spans="1:16" ht="27" customHeight="1">
      <c r="A38" s="248"/>
      <c r="B38" s="244"/>
      <c r="C38" s="244"/>
      <c r="D38" s="244"/>
      <c r="E38" s="244"/>
      <c r="F38" s="244"/>
      <c r="G38" s="1145" t="s">
        <v>487</v>
      </c>
      <c r="H38" s="1146"/>
      <c r="I38" s="1146"/>
      <c r="J38" s="1147"/>
      <c r="K38" s="297" t="s">
        <v>468</v>
      </c>
      <c r="L38" s="297" t="s">
        <v>468</v>
      </c>
      <c r="M38" s="298">
        <v>6</v>
      </c>
      <c r="N38" s="299" t="s">
        <v>468</v>
      </c>
      <c r="O38" s="293"/>
    </row>
    <row r="39" spans="1:16">
      <c r="A39" s="248"/>
      <c r="B39" s="244"/>
      <c r="C39" s="244"/>
      <c r="D39" s="244"/>
      <c r="E39" s="244"/>
      <c r="F39" s="244"/>
      <c r="G39" s="1145" t="s">
        <v>488</v>
      </c>
      <c r="H39" s="1146"/>
      <c r="I39" s="1146"/>
      <c r="J39" s="1147"/>
      <c r="K39" s="300">
        <v>-75114185</v>
      </c>
      <c r="L39" s="300">
        <v>-28011</v>
      </c>
      <c r="M39" s="301">
        <v>-16991</v>
      </c>
      <c r="N39" s="302">
        <v>64.900000000000006</v>
      </c>
      <c r="O39" s="293"/>
    </row>
    <row r="40" spans="1:16" ht="27" customHeight="1">
      <c r="A40" s="248"/>
      <c r="B40" s="244"/>
      <c r="C40" s="244"/>
      <c r="D40" s="244"/>
      <c r="E40" s="244"/>
      <c r="F40" s="244"/>
      <c r="G40" s="1142" t="s">
        <v>489</v>
      </c>
      <c r="H40" s="1143"/>
      <c r="I40" s="1143"/>
      <c r="J40" s="1144"/>
      <c r="K40" s="300">
        <v>-117787281</v>
      </c>
      <c r="L40" s="300">
        <v>-43925</v>
      </c>
      <c r="M40" s="301">
        <v>-34589</v>
      </c>
      <c r="N40" s="302">
        <v>27</v>
      </c>
      <c r="O40" s="293"/>
    </row>
    <row r="41" spans="1:16">
      <c r="A41" s="248"/>
      <c r="B41" s="244"/>
      <c r="C41" s="244"/>
      <c r="D41" s="244"/>
      <c r="E41" s="244"/>
      <c r="F41" s="244"/>
      <c r="G41" s="1148" t="s">
        <v>278</v>
      </c>
      <c r="H41" s="1149"/>
      <c r="I41" s="1149"/>
      <c r="J41" s="1150"/>
      <c r="K41" s="294">
        <v>55720122</v>
      </c>
      <c r="L41" s="300">
        <v>20779</v>
      </c>
      <c r="M41" s="301">
        <v>20717</v>
      </c>
      <c r="N41" s="302">
        <v>0.3</v>
      </c>
      <c r="O41" s="293"/>
    </row>
    <row r="42" spans="1:16">
      <c r="A42" s="248"/>
      <c r="B42" s="244"/>
      <c r="C42" s="244"/>
      <c r="D42" s="244"/>
      <c r="E42" s="244"/>
      <c r="F42" s="244"/>
      <c r="G42" s="303" t="s">
        <v>490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491</v>
      </c>
      <c r="B47" s="244"/>
      <c r="C47" s="244"/>
      <c r="D47" s="244"/>
      <c r="E47" s="244"/>
      <c r="F47" s="244"/>
      <c r="G47" s="244"/>
      <c r="H47" s="244"/>
      <c r="I47" s="244"/>
      <c r="J47" s="244"/>
      <c r="K47" s="244"/>
      <c r="L47" s="244"/>
      <c r="M47" s="244"/>
      <c r="N47" s="244"/>
    </row>
    <row r="48" spans="1:16">
      <c r="A48" s="248"/>
      <c r="B48" s="244"/>
      <c r="C48" s="244"/>
      <c r="D48" s="244"/>
      <c r="E48" s="244"/>
      <c r="F48" s="244"/>
      <c r="G48" s="308" t="s">
        <v>492</v>
      </c>
      <c r="H48" s="308"/>
      <c r="I48" s="308"/>
      <c r="J48" s="308"/>
      <c r="K48" s="308"/>
      <c r="L48" s="308"/>
      <c r="M48" s="309"/>
      <c r="N48" s="308"/>
    </row>
    <row r="49" spans="1:14" ht="13.5" customHeight="1">
      <c r="A49" s="248"/>
      <c r="B49" s="244"/>
      <c r="C49" s="244"/>
      <c r="D49" s="244"/>
      <c r="E49" s="244"/>
      <c r="F49" s="244"/>
      <c r="G49" s="310"/>
      <c r="H49" s="311"/>
      <c r="I49" s="1137" t="s">
        <v>458</v>
      </c>
      <c r="J49" s="1139" t="s">
        <v>493</v>
      </c>
      <c r="K49" s="1140"/>
      <c r="L49" s="1140"/>
      <c r="M49" s="1140"/>
      <c r="N49" s="1141"/>
    </row>
    <row r="50" spans="1:14">
      <c r="A50" s="248"/>
      <c r="B50" s="244"/>
      <c r="C50" s="244"/>
      <c r="D50" s="244"/>
      <c r="E50" s="244"/>
      <c r="F50" s="244"/>
      <c r="G50" s="312"/>
      <c r="H50" s="313"/>
      <c r="I50" s="1138"/>
      <c r="J50" s="314" t="s">
        <v>494</v>
      </c>
      <c r="K50" s="315" t="s">
        <v>495</v>
      </c>
      <c r="L50" s="316" t="s">
        <v>496</v>
      </c>
      <c r="M50" s="317" t="s">
        <v>497</v>
      </c>
      <c r="N50" s="318" t="s">
        <v>498</v>
      </c>
    </row>
    <row r="51" spans="1:14">
      <c r="A51" s="248"/>
      <c r="B51" s="244"/>
      <c r="C51" s="244"/>
      <c r="D51" s="244"/>
      <c r="E51" s="244"/>
      <c r="F51" s="244"/>
      <c r="G51" s="310" t="s">
        <v>499</v>
      </c>
      <c r="H51" s="311"/>
      <c r="I51" s="319">
        <v>90088021</v>
      </c>
      <c r="J51" s="320">
        <v>35424</v>
      </c>
      <c r="K51" s="321">
        <v>-5.7</v>
      </c>
      <c r="L51" s="322">
        <v>48794</v>
      </c>
      <c r="M51" s="323">
        <v>-6.8</v>
      </c>
      <c r="N51" s="324">
        <v>1.1000000000000001</v>
      </c>
    </row>
    <row r="52" spans="1:14">
      <c r="A52" s="248"/>
      <c r="B52" s="244"/>
      <c r="C52" s="244"/>
      <c r="D52" s="244"/>
      <c r="E52" s="244"/>
      <c r="F52" s="244"/>
      <c r="G52" s="325"/>
      <c r="H52" s="326" t="s">
        <v>500</v>
      </c>
      <c r="I52" s="327">
        <v>35269010</v>
      </c>
      <c r="J52" s="328">
        <v>13868</v>
      </c>
      <c r="K52" s="329">
        <v>-40.799999999999997</v>
      </c>
      <c r="L52" s="330">
        <v>25698</v>
      </c>
      <c r="M52" s="331">
        <v>-14.2</v>
      </c>
      <c r="N52" s="332">
        <v>-26.6</v>
      </c>
    </row>
    <row r="53" spans="1:14">
      <c r="A53" s="248"/>
      <c r="B53" s="244"/>
      <c r="C53" s="244"/>
      <c r="D53" s="244"/>
      <c r="E53" s="244"/>
      <c r="F53" s="244"/>
      <c r="G53" s="310" t="s">
        <v>501</v>
      </c>
      <c r="H53" s="311"/>
      <c r="I53" s="319">
        <v>76714668</v>
      </c>
      <c r="J53" s="320">
        <v>28803</v>
      </c>
      <c r="K53" s="321">
        <v>-18.7</v>
      </c>
      <c r="L53" s="322">
        <v>47129</v>
      </c>
      <c r="M53" s="323">
        <v>-3.4</v>
      </c>
      <c r="N53" s="324">
        <v>-15.3</v>
      </c>
    </row>
    <row r="54" spans="1:14">
      <c r="A54" s="248"/>
      <c r="B54" s="244"/>
      <c r="C54" s="244"/>
      <c r="D54" s="244"/>
      <c r="E54" s="244"/>
      <c r="F54" s="244"/>
      <c r="G54" s="325"/>
      <c r="H54" s="326" t="s">
        <v>500</v>
      </c>
      <c r="I54" s="327">
        <v>32219974</v>
      </c>
      <c r="J54" s="328">
        <v>12097</v>
      </c>
      <c r="K54" s="329">
        <v>-12.8</v>
      </c>
      <c r="L54" s="330">
        <v>23069</v>
      </c>
      <c r="M54" s="331">
        <v>-10.199999999999999</v>
      </c>
      <c r="N54" s="332">
        <v>-2.6</v>
      </c>
    </row>
    <row r="55" spans="1:14">
      <c r="A55" s="248"/>
      <c r="B55" s="244"/>
      <c r="C55" s="244"/>
      <c r="D55" s="244"/>
      <c r="E55" s="244"/>
      <c r="F55" s="244"/>
      <c r="G55" s="310" t="s">
        <v>502</v>
      </c>
      <c r="H55" s="311"/>
      <c r="I55" s="319">
        <v>83722696</v>
      </c>
      <c r="J55" s="320">
        <v>31382</v>
      </c>
      <c r="K55" s="321">
        <v>9</v>
      </c>
      <c r="L55" s="322">
        <v>50848</v>
      </c>
      <c r="M55" s="323">
        <v>7.9</v>
      </c>
      <c r="N55" s="324">
        <v>1.1000000000000001</v>
      </c>
    </row>
    <row r="56" spans="1:14">
      <c r="A56" s="248"/>
      <c r="B56" s="244"/>
      <c r="C56" s="244"/>
      <c r="D56" s="244"/>
      <c r="E56" s="244"/>
      <c r="F56" s="244"/>
      <c r="G56" s="325"/>
      <c r="H56" s="326" t="s">
        <v>500</v>
      </c>
      <c r="I56" s="327">
        <v>31929444</v>
      </c>
      <c r="J56" s="328">
        <v>11968</v>
      </c>
      <c r="K56" s="329">
        <v>-1.1000000000000001</v>
      </c>
      <c r="L56" s="330">
        <v>22583</v>
      </c>
      <c r="M56" s="331">
        <v>-2.1</v>
      </c>
      <c r="N56" s="332">
        <v>1</v>
      </c>
    </row>
    <row r="57" spans="1:14">
      <c r="A57" s="248"/>
      <c r="B57" s="244"/>
      <c r="C57" s="244"/>
      <c r="D57" s="244"/>
      <c r="E57" s="244"/>
      <c r="F57" s="244"/>
      <c r="G57" s="310" t="s">
        <v>503</v>
      </c>
      <c r="H57" s="311"/>
      <c r="I57" s="319">
        <v>101863912</v>
      </c>
      <c r="J57" s="320">
        <v>38140</v>
      </c>
      <c r="K57" s="321">
        <v>21.5</v>
      </c>
      <c r="L57" s="322">
        <v>53572</v>
      </c>
      <c r="M57" s="323">
        <v>5.4</v>
      </c>
      <c r="N57" s="324">
        <v>16.100000000000001</v>
      </c>
    </row>
    <row r="58" spans="1:14">
      <c r="A58" s="248"/>
      <c r="B58" s="244"/>
      <c r="C58" s="244"/>
      <c r="D58" s="244"/>
      <c r="E58" s="244"/>
      <c r="F58" s="244"/>
      <c r="G58" s="325"/>
      <c r="H58" s="326" t="s">
        <v>500</v>
      </c>
      <c r="I58" s="327">
        <v>41974526</v>
      </c>
      <c r="J58" s="328">
        <v>15716</v>
      </c>
      <c r="K58" s="329">
        <v>31.3</v>
      </c>
      <c r="L58" s="330">
        <v>25259</v>
      </c>
      <c r="M58" s="331">
        <v>11.8</v>
      </c>
      <c r="N58" s="332">
        <v>19.5</v>
      </c>
    </row>
    <row r="59" spans="1:14">
      <c r="A59" s="248"/>
      <c r="B59" s="244"/>
      <c r="C59" s="244"/>
      <c r="D59" s="244"/>
      <c r="E59" s="244"/>
      <c r="F59" s="244"/>
      <c r="G59" s="310" t="s">
        <v>504</v>
      </c>
      <c r="H59" s="311"/>
      <c r="I59" s="319">
        <v>100878895</v>
      </c>
      <c r="J59" s="320">
        <v>37620</v>
      </c>
      <c r="K59" s="321">
        <v>-1.4</v>
      </c>
      <c r="L59" s="322">
        <v>51898</v>
      </c>
      <c r="M59" s="323">
        <v>-3.1</v>
      </c>
      <c r="N59" s="324">
        <v>1.7</v>
      </c>
    </row>
    <row r="60" spans="1:14">
      <c r="A60" s="248"/>
      <c r="B60" s="244"/>
      <c r="C60" s="244"/>
      <c r="D60" s="244"/>
      <c r="E60" s="244"/>
      <c r="F60" s="244"/>
      <c r="G60" s="325"/>
      <c r="H60" s="326" t="s">
        <v>500</v>
      </c>
      <c r="I60" s="333">
        <v>45732691</v>
      </c>
      <c r="J60" s="328">
        <v>17055</v>
      </c>
      <c r="K60" s="329">
        <v>8.5</v>
      </c>
      <c r="L60" s="330">
        <v>25986</v>
      </c>
      <c r="M60" s="331">
        <v>2.9</v>
      </c>
      <c r="N60" s="332">
        <v>5.6</v>
      </c>
    </row>
    <row r="61" spans="1:14">
      <c r="A61" s="248"/>
      <c r="B61" s="244"/>
      <c r="C61" s="244"/>
      <c r="D61" s="244"/>
      <c r="E61" s="244"/>
      <c r="F61" s="244"/>
      <c r="G61" s="310" t="s">
        <v>505</v>
      </c>
      <c r="H61" s="334"/>
      <c r="I61" s="335">
        <v>90653638</v>
      </c>
      <c r="J61" s="336">
        <v>34274</v>
      </c>
      <c r="K61" s="337">
        <v>0.9</v>
      </c>
      <c r="L61" s="338">
        <v>50448</v>
      </c>
      <c r="M61" s="339">
        <v>0</v>
      </c>
      <c r="N61" s="324">
        <v>0.9</v>
      </c>
    </row>
    <row r="62" spans="1:14">
      <c r="A62" s="248"/>
      <c r="B62" s="244"/>
      <c r="C62" s="244"/>
      <c r="D62" s="244"/>
      <c r="E62" s="244"/>
      <c r="F62" s="244"/>
      <c r="G62" s="325"/>
      <c r="H62" s="326" t="s">
        <v>500</v>
      </c>
      <c r="I62" s="327">
        <v>37425129</v>
      </c>
      <c r="J62" s="328">
        <v>14141</v>
      </c>
      <c r="K62" s="329">
        <v>-3</v>
      </c>
      <c r="L62" s="330">
        <v>24519</v>
      </c>
      <c r="M62" s="331">
        <v>-2.4</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100" zoomScaleNormal="100" zoomScaleSheetLayoutView="55" workbookViewId="0">
      <selection activeCell="W9" sqref="W9:AL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91" zoomScaleNormal="100" zoomScaleSheetLayoutView="55" workbookViewId="0">
      <selection activeCell="W9" sqref="W9:AL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25" zoomScaleSheetLayoutView="100" workbookViewId="0">
      <selection activeCell="W9" sqref="W9:AL1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507</v>
      </c>
      <c r="G46" s="8" t="s">
        <v>508</v>
      </c>
      <c r="H46" s="8" t="s">
        <v>509</v>
      </c>
      <c r="I46" s="8" t="s">
        <v>510</v>
      </c>
      <c r="J46" s="9" t="s">
        <v>511</v>
      </c>
    </row>
    <row r="47" spans="2:10" ht="57.75" customHeight="1">
      <c r="B47" s="10"/>
      <c r="C47" s="1151" t="s">
        <v>3</v>
      </c>
      <c r="D47" s="1151"/>
      <c r="E47" s="1152"/>
      <c r="F47" s="11" t="s">
        <v>468</v>
      </c>
      <c r="G47" s="12">
        <v>15.76</v>
      </c>
      <c r="H47" s="12">
        <v>20.7</v>
      </c>
      <c r="I47" s="12">
        <v>21.29</v>
      </c>
      <c r="J47" s="13">
        <v>21.91</v>
      </c>
    </row>
    <row r="48" spans="2:10" ht="57.75" customHeight="1">
      <c r="B48" s="14"/>
      <c r="C48" s="1153" t="s">
        <v>4</v>
      </c>
      <c r="D48" s="1153"/>
      <c r="E48" s="1154"/>
      <c r="F48" s="15">
        <v>0.06</v>
      </c>
      <c r="G48" s="16">
        <v>0.05</v>
      </c>
      <c r="H48" s="16">
        <v>3.17</v>
      </c>
      <c r="I48" s="16">
        <v>0.06</v>
      </c>
      <c r="J48" s="17">
        <v>0.05</v>
      </c>
    </row>
    <row r="49" spans="2:10" ht="57.75" customHeight="1" thickBot="1">
      <c r="B49" s="18"/>
      <c r="C49" s="1155" t="s">
        <v>5</v>
      </c>
      <c r="D49" s="1155"/>
      <c r="E49" s="1156"/>
      <c r="F49" s="19">
        <v>0.01</v>
      </c>
      <c r="G49" s="20">
        <v>15.76</v>
      </c>
      <c r="H49" s="20">
        <v>8.23</v>
      </c>
      <c r="I49" s="20" t="s">
        <v>512</v>
      </c>
      <c r="J49" s="21">
        <v>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election activeCell="W9" sqref="W9:AL1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507</v>
      </c>
      <c r="G33" s="29" t="s">
        <v>508</v>
      </c>
      <c r="H33" s="29" t="s">
        <v>509</v>
      </c>
      <c r="I33" s="29" t="s">
        <v>510</v>
      </c>
      <c r="J33" s="30" t="s">
        <v>511</v>
      </c>
      <c r="K33" s="22"/>
      <c r="L33" s="22"/>
      <c r="M33" s="22"/>
      <c r="N33" s="22"/>
      <c r="O33" s="22"/>
      <c r="P33" s="22"/>
    </row>
    <row r="34" spans="1:16" ht="39" customHeight="1">
      <c r="A34" s="22"/>
      <c r="B34" s="31"/>
      <c r="C34" s="1163" t="s">
        <v>513</v>
      </c>
      <c r="D34" s="1163"/>
      <c r="E34" s="1164"/>
      <c r="F34" s="32" t="s">
        <v>514</v>
      </c>
      <c r="G34" s="33" t="s">
        <v>515</v>
      </c>
      <c r="H34" s="33">
        <v>0.19</v>
      </c>
      <c r="I34" s="33" t="s">
        <v>516</v>
      </c>
      <c r="J34" s="34" t="s">
        <v>517</v>
      </c>
      <c r="K34" s="22"/>
      <c r="L34" s="22"/>
      <c r="M34" s="22"/>
      <c r="N34" s="22"/>
      <c r="O34" s="22"/>
      <c r="P34" s="22"/>
    </row>
    <row r="35" spans="1:16" ht="39" customHeight="1">
      <c r="A35" s="22"/>
      <c r="B35" s="35"/>
      <c r="C35" s="1157" t="s">
        <v>518</v>
      </c>
      <c r="D35" s="1158"/>
      <c r="E35" s="1159"/>
      <c r="F35" s="36" t="s">
        <v>519</v>
      </c>
      <c r="G35" s="37" t="s">
        <v>520</v>
      </c>
      <c r="H35" s="37" t="s">
        <v>521</v>
      </c>
      <c r="I35" s="37" t="s">
        <v>522</v>
      </c>
      <c r="J35" s="38" t="s">
        <v>523</v>
      </c>
      <c r="K35" s="22"/>
      <c r="L35" s="22"/>
      <c r="M35" s="22"/>
      <c r="N35" s="22"/>
      <c r="O35" s="22"/>
      <c r="P35" s="22"/>
    </row>
    <row r="36" spans="1:16" ht="39" customHeight="1">
      <c r="A36" s="22"/>
      <c r="B36" s="35"/>
      <c r="C36" s="1157" t="s">
        <v>524</v>
      </c>
      <c r="D36" s="1158"/>
      <c r="E36" s="1159"/>
      <c r="F36" s="36">
        <v>2.41</v>
      </c>
      <c r="G36" s="37">
        <v>3.04</v>
      </c>
      <c r="H36" s="37">
        <v>6.89</v>
      </c>
      <c r="I36" s="37">
        <v>9.6999999999999993</v>
      </c>
      <c r="J36" s="38">
        <v>12.45</v>
      </c>
      <c r="K36" s="22"/>
      <c r="L36" s="22"/>
      <c r="M36" s="22"/>
      <c r="N36" s="22"/>
      <c r="O36" s="22"/>
      <c r="P36" s="22"/>
    </row>
    <row r="37" spans="1:16" ht="39" customHeight="1">
      <c r="A37" s="22"/>
      <c r="B37" s="35"/>
      <c r="C37" s="1157" t="s">
        <v>525</v>
      </c>
      <c r="D37" s="1158"/>
      <c r="E37" s="1159"/>
      <c r="F37" s="36">
        <v>3.9</v>
      </c>
      <c r="G37" s="37">
        <v>3.9</v>
      </c>
      <c r="H37" s="37">
        <v>3.93</v>
      </c>
      <c r="I37" s="37">
        <v>4.1900000000000004</v>
      </c>
      <c r="J37" s="38">
        <v>5.27</v>
      </c>
      <c r="K37" s="22"/>
      <c r="L37" s="22"/>
      <c r="M37" s="22"/>
      <c r="N37" s="22"/>
      <c r="O37" s="22"/>
      <c r="P37" s="22"/>
    </row>
    <row r="38" spans="1:16" ht="39" customHeight="1">
      <c r="A38" s="22"/>
      <c r="B38" s="35"/>
      <c r="C38" s="1157" t="s">
        <v>526</v>
      </c>
      <c r="D38" s="1158"/>
      <c r="E38" s="1159"/>
      <c r="F38" s="36">
        <v>2.2599999999999998</v>
      </c>
      <c r="G38" s="37">
        <v>2.58</v>
      </c>
      <c r="H38" s="37">
        <v>2.84</v>
      </c>
      <c r="I38" s="37">
        <v>2.81</v>
      </c>
      <c r="J38" s="38">
        <v>2.76</v>
      </c>
      <c r="K38" s="22"/>
      <c r="L38" s="22"/>
      <c r="M38" s="22"/>
      <c r="N38" s="22"/>
      <c r="O38" s="22"/>
      <c r="P38" s="22"/>
    </row>
    <row r="39" spans="1:16" ht="39" customHeight="1">
      <c r="A39" s="22"/>
      <c r="B39" s="35"/>
      <c r="C39" s="1157" t="s">
        <v>527</v>
      </c>
      <c r="D39" s="1158"/>
      <c r="E39" s="1159"/>
      <c r="F39" s="36">
        <v>0.56000000000000005</v>
      </c>
      <c r="G39" s="37">
        <v>0.6</v>
      </c>
      <c r="H39" s="37">
        <v>0.65</v>
      </c>
      <c r="I39" s="37">
        <v>0.76</v>
      </c>
      <c r="J39" s="38">
        <v>0.81</v>
      </c>
      <c r="K39" s="22"/>
      <c r="L39" s="22"/>
      <c r="M39" s="22"/>
      <c r="N39" s="22"/>
      <c r="O39" s="22"/>
      <c r="P39" s="22"/>
    </row>
    <row r="40" spans="1:16" ht="39" customHeight="1">
      <c r="A40" s="22"/>
      <c r="B40" s="35"/>
      <c r="C40" s="1157" t="s">
        <v>528</v>
      </c>
      <c r="D40" s="1158"/>
      <c r="E40" s="1159"/>
      <c r="F40" s="36">
        <v>0.12</v>
      </c>
      <c r="G40" s="37">
        <v>0.14000000000000001</v>
      </c>
      <c r="H40" s="37">
        <v>0.14000000000000001</v>
      </c>
      <c r="I40" s="37">
        <v>0.15</v>
      </c>
      <c r="J40" s="38">
        <v>0.16</v>
      </c>
      <c r="K40" s="22"/>
      <c r="L40" s="22"/>
      <c r="M40" s="22"/>
      <c r="N40" s="22"/>
      <c r="O40" s="22"/>
      <c r="P40" s="22"/>
    </row>
    <row r="41" spans="1:16" ht="39" customHeight="1">
      <c r="A41" s="22"/>
      <c r="B41" s="35"/>
      <c r="C41" s="1157" t="s">
        <v>529</v>
      </c>
      <c r="D41" s="1158"/>
      <c r="E41" s="1159"/>
      <c r="F41" s="36">
        <v>7.0000000000000007E-2</v>
      </c>
      <c r="G41" s="37">
        <v>0.16</v>
      </c>
      <c r="H41" s="37">
        <v>0.05</v>
      </c>
      <c r="I41" s="37">
        <v>0.05</v>
      </c>
      <c r="J41" s="38">
        <v>0.14000000000000001</v>
      </c>
      <c r="K41" s="22"/>
      <c r="L41" s="22"/>
      <c r="M41" s="22"/>
      <c r="N41" s="22"/>
      <c r="O41" s="22"/>
      <c r="P41" s="22"/>
    </row>
    <row r="42" spans="1:16" ht="39" customHeight="1">
      <c r="A42" s="22"/>
      <c r="B42" s="39"/>
      <c r="C42" s="1157" t="s">
        <v>530</v>
      </c>
      <c r="D42" s="1158"/>
      <c r="E42" s="1159"/>
      <c r="F42" s="36" t="s">
        <v>531</v>
      </c>
      <c r="G42" s="37" t="s">
        <v>532</v>
      </c>
      <c r="H42" s="37" t="s">
        <v>533</v>
      </c>
      <c r="I42" s="37" t="s">
        <v>534</v>
      </c>
      <c r="J42" s="38" t="s">
        <v>468</v>
      </c>
      <c r="K42" s="22"/>
      <c r="L42" s="22"/>
      <c r="M42" s="22"/>
      <c r="N42" s="22"/>
      <c r="O42" s="22"/>
      <c r="P42" s="22"/>
    </row>
    <row r="43" spans="1:16" ht="39" customHeight="1" thickBot="1">
      <c r="A43" s="22"/>
      <c r="B43" s="40"/>
      <c r="C43" s="1160" t="s">
        <v>535</v>
      </c>
      <c r="D43" s="1161"/>
      <c r="E43" s="1162"/>
      <c r="F43" s="41">
        <v>0.55000000000000004</v>
      </c>
      <c r="G43" s="42">
        <v>0.64</v>
      </c>
      <c r="H43" s="42">
        <v>3.93</v>
      </c>
      <c r="I43" s="42">
        <v>7.0000000000000007E-2</v>
      </c>
      <c r="J43" s="43">
        <v>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H1" zoomScaleSheetLayoutView="55" workbookViewId="0">
      <selection activeCell="W9" sqref="W9:AL1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c r="A45" s="48"/>
      <c r="B45" s="1173" t="s">
        <v>10</v>
      </c>
      <c r="C45" s="1174"/>
      <c r="D45" s="58"/>
      <c r="E45" s="1179" t="s">
        <v>11</v>
      </c>
      <c r="F45" s="1179"/>
      <c r="G45" s="1179"/>
      <c r="H45" s="1179"/>
      <c r="I45" s="1179"/>
      <c r="J45" s="1180"/>
      <c r="K45" s="59">
        <v>112111</v>
      </c>
      <c r="L45" s="60">
        <v>110818</v>
      </c>
      <c r="M45" s="60">
        <v>106719</v>
      </c>
      <c r="N45" s="60">
        <v>104895</v>
      </c>
      <c r="O45" s="61">
        <v>100289</v>
      </c>
      <c r="P45" s="48"/>
      <c r="Q45" s="48"/>
      <c r="R45" s="48"/>
      <c r="S45" s="48"/>
      <c r="T45" s="48"/>
      <c r="U45" s="48"/>
    </row>
    <row r="46" spans="1:21" ht="30.75" customHeight="1">
      <c r="A46" s="48"/>
      <c r="B46" s="1175"/>
      <c r="C46" s="1176"/>
      <c r="D46" s="62"/>
      <c r="E46" s="1167" t="s">
        <v>12</v>
      </c>
      <c r="F46" s="1167"/>
      <c r="G46" s="1167"/>
      <c r="H46" s="1167"/>
      <c r="I46" s="1167"/>
      <c r="J46" s="1168"/>
      <c r="K46" s="63">
        <v>763</v>
      </c>
      <c r="L46" s="64" t="s">
        <v>468</v>
      </c>
      <c r="M46" s="64" t="s">
        <v>468</v>
      </c>
      <c r="N46" s="64" t="s">
        <v>468</v>
      </c>
      <c r="O46" s="65" t="s">
        <v>468</v>
      </c>
      <c r="P46" s="48"/>
      <c r="Q46" s="48"/>
      <c r="R46" s="48"/>
      <c r="S46" s="48"/>
      <c r="T46" s="48"/>
      <c r="U46" s="48"/>
    </row>
    <row r="47" spans="1:21" ht="30.75" customHeight="1">
      <c r="A47" s="48"/>
      <c r="B47" s="1175"/>
      <c r="C47" s="1176"/>
      <c r="D47" s="62"/>
      <c r="E47" s="1167" t="s">
        <v>13</v>
      </c>
      <c r="F47" s="1167"/>
      <c r="G47" s="1167"/>
      <c r="H47" s="1167"/>
      <c r="I47" s="1167"/>
      <c r="J47" s="1168"/>
      <c r="K47" s="63">
        <v>86298</v>
      </c>
      <c r="L47" s="64">
        <v>87651</v>
      </c>
      <c r="M47" s="64">
        <v>90165</v>
      </c>
      <c r="N47" s="64">
        <v>91953</v>
      </c>
      <c r="O47" s="65">
        <v>92740</v>
      </c>
      <c r="P47" s="48"/>
      <c r="Q47" s="48"/>
      <c r="R47" s="48"/>
      <c r="S47" s="48"/>
      <c r="T47" s="48"/>
      <c r="U47" s="48"/>
    </row>
    <row r="48" spans="1:21" ht="30.75" customHeight="1">
      <c r="A48" s="48"/>
      <c r="B48" s="1175"/>
      <c r="C48" s="1176"/>
      <c r="D48" s="62"/>
      <c r="E48" s="1167" t="s">
        <v>14</v>
      </c>
      <c r="F48" s="1167"/>
      <c r="G48" s="1167"/>
      <c r="H48" s="1167"/>
      <c r="I48" s="1167"/>
      <c r="J48" s="1168"/>
      <c r="K48" s="63">
        <v>45409</v>
      </c>
      <c r="L48" s="64">
        <v>50534</v>
      </c>
      <c r="M48" s="64">
        <v>49827</v>
      </c>
      <c r="N48" s="64">
        <v>49786</v>
      </c>
      <c r="O48" s="65">
        <v>46688</v>
      </c>
      <c r="P48" s="48"/>
      <c r="Q48" s="48"/>
      <c r="R48" s="48"/>
      <c r="S48" s="48"/>
      <c r="T48" s="48"/>
      <c r="U48" s="48"/>
    </row>
    <row r="49" spans="1:21" ht="30.75" customHeight="1">
      <c r="A49" s="48"/>
      <c r="B49" s="1175"/>
      <c r="C49" s="1176"/>
      <c r="D49" s="62"/>
      <c r="E49" s="1167" t="s">
        <v>15</v>
      </c>
      <c r="F49" s="1167"/>
      <c r="G49" s="1167"/>
      <c r="H49" s="1167"/>
      <c r="I49" s="1167"/>
      <c r="J49" s="1168"/>
      <c r="K49" s="63" t="s">
        <v>468</v>
      </c>
      <c r="L49" s="64" t="s">
        <v>468</v>
      </c>
      <c r="M49" s="64" t="s">
        <v>468</v>
      </c>
      <c r="N49" s="64" t="s">
        <v>468</v>
      </c>
      <c r="O49" s="65">
        <v>2369</v>
      </c>
      <c r="P49" s="48"/>
      <c r="Q49" s="48"/>
      <c r="R49" s="48"/>
      <c r="S49" s="48"/>
      <c r="T49" s="48"/>
      <c r="U49" s="48"/>
    </row>
    <row r="50" spans="1:21" ht="30.75" customHeight="1">
      <c r="A50" s="48"/>
      <c r="B50" s="1175"/>
      <c r="C50" s="1176"/>
      <c r="D50" s="62"/>
      <c r="E50" s="1167" t="s">
        <v>16</v>
      </c>
      <c r="F50" s="1167"/>
      <c r="G50" s="1167"/>
      <c r="H50" s="1167"/>
      <c r="I50" s="1167"/>
      <c r="J50" s="1168"/>
      <c r="K50" s="63">
        <v>228</v>
      </c>
      <c r="L50" s="64">
        <v>224</v>
      </c>
      <c r="M50" s="64">
        <v>199</v>
      </c>
      <c r="N50" s="64">
        <v>6566</v>
      </c>
      <c r="O50" s="65">
        <v>6536</v>
      </c>
      <c r="P50" s="48"/>
      <c r="Q50" s="48"/>
      <c r="R50" s="48"/>
      <c r="S50" s="48"/>
      <c r="T50" s="48"/>
      <c r="U50" s="48"/>
    </row>
    <row r="51" spans="1:21" ht="30.75" customHeight="1">
      <c r="A51" s="48"/>
      <c r="B51" s="1177"/>
      <c r="C51" s="1178"/>
      <c r="D51" s="66"/>
      <c r="E51" s="1167" t="s">
        <v>17</v>
      </c>
      <c r="F51" s="1167"/>
      <c r="G51" s="1167"/>
      <c r="H51" s="1167"/>
      <c r="I51" s="1167"/>
      <c r="J51" s="1168"/>
      <c r="K51" s="63" t="s">
        <v>468</v>
      </c>
      <c r="L51" s="64" t="s">
        <v>468</v>
      </c>
      <c r="M51" s="64" t="s">
        <v>468</v>
      </c>
      <c r="N51" s="64" t="s">
        <v>468</v>
      </c>
      <c r="O51" s="65" t="s">
        <v>468</v>
      </c>
      <c r="P51" s="48"/>
      <c r="Q51" s="48"/>
      <c r="R51" s="48"/>
      <c r="S51" s="48"/>
      <c r="T51" s="48"/>
      <c r="U51" s="48"/>
    </row>
    <row r="52" spans="1:21" ht="30.75" customHeight="1">
      <c r="A52" s="48"/>
      <c r="B52" s="1165" t="s">
        <v>18</v>
      </c>
      <c r="C52" s="1166"/>
      <c r="D52" s="66"/>
      <c r="E52" s="1167" t="s">
        <v>19</v>
      </c>
      <c r="F52" s="1167"/>
      <c r="G52" s="1167"/>
      <c r="H52" s="1167"/>
      <c r="I52" s="1167"/>
      <c r="J52" s="1168"/>
      <c r="K52" s="63">
        <v>187748</v>
      </c>
      <c r="L52" s="64">
        <v>191699</v>
      </c>
      <c r="M52" s="64">
        <v>188135</v>
      </c>
      <c r="N52" s="64">
        <v>188624</v>
      </c>
      <c r="O52" s="65">
        <v>192901</v>
      </c>
      <c r="P52" s="48"/>
      <c r="Q52" s="48"/>
      <c r="R52" s="48"/>
      <c r="S52" s="48"/>
      <c r="T52" s="48"/>
      <c r="U52" s="48"/>
    </row>
    <row r="53" spans="1:21" ht="30.75" customHeight="1" thickBot="1">
      <c r="A53" s="48"/>
      <c r="B53" s="1169" t="s">
        <v>20</v>
      </c>
      <c r="C53" s="1170"/>
      <c r="D53" s="67"/>
      <c r="E53" s="1171" t="s">
        <v>21</v>
      </c>
      <c r="F53" s="1171"/>
      <c r="G53" s="1171"/>
      <c r="H53" s="1171"/>
      <c r="I53" s="1171"/>
      <c r="J53" s="1172"/>
      <c r="K53" s="68">
        <v>57061</v>
      </c>
      <c r="L53" s="69">
        <v>57528</v>
      </c>
      <c r="M53" s="69">
        <v>58775</v>
      </c>
      <c r="N53" s="69">
        <v>64576</v>
      </c>
      <c r="O53" s="70">
        <v>55721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H4" zoomScaleSheetLayoutView="100" workbookViewId="0">
      <selection activeCell="W9" sqref="W9:AL1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507</v>
      </c>
      <c r="J40" s="79" t="s">
        <v>508</v>
      </c>
      <c r="K40" s="79" t="s">
        <v>509</v>
      </c>
      <c r="L40" s="79" t="s">
        <v>510</v>
      </c>
      <c r="M40" s="80" t="s">
        <v>511</v>
      </c>
    </row>
    <row r="41" spans="2:13" ht="27.75" customHeight="1">
      <c r="B41" s="1181" t="s">
        <v>23</v>
      </c>
      <c r="C41" s="1182"/>
      <c r="D41" s="81"/>
      <c r="E41" s="1187" t="s">
        <v>24</v>
      </c>
      <c r="F41" s="1187"/>
      <c r="G41" s="1187"/>
      <c r="H41" s="1188"/>
      <c r="I41" s="82">
        <v>3113123</v>
      </c>
      <c r="J41" s="83">
        <v>3103469</v>
      </c>
      <c r="K41" s="83">
        <v>3084296</v>
      </c>
      <c r="L41" s="83">
        <v>3056138</v>
      </c>
      <c r="M41" s="84">
        <v>2924643</v>
      </c>
    </row>
    <row r="42" spans="2:13" ht="27.75" customHeight="1">
      <c r="B42" s="1183"/>
      <c r="C42" s="1184"/>
      <c r="D42" s="85"/>
      <c r="E42" s="1189" t="s">
        <v>25</v>
      </c>
      <c r="F42" s="1189"/>
      <c r="G42" s="1189"/>
      <c r="H42" s="1190"/>
      <c r="I42" s="86">
        <v>7396</v>
      </c>
      <c r="J42" s="87">
        <v>7275</v>
      </c>
      <c r="K42" s="87">
        <v>7170</v>
      </c>
      <c r="L42" s="87">
        <v>65361</v>
      </c>
      <c r="M42" s="88">
        <v>125185</v>
      </c>
    </row>
    <row r="43" spans="2:13" ht="27.75" customHeight="1">
      <c r="B43" s="1183"/>
      <c r="C43" s="1184"/>
      <c r="D43" s="85"/>
      <c r="E43" s="1189" t="s">
        <v>26</v>
      </c>
      <c r="F43" s="1189"/>
      <c r="G43" s="1189"/>
      <c r="H43" s="1190"/>
      <c r="I43" s="86">
        <v>646210</v>
      </c>
      <c r="J43" s="87">
        <v>611478</v>
      </c>
      <c r="K43" s="87">
        <v>572134</v>
      </c>
      <c r="L43" s="87">
        <v>499277</v>
      </c>
      <c r="M43" s="88">
        <v>464316</v>
      </c>
    </row>
    <row r="44" spans="2:13" ht="27.75" customHeight="1">
      <c r="B44" s="1183"/>
      <c r="C44" s="1184"/>
      <c r="D44" s="85"/>
      <c r="E44" s="1189" t="s">
        <v>27</v>
      </c>
      <c r="F44" s="1189"/>
      <c r="G44" s="1189"/>
      <c r="H44" s="1190"/>
      <c r="I44" s="86" t="s">
        <v>468</v>
      </c>
      <c r="J44" s="87" t="s">
        <v>468</v>
      </c>
      <c r="K44" s="87" t="s">
        <v>468</v>
      </c>
      <c r="L44" s="87" t="s">
        <v>468</v>
      </c>
      <c r="M44" s="88">
        <v>11919</v>
      </c>
    </row>
    <row r="45" spans="2:13" ht="27.75" customHeight="1">
      <c r="B45" s="1183"/>
      <c r="C45" s="1184"/>
      <c r="D45" s="85"/>
      <c r="E45" s="1189" t="s">
        <v>28</v>
      </c>
      <c r="F45" s="1189"/>
      <c r="G45" s="1189"/>
      <c r="H45" s="1190"/>
      <c r="I45" s="86">
        <v>234333</v>
      </c>
      <c r="J45" s="87">
        <v>210773</v>
      </c>
      <c r="K45" s="87">
        <v>182862</v>
      </c>
      <c r="L45" s="87">
        <v>178100</v>
      </c>
      <c r="M45" s="88">
        <v>175463</v>
      </c>
    </row>
    <row r="46" spans="2:13" ht="27.75" customHeight="1">
      <c r="B46" s="1183"/>
      <c r="C46" s="1184"/>
      <c r="D46" s="85"/>
      <c r="E46" s="1189" t="s">
        <v>29</v>
      </c>
      <c r="F46" s="1189"/>
      <c r="G46" s="1189"/>
      <c r="H46" s="1190"/>
      <c r="I46" s="86">
        <v>75005</v>
      </c>
      <c r="J46" s="87">
        <v>67018</v>
      </c>
      <c r="K46" s="87">
        <v>42726</v>
      </c>
      <c r="L46" s="87">
        <v>37382</v>
      </c>
      <c r="M46" s="88">
        <v>35032</v>
      </c>
    </row>
    <row r="47" spans="2:13" ht="27.75" customHeight="1">
      <c r="B47" s="1183"/>
      <c r="C47" s="1184"/>
      <c r="D47" s="85"/>
      <c r="E47" s="1189" t="s">
        <v>30</v>
      </c>
      <c r="F47" s="1189"/>
      <c r="G47" s="1189"/>
      <c r="H47" s="1190"/>
      <c r="I47" s="86" t="s">
        <v>468</v>
      </c>
      <c r="J47" s="87" t="s">
        <v>468</v>
      </c>
      <c r="K47" s="87" t="s">
        <v>468</v>
      </c>
      <c r="L47" s="87" t="s">
        <v>468</v>
      </c>
      <c r="M47" s="88" t="s">
        <v>468</v>
      </c>
    </row>
    <row r="48" spans="2:13" ht="27.75" customHeight="1">
      <c r="B48" s="1185"/>
      <c r="C48" s="1186"/>
      <c r="D48" s="85"/>
      <c r="E48" s="1189" t="s">
        <v>31</v>
      </c>
      <c r="F48" s="1189"/>
      <c r="G48" s="1189"/>
      <c r="H48" s="1190"/>
      <c r="I48" s="86" t="s">
        <v>468</v>
      </c>
      <c r="J48" s="87" t="s">
        <v>468</v>
      </c>
      <c r="K48" s="87" t="s">
        <v>468</v>
      </c>
      <c r="L48" s="87" t="s">
        <v>468</v>
      </c>
      <c r="M48" s="88" t="s">
        <v>468</v>
      </c>
    </row>
    <row r="49" spans="2:13" ht="27.75" customHeight="1">
      <c r="B49" s="1191" t="s">
        <v>32</v>
      </c>
      <c r="C49" s="1192"/>
      <c r="D49" s="89"/>
      <c r="E49" s="1189" t="s">
        <v>33</v>
      </c>
      <c r="F49" s="1189"/>
      <c r="G49" s="1189"/>
      <c r="H49" s="1190"/>
      <c r="I49" s="86">
        <v>540785</v>
      </c>
      <c r="J49" s="87">
        <v>605912</v>
      </c>
      <c r="K49" s="87">
        <v>689906</v>
      </c>
      <c r="L49" s="87">
        <v>733418</v>
      </c>
      <c r="M49" s="88">
        <v>753843</v>
      </c>
    </row>
    <row r="50" spans="2:13" ht="27.75" customHeight="1">
      <c r="B50" s="1183"/>
      <c r="C50" s="1184"/>
      <c r="D50" s="85"/>
      <c r="E50" s="1189" t="s">
        <v>34</v>
      </c>
      <c r="F50" s="1189"/>
      <c r="G50" s="1189"/>
      <c r="H50" s="1190"/>
      <c r="I50" s="86">
        <v>872648</v>
      </c>
      <c r="J50" s="87">
        <v>836279</v>
      </c>
      <c r="K50" s="87">
        <v>786637</v>
      </c>
      <c r="L50" s="87">
        <v>771342</v>
      </c>
      <c r="M50" s="88">
        <v>809547</v>
      </c>
    </row>
    <row r="51" spans="2:13" ht="27.75" customHeight="1">
      <c r="B51" s="1185"/>
      <c r="C51" s="1186"/>
      <c r="D51" s="85"/>
      <c r="E51" s="1189" t="s">
        <v>35</v>
      </c>
      <c r="F51" s="1189"/>
      <c r="G51" s="1189"/>
      <c r="H51" s="1190"/>
      <c r="I51" s="86">
        <v>1390381</v>
      </c>
      <c r="J51" s="87">
        <v>1403615</v>
      </c>
      <c r="K51" s="87">
        <v>1425088</v>
      </c>
      <c r="L51" s="87">
        <v>1416002</v>
      </c>
      <c r="M51" s="88">
        <v>1413022</v>
      </c>
    </row>
    <row r="52" spans="2:13" ht="27.75" customHeight="1" thickBot="1">
      <c r="B52" s="1193" t="s">
        <v>36</v>
      </c>
      <c r="C52" s="1194"/>
      <c r="D52" s="90"/>
      <c r="E52" s="1195" t="s">
        <v>37</v>
      </c>
      <c r="F52" s="1195"/>
      <c r="G52" s="1195"/>
      <c r="H52" s="1196"/>
      <c r="I52" s="91">
        <v>1272254</v>
      </c>
      <c r="J52" s="92">
        <v>1154207</v>
      </c>
      <c r="K52" s="92">
        <v>987558</v>
      </c>
      <c r="L52" s="92">
        <v>915495</v>
      </c>
      <c r="M52" s="93">
        <v>760145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55" zoomScaleNormal="55" zoomScaleSheetLayoutView="55" workbookViewId="0">
      <selection activeCell="W9" sqref="W9:AL1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97"/>
      <c r="B1" s="1198"/>
      <c r="P1" s="244"/>
      <c r="Q1" s="244"/>
    </row>
    <row r="2" spans="1:51" ht="25.5">
      <c r="A2" s="1197"/>
      <c r="C2" s="1199"/>
      <c r="P2" s="244"/>
      <c r="Q2" s="244"/>
    </row>
    <row r="3" spans="1:51" ht="25.5">
      <c r="A3" s="1197"/>
      <c r="C3" s="1199"/>
      <c r="P3" s="244"/>
      <c r="Q3" s="244"/>
    </row>
    <row r="4" spans="1:51" s="1200" customFormat="1">
      <c r="A4" s="1197"/>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row>
    <row r="5" spans="1:51" s="1200" customFormat="1">
      <c r="A5" s="1197"/>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row>
    <row r="6" spans="1:51" s="1200" customFormat="1">
      <c r="A6" s="1197"/>
      <c r="B6" s="1197"/>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row>
    <row r="7" spans="1:51" s="1200" customFormat="1">
      <c r="A7" s="1197"/>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row>
    <row r="8" spans="1:51" s="1200" customFormat="1">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row>
    <row r="9" spans="1:51" s="1200" customFormat="1">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row>
    <row r="10" spans="1:51" s="1200" customFormat="1">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Y10" s="1200" t="s">
        <v>605</v>
      </c>
    </row>
    <row r="11" spans="1:51" s="1200" customFormat="1">
      <c r="A11" s="1197"/>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row>
    <row r="12" spans="1:51" s="1200" customFormat="1">
      <c r="A12" s="1197"/>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Y12" s="1200" t="s">
        <v>605</v>
      </c>
    </row>
    <row r="13" spans="1:51" s="1200" customFormat="1">
      <c r="A13" s="1197"/>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row>
    <row r="14" spans="1:51" s="1200" customFormat="1" ht="14.25" customHeight="1">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row>
    <row r="15" spans="1:51" s="1200" customFormat="1">
      <c r="A15" s="243"/>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row>
    <row r="16" spans="1:51" s="1200" customFormat="1">
      <c r="A16" s="243"/>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row>
    <row r="17" spans="1:259" s="1200" customFormat="1">
      <c r="A17" s="243"/>
      <c r="B17" s="1197"/>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row>
    <row r="18" spans="1:259" s="1200" customFormat="1">
      <c r="A18" s="243"/>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row>
    <row r="19" spans="1:259">
      <c r="P19" s="244"/>
      <c r="Q19" s="244"/>
    </row>
    <row r="20" spans="1:259">
      <c r="P20" s="244"/>
      <c r="Q20" s="244"/>
    </row>
    <row r="21" spans="1:259" ht="17.25">
      <c r="B21" s="1201"/>
      <c r="C21" s="246"/>
      <c r="D21" s="246"/>
      <c r="E21" s="246"/>
      <c r="F21" s="246"/>
      <c r="G21" s="246"/>
      <c r="H21" s="246"/>
      <c r="I21" s="246"/>
      <c r="J21" s="246"/>
      <c r="K21" s="246"/>
      <c r="L21" s="246"/>
      <c r="M21" s="246"/>
      <c r="N21" s="1202"/>
      <c r="O21" s="246"/>
      <c r="P21" s="247"/>
      <c r="Q21" s="244"/>
      <c r="IY21" s="1203"/>
    </row>
    <row r="22" spans="1:259" ht="17.25">
      <c r="B22" s="248"/>
      <c r="IY22" s="1204"/>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205"/>
      <c r="C40" s="244"/>
      <c r="D40" s="244"/>
      <c r="E40" s="244"/>
      <c r="F40" s="244"/>
      <c r="G40" s="244"/>
      <c r="H40" s="244"/>
      <c r="I40" s="244"/>
      <c r="J40" s="244"/>
      <c r="K40" s="244"/>
      <c r="L40" s="244"/>
      <c r="M40" s="244"/>
      <c r="N40" s="244"/>
      <c r="O40" s="244"/>
      <c r="P40" s="1205"/>
      <c r="Q40" s="244"/>
    </row>
    <row r="41" spans="2:17" ht="17.25">
      <c r="B41" s="245" t="s">
        <v>606</v>
      </c>
      <c r="C41" s="246"/>
      <c r="D41" s="246"/>
      <c r="E41" s="246"/>
      <c r="F41" s="246"/>
      <c r="G41" s="246"/>
      <c r="H41" s="246"/>
      <c r="I41" s="246"/>
      <c r="J41" s="246"/>
      <c r="K41" s="246"/>
      <c r="L41" s="246"/>
      <c r="M41" s="246"/>
      <c r="N41" s="246"/>
      <c r="O41" s="246"/>
      <c r="P41" s="247"/>
    </row>
    <row r="42" spans="2:17">
      <c r="B42" s="248"/>
      <c r="C42" s="244"/>
      <c r="D42" s="244"/>
      <c r="E42" s="244"/>
      <c r="F42" s="244"/>
      <c r="G42" s="1206" t="s">
        <v>607</v>
      </c>
      <c r="I42" s="1207"/>
      <c r="J42" s="1207"/>
      <c r="K42" s="1207"/>
      <c r="L42" s="244"/>
      <c r="M42" s="244"/>
      <c r="N42" s="244"/>
      <c r="O42" s="244"/>
    </row>
    <row r="43" spans="2:17">
      <c r="B43" s="248"/>
      <c r="C43" s="244"/>
      <c r="D43" s="244"/>
      <c r="E43" s="244"/>
      <c r="F43" s="244"/>
      <c r="G43" s="1208" t="s">
        <v>608</v>
      </c>
      <c r="H43" s="1209"/>
      <c r="I43" s="1209"/>
      <c r="J43" s="1209"/>
      <c r="K43" s="1209"/>
      <c r="L43" s="1209"/>
      <c r="M43" s="1209"/>
      <c r="N43" s="1209"/>
      <c r="O43" s="1210"/>
    </row>
    <row r="44" spans="2:17">
      <c r="B44" s="248"/>
      <c r="C44" s="244"/>
      <c r="D44" s="244"/>
      <c r="E44" s="244"/>
      <c r="F44" s="244"/>
      <c r="G44" s="1211"/>
      <c r="H44" s="1212"/>
      <c r="I44" s="1212"/>
      <c r="J44" s="1212"/>
      <c r="K44" s="1212"/>
      <c r="L44" s="1212"/>
      <c r="M44" s="1212"/>
      <c r="N44" s="1212"/>
      <c r="O44" s="1213"/>
    </row>
    <row r="45" spans="2:17">
      <c r="B45" s="248"/>
      <c r="C45" s="244"/>
      <c r="D45" s="244"/>
      <c r="E45" s="244"/>
      <c r="F45" s="244"/>
      <c r="G45" s="1211"/>
      <c r="H45" s="1212"/>
      <c r="I45" s="1212"/>
      <c r="J45" s="1212"/>
      <c r="K45" s="1212"/>
      <c r="L45" s="1212"/>
      <c r="M45" s="1212"/>
      <c r="N45" s="1212"/>
      <c r="O45" s="1213"/>
    </row>
    <row r="46" spans="2:17">
      <c r="B46" s="248"/>
      <c r="C46" s="244"/>
      <c r="D46" s="244"/>
      <c r="E46" s="244"/>
      <c r="F46" s="244"/>
      <c r="G46" s="1211"/>
      <c r="H46" s="1212"/>
      <c r="I46" s="1212"/>
      <c r="J46" s="1212"/>
      <c r="K46" s="1212"/>
      <c r="L46" s="1212"/>
      <c r="M46" s="1212"/>
      <c r="N46" s="1212"/>
      <c r="O46" s="1213"/>
    </row>
    <row r="47" spans="2:17">
      <c r="B47" s="248"/>
      <c r="C47" s="244"/>
      <c r="D47" s="244"/>
      <c r="E47" s="244"/>
      <c r="F47" s="244"/>
      <c r="G47" s="1214"/>
      <c r="H47" s="1215"/>
      <c r="I47" s="1215"/>
      <c r="J47" s="1215"/>
      <c r="K47" s="1215"/>
      <c r="L47" s="1215"/>
      <c r="M47" s="1215"/>
      <c r="N47" s="1215"/>
      <c r="O47" s="1216"/>
    </row>
    <row r="48" spans="2:17">
      <c r="B48" s="248"/>
      <c r="C48" s="244"/>
      <c r="D48" s="244"/>
      <c r="E48" s="244"/>
      <c r="F48" s="244"/>
      <c r="G48" s="244"/>
      <c r="H48" s="1217"/>
      <c r="I48" s="1217"/>
      <c r="J48" s="1217"/>
    </row>
    <row r="49" spans="1:17">
      <c r="B49" s="248"/>
      <c r="C49" s="244"/>
      <c r="D49" s="244"/>
      <c r="E49" s="244"/>
      <c r="F49" s="244"/>
      <c r="G49" s="243" t="s">
        <v>609</v>
      </c>
    </row>
    <row r="50" spans="1:17">
      <c r="B50" s="248"/>
      <c r="C50" s="244"/>
      <c r="D50" s="244"/>
      <c r="E50" s="244"/>
      <c r="F50" s="244"/>
      <c r="G50" s="1218"/>
      <c r="H50" s="1219"/>
      <c r="I50" s="1219"/>
      <c r="J50" s="1220"/>
      <c r="K50" s="1221" t="s">
        <v>507</v>
      </c>
      <c r="L50" s="1221" t="s">
        <v>508</v>
      </c>
      <c r="M50" s="1221" t="s">
        <v>509</v>
      </c>
      <c r="N50" s="1221" t="s">
        <v>510</v>
      </c>
      <c r="O50" s="1221" t="s">
        <v>511</v>
      </c>
    </row>
    <row r="51" spans="1:17">
      <c r="B51" s="248"/>
      <c r="C51" s="244"/>
      <c r="D51" s="244"/>
      <c r="E51" s="244"/>
      <c r="F51" s="244"/>
      <c r="G51" s="1222" t="s">
        <v>610</v>
      </c>
      <c r="H51" s="1223"/>
      <c r="I51" s="1224" t="s">
        <v>611</v>
      </c>
      <c r="J51" s="1224"/>
      <c r="K51" s="1225"/>
      <c r="L51" s="1225"/>
      <c r="M51" s="1225"/>
      <c r="N51" s="1225"/>
      <c r="O51" s="1226">
        <v>117.1</v>
      </c>
    </row>
    <row r="52" spans="1:17">
      <c r="B52" s="248"/>
      <c r="C52" s="244"/>
      <c r="D52" s="244"/>
      <c r="E52" s="244"/>
      <c r="F52" s="244"/>
      <c r="G52" s="1227"/>
      <c r="H52" s="1228"/>
      <c r="I52" s="1229"/>
      <c r="J52" s="1229"/>
      <c r="K52" s="1226"/>
      <c r="L52" s="1226"/>
      <c r="M52" s="1226"/>
      <c r="N52" s="1226"/>
      <c r="O52" s="1226"/>
    </row>
    <row r="53" spans="1:17">
      <c r="A53" s="1230"/>
      <c r="B53" s="248"/>
      <c r="C53" s="244"/>
      <c r="D53" s="244"/>
      <c r="E53" s="244"/>
      <c r="F53" s="244"/>
      <c r="G53" s="1227"/>
      <c r="H53" s="1228"/>
      <c r="I53" s="1231" t="s">
        <v>612</v>
      </c>
      <c r="J53" s="1231"/>
      <c r="K53" s="1232"/>
      <c r="L53" s="1232"/>
      <c r="M53" s="1232"/>
      <c r="N53" s="1232"/>
      <c r="O53" s="1233">
        <v>51.3</v>
      </c>
    </row>
    <row r="54" spans="1:17">
      <c r="A54" s="1230"/>
      <c r="B54" s="248"/>
      <c r="C54" s="244"/>
      <c r="D54" s="244"/>
      <c r="E54" s="244"/>
      <c r="F54" s="244"/>
      <c r="G54" s="1234"/>
      <c r="H54" s="1235"/>
      <c r="I54" s="1231"/>
      <c r="J54" s="1231"/>
      <c r="K54" s="1236"/>
      <c r="L54" s="1236"/>
      <c r="M54" s="1236"/>
      <c r="N54" s="1236"/>
      <c r="O54" s="1236"/>
    </row>
    <row r="55" spans="1:17">
      <c r="A55" s="1230"/>
      <c r="B55" s="248"/>
      <c r="C55" s="244"/>
      <c r="D55" s="244"/>
      <c r="E55" s="244"/>
      <c r="F55" s="244"/>
      <c r="G55" s="1237" t="s">
        <v>613</v>
      </c>
      <c r="H55" s="1238"/>
      <c r="I55" s="1231" t="s">
        <v>611</v>
      </c>
      <c r="J55" s="1231"/>
      <c r="K55" s="1225"/>
      <c r="L55" s="1225"/>
      <c r="M55" s="1225"/>
      <c r="N55" s="1225"/>
      <c r="O55" s="1226">
        <v>124.2</v>
      </c>
    </row>
    <row r="56" spans="1:17">
      <c r="A56" s="1230"/>
      <c r="B56" s="248"/>
      <c r="C56" s="244"/>
      <c r="D56" s="244"/>
      <c r="E56" s="244"/>
      <c r="F56" s="244"/>
      <c r="G56" s="1239"/>
      <c r="H56" s="1240"/>
      <c r="I56" s="1231"/>
      <c r="J56" s="1231"/>
      <c r="K56" s="1226"/>
      <c r="L56" s="1226"/>
      <c r="M56" s="1226"/>
      <c r="N56" s="1226"/>
      <c r="O56" s="1226"/>
    </row>
    <row r="57" spans="1:17" s="1230" customFormat="1">
      <c r="B57" s="1241"/>
      <c r="C57" s="1207"/>
      <c r="D57" s="1207"/>
      <c r="E57" s="1207"/>
      <c r="F57" s="1207"/>
      <c r="G57" s="1239"/>
      <c r="H57" s="1240"/>
      <c r="I57" s="1242" t="s">
        <v>612</v>
      </c>
      <c r="J57" s="1242"/>
      <c r="K57" s="1232"/>
      <c r="L57" s="1232"/>
      <c r="M57" s="1232"/>
      <c r="N57" s="1232"/>
      <c r="O57" s="1233">
        <v>55.7</v>
      </c>
      <c r="P57" s="1243"/>
      <c r="Q57" s="1241"/>
    </row>
    <row r="58" spans="1:17" s="1230" customFormat="1">
      <c r="A58" s="243"/>
      <c r="B58" s="1241"/>
      <c r="C58" s="1207"/>
      <c r="D58" s="1207"/>
      <c r="E58" s="1207"/>
      <c r="F58" s="1207"/>
      <c r="G58" s="1244"/>
      <c r="H58" s="1245"/>
      <c r="I58" s="1242"/>
      <c r="J58" s="1242"/>
      <c r="K58" s="1236"/>
      <c r="L58" s="1236"/>
      <c r="M58" s="1236"/>
      <c r="N58" s="1236"/>
      <c r="O58" s="1236"/>
      <c r="P58" s="1243"/>
      <c r="Q58" s="1241"/>
    </row>
    <row r="59" spans="1:17" s="1230" customFormat="1">
      <c r="A59" s="243"/>
      <c r="B59" s="1241"/>
      <c r="C59" s="1207"/>
      <c r="D59" s="1207"/>
      <c r="E59" s="1207"/>
      <c r="F59" s="1207"/>
      <c r="G59" s="1207"/>
      <c r="H59" s="1207"/>
      <c r="I59" s="1207"/>
      <c r="J59" s="1207"/>
      <c r="K59" s="1246"/>
      <c r="L59" s="1246"/>
      <c r="M59" s="1246"/>
      <c r="N59" s="1246"/>
      <c r="O59" s="1246"/>
      <c r="P59" s="1243"/>
      <c r="Q59" s="1241"/>
    </row>
    <row r="60" spans="1:17" s="1230" customFormat="1">
      <c r="A60" s="243"/>
      <c r="B60" s="1241"/>
      <c r="C60" s="1207"/>
      <c r="D60" s="1207"/>
      <c r="E60" s="1207"/>
      <c r="F60" s="1207"/>
      <c r="G60" s="1207"/>
      <c r="H60" s="1207"/>
      <c r="I60" s="1207"/>
      <c r="J60" s="1207"/>
      <c r="K60" s="1246"/>
      <c r="L60" s="1246"/>
      <c r="M60" s="1246"/>
      <c r="N60" s="1246"/>
      <c r="O60" s="1246"/>
      <c r="P60" s="1243"/>
      <c r="Q60" s="1241"/>
    </row>
    <row r="61" spans="1:17" s="1230" customFormat="1">
      <c r="A61" s="243"/>
      <c r="B61" s="1247"/>
      <c r="C61" s="1248"/>
      <c r="D61" s="1248"/>
      <c r="E61" s="1248"/>
      <c r="F61" s="1248"/>
      <c r="G61" s="1248"/>
      <c r="H61" s="1248"/>
      <c r="I61" s="1248"/>
      <c r="J61" s="1248"/>
      <c r="K61" s="1248"/>
      <c r="L61" s="1248"/>
      <c r="M61" s="1249"/>
      <c r="N61" s="1249"/>
      <c r="O61" s="1249"/>
      <c r="P61" s="1250"/>
      <c r="Q61" s="1241"/>
    </row>
    <row r="62" spans="1:17">
      <c r="B62" s="1205"/>
      <c r="C62" s="1205"/>
      <c r="D62" s="1205"/>
      <c r="E62" s="1205"/>
      <c r="F62" s="1205"/>
      <c r="G62" s="1205"/>
      <c r="H62" s="1205"/>
      <c r="I62" s="1205"/>
      <c r="J62" s="1205"/>
      <c r="K62" s="1205"/>
      <c r="L62" s="1205"/>
      <c r="M62" s="1205"/>
      <c r="N62" s="1205"/>
      <c r="O62" s="1205"/>
      <c r="P62" s="1205"/>
      <c r="Q62" s="244"/>
    </row>
    <row r="63" spans="1:17" ht="17.25">
      <c r="B63" s="307" t="s">
        <v>614</v>
      </c>
      <c r="C63" s="244"/>
      <c r="D63" s="244"/>
      <c r="E63" s="244"/>
      <c r="F63" s="244"/>
      <c r="G63" s="244"/>
      <c r="H63" s="244"/>
      <c r="I63" s="244"/>
      <c r="J63" s="244"/>
      <c r="K63" s="244"/>
      <c r="L63" s="244"/>
      <c r="M63" s="244"/>
      <c r="N63" s="244"/>
      <c r="O63" s="244"/>
    </row>
    <row r="64" spans="1:17">
      <c r="B64" s="248"/>
      <c r="C64" s="244"/>
      <c r="D64" s="244"/>
      <c r="E64" s="244"/>
      <c r="F64" s="244"/>
      <c r="G64" s="1206" t="s">
        <v>607</v>
      </c>
      <c r="I64" s="1207"/>
      <c r="J64" s="1207"/>
      <c r="K64" s="1207"/>
      <c r="L64" s="244"/>
      <c r="M64" s="244"/>
      <c r="N64" s="244"/>
      <c r="O64" s="244"/>
    </row>
    <row r="65" spans="2:30">
      <c r="B65" s="248"/>
      <c r="C65" s="244"/>
      <c r="D65" s="244"/>
      <c r="E65" s="244"/>
      <c r="F65" s="244"/>
      <c r="G65" s="1208" t="s">
        <v>615</v>
      </c>
      <c r="H65" s="1209"/>
      <c r="I65" s="1209"/>
      <c r="J65" s="1209"/>
      <c r="K65" s="1209"/>
      <c r="L65" s="1209"/>
      <c r="M65" s="1209"/>
      <c r="N65" s="1209"/>
      <c r="O65" s="1210"/>
    </row>
    <row r="66" spans="2:30">
      <c r="B66" s="248"/>
      <c r="C66" s="244"/>
      <c r="D66" s="244"/>
      <c r="E66" s="244"/>
      <c r="F66" s="244"/>
      <c r="G66" s="1211"/>
      <c r="H66" s="1212"/>
      <c r="I66" s="1212"/>
      <c r="J66" s="1212"/>
      <c r="K66" s="1212"/>
      <c r="L66" s="1212"/>
      <c r="M66" s="1212"/>
      <c r="N66" s="1212"/>
      <c r="O66" s="1213"/>
    </row>
    <row r="67" spans="2:30">
      <c r="B67" s="248"/>
      <c r="C67" s="244"/>
      <c r="D67" s="244"/>
      <c r="E67" s="244"/>
      <c r="F67" s="244"/>
      <c r="G67" s="1211"/>
      <c r="H67" s="1212"/>
      <c r="I67" s="1212"/>
      <c r="J67" s="1212"/>
      <c r="K67" s="1212"/>
      <c r="L67" s="1212"/>
      <c r="M67" s="1212"/>
      <c r="N67" s="1212"/>
      <c r="O67" s="1213"/>
    </row>
    <row r="68" spans="2:30">
      <c r="B68" s="248"/>
      <c r="C68" s="244"/>
      <c r="D68" s="244"/>
      <c r="E68" s="244"/>
      <c r="F68" s="244"/>
      <c r="G68" s="1211"/>
      <c r="H68" s="1212"/>
      <c r="I68" s="1212"/>
      <c r="J68" s="1212"/>
      <c r="K68" s="1212"/>
      <c r="L68" s="1212"/>
      <c r="M68" s="1212"/>
      <c r="N68" s="1212"/>
      <c r="O68" s="1213"/>
    </row>
    <row r="69" spans="2:30">
      <c r="B69" s="248"/>
      <c r="C69" s="244"/>
      <c r="D69" s="244"/>
      <c r="E69" s="244"/>
      <c r="F69" s="244"/>
      <c r="G69" s="1214"/>
      <c r="H69" s="1215"/>
      <c r="I69" s="1215"/>
      <c r="J69" s="1215"/>
      <c r="K69" s="1215"/>
      <c r="L69" s="1215"/>
      <c r="M69" s="1215"/>
      <c r="N69" s="1215"/>
      <c r="O69" s="1216"/>
    </row>
    <row r="70" spans="2:30">
      <c r="B70" s="248"/>
      <c r="C70" s="244"/>
      <c r="D70" s="244"/>
      <c r="E70" s="244"/>
      <c r="F70" s="244"/>
      <c r="G70" s="244"/>
      <c r="H70" s="1251"/>
      <c r="I70" s="1251"/>
      <c r="J70" s="1252"/>
      <c r="K70" s="1252"/>
      <c r="L70" s="1253"/>
      <c r="M70" s="1252"/>
      <c r="N70" s="1253"/>
      <c r="O70" s="1254"/>
    </row>
    <row r="71" spans="2:30">
      <c r="B71" s="248"/>
      <c r="C71" s="244"/>
      <c r="D71" s="244"/>
      <c r="E71" s="244"/>
      <c r="F71" s="244"/>
      <c r="G71" s="1255" t="s">
        <v>616</v>
      </c>
      <c r="I71" s="1256"/>
      <c r="J71" s="1252"/>
      <c r="K71" s="1252"/>
      <c r="L71" s="1253"/>
      <c r="M71" s="1252"/>
      <c r="N71" s="1253"/>
      <c r="O71" s="1254"/>
    </row>
    <row r="72" spans="2:30">
      <c r="B72" s="248"/>
      <c r="C72" s="244"/>
      <c r="D72" s="244"/>
      <c r="E72" s="244"/>
      <c r="F72" s="244"/>
      <c r="G72" s="1218"/>
      <c r="H72" s="1219"/>
      <c r="I72" s="1219"/>
      <c r="J72" s="1220"/>
      <c r="K72" s="1221" t="s">
        <v>507</v>
      </c>
      <c r="L72" s="1221" t="s">
        <v>508</v>
      </c>
      <c r="M72" s="1221" t="s">
        <v>509</v>
      </c>
      <c r="N72" s="1221" t="s">
        <v>510</v>
      </c>
      <c r="O72" s="1221" t="s">
        <v>511</v>
      </c>
    </row>
    <row r="73" spans="2:30">
      <c r="B73" s="248"/>
      <c r="C73" s="244"/>
      <c r="D73" s="244"/>
      <c r="E73" s="244"/>
      <c r="F73" s="244"/>
      <c r="G73" s="1222" t="s">
        <v>610</v>
      </c>
      <c r="H73" s="1223"/>
      <c r="I73" s="1224" t="s">
        <v>611</v>
      </c>
      <c r="J73" s="1224"/>
      <c r="K73" s="1257">
        <v>199.9</v>
      </c>
      <c r="L73" s="1257">
        <v>180.8</v>
      </c>
      <c r="M73" s="1226">
        <v>152.5</v>
      </c>
      <c r="N73" s="1226">
        <v>141.80000000000001</v>
      </c>
      <c r="O73" s="1226">
        <v>117.1</v>
      </c>
      <c r="S73" s="243">
        <v>9.9</v>
      </c>
    </row>
    <row r="74" spans="2:30">
      <c r="B74" s="248"/>
      <c r="C74" s="244"/>
      <c r="D74" s="244"/>
      <c r="E74" s="244"/>
      <c r="F74" s="244"/>
      <c r="G74" s="1227"/>
      <c r="H74" s="1228"/>
      <c r="I74" s="1229"/>
      <c r="J74" s="1229"/>
      <c r="K74" s="1257"/>
      <c r="L74" s="1257"/>
      <c r="M74" s="1226"/>
      <c r="N74" s="1226"/>
      <c r="O74" s="1226"/>
    </row>
    <row r="75" spans="2:30">
      <c r="B75" s="248"/>
      <c r="C75" s="244"/>
      <c r="D75" s="244"/>
      <c r="E75" s="244"/>
      <c r="F75" s="244"/>
      <c r="G75" s="1227"/>
      <c r="H75" s="1228"/>
      <c r="I75" s="1231" t="s">
        <v>617</v>
      </c>
      <c r="J75" s="1231"/>
      <c r="K75" s="1233">
        <v>10</v>
      </c>
      <c r="L75" s="1233">
        <v>9.4</v>
      </c>
      <c r="M75" s="1233">
        <v>9</v>
      </c>
      <c r="N75" s="1233">
        <v>9.3000000000000007</v>
      </c>
      <c r="O75" s="1233">
        <v>9.1999999999999993</v>
      </c>
      <c r="U75" s="243">
        <v>81.2</v>
      </c>
      <c r="W75" s="243">
        <v>87.2</v>
      </c>
      <c r="Y75" s="243">
        <v>99.8</v>
      </c>
      <c r="AA75" s="243">
        <v>109.5</v>
      </c>
      <c r="AC75" s="243">
        <v>115.2</v>
      </c>
    </row>
    <row r="76" spans="2:30">
      <c r="B76" s="248"/>
      <c r="C76" s="244"/>
      <c r="D76" s="244"/>
      <c r="E76" s="244"/>
      <c r="F76" s="244"/>
      <c r="G76" s="1234"/>
      <c r="H76" s="1235"/>
      <c r="I76" s="1231"/>
      <c r="J76" s="1231"/>
      <c r="K76" s="1236"/>
      <c r="L76" s="1236"/>
      <c r="M76" s="1236"/>
      <c r="N76" s="1236"/>
      <c r="O76" s="1236"/>
    </row>
    <row r="77" spans="2:30">
      <c r="B77" s="248"/>
      <c r="C77" s="244"/>
      <c r="D77" s="244"/>
      <c r="E77" s="244"/>
      <c r="F77" s="244"/>
      <c r="G77" s="1237" t="s">
        <v>613</v>
      </c>
      <c r="H77" s="1238"/>
      <c r="I77" s="1231" t="s">
        <v>611</v>
      </c>
      <c r="J77" s="1231"/>
      <c r="K77" s="1257">
        <v>163.1</v>
      </c>
      <c r="L77" s="1257">
        <v>150.5</v>
      </c>
      <c r="M77" s="1226">
        <v>139</v>
      </c>
      <c r="N77" s="1226">
        <v>132.4</v>
      </c>
      <c r="O77" s="1226">
        <v>124.2</v>
      </c>
      <c r="R77" s="243">
        <v>12.3</v>
      </c>
      <c r="T77" s="243">
        <v>11.1</v>
      </c>
    </row>
    <row r="78" spans="2:30">
      <c r="B78" s="248"/>
      <c r="C78" s="244"/>
      <c r="D78" s="244"/>
      <c r="E78" s="244"/>
      <c r="F78" s="244"/>
      <c r="G78" s="1239"/>
      <c r="H78" s="1240"/>
      <c r="I78" s="1231"/>
      <c r="J78" s="1231"/>
      <c r="K78" s="1257"/>
      <c r="L78" s="1257"/>
      <c r="M78" s="1226"/>
      <c r="N78" s="1226"/>
      <c r="O78" s="1226"/>
    </row>
    <row r="79" spans="2:30">
      <c r="B79" s="248"/>
      <c r="C79" s="244"/>
      <c r="D79" s="244"/>
      <c r="E79" s="244"/>
      <c r="F79" s="244"/>
      <c r="G79" s="1239"/>
      <c r="H79" s="1240"/>
      <c r="I79" s="1258" t="s">
        <v>617</v>
      </c>
      <c r="J79" s="1242"/>
      <c r="K79" s="1259">
        <v>12.1</v>
      </c>
      <c r="L79" s="1259">
        <v>11.5</v>
      </c>
      <c r="M79" s="1259">
        <v>11.2</v>
      </c>
      <c r="N79" s="1259">
        <v>11.2</v>
      </c>
      <c r="O79" s="1259">
        <v>10.9</v>
      </c>
      <c r="V79" s="243">
        <v>53.5</v>
      </c>
      <c r="X79" s="243">
        <v>48.2</v>
      </c>
      <c r="Z79" s="243">
        <v>34.200000000000003</v>
      </c>
      <c r="AB79" s="243">
        <v>30.3</v>
      </c>
      <c r="AD79" s="243">
        <v>28.9</v>
      </c>
    </row>
    <row r="80" spans="2:30">
      <c r="B80" s="248"/>
      <c r="C80" s="244"/>
      <c r="D80" s="244"/>
      <c r="E80" s="244"/>
      <c r="F80" s="244"/>
      <c r="G80" s="1244"/>
      <c r="H80" s="1245"/>
      <c r="I80" s="1242"/>
      <c r="J80" s="1242"/>
      <c r="K80" s="1259"/>
      <c r="L80" s="1259"/>
      <c r="M80" s="1259"/>
      <c r="N80" s="1259"/>
      <c r="O80" s="1259"/>
    </row>
    <row r="81" spans="2:17">
      <c r="B81" s="248"/>
      <c r="C81" s="244"/>
      <c r="D81" s="244"/>
      <c r="E81" s="244"/>
      <c r="F81" s="244"/>
      <c r="G81" s="244"/>
      <c r="H81" s="244"/>
      <c r="I81" s="244"/>
      <c r="J81" s="244"/>
      <c r="K81" s="1260"/>
      <c r="L81" s="244"/>
      <c r="M81" s="244"/>
      <c r="N81" s="244"/>
      <c r="O81" s="244"/>
    </row>
    <row r="82" spans="2:17" ht="17.25">
      <c r="B82" s="248"/>
      <c r="C82" s="244"/>
      <c r="D82" s="244"/>
      <c r="E82" s="244"/>
      <c r="F82" s="244"/>
      <c r="G82" s="244"/>
      <c r="H82" s="244"/>
      <c r="I82" s="244"/>
      <c r="J82" s="244"/>
      <c r="K82" s="1261"/>
      <c r="L82" s="1261"/>
      <c r="M82" s="1261"/>
      <c r="N82" s="1261"/>
      <c r="O82" s="1261"/>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62"/>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vn8GXEGeLQzSDzXHRlGbzfZZQ1baXn6Y3eaXqj5/8elpJSNfb7Z8D34apIXvKQAor6/ykjU0cAp3qy0NL/sHw==" saltValue="7SU8Cj/j+W/TuoP4k5TOkA=="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55" zoomScaleNormal="55" zoomScaleSheetLayoutView="70" workbookViewId="0">
      <selection activeCell="W9" sqref="W9:AL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55" zoomScaleNormal="55" zoomScaleSheetLayoutView="55" workbookViewId="0">
      <selection activeCell="W9" sqref="W9:AL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506</v>
      </c>
      <c r="G2" s="111"/>
      <c r="H2" s="112"/>
    </row>
    <row r="3" spans="1:8">
      <c r="A3" s="108" t="s">
        <v>499</v>
      </c>
      <c r="B3" s="113"/>
      <c r="C3" s="114"/>
      <c r="D3" s="115">
        <v>35424</v>
      </c>
      <c r="E3" s="116"/>
      <c r="F3" s="117">
        <v>48794</v>
      </c>
      <c r="G3" s="118"/>
      <c r="H3" s="119"/>
    </row>
    <row r="4" spans="1:8">
      <c r="A4" s="120"/>
      <c r="B4" s="121"/>
      <c r="C4" s="122"/>
      <c r="D4" s="123">
        <v>13868</v>
      </c>
      <c r="E4" s="124"/>
      <c r="F4" s="125">
        <v>25698</v>
      </c>
      <c r="G4" s="126"/>
      <c r="H4" s="127"/>
    </row>
    <row r="5" spans="1:8">
      <c r="A5" s="108" t="s">
        <v>501</v>
      </c>
      <c r="B5" s="113"/>
      <c r="C5" s="114"/>
      <c r="D5" s="115">
        <v>28803</v>
      </c>
      <c r="E5" s="116"/>
      <c r="F5" s="117">
        <v>47129</v>
      </c>
      <c r="G5" s="118"/>
      <c r="H5" s="119"/>
    </row>
    <row r="6" spans="1:8">
      <c r="A6" s="120"/>
      <c r="B6" s="121"/>
      <c r="C6" s="122"/>
      <c r="D6" s="123">
        <v>12097</v>
      </c>
      <c r="E6" s="124"/>
      <c r="F6" s="125">
        <v>23069</v>
      </c>
      <c r="G6" s="126"/>
      <c r="H6" s="127"/>
    </row>
    <row r="7" spans="1:8">
      <c r="A7" s="108" t="s">
        <v>502</v>
      </c>
      <c r="B7" s="113"/>
      <c r="C7" s="114"/>
      <c r="D7" s="115">
        <v>31382</v>
      </c>
      <c r="E7" s="116"/>
      <c r="F7" s="117">
        <v>50848</v>
      </c>
      <c r="G7" s="118"/>
      <c r="H7" s="119"/>
    </row>
    <row r="8" spans="1:8">
      <c r="A8" s="120"/>
      <c r="B8" s="121"/>
      <c r="C8" s="122"/>
      <c r="D8" s="123">
        <v>11968</v>
      </c>
      <c r="E8" s="124"/>
      <c r="F8" s="125">
        <v>22583</v>
      </c>
      <c r="G8" s="126"/>
      <c r="H8" s="127"/>
    </row>
    <row r="9" spans="1:8">
      <c r="A9" s="108" t="s">
        <v>503</v>
      </c>
      <c r="B9" s="113"/>
      <c r="C9" s="114"/>
      <c r="D9" s="115">
        <v>38140</v>
      </c>
      <c r="E9" s="116"/>
      <c r="F9" s="117">
        <v>53572</v>
      </c>
      <c r="G9" s="118"/>
      <c r="H9" s="119"/>
    </row>
    <row r="10" spans="1:8">
      <c r="A10" s="120"/>
      <c r="B10" s="121"/>
      <c r="C10" s="122"/>
      <c r="D10" s="123">
        <v>15716</v>
      </c>
      <c r="E10" s="124"/>
      <c r="F10" s="125">
        <v>25259</v>
      </c>
      <c r="G10" s="126"/>
      <c r="H10" s="127"/>
    </row>
    <row r="11" spans="1:8">
      <c r="A11" s="108" t="s">
        <v>504</v>
      </c>
      <c r="B11" s="113"/>
      <c r="C11" s="114"/>
      <c r="D11" s="115">
        <v>37620</v>
      </c>
      <c r="E11" s="116"/>
      <c r="F11" s="117">
        <v>51898</v>
      </c>
      <c r="G11" s="118"/>
      <c r="H11" s="119"/>
    </row>
    <row r="12" spans="1:8">
      <c r="A12" s="120"/>
      <c r="B12" s="121"/>
      <c r="C12" s="128"/>
      <c r="D12" s="123">
        <v>17055</v>
      </c>
      <c r="E12" s="124"/>
      <c r="F12" s="125">
        <v>25986</v>
      </c>
      <c r="G12" s="126"/>
      <c r="H12" s="127"/>
    </row>
    <row r="13" spans="1:8">
      <c r="A13" s="108"/>
      <c r="B13" s="113"/>
      <c r="C13" s="129"/>
      <c r="D13" s="130">
        <v>34274</v>
      </c>
      <c r="E13" s="131"/>
      <c r="F13" s="132">
        <v>50448</v>
      </c>
      <c r="G13" s="133"/>
      <c r="H13" s="119"/>
    </row>
    <row r="14" spans="1:8">
      <c r="A14" s="120"/>
      <c r="B14" s="121"/>
      <c r="C14" s="122"/>
      <c r="D14" s="123">
        <v>14141</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0.06</v>
      </c>
      <c r="C19" s="134">
        <f>ROUND(VALUE(SUBSTITUTE(実質収支比率等に係る経年分析!G$48,"▲","-")),2)</f>
        <v>0.05</v>
      </c>
      <c r="D19" s="134">
        <f>ROUND(VALUE(SUBSTITUTE(実質収支比率等に係る経年分析!H$48,"▲","-")),2)</f>
        <v>3.17</v>
      </c>
      <c r="E19" s="134">
        <f>ROUND(VALUE(SUBSTITUTE(実質収支比率等に係る経年分析!I$48,"▲","-")),2)</f>
        <v>0.06</v>
      </c>
      <c r="F19" s="134">
        <f>ROUND(VALUE(SUBSTITUTE(実質収支比率等に係る経年分析!J$48,"▲","-")),2)</f>
        <v>0.05</v>
      </c>
    </row>
    <row r="20" spans="1:11">
      <c r="A20" s="134" t="s">
        <v>42</v>
      </c>
      <c r="B20" s="134" t="e">
        <f>ROUND(VALUE(SUBSTITUTE(実質収支比率等に係る経年分析!F$47,"▲","-")),2)</f>
        <v>#VALUE!</v>
      </c>
      <c r="C20" s="134">
        <f>ROUND(VALUE(SUBSTITUTE(実質収支比率等に係る経年分析!G$47,"▲","-")),2)</f>
        <v>15.76</v>
      </c>
      <c r="D20" s="134">
        <f>ROUND(VALUE(SUBSTITUTE(実質収支比率等に係る経年分析!H$47,"▲","-")),2)</f>
        <v>20.7</v>
      </c>
      <c r="E20" s="134">
        <f>ROUND(VALUE(SUBSTITUTE(実質収支比率等に係る経年分析!I$47,"▲","-")),2)</f>
        <v>21.29</v>
      </c>
      <c r="F20" s="134">
        <f>ROUND(VALUE(SUBSTITUTE(実質収支比率等に係る経年分析!J$47,"▲","-")),2)</f>
        <v>21.91</v>
      </c>
    </row>
    <row r="21" spans="1:11">
      <c r="A21" s="134" t="s">
        <v>43</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15.76</v>
      </c>
      <c r="D21" s="134">
        <f>IF(ISNUMBER(VALUE(SUBSTITUTE(実質収支比率等に係る経年分析!H$49,"▲","-"))),ROUND(VALUE(SUBSTITUTE(実質収支比率等に係る経年分析!H$49,"▲","-")),2),NA())</f>
        <v>8.23</v>
      </c>
      <c r="E21" s="134">
        <f>IF(ISNUMBER(VALUE(SUBSTITUTE(実質収支比率等に係る経年分析!I$49,"▲","-"))),ROUND(VALUE(SUBSTITUTE(実質収支比率等に係る経年分析!I$49,"▲","-")),2),NA())</f>
        <v>-2.94</v>
      </c>
      <c r="F21" s="134">
        <f>IF(ISNUMBER(VALUE(SUBSTITUTE(実質収支比率等に係る経年分析!J$49,"▲","-"))),ROUND(VALUE(SUBSTITUTE(実質収支比率等に係る経年分析!J$49,"▲","-")),2),NA())</f>
        <v>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0.55000000000000004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3.93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0.87</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0.65</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0.38</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0.18</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0.81</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2.2599999999999998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2.58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2.76</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4.1900000000000004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5.27</v>
      </c>
    </row>
    <row r="34" spans="1:16">
      <c r="A34" s="135" t="str">
        <f>IF(連結実質赤字比率に係る赤字・黒字の構成分析!C$36="",NA(),連結実質赤字比率に係る赤字・黒字の構成分析!C$36)</f>
        <v>高速鉄道事業会計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9.6999999999999993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12.45</v>
      </c>
    </row>
    <row r="35" spans="1:16">
      <c r="A35" s="135" t="str">
        <f>IF(連結実質赤字比率に係る赤字・黒字の構成分析!C$35="",NA(),連結実質赤字比率に係る赤字・黒字の構成分析!C$35)</f>
        <v>国民健康保険事業会計</v>
      </c>
      <c r="B35" s="135">
        <f>IF(ROUND(VALUE(SUBSTITUTE(連結実質赤字比率に係る赤字・黒字の構成分析!F$35,"▲", "-")), 2) &lt; 0, ABS(ROUND(VALUE(SUBSTITUTE(連結実質赤字比率に係る赤字・黒字の構成分析!F$35,"▲", "-")), 2)), NA())</f>
        <v>2.37</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2.04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1.69</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1.61</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1.79</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自動車運送事業会計</v>
      </c>
      <c r="B36" s="135">
        <f>IF(ROUND(VALUE(SUBSTITUTE(連結実質赤字比率に係る赤字・黒字の構成分析!F$34,"▲", "-")), 2) &lt; 0, ABS(ROUND(VALUE(SUBSTITUTE(連結実質赤字比率に係る赤字・黒字の構成分析!F$34,"▲", "-")), 2)), NA())</f>
        <v>0.11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0.08</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0.19</v>
      </c>
      <c r="H36" s="135">
        <f>IF(ROUND(VALUE(SUBSTITUTE(連結実質赤字比率に係る赤字・黒字の構成分析!I$34,"▲", "-")), 2) &lt; 0, ABS(ROUND(VALUE(SUBSTITUTE(連結実質赤字比率に係る赤字・黒字の構成分析!I$34,"▲", "-")), 2)), NA())</f>
        <v>2.17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2.0499999999999998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187748</v>
      </c>
      <c r="E42" s="136"/>
      <c r="F42" s="136"/>
      <c r="G42" s="136">
        <f>'実質公債費比率（分子）の構造'!L$52</f>
        <v>191699</v>
      </c>
      <c r="H42" s="136"/>
      <c r="I42" s="136"/>
      <c r="J42" s="136">
        <f>'実質公債費比率（分子）の構造'!M$52</f>
        <v>188135</v>
      </c>
      <c r="K42" s="136"/>
      <c r="L42" s="136"/>
      <c r="M42" s="136">
        <f>'実質公債費比率（分子）の構造'!N$52</f>
        <v>188624</v>
      </c>
      <c r="N42" s="136"/>
      <c r="O42" s="136"/>
      <c r="P42" s="136">
        <f>'実質公債費比率（分子）の構造'!O$52</f>
        <v>192901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228</v>
      </c>
      <c r="C44" s="136"/>
      <c r="D44" s="136"/>
      <c r="E44" s="136">
        <f>'実質公債費比率（分子）の構造'!L$50</f>
        <v>224</v>
      </c>
      <c r="F44" s="136"/>
      <c r="G44" s="136"/>
      <c r="H44" s="136">
        <f>'実質公債費比率（分子）の構造'!M$50</f>
        <v>199</v>
      </c>
      <c r="I44" s="136"/>
      <c r="J44" s="136"/>
      <c r="K44" s="136">
        <f>'実質公債費比率（分子）の構造'!N$50</f>
        <v>6566</v>
      </c>
      <c r="L44" s="136"/>
      <c r="M44" s="136"/>
      <c r="N44" s="136">
        <f>'実質公債費比率（分子）の構造'!O$50</f>
        <v>6536</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2369</v>
      </c>
      <c r="O45" s="136"/>
      <c r="P45" s="136"/>
    </row>
    <row r="46" spans="1:16">
      <c r="A46" s="136" t="s">
        <v>54</v>
      </c>
      <c r="B46" s="136">
        <f>'実質公債費比率（分子）の構造'!K$48</f>
        <v>45409</v>
      </c>
      <c r="C46" s="136"/>
      <c r="D46" s="136"/>
      <c r="E46" s="136">
        <f>'実質公債費比率（分子）の構造'!L$48</f>
        <v>50534</v>
      </c>
      <c r="F46" s="136"/>
      <c r="G46" s="136"/>
      <c r="H46" s="136">
        <f>'実質公債費比率（分子）の構造'!M$48</f>
        <v>49827</v>
      </c>
      <c r="I46" s="136"/>
      <c r="J46" s="136"/>
      <c r="K46" s="136">
        <f>'実質公債費比率（分子）の構造'!N$48</f>
        <v>49786</v>
      </c>
      <c r="L46" s="136"/>
      <c r="M46" s="136"/>
      <c r="N46" s="136">
        <f>'実質公債費比率（分子）の構造'!O$48</f>
        <v>46688</v>
      </c>
      <c r="O46" s="136"/>
      <c r="P46" s="136"/>
    </row>
    <row r="47" spans="1:16">
      <c r="A47" s="136" t="s">
        <v>55</v>
      </c>
      <c r="B47" s="136">
        <f>'実質公債費比率（分子）の構造'!K$47</f>
        <v>86298</v>
      </c>
      <c r="C47" s="136"/>
      <c r="D47" s="136"/>
      <c r="E47" s="136">
        <f>'実質公債費比率（分子）の構造'!L$47</f>
        <v>87651</v>
      </c>
      <c r="F47" s="136"/>
      <c r="G47" s="136"/>
      <c r="H47" s="136">
        <f>'実質公債費比率（分子）の構造'!M$47</f>
        <v>90165</v>
      </c>
      <c r="I47" s="136"/>
      <c r="J47" s="136"/>
      <c r="K47" s="136">
        <f>'実質公債費比率（分子）の構造'!N$47</f>
        <v>91953</v>
      </c>
      <c r="L47" s="136"/>
      <c r="M47" s="136"/>
      <c r="N47" s="136">
        <f>'実質公債費比率（分子）の構造'!O$47</f>
        <v>92740</v>
      </c>
      <c r="O47" s="136"/>
      <c r="P47" s="136"/>
    </row>
    <row r="48" spans="1:16">
      <c r="A48" s="136" t="s">
        <v>56</v>
      </c>
      <c r="B48" s="136">
        <f>'実質公債費比率（分子）の構造'!K$46</f>
        <v>763</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112111</v>
      </c>
      <c r="C49" s="136"/>
      <c r="D49" s="136"/>
      <c r="E49" s="136">
        <f>'実質公債費比率（分子）の構造'!L$45</f>
        <v>110818</v>
      </c>
      <c r="F49" s="136"/>
      <c r="G49" s="136"/>
      <c r="H49" s="136">
        <f>'実質公債費比率（分子）の構造'!M$45</f>
        <v>106719</v>
      </c>
      <c r="I49" s="136"/>
      <c r="J49" s="136"/>
      <c r="K49" s="136">
        <f>'実質公債費比率（分子）の構造'!N$45</f>
        <v>104895</v>
      </c>
      <c r="L49" s="136"/>
      <c r="M49" s="136"/>
      <c r="N49" s="136">
        <f>'実質公債費比率（分子）の構造'!O$45</f>
        <v>100289</v>
      </c>
      <c r="O49" s="136"/>
      <c r="P49" s="136"/>
    </row>
    <row r="50" spans="1:16">
      <c r="A50" s="136" t="s">
        <v>58</v>
      </c>
      <c r="B50" s="136" t="e">
        <f>NA()</f>
        <v>#N/A</v>
      </c>
      <c r="C50" s="136">
        <f>IF(ISNUMBER('実質公債費比率（分子）の構造'!K$53),'実質公債費比率（分子）の構造'!K$53,NA())</f>
        <v>57061</v>
      </c>
      <c r="D50" s="136" t="e">
        <f>NA()</f>
        <v>#N/A</v>
      </c>
      <c r="E50" s="136" t="e">
        <f>NA()</f>
        <v>#N/A</v>
      </c>
      <c r="F50" s="136">
        <f>IF(ISNUMBER('実質公債費比率（分子）の構造'!L$53),'実質公債費比率（分子）の構造'!L$53,NA())</f>
        <v>57528</v>
      </c>
      <c r="G50" s="136" t="e">
        <f>NA()</f>
        <v>#N/A</v>
      </c>
      <c r="H50" s="136" t="e">
        <f>NA()</f>
        <v>#N/A</v>
      </c>
      <c r="I50" s="136">
        <f>IF(ISNUMBER('実質公債費比率（分子）の構造'!M$53),'実質公債費比率（分子）の構造'!M$53,NA())</f>
        <v>58775</v>
      </c>
      <c r="J50" s="136" t="e">
        <f>NA()</f>
        <v>#N/A</v>
      </c>
      <c r="K50" s="136" t="e">
        <f>NA()</f>
        <v>#N/A</v>
      </c>
      <c r="L50" s="136">
        <f>IF(ISNUMBER('実質公債費比率（分子）の構造'!N$53),'実質公債費比率（分子）の構造'!N$53,NA())</f>
        <v>64576</v>
      </c>
      <c r="M50" s="136" t="e">
        <f>NA()</f>
        <v>#N/A</v>
      </c>
      <c r="N50" s="136" t="e">
        <f>NA()</f>
        <v>#N/A</v>
      </c>
      <c r="O50" s="136">
        <f>IF(ISNUMBER('実質公債費比率（分子）の構造'!O$53),'実質公債費比率（分子）の構造'!O$53,NA())</f>
        <v>55721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1390381</v>
      </c>
      <c r="E56" s="135"/>
      <c r="F56" s="135"/>
      <c r="G56" s="135">
        <f>'将来負担比率（分子）の構造'!J$51</f>
        <v>1403615</v>
      </c>
      <c r="H56" s="135"/>
      <c r="I56" s="135"/>
      <c r="J56" s="135">
        <f>'将来負担比率（分子）の構造'!K$51</f>
        <v>1425088</v>
      </c>
      <c r="K56" s="135"/>
      <c r="L56" s="135"/>
      <c r="M56" s="135">
        <f>'将来負担比率（分子）の構造'!L$51</f>
        <v>1416002</v>
      </c>
      <c r="N56" s="135"/>
      <c r="O56" s="135"/>
      <c r="P56" s="135">
        <f>'将来負担比率（分子）の構造'!M$51</f>
        <v>1413022</v>
      </c>
    </row>
    <row r="57" spans="1:16">
      <c r="A57" s="135" t="s">
        <v>34</v>
      </c>
      <c r="B57" s="135"/>
      <c r="C57" s="135"/>
      <c r="D57" s="135">
        <f>'将来負担比率（分子）の構造'!I$50</f>
        <v>872648</v>
      </c>
      <c r="E57" s="135"/>
      <c r="F57" s="135"/>
      <c r="G57" s="135">
        <f>'将来負担比率（分子）の構造'!J$50</f>
        <v>836279</v>
      </c>
      <c r="H57" s="135"/>
      <c r="I57" s="135"/>
      <c r="J57" s="135">
        <f>'将来負担比率（分子）の構造'!K$50</f>
        <v>786637</v>
      </c>
      <c r="K57" s="135"/>
      <c r="L57" s="135"/>
      <c r="M57" s="135">
        <f>'将来負担比率（分子）の構造'!L$50</f>
        <v>771342</v>
      </c>
      <c r="N57" s="135"/>
      <c r="O57" s="135"/>
      <c r="P57" s="135">
        <f>'将来負担比率（分子）の構造'!M$50</f>
        <v>809547</v>
      </c>
    </row>
    <row r="58" spans="1:16">
      <c r="A58" s="135" t="s">
        <v>33</v>
      </c>
      <c r="B58" s="135"/>
      <c r="C58" s="135"/>
      <c r="D58" s="135">
        <f>'将来負担比率（分子）の構造'!I$49</f>
        <v>540785</v>
      </c>
      <c r="E58" s="135"/>
      <c r="F58" s="135"/>
      <c r="G58" s="135">
        <f>'将来負担比率（分子）の構造'!J$49</f>
        <v>605912</v>
      </c>
      <c r="H58" s="135"/>
      <c r="I58" s="135"/>
      <c r="J58" s="135">
        <f>'将来負担比率（分子）の構造'!K$49</f>
        <v>689906</v>
      </c>
      <c r="K58" s="135"/>
      <c r="L58" s="135"/>
      <c r="M58" s="135">
        <f>'将来負担比率（分子）の構造'!L$49</f>
        <v>733418</v>
      </c>
      <c r="N58" s="135"/>
      <c r="O58" s="135"/>
      <c r="P58" s="135">
        <f>'将来負担比率（分子）の構造'!M$49</f>
        <v>753843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75005</v>
      </c>
      <c r="C61" s="135"/>
      <c r="D61" s="135"/>
      <c r="E61" s="135">
        <f>'将来負担比率（分子）の構造'!J$46</f>
        <v>67018</v>
      </c>
      <c r="F61" s="135"/>
      <c r="G61" s="135"/>
      <c r="H61" s="135">
        <f>'将来負担比率（分子）の構造'!K$46</f>
        <v>42726</v>
      </c>
      <c r="I61" s="135"/>
      <c r="J61" s="135"/>
      <c r="K61" s="135">
        <f>'将来負担比率（分子）の構造'!L$46</f>
        <v>37382</v>
      </c>
      <c r="L61" s="135"/>
      <c r="M61" s="135"/>
      <c r="N61" s="135">
        <f>'将来負担比率（分子）の構造'!M$46</f>
        <v>35032</v>
      </c>
      <c r="O61" s="135"/>
      <c r="P61" s="135"/>
    </row>
    <row r="62" spans="1:16">
      <c r="A62" s="135" t="s">
        <v>28</v>
      </c>
      <c r="B62" s="135">
        <f>'将来負担比率（分子）の構造'!I$45</f>
        <v>234333</v>
      </c>
      <c r="C62" s="135"/>
      <c r="D62" s="135"/>
      <c r="E62" s="135">
        <f>'将来負担比率（分子）の構造'!J$45</f>
        <v>210773</v>
      </c>
      <c r="F62" s="135"/>
      <c r="G62" s="135"/>
      <c r="H62" s="135">
        <f>'将来負担比率（分子）の構造'!K$45</f>
        <v>182862</v>
      </c>
      <c r="I62" s="135"/>
      <c r="J62" s="135"/>
      <c r="K62" s="135">
        <f>'将来負担比率（分子）の構造'!L$45</f>
        <v>178100</v>
      </c>
      <c r="L62" s="135"/>
      <c r="M62" s="135"/>
      <c r="N62" s="135">
        <f>'将来負担比率（分子）の構造'!M$45</f>
        <v>175463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11919</v>
      </c>
      <c r="O63" s="135"/>
      <c r="P63" s="135"/>
    </row>
    <row r="64" spans="1:16">
      <c r="A64" s="135" t="s">
        <v>26</v>
      </c>
      <c r="B64" s="135">
        <f>'将来負担比率（分子）の構造'!I$43</f>
        <v>646210</v>
      </c>
      <c r="C64" s="135"/>
      <c r="D64" s="135"/>
      <c r="E64" s="135">
        <f>'将来負担比率（分子）の構造'!J$43</f>
        <v>611478</v>
      </c>
      <c r="F64" s="135"/>
      <c r="G64" s="135"/>
      <c r="H64" s="135">
        <f>'将来負担比率（分子）の構造'!K$43</f>
        <v>572134</v>
      </c>
      <c r="I64" s="135"/>
      <c r="J64" s="135"/>
      <c r="K64" s="135">
        <f>'将来負担比率（分子）の構造'!L$43</f>
        <v>499277</v>
      </c>
      <c r="L64" s="135"/>
      <c r="M64" s="135"/>
      <c r="N64" s="135">
        <f>'将来負担比率（分子）の構造'!M$43</f>
        <v>464316</v>
      </c>
      <c r="O64" s="135"/>
      <c r="P64" s="135"/>
    </row>
    <row r="65" spans="1:16">
      <c r="A65" s="135" t="s">
        <v>25</v>
      </c>
      <c r="B65" s="135">
        <f>'将来負担比率（分子）の構造'!I$42</f>
        <v>7396</v>
      </c>
      <c r="C65" s="135"/>
      <c r="D65" s="135"/>
      <c r="E65" s="135">
        <f>'将来負担比率（分子）の構造'!J$42</f>
        <v>7275</v>
      </c>
      <c r="F65" s="135"/>
      <c r="G65" s="135"/>
      <c r="H65" s="135">
        <f>'将来負担比率（分子）の構造'!K$42</f>
        <v>7170</v>
      </c>
      <c r="I65" s="135"/>
      <c r="J65" s="135"/>
      <c r="K65" s="135">
        <f>'将来負担比率（分子）の構造'!L$42</f>
        <v>65361</v>
      </c>
      <c r="L65" s="135"/>
      <c r="M65" s="135"/>
      <c r="N65" s="135">
        <f>'将来負担比率（分子）の構造'!M$42</f>
        <v>125185</v>
      </c>
      <c r="O65" s="135"/>
      <c r="P65" s="135"/>
    </row>
    <row r="66" spans="1:16">
      <c r="A66" s="135" t="s">
        <v>24</v>
      </c>
      <c r="B66" s="135">
        <f>'将来負担比率（分子）の構造'!I$41</f>
        <v>3113123</v>
      </c>
      <c r="C66" s="135"/>
      <c r="D66" s="135"/>
      <c r="E66" s="135">
        <f>'将来負担比率（分子）の構造'!J$41</f>
        <v>3103469</v>
      </c>
      <c r="F66" s="135"/>
      <c r="G66" s="135"/>
      <c r="H66" s="135">
        <f>'将来負担比率（分子）の構造'!K$41</f>
        <v>3084296</v>
      </c>
      <c r="I66" s="135"/>
      <c r="J66" s="135"/>
      <c r="K66" s="135">
        <f>'将来負担比率（分子）の構造'!L$41</f>
        <v>3056138</v>
      </c>
      <c r="L66" s="135"/>
      <c r="M66" s="135"/>
      <c r="N66" s="135">
        <f>'将来負担比率（分子）の構造'!M$41</f>
        <v>2924643</v>
      </c>
      <c r="O66" s="135"/>
      <c r="P66" s="135"/>
    </row>
    <row r="67" spans="1:16">
      <c r="A67" s="135" t="s">
        <v>62</v>
      </c>
      <c r="B67" s="135" t="e">
        <f>NA()</f>
        <v>#N/A</v>
      </c>
      <c r="C67" s="135">
        <f>IF(ISNUMBER('将来負担比率（分子）の構造'!I$52), IF('将来負担比率（分子）の構造'!I$52 &lt; 0, 0, '将来負担比率（分子）の構造'!I$52), NA())</f>
        <v>1272254</v>
      </c>
      <c r="D67" s="135" t="e">
        <f>NA()</f>
        <v>#N/A</v>
      </c>
      <c r="E67" s="135" t="e">
        <f>NA()</f>
        <v>#N/A</v>
      </c>
      <c r="F67" s="135">
        <f>IF(ISNUMBER('将来負担比率（分子）の構造'!J$52), IF('将来負担比率（分子）の構造'!J$52 &lt; 0, 0, '将来負担比率（分子）の構造'!J$52), NA())</f>
        <v>1154207</v>
      </c>
      <c r="G67" s="135" t="e">
        <f>NA()</f>
        <v>#N/A</v>
      </c>
      <c r="H67" s="135" t="e">
        <f>NA()</f>
        <v>#N/A</v>
      </c>
      <c r="I67" s="135">
        <f>IF(ISNUMBER('将来負担比率（分子）の構造'!K$52), IF('将来負担比率（分子）の構造'!K$52 &lt; 0, 0, '将来負担比率（分子）の構造'!K$52), NA())</f>
        <v>987558</v>
      </c>
      <c r="J67" s="135" t="e">
        <f>NA()</f>
        <v>#N/A</v>
      </c>
      <c r="K67" s="135" t="e">
        <f>NA()</f>
        <v>#N/A</v>
      </c>
      <c r="L67" s="135">
        <f>IF(ISNUMBER('将来負担比率（分子）の構造'!L$52), IF('将来負担比率（分子）の構造'!L$52 &lt; 0, 0, '将来負担比率（分子）の構造'!L$52), NA())</f>
        <v>915495</v>
      </c>
      <c r="M67" s="135" t="e">
        <f>NA()</f>
        <v>#N/A</v>
      </c>
      <c r="N67" s="135" t="e">
        <f>NA()</f>
        <v>#N/A</v>
      </c>
      <c r="O67" s="135">
        <f>IF(ISNUMBER('将来負担比率（分子）の構造'!M$52), IF('将来負担比率（分子）の構造'!M$52 &lt; 0, 0, '将来負担比率（分子）の構造'!M$52), NA())</f>
        <v>760145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Printed>2017-05-30T00:44:38Z</cp:lastPrinted>
  <dcterms:created xsi:type="dcterms:W3CDTF">2017-02-15T20:23:39Z</dcterms:created>
  <dcterms:modified xsi:type="dcterms:W3CDTF">2017-05-30T00:45:56Z</dcterms:modified>
</cp:coreProperties>
</file>