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drawings/drawing16.xml" ContentType="application/vnd.openxmlformats-officedocument.drawing+xml"/>
  <Override PartName="/xl/charts/chart4.xml" ContentType="application/vnd.openxmlformats-officedocument.drawingml.chart+xml"/>
  <Override PartName="/xl/drawings/drawing17.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840" tabRatio="744" firstSheet="8" activeTab="25"/>
  </bookViews>
  <sheets>
    <sheet name="表紙" sheetId="10" r:id="rId1"/>
    <sheet name="目次" sheetId="13" r:id="rId2"/>
    <sheet name="P1" sheetId="17" r:id="rId3"/>
    <sheet name="P2" sheetId="18" r:id="rId4"/>
    <sheet name="P3" sheetId="19" r:id="rId5"/>
    <sheet name="P4" sheetId="20" r:id="rId6"/>
    <sheet name="P5" sheetId="58" r:id="rId7"/>
    <sheet name="P6" sheetId="22" r:id="rId8"/>
    <sheet name="P7" sheetId="23" r:id="rId9"/>
    <sheet name="P8" sheetId="24" r:id="rId10"/>
    <sheet name="P9" sheetId="25" r:id="rId11"/>
    <sheet name="P10" sheetId="26" r:id="rId12"/>
    <sheet name="P11" sheetId="28" r:id="rId13"/>
    <sheet name="P12" sheetId="33" r:id="rId14"/>
    <sheet name="P13" sheetId="59" r:id="rId15"/>
    <sheet name="P14" sheetId="35" r:id="rId16"/>
    <sheet name="Ｐ15" sheetId="49" r:id="rId17"/>
    <sheet name="カメラ (入湯・事業所) " sheetId="50" state="hidden" r:id="rId18"/>
    <sheet name="Ｐ16" sheetId="51" r:id="rId19"/>
    <sheet name="カメラ（都計・森林環境譲与税）" sheetId="52" state="hidden" r:id="rId20"/>
    <sheet name="Ｐ17" sheetId="53" r:id="rId21"/>
    <sheet name="カメラ（消費税）" sheetId="54" state="hidden" r:id="rId22"/>
    <sheet name="P18" sheetId="55" r:id="rId23"/>
    <sheet name="カメラ（市たばこ税）" sheetId="56" state="hidden" r:id="rId24"/>
    <sheet name="P19" sheetId="43" r:id="rId25"/>
    <sheet name="P20" sheetId="44" r:id="rId26"/>
    <sheet name="R5一般会計歳出 (2)" sheetId="47" state="hidden" r:id="rId27"/>
    <sheet name="一般会計歳出" sheetId="48" state="hidden" r:id="rId28"/>
    <sheet name="BD表" sheetId="29" state="hidden" r:id="rId29"/>
    <sheet name="ＢＤ収入の推移" sheetId="30" state="hidden" r:id="rId30"/>
    <sheet name="BD構成比" sheetId="31" state="hidden" r:id="rId31"/>
    <sheet name="収納率カメラ" sheetId="32" state="hidden" r:id="rId32"/>
  </sheets>
  <definedNames>
    <definedName name="_xlnm.Print_Area" localSheetId="11">'P10'!$A$1:$J$26</definedName>
    <definedName name="_xlnm.Print_Area" localSheetId="12">'P11'!$A$1:$AM$59</definedName>
    <definedName name="_xlnm.Print_Area" localSheetId="13">'P12'!$A$1:$BP$54</definedName>
    <definedName name="_xlnm.Print_Area" localSheetId="14">'P13'!$A$1:$I$29</definedName>
    <definedName name="_xlnm.Print_Area" localSheetId="15">'P14'!$A$1:$Q$52</definedName>
    <definedName name="_xlnm.Print_Area" localSheetId="16">'Ｐ15'!$A$1:$C$40</definedName>
    <definedName name="_xlnm.Print_Area" localSheetId="18">'Ｐ16'!$A$1:$C$36</definedName>
    <definedName name="_xlnm.Print_Area" localSheetId="20">'Ｐ17'!$A$1:$C$31</definedName>
    <definedName name="_xlnm.Print_Area" localSheetId="22">'P18'!$A$1:$C$32</definedName>
    <definedName name="_xlnm.Print_Area" localSheetId="24">'P19'!$A$1:$J$58</definedName>
    <definedName name="_xlnm.Print_Area" localSheetId="3">'P2'!$A$1:$BB$48</definedName>
    <definedName name="_xlnm.Print_Area" localSheetId="25">'P20'!$A$1:$J$58</definedName>
    <definedName name="_xlnm.Print_Area" localSheetId="4">'P3'!$A$1:$BB$46</definedName>
    <definedName name="_xlnm.Print_Area" localSheetId="5">'P4'!$A$1:$P$27</definedName>
    <definedName name="_xlnm.Print_Area" localSheetId="6">'P5'!$A$1:$B$27</definedName>
    <definedName name="_xlnm.Print_Area" localSheetId="7">'P6'!$A$1:$K$23</definedName>
    <definedName name="_xlnm.Print_Area" localSheetId="8">'P7'!$A$1:$B$23</definedName>
    <definedName name="_xlnm.Print_Area" localSheetId="9">'P8'!$A$1:$H$28</definedName>
    <definedName name="_xlnm.Print_Area" localSheetId="10">'P9'!$A$1:$F$28</definedName>
    <definedName name="_xlnm.Print_Area" localSheetId="26">'R5一般会計歳出 (2)'!$B$1:$I$41</definedName>
    <definedName name="_xlnm.Print_Area" localSheetId="17">'カメラ (入湯・事業所) '!$A$1:$K$28</definedName>
    <definedName name="_xlnm.Print_Area" localSheetId="27">一般会計歳出!$B$1:$I$41</definedName>
    <definedName name="_xlnm.Print_Area" localSheetId="0">表紙!$A$1:$I$52</definedName>
    <definedName name="_xlnm.Print_Area" localSheetId="1">目次!$A$1:$BA$34</definedName>
    <definedName name="Z_01FD1D78_5581_4565_8E3E_63DEB1774973_.wvu.PrintArea" localSheetId="5" hidden="1">'P4'!$A$1:$P$28</definedName>
    <definedName name="Z_01FD1D78_5581_4565_8E3E_63DEB1774973_.wvu.PrintArea" localSheetId="6" hidden="1">'P5'!$A$1:$B$28</definedName>
    <definedName name="Z_01FD1D78_5581_4565_8E3E_63DEB1774973_.wvu.Rows" localSheetId="5" hidden="1">'P4'!$4:$4,'P4'!#REF!,'P4'!#REF!</definedName>
    <definedName name="Z_01FD1D78_5581_4565_8E3E_63DEB1774973_.wvu.Rows" localSheetId="6" hidden="1">'P5'!$4:$4,'P5'!#REF!,'P5'!#REF!</definedName>
    <definedName name="Z_18976581_1100_4D91_9A93_2AD8ED69DE23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18976581_1100_4D91_9A93_2AD8ED69DE23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18976581_1100_4D91_9A93_2AD8ED69DE23_.wvu.PrintArea" localSheetId="9" hidden="1">'P8'!$A$1:$H$28</definedName>
    <definedName name="Z_18976581_1100_4D91_9A93_2AD8ED69DE23_.wvu.PrintArea" localSheetId="10" hidden="1">'P9'!$A$1:$F$28</definedName>
    <definedName name="Z_204751FB_21F9_401C_B429_BCF49E756E34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204751FB_21F9_401C_B429_BCF49E756E34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204751FB_21F9_401C_B429_BCF49E756E34_.wvu.PrintArea" localSheetId="9" hidden="1">'P8'!$A$1:$H$28</definedName>
    <definedName name="Z_204751FB_21F9_401C_B429_BCF49E756E34_.wvu.PrintArea" localSheetId="10" hidden="1">'P9'!$A$1:$F$28</definedName>
    <definedName name="Z_20B3DB20_2B02_48F8_8415_3B304BF8C7E4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20B3DB20_2B02_48F8_8415_3B304BF8C7E4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20B3DB20_2B02_48F8_8415_3B304BF8C7E4_.wvu.PrintArea" localSheetId="9" hidden="1">'P8'!$A$1:$H$28</definedName>
    <definedName name="Z_20B3DB20_2B02_48F8_8415_3B304BF8C7E4_.wvu.PrintArea" localSheetId="10" hidden="1">'P9'!$A$1:$F$28</definedName>
    <definedName name="Z_232222B5_174E_4685_A3A2_5D5493E2824E_.wvu.PrintArea" localSheetId="5" hidden="1">'P4'!$A$1:$P$27</definedName>
    <definedName name="Z_232222B5_174E_4685_A3A2_5D5493E2824E_.wvu.PrintArea" localSheetId="6" hidden="1">'P5'!$A$1:$B$27</definedName>
    <definedName name="Z_232222B5_174E_4685_A3A2_5D5493E2824E_.wvu.Rows" localSheetId="5" hidden="1">'P4'!$4:$4,'P4'!#REF!,'P4'!#REF!</definedName>
    <definedName name="Z_232222B5_174E_4685_A3A2_5D5493E2824E_.wvu.Rows" localSheetId="6" hidden="1">'P5'!$4:$4,'P5'!#REF!,'P5'!#REF!</definedName>
    <definedName name="Z_29445BD3_8BD3_4FC1_9DE5_6BF2E2AE009C_.wvu.PrintArea" localSheetId="5" hidden="1">'P4'!$A$1:$P$27</definedName>
    <definedName name="Z_29445BD3_8BD3_4FC1_9DE5_6BF2E2AE009C_.wvu.PrintArea" localSheetId="6" hidden="1">'P5'!$A$1:$B$27</definedName>
    <definedName name="Z_29445BD3_8BD3_4FC1_9DE5_6BF2E2AE009C_.wvu.Rows" localSheetId="5" hidden="1">'P4'!$4:$4,'P4'!#REF!,'P4'!#REF!</definedName>
    <definedName name="Z_29445BD3_8BD3_4FC1_9DE5_6BF2E2AE009C_.wvu.Rows" localSheetId="6" hidden="1">'P5'!$4:$4,'P5'!#REF!,'P5'!#REF!</definedName>
    <definedName name="Z_36C2951C_E9C2_44E7_B75C_83224D0FD68E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36C2951C_E9C2_44E7_B75C_83224D0FD68E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36C2951C_E9C2_44E7_B75C_83224D0FD68E_.wvu.PrintArea" localSheetId="9" hidden="1">'P8'!$A$1:$H$28</definedName>
    <definedName name="Z_36C2951C_E9C2_44E7_B75C_83224D0FD68E_.wvu.PrintArea" localSheetId="10" hidden="1">'P9'!$A$1:$F$28</definedName>
    <definedName name="Z_3ECF472C_6814_4A6B_AF34_6987493F0530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3ECF472C_6814_4A6B_AF34_6987493F0530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3ECF472C_6814_4A6B_AF34_6987493F0530_.wvu.PrintArea" localSheetId="9" hidden="1">'P8'!$A$1:$H$28</definedName>
    <definedName name="Z_3ECF472C_6814_4A6B_AF34_6987493F0530_.wvu.PrintArea" localSheetId="10" hidden="1">'P9'!$A$1:$F$28</definedName>
    <definedName name="Z_4D57C825_405A_4A44_854C_A84505A13ADB_.wvu.PrintArea" localSheetId="5" hidden="1">'P4'!$A$1:$P$27</definedName>
    <definedName name="Z_4D57C825_405A_4A44_854C_A84505A13ADB_.wvu.PrintArea" localSheetId="6" hidden="1">'P5'!$A$1:$B$27</definedName>
    <definedName name="Z_4D57C825_405A_4A44_854C_A84505A13ADB_.wvu.Rows" localSheetId="5" hidden="1">'P4'!$4:$4,'P4'!#REF!,'P4'!#REF!</definedName>
    <definedName name="Z_4D57C825_405A_4A44_854C_A84505A13ADB_.wvu.Rows" localSheetId="6" hidden="1">'P5'!$4:$4,'P5'!#REF!,'P5'!#REF!</definedName>
    <definedName name="Z_52BF1212_5058_4556_9E04_127D59454B02_.wvu.PrintArea" localSheetId="5" hidden="1">'P4'!$A$1:$P$27</definedName>
    <definedName name="Z_52BF1212_5058_4556_9E04_127D59454B02_.wvu.PrintArea" localSheetId="6" hidden="1">'P5'!$A$1:$B$27</definedName>
    <definedName name="Z_52BF1212_5058_4556_9E04_127D59454B02_.wvu.Rows" localSheetId="5" hidden="1">'P4'!$4:$4,'P4'!#REF!,'P4'!#REF!</definedName>
    <definedName name="Z_52BF1212_5058_4556_9E04_127D59454B02_.wvu.Rows" localSheetId="6" hidden="1">'P5'!$4:$4,'P5'!#REF!,'P5'!#REF!</definedName>
    <definedName name="Z_541150BF_3F76_4A2F_A42B_50AE828DEB19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541150BF_3F76_4A2F_A42B_50AE828DEB19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541150BF_3F76_4A2F_A42B_50AE828DEB19_.wvu.PrintArea" localSheetId="9" hidden="1">'P8'!$A$1:$H$28</definedName>
    <definedName name="Z_541150BF_3F76_4A2F_A42B_50AE828DEB19_.wvu.PrintArea" localSheetId="10" hidden="1">'P9'!$A$1:$F$28</definedName>
    <definedName name="Z_561B3441_2806_4364_A825_5DF3EA0B92AA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561B3441_2806_4364_A825_5DF3EA0B92AA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561B3441_2806_4364_A825_5DF3EA0B92AA_.wvu.PrintArea" localSheetId="9" hidden="1">'P8'!$A$1:$H$28</definedName>
    <definedName name="Z_561B3441_2806_4364_A825_5DF3EA0B92AA_.wvu.PrintArea" localSheetId="10" hidden="1">'P9'!$A$1:$F$28</definedName>
    <definedName name="Z_5708D31D_A379_441D_9216_5463617548DB_.wvu.PrintArea" localSheetId="5" hidden="1">'P4'!$A$1:$P$28</definedName>
    <definedName name="Z_5708D31D_A379_441D_9216_5463617548DB_.wvu.PrintArea" localSheetId="6" hidden="1">'P5'!$A$1:$B$28</definedName>
    <definedName name="Z_5708D31D_A379_441D_9216_5463617548DB_.wvu.Rows" localSheetId="5" hidden="1">'P4'!$4:$4,'P4'!#REF!,'P4'!#REF!</definedName>
    <definedName name="Z_5708D31D_A379_441D_9216_5463617548DB_.wvu.Rows" localSheetId="6" hidden="1">'P5'!$4:$4,'P5'!#REF!,'P5'!#REF!</definedName>
    <definedName name="Z_65C4AEE0_50F2_4455_B328_76159FDCE926_.wvu.PrintArea" localSheetId="5" hidden="1">'P4'!$A$1:$P$28</definedName>
    <definedName name="Z_65C4AEE0_50F2_4455_B328_76159FDCE926_.wvu.PrintArea" localSheetId="6" hidden="1">'P5'!$A$1:$B$28</definedName>
    <definedName name="Z_65C4AEE0_50F2_4455_B328_76159FDCE926_.wvu.Rows" localSheetId="5" hidden="1">'P4'!$4:$4,'P4'!#REF!,'P4'!#REF!</definedName>
    <definedName name="Z_65C4AEE0_50F2_4455_B328_76159FDCE926_.wvu.Rows" localSheetId="6" hidden="1">'P5'!$4:$4,'P5'!#REF!,'P5'!#REF!</definedName>
    <definedName name="Z_69DC0CB1_FA77_475C_85DD_3726BCDFDDFD_.wvu.PrintArea" localSheetId="5" hidden="1">'P4'!$A$1:$P$28</definedName>
    <definedName name="Z_69DC0CB1_FA77_475C_85DD_3726BCDFDDFD_.wvu.PrintArea" localSheetId="6" hidden="1">'P5'!$A$1:$B$28</definedName>
    <definedName name="Z_69DC0CB1_FA77_475C_85DD_3726BCDFDDFD_.wvu.Rows" localSheetId="5" hidden="1">'P4'!$4:$4,'P4'!#REF!,'P4'!#REF!</definedName>
    <definedName name="Z_69DC0CB1_FA77_475C_85DD_3726BCDFDDFD_.wvu.Rows" localSheetId="6" hidden="1">'P5'!$4:$4,'P5'!#REF!,'P5'!#REF!</definedName>
    <definedName name="Z_726A2D2A_0627_4016_A921_489D6B1F8A43_.wvu.PrintArea" localSheetId="5" hidden="1">'P4'!$A$1:$P$28</definedName>
    <definedName name="Z_726A2D2A_0627_4016_A921_489D6B1F8A43_.wvu.PrintArea" localSheetId="6" hidden="1">'P5'!$A$1:$B$28</definedName>
    <definedName name="Z_726A2D2A_0627_4016_A921_489D6B1F8A43_.wvu.Rows" localSheetId="5" hidden="1">'P4'!$4:$4,'P4'!#REF!,'P4'!#REF!</definedName>
    <definedName name="Z_726A2D2A_0627_4016_A921_489D6B1F8A43_.wvu.Rows" localSheetId="6" hidden="1">'P5'!$4:$4,'P5'!#REF!,'P5'!#REF!</definedName>
    <definedName name="Z_772C440E_0F21_4BAC_872E_518DD7D6907A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772C440E_0F21_4BAC_872E_518DD7D6907A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772C440E_0F21_4BAC_872E_518DD7D6907A_.wvu.PrintArea" localSheetId="9" hidden="1">'P8'!$A$1:$H$28</definedName>
    <definedName name="Z_772C440E_0F21_4BAC_872E_518DD7D6907A_.wvu.PrintArea" localSheetId="10" hidden="1">'P9'!$A$1:$F$28</definedName>
    <definedName name="Z_7B025798_DF37_47DC_B01E_1B77B79BA469_.wvu.PrintArea" localSheetId="5" hidden="1">'P4'!$A$1:$P$28</definedName>
    <definedName name="Z_7B025798_DF37_47DC_B01E_1B77B79BA469_.wvu.PrintArea" localSheetId="6" hidden="1">'P5'!$A$1:$B$28</definedName>
    <definedName name="Z_7B025798_DF37_47DC_B01E_1B77B79BA469_.wvu.Rows" localSheetId="5" hidden="1">'P4'!$4:$4,'P4'!#REF!,'P4'!#REF!</definedName>
    <definedName name="Z_7B025798_DF37_47DC_B01E_1B77B79BA469_.wvu.Rows" localSheetId="6" hidden="1">'P5'!$4:$4,'P5'!#REF!,'P5'!#REF!</definedName>
    <definedName name="Z_7BC88F73_89BF_42EB_B4FF_A81FD8C9E0E1_.wvu.PrintArea" localSheetId="5" hidden="1">'P4'!$A$1:$P$28</definedName>
    <definedName name="Z_7BC88F73_89BF_42EB_B4FF_A81FD8C9E0E1_.wvu.PrintArea" localSheetId="6" hidden="1">'P5'!$A$1:$B$28</definedName>
    <definedName name="Z_7BC88F73_89BF_42EB_B4FF_A81FD8C9E0E1_.wvu.Rows" localSheetId="5" hidden="1">'P4'!$4:$4,'P4'!#REF!,'P4'!#REF!</definedName>
    <definedName name="Z_7BC88F73_89BF_42EB_B4FF_A81FD8C9E0E1_.wvu.Rows" localSheetId="6" hidden="1">'P5'!$4:$4,'P5'!#REF!,'P5'!#REF!</definedName>
    <definedName name="Z_818D56F3_60FE_4348_8D16_AE1649B2A6FE_.wvu.PrintArea" localSheetId="5" hidden="1">'P4'!$A$1:$P$28</definedName>
    <definedName name="Z_818D56F3_60FE_4348_8D16_AE1649B2A6FE_.wvu.PrintArea" localSheetId="6" hidden="1">'P5'!$A$1:$B$28</definedName>
    <definedName name="Z_818D56F3_60FE_4348_8D16_AE1649B2A6FE_.wvu.Rows" localSheetId="5" hidden="1">'P4'!$4:$4,'P4'!#REF!,'P4'!#REF!</definedName>
    <definedName name="Z_818D56F3_60FE_4348_8D16_AE1649B2A6FE_.wvu.Rows" localSheetId="6" hidden="1">'P5'!$4:$4,'P5'!#REF!,'P5'!#REF!</definedName>
    <definedName name="Z_8364D7B2_9EFA_4104_A654_A59B79B7715D_.wvu.PrintArea" localSheetId="5" hidden="1">'P4'!$A$1:$P$28</definedName>
    <definedName name="Z_8364D7B2_9EFA_4104_A654_A59B79B7715D_.wvu.PrintArea" localSheetId="6" hidden="1">'P5'!$A$1:$B$28</definedName>
    <definedName name="Z_8364D7B2_9EFA_4104_A654_A59B79B7715D_.wvu.Rows" localSheetId="5" hidden="1">'P4'!$4:$4,'P4'!#REF!,'P4'!#REF!</definedName>
    <definedName name="Z_8364D7B2_9EFA_4104_A654_A59B79B7715D_.wvu.Rows" localSheetId="6" hidden="1">'P5'!$4:$4,'P5'!#REF!,'P5'!#REF!</definedName>
    <definedName name="Z_8781DD2C_6926_4DDF_B907_B59D86E83929_.wvu.PrintArea" localSheetId="5" hidden="1">'P4'!$A$1:$P$28</definedName>
    <definedName name="Z_8781DD2C_6926_4DDF_B907_B59D86E83929_.wvu.PrintArea" localSheetId="6" hidden="1">'P5'!$A$1:$B$28</definedName>
    <definedName name="Z_8781DD2C_6926_4DDF_B907_B59D86E83929_.wvu.Rows" localSheetId="5" hidden="1">'P4'!$4:$4,'P4'!#REF!,'P4'!#REF!</definedName>
    <definedName name="Z_8781DD2C_6926_4DDF_B907_B59D86E83929_.wvu.Rows" localSheetId="6" hidden="1">'P5'!$4:$4,'P5'!#REF!,'P5'!#REF!</definedName>
    <definedName name="Z_8DB7591E_A25B_4EAF_840B_BA76A0282813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8DB7591E_A25B_4EAF_840B_BA76A0282813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8DB7591E_A25B_4EAF_840B_BA76A0282813_.wvu.PrintArea" localSheetId="9" hidden="1">'P8'!$A$1:$H$28</definedName>
    <definedName name="Z_8DB7591E_A25B_4EAF_840B_BA76A0282813_.wvu.PrintArea" localSheetId="10" hidden="1">'P9'!$A$1:$F$28</definedName>
    <definedName name="Z_A3F6C7FB_AAC0_4DE8_ADBB_2F2D5BA38A51_.wvu.PrintArea" localSheetId="5" hidden="1">'P4'!$A$1:$P$27</definedName>
    <definedName name="Z_A3F6C7FB_AAC0_4DE8_ADBB_2F2D5BA38A51_.wvu.PrintArea" localSheetId="6" hidden="1">'P5'!$A$1:$B$27</definedName>
    <definedName name="Z_A3F6C7FB_AAC0_4DE8_ADBB_2F2D5BA38A51_.wvu.Rows" localSheetId="5" hidden="1">'P4'!$4:$4,'P4'!#REF!,'P4'!#REF!</definedName>
    <definedName name="Z_A3F6C7FB_AAC0_4DE8_ADBB_2F2D5BA38A51_.wvu.Rows" localSheetId="6" hidden="1">'P5'!$4:$4,'P5'!#REF!,'P5'!#REF!</definedName>
    <definedName name="Z_A4706E64_969E_475D_95AC_82AE31475EDE_.wvu.PrintArea" localSheetId="5" hidden="1">'P4'!$A$1:$P$28</definedName>
    <definedName name="Z_A4706E64_969E_475D_95AC_82AE31475EDE_.wvu.PrintArea" localSheetId="6" hidden="1">'P5'!$A$1:$B$28</definedName>
    <definedName name="Z_A4706E64_969E_475D_95AC_82AE31475EDE_.wvu.Rows" localSheetId="5" hidden="1">'P4'!$4:$4,'P4'!#REF!,'P4'!#REF!</definedName>
    <definedName name="Z_A4706E64_969E_475D_95AC_82AE31475EDE_.wvu.Rows" localSheetId="6" hidden="1">'P5'!$4:$4,'P5'!#REF!,'P5'!#REF!</definedName>
    <definedName name="Z_A8711242_C75C_4246_840C_822F99B66FD5_.wvu.PrintArea" localSheetId="5" hidden="1">'P4'!$A$1:$P$28</definedName>
    <definedName name="Z_A8711242_C75C_4246_840C_822F99B66FD5_.wvu.PrintArea" localSheetId="6" hidden="1">'P5'!$A$1:$B$28</definedName>
    <definedName name="Z_A8711242_C75C_4246_840C_822F99B66FD5_.wvu.Rows" localSheetId="5" hidden="1">'P4'!$4:$4,'P4'!#REF!,'P4'!#REF!</definedName>
    <definedName name="Z_A8711242_C75C_4246_840C_822F99B66FD5_.wvu.Rows" localSheetId="6" hidden="1">'P5'!$4:$4,'P5'!#REF!,'P5'!#REF!</definedName>
    <definedName name="Z_B59202DA_2A17_4982_BBC5_8B32568F8E60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B59202DA_2A17_4982_BBC5_8B32568F8E60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B59202DA_2A17_4982_BBC5_8B32568F8E60_.wvu.PrintArea" localSheetId="9" hidden="1">'P8'!$A$1:$H$28</definedName>
    <definedName name="Z_B59202DA_2A17_4982_BBC5_8B32568F8E60_.wvu.PrintArea" localSheetId="10" hidden="1">'P9'!$A$1:$F$28</definedName>
    <definedName name="Z_B9F1DF78_FBBD_4B7F_8A4C_2C65327BB3C8_.wvu.PrintArea" localSheetId="5" hidden="1">'P4'!$A$1:$P$28</definedName>
    <definedName name="Z_B9F1DF78_FBBD_4B7F_8A4C_2C65327BB3C8_.wvu.PrintArea" localSheetId="6" hidden="1">'P5'!$A$1:$B$28</definedName>
    <definedName name="Z_B9F1DF78_FBBD_4B7F_8A4C_2C65327BB3C8_.wvu.Rows" localSheetId="5" hidden="1">'P4'!$4:$4,'P4'!#REF!,'P4'!#REF!</definedName>
    <definedName name="Z_B9F1DF78_FBBD_4B7F_8A4C_2C65327BB3C8_.wvu.Rows" localSheetId="6" hidden="1">'P5'!$4:$4,'P5'!#REF!,'P5'!#REF!</definedName>
    <definedName name="Z_BA417EA8_37F3_47A4_878C_2ED9A841B2B5_.wvu.PrintArea" localSheetId="5" hidden="1">'P4'!$A$1:$P$28</definedName>
    <definedName name="Z_BA417EA8_37F3_47A4_878C_2ED9A841B2B5_.wvu.PrintArea" localSheetId="6" hidden="1">'P5'!$A$1:$B$28</definedName>
    <definedName name="Z_BA417EA8_37F3_47A4_878C_2ED9A841B2B5_.wvu.Rows" localSheetId="5" hidden="1">'P4'!$4:$4,'P4'!#REF!,'P4'!#REF!</definedName>
    <definedName name="Z_BA417EA8_37F3_47A4_878C_2ED9A841B2B5_.wvu.Rows" localSheetId="6" hidden="1">'P5'!$4:$4,'P5'!#REF!,'P5'!#REF!</definedName>
    <definedName name="Z_BE410626_61C5_4ED1_BCB7_C5195420312C_.wvu.PrintArea" localSheetId="5" hidden="1">'P4'!$A$1:$P$27</definedName>
    <definedName name="Z_BE410626_61C5_4ED1_BCB7_C5195420312C_.wvu.PrintArea" localSheetId="6" hidden="1">'P5'!$A$1:$B$27</definedName>
    <definedName name="Z_BE410626_61C5_4ED1_BCB7_C5195420312C_.wvu.Rows" localSheetId="5" hidden="1">'P4'!$4:$4,'P4'!#REF!,'P4'!#REF!</definedName>
    <definedName name="Z_BE410626_61C5_4ED1_BCB7_C5195420312C_.wvu.Rows" localSheetId="6" hidden="1">'P5'!$4:$4,'P5'!#REF!,'P5'!#REF!</definedName>
    <definedName name="Z_C879E623_746E_40B1_9B66_67B403871967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C879E623_746E_40B1_9B66_67B403871967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C879E623_746E_40B1_9B66_67B403871967_.wvu.PrintArea" localSheetId="9" hidden="1">'P8'!$A$1:$H$28</definedName>
    <definedName name="Z_C879E623_746E_40B1_9B66_67B403871967_.wvu.PrintArea" localSheetId="10" hidden="1">'P9'!$A$1:$F$28</definedName>
    <definedName name="Z_CA6CB1AE_AABF_4345_A691_0E9D2C12C28D_.wvu.PrintArea" localSheetId="5" hidden="1">'P4'!$A$1:$P$28</definedName>
    <definedName name="Z_CA6CB1AE_AABF_4345_A691_0E9D2C12C28D_.wvu.PrintArea" localSheetId="6" hidden="1">'P5'!$A$1:$B$28</definedName>
    <definedName name="Z_CA6CB1AE_AABF_4345_A691_0E9D2C12C28D_.wvu.Rows" localSheetId="5" hidden="1">'P4'!$4:$4,'P4'!#REF!,'P4'!#REF!</definedName>
    <definedName name="Z_CA6CB1AE_AABF_4345_A691_0E9D2C12C28D_.wvu.Rows" localSheetId="6" hidden="1">'P5'!$4:$4,'P5'!#REF!,'P5'!#REF!</definedName>
    <definedName name="Z_CF0EDE1B_3653_4B42_BA69_219A77794D11_.wvu.PrintArea" localSheetId="5" hidden="1">'P4'!$A$1:$P$28</definedName>
    <definedName name="Z_CF0EDE1B_3653_4B42_BA69_219A77794D11_.wvu.PrintArea" localSheetId="6" hidden="1">'P5'!$A$1:$B$28</definedName>
    <definedName name="Z_CF0EDE1B_3653_4B42_BA69_219A77794D11_.wvu.Rows" localSheetId="5" hidden="1">'P4'!$4:$4,'P4'!#REF!,'P4'!#REF!</definedName>
    <definedName name="Z_CF0EDE1B_3653_4B42_BA69_219A77794D11_.wvu.Rows" localSheetId="6" hidden="1">'P5'!$4:$4,'P5'!#REF!,'P5'!#REF!</definedName>
    <definedName name="Z_D653F824_0AA0_49D2_9D7C_D5CF9AF73DA9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D653F824_0AA0_49D2_9D7C_D5CF9AF73DA9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D653F824_0AA0_49D2_9D7C_D5CF9AF73DA9_.wvu.PrintArea" localSheetId="9" hidden="1">'P8'!$A$1:$H$28</definedName>
    <definedName name="Z_D653F824_0AA0_49D2_9D7C_D5CF9AF73DA9_.wvu.PrintArea" localSheetId="10" hidden="1">'P9'!$A$1:$F$28</definedName>
    <definedName name="Z_DE3815F0_3AFD_48A3_9777_1952DA1875B2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DE3815F0_3AFD_48A3_9777_1952DA1875B2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DE3815F0_3AFD_48A3_9777_1952DA1875B2_.wvu.PrintArea" localSheetId="9" hidden="1">'P8'!$A$1:$H$28</definedName>
    <definedName name="Z_DE3815F0_3AFD_48A3_9777_1952DA1875B2_.wvu.PrintArea" localSheetId="10" hidden="1">'P9'!$A$1:$F$28</definedName>
    <definedName name="Z_E311E7E5_7F95_47CE_9315_DBF56D1F9B09_.wvu.PrintArea" localSheetId="5" hidden="1">'P4'!$A$1:$P$28</definedName>
    <definedName name="Z_E311E7E5_7F95_47CE_9315_DBF56D1F9B09_.wvu.PrintArea" localSheetId="6" hidden="1">'P5'!$A$1:$B$28</definedName>
    <definedName name="Z_E311E7E5_7F95_47CE_9315_DBF56D1F9B09_.wvu.Rows" localSheetId="5" hidden="1">'P4'!$4:$4,'P4'!#REF!,'P4'!#REF!</definedName>
    <definedName name="Z_E311E7E5_7F95_47CE_9315_DBF56D1F9B09_.wvu.Rows" localSheetId="6" hidden="1">'P5'!$4:$4,'P5'!#REF!,'P5'!#REF!</definedName>
    <definedName name="Z_ED87B3EA_2CC9_47E3_A3F4_F3C1F42D6BEE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ED87B3EA_2CC9_47E3_A3F4_F3C1F42D6BEE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ED87B3EA_2CC9_47E3_A3F4_F3C1F42D6BEE_.wvu.PrintArea" localSheetId="9" hidden="1">'P8'!$A$1:$H$28</definedName>
    <definedName name="Z_ED87B3EA_2CC9_47E3_A3F4_F3C1F42D6BEE_.wvu.PrintArea" localSheetId="10" hidden="1">'P9'!$A$1:$F$28</definedName>
    <definedName name="Z_F2115648_F04E_4CF2_84EB_0F8B417646A3_.wvu.Cols" localSheetId="9" hidden="1">'P8'!$J:$J,'P8'!$JF:$JF,'P8'!$TB:$TB,'P8'!$ACX:$ACX,'P8'!$AMT:$AMT,'P8'!$AWP:$AWP,'P8'!$BGL:$BGL,'P8'!$BQH:$BQH,'P8'!$CAD:$CAD,'P8'!$CJZ:$CJZ,'P8'!$CTV:$CTV,'P8'!$DDR:$DDR,'P8'!$DNN:$DNN,'P8'!$DXJ:$DXJ,'P8'!$EHF:$EHF,'P8'!$ERB:$ERB,'P8'!$FAX:$FAX,'P8'!$FKT:$FKT,'P8'!$FUP:$FUP,'P8'!$GEL:$GEL,'P8'!$GOH:$GOH,'P8'!$GYD:$GYD,'P8'!$HHZ:$HHZ,'P8'!$HRV:$HRV,'P8'!$IBR:$IBR,'P8'!$ILN:$ILN,'P8'!$IVJ:$IVJ,'P8'!$JFF:$JFF,'P8'!$JPB:$JPB,'P8'!$JYX:$JYX,'P8'!$KIT:$KIT,'P8'!$KSP:$KSP,'P8'!$LCL:$LCL,'P8'!$LMH:$LMH,'P8'!$LWD:$LWD,'P8'!$MFZ:$MFZ,'P8'!$MPV:$MPV,'P8'!$MZR:$MZR,'P8'!$NJN:$NJN,'P8'!$NTJ:$NTJ,'P8'!$ODF:$ODF,'P8'!$ONB:$ONB,'P8'!$OWX:$OWX,'P8'!$PGT:$PGT,'P8'!$PQP:$PQP,'P8'!$QAL:$QAL,'P8'!$QKH:$QKH,'P8'!$QUD:$QUD,'P8'!$RDZ:$RDZ,'P8'!$RNV:$RNV,'P8'!$RXR:$RXR,'P8'!$SHN:$SHN,'P8'!$SRJ:$SRJ,'P8'!$TBF:$TBF,'P8'!$TLB:$TLB,'P8'!$TUX:$TUX,'P8'!$UET:$UET,'P8'!$UOP:$UOP,'P8'!$UYL:$UYL,'P8'!$VIH:$VIH,'P8'!$VSD:$VSD,'P8'!$WBZ:$WBZ,'P8'!$WLV:$WLV,'P8'!$WVR:$WVR</definedName>
    <definedName name="Z_F2115648_F04E_4CF2_84EB_0F8B417646A3_.wvu.Cols" localSheetId="10" hidden="1">'P9'!$H:$H,'P9'!$JD:$JD,'P9'!$SZ:$SZ,'P9'!$ACV:$ACV,'P9'!$AMR:$AMR,'P9'!$AWN:$AWN,'P9'!$BGJ:$BGJ,'P9'!$BQF:$BQF,'P9'!$CAB:$CAB,'P9'!$CJX:$CJX,'P9'!$CTT:$CTT,'P9'!$DDP:$DDP,'P9'!$DNL:$DNL,'P9'!$DXH:$DXH,'P9'!$EHD:$EHD,'P9'!$EQZ:$EQZ,'P9'!$FAV:$FAV,'P9'!$FKR:$FKR,'P9'!$FUN:$FUN,'P9'!$GEJ:$GEJ,'P9'!$GOF:$GOF,'P9'!$GYB:$GYB,'P9'!$HHX:$HHX,'P9'!$HRT:$HRT,'P9'!$IBP:$IBP,'P9'!$ILL:$ILL,'P9'!$IVH:$IVH,'P9'!$JFD:$JFD,'P9'!$JOZ:$JOZ,'P9'!$JYV:$JYV,'P9'!$KIR:$KIR,'P9'!$KSN:$KSN,'P9'!$LCJ:$LCJ,'P9'!$LMF:$LMF,'P9'!$LWB:$LWB,'P9'!$MFX:$MFX,'P9'!$MPT:$MPT,'P9'!$MZP:$MZP,'P9'!$NJL:$NJL,'P9'!$NTH:$NTH,'P9'!$ODD:$ODD,'P9'!$OMZ:$OMZ,'P9'!$OWV:$OWV,'P9'!$PGR:$PGR,'P9'!$PQN:$PQN,'P9'!$QAJ:$QAJ,'P9'!$QKF:$QKF,'P9'!$QUB:$QUB,'P9'!$RDX:$RDX,'P9'!$RNT:$RNT,'P9'!$RXP:$RXP,'P9'!$SHL:$SHL,'P9'!$SRH:$SRH,'P9'!$TBD:$TBD,'P9'!$TKZ:$TKZ,'P9'!$TUV:$TUV,'P9'!$UER:$UER,'P9'!$UON:$UON,'P9'!$UYJ:$UYJ,'P9'!$VIF:$VIF,'P9'!$VSB:$VSB,'P9'!$WBX:$WBX,'P9'!$WLT:$WLT,'P9'!$WVP:$WVP</definedName>
    <definedName name="Z_F2115648_F04E_4CF2_84EB_0F8B417646A3_.wvu.PrintArea" localSheetId="9" hidden="1">'P8'!$A$1:$H$28</definedName>
    <definedName name="Z_F2115648_F04E_4CF2_84EB_0F8B417646A3_.wvu.PrintArea" localSheetId="10" hidden="1">'P9'!$A$1:$F$28</definedName>
    <definedName name="Z_F548509A_B307_46E5_85D4_93218D6DD8DE_.wvu.PrintArea" localSheetId="5" hidden="1">'P4'!$A$1:$P$27</definedName>
    <definedName name="Z_F548509A_B307_46E5_85D4_93218D6DD8DE_.wvu.PrintArea" localSheetId="6" hidden="1">'P5'!$A$1:$B$27</definedName>
    <definedName name="Z_F548509A_B307_46E5_85D4_93218D6DD8DE_.wvu.Rows" localSheetId="5" hidden="1">'P4'!$4:$4,'P4'!#REF!,'P4'!#REF!</definedName>
    <definedName name="Z_F548509A_B307_46E5_85D4_93218D6DD8DE_.wvu.Rows" localSheetId="6" hidden="1">'P5'!$4:$4,'P5'!#REF!,'P5'!#REF!</definedName>
  </definedNames>
  <calcPr calcId="162913"/>
</workbook>
</file>

<file path=xl/calcChain.xml><?xml version="1.0" encoding="utf-8"?>
<calcChain xmlns="http://schemas.openxmlformats.org/spreadsheetml/2006/main">
  <c r="F17" i="52" l="1"/>
  <c r="E17" i="52"/>
  <c r="D17" i="52"/>
  <c r="L48" i="48" l="1"/>
  <c r="P21" i="48"/>
  <c r="Q21" i="48" s="1"/>
  <c r="O20" i="48"/>
  <c r="L20" i="48"/>
  <c r="H20" i="48"/>
  <c r="I20" i="48" s="1"/>
  <c r="F20" i="48"/>
  <c r="P20" i="48" s="1"/>
  <c r="Q20" i="48" s="1"/>
  <c r="P19" i="48"/>
  <c r="Q19" i="48" s="1"/>
  <c r="O19" i="48"/>
  <c r="L19" i="48"/>
  <c r="G19" i="48"/>
  <c r="M20" i="48" s="1"/>
  <c r="Q18" i="48"/>
  <c r="P18" i="48"/>
  <c r="L18" i="48"/>
  <c r="G18" i="48"/>
  <c r="M19" i="48" s="1"/>
  <c r="P17" i="48"/>
  <c r="Q17" i="48" s="1"/>
  <c r="O17" i="48"/>
  <c r="G17" i="48"/>
  <c r="P16" i="48"/>
  <c r="Q16" i="48" s="1"/>
  <c r="O16" i="48"/>
  <c r="L16" i="48"/>
  <c r="G16" i="48"/>
  <c r="Q15" i="48"/>
  <c r="P15" i="48"/>
  <c r="O15" i="48"/>
  <c r="M15" i="48"/>
  <c r="L15" i="48"/>
  <c r="G15" i="48"/>
  <c r="P14" i="48"/>
  <c r="Q14" i="48" s="1"/>
  <c r="O14" i="48"/>
  <c r="L14" i="48"/>
  <c r="G14" i="48"/>
  <c r="Q13" i="48"/>
  <c r="P13" i="48"/>
  <c r="O13" i="48"/>
  <c r="L13" i="48"/>
  <c r="G13" i="48"/>
  <c r="M14" i="48" s="1"/>
  <c r="P12" i="48"/>
  <c r="Q12" i="48" s="1"/>
  <c r="O12" i="48"/>
  <c r="M12" i="48"/>
  <c r="L12" i="48"/>
  <c r="G12" i="48"/>
  <c r="M8" i="48" s="1"/>
  <c r="Q11" i="48"/>
  <c r="P11" i="48"/>
  <c r="O11" i="48"/>
  <c r="M11" i="48"/>
  <c r="L11" i="48"/>
  <c r="G11" i="48"/>
  <c r="P10" i="48"/>
  <c r="Q10" i="48" s="1"/>
  <c r="O10" i="48"/>
  <c r="M10" i="48"/>
  <c r="L10" i="48"/>
  <c r="G10" i="48"/>
  <c r="M13" i="48" s="1"/>
  <c r="Q9" i="48"/>
  <c r="P9" i="48"/>
  <c r="O9" i="48"/>
  <c r="L9" i="48"/>
  <c r="G9" i="48"/>
  <c r="P8" i="48"/>
  <c r="Q8" i="48" s="1"/>
  <c r="O8" i="48"/>
  <c r="L8" i="48"/>
  <c r="G8" i="48"/>
  <c r="M9" i="48" s="1"/>
  <c r="Q7" i="48"/>
  <c r="P7" i="48"/>
  <c r="O7" i="48"/>
  <c r="M7" i="48"/>
  <c r="L7" i="48"/>
  <c r="G7" i="48"/>
  <c r="P6" i="48"/>
  <c r="Q6" i="48" s="1"/>
  <c r="O6" i="48"/>
  <c r="M6" i="48"/>
  <c r="L6" i="48"/>
  <c r="G6" i="48"/>
  <c r="M18" i="48" s="1"/>
  <c r="Q5" i="48"/>
  <c r="P5" i="48"/>
  <c r="O5" i="48"/>
  <c r="M5" i="48"/>
  <c r="L5" i="48"/>
  <c r="G5" i="48"/>
  <c r="G20" i="48" s="1"/>
  <c r="L48" i="47"/>
  <c r="Q21" i="47"/>
  <c r="P21" i="47"/>
  <c r="P20" i="47"/>
  <c r="Q20" i="47" s="1"/>
  <c r="O20" i="47"/>
  <c r="M20" i="47"/>
  <c r="L20" i="47"/>
  <c r="I20" i="47"/>
  <c r="Q19" i="47"/>
  <c r="P19" i="47"/>
  <c r="O19" i="47"/>
  <c r="L19" i="47"/>
  <c r="G19" i="47"/>
  <c r="Q18" i="47"/>
  <c r="P18" i="47"/>
  <c r="O18" i="47"/>
  <c r="L18" i="47"/>
  <c r="G18" i="47"/>
  <c r="M19" i="47" s="1"/>
  <c r="Q17" i="47"/>
  <c r="P17" i="47"/>
  <c r="O17" i="47"/>
  <c r="G17" i="47"/>
  <c r="M15" i="47" s="1"/>
  <c r="Q16" i="47"/>
  <c r="P16" i="47"/>
  <c r="O16" i="47"/>
  <c r="M16" i="47"/>
  <c r="L16" i="47"/>
  <c r="G16" i="47"/>
  <c r="Q15" i="47"/>
  <c r="P15" i="47"/>
  <c r="O15" i="47"/>
  <c r="L15" i="47"/>
  <c r="G15" i="47"/>
  <c r="Q14" i="47"/>
  <c r="P14" i="47"/>
  <c r="O14" i="47"/>
  <c r="L14" i="47"/>
  <c r="G14" i="47"/>
  <c r="Q13" i="47"/>
  <c r="P13" i="47"/>
  <c r="O13" i="47"/>
  <c r="L13" i="47"/>
  <c r="G13" i="47"/>
  <c r="M14" i="47" s="1"/>
  <c r="Q12" i="47"/>
  <c r="P12" i="47"/>
  <c r="O12" i="47"/>
  <c r="M12" i="47"/>
  <c r="L12" i="47"/>
  <c r="G12" i="47"/>
  <c r="Q11" i="47"/>
  <c r="P11" i="47"/>
  <c r="O11" i="47"/>
  <c r="M11" i="47"/>
  <c r="L11" i="47"/>
  <c r="G11" i="47"/>
  <c r="Q10" i="47"/>
  <c r="P10" i="47"/>
  <c r="O10" i="47"/>
  <c r="M10" i="47"/>
  <c r="L10" i="47"/>
  <c r="G10" i="47"/>
  <c r="M13" i="47" s="1"/>
  <c r="Q9" i="47"/>
  <c r="P9" i="47"/>
  <c r="O9" i="47"/>
  <c r="L9" i="47"/>
  <c r="G9" i="47"/>
  <c r="Q8" i="47"/>
  <c r="P8" i="47"/>
  <c r="O8" i="47"/>
  <c r="M8" i="47"/>
  <c r="L8" i="47"/>
  <c r="G8" i="47"/>
  <c r="M9" i="47" s="1"/>
  <c r="Q7" i="47"/>
  <c r="P7" i="47"/>
  <c r="O7" i="47"/>
  <c r="M7" i="47"/>
  <c r="L7" i="47"/>
  <c r="G7" i="47"/>
  <c r="Q6" i="47"/>
  <c r="P6" i="47"/>
  <c r="O6" i="47"/>
  <c r="M6" i="47"/>
  <c r="L6" i="47"/>
  <c r="G6" i="47"/>
  <c r="M18" i="47" s="1"/>
  <c r="Q5" i="47"/>
  <c r="P5" i="47"/>
  <c r="O5" i="47"/>
  <c r="N5" i="47"/>
  <c r="M5" i="47"/>
  <c r="L5" i="47"/>
  <c r="G5" i="47"/>
  <c r="G20" i="47" s="1"/>
  <c r="L21" i="48" l="1"/>
  <c r="M21" i="47"/>
  <c r="O18" i="48"/>
  <c r="M16" i="48"/>
  <c r="M21" i="48" s="1"/>
  <c r="E37" i="31"/>
  <c r="G37" i="31" s="1"/>
  <c r="G35" i="31"/>
  <c r="E35" i="31"/>
  <c r="F35" i="31" s="1"/>
  <c r="G34" i="31"/>
  <c r="F34" i="31"/>
  <c r="E34" i="31"/>
  <c r="E33" i="31"/>
  <c r="G33" i="31" s="1"/>
  <c r="G31" i="31"/>
  <c r="F31" i="31"/>
  <c r="G30" i="31"/>
  <c r="F30" i="31"/>
  <c r="F29" i="31" s="1"/>
  <c r="G29" i="31"/>
  <c r="G26" i="31"/>
  <c r="F26" i="31"/>
  <c r="G25" i="31"/>
  <c r="F25" i="31"/>
  <c r="G24" i="31"/>
  <c r="F24" i="31"/>
  <c r="G23" i="31"/>
  <c r="F23" i="31"/>
  <c r="G22" i="31"/>
  <c r="F22" i="31"/>
  <c r="F21" i="31" s="1"/>
  <c r="G21" i="31"/>
  <c r="F20" i="31"/>
  <c r="G19" i="31"/>
  <c r="F19" i="31"/>
  <c r="G18" i="31"/>
  <c r="F18" i="31"/>
  <c r="G17" i="31"/>
  <c r="F17" i="31"/>
  <c r="F16" i="31"/>
  <c r="G15" i="31"/>
  <c r="F15" i="31"/>
  <c r="G14" i="31"/>
  <c r="F14" i="31"/>
  <c r="G13" i="31"/>
  <c r="F13" i="31"/>
  <c r="F12" i="31" s="1"/>
  <c r="F6" i="31" s="1"/>
  <c r="G12" i="31"/>
  <c r="G11" i="31"/>
  <c r="F11" i="31"/>
  <c r="G10" i="31"/>
  <c r="F10" i="31"/>
  <c r="G9" i="31"/>
  <c r="F9" i="31"/>
  <c r="G8" i="31"/>
  <c r="F8" i="31"/>
  <c r="J7" i="31"/>
  <c r="G7" i="31"/>
  <c r="F7" i="31"/>
  <c r="G6" i="31"/>
  <c r="G5" i="31"/>
  <c r="R22" i="30"/>
  <c r="Q22" i="30"/>
  <c r="P22" i="30"/>
  <c r="O22" i="30"/>
  <c r="N22" i="30"/>
  <c r="M22" i="30"/>
  <c r="L22" i="30"/>
  <c r="K22" i="30"/>
  <c r="I20" i="30"/>
  <c r="J22" i="30" s="1"/>
  <c r="H20" i="30"/>
  <c r="H22" i="30" s="1"/>
  <c r="G20" i="30"/>
  <c r="F20" i="30"/>
  <c r="G22" i="30" s="1"/>
  <c r="E20" i="30"/>
  <c r="D20" i="30"/>
  <c r="D22" i="30" s="1"/>
  <c r="C20" i="30"/>
  <c r="B20" i="30"/>
  <c r="C22" i="30" s="1"/>
  <c r="I9" i="30"/>
  <c r="H7" i="30"/>
  <c r="B7" i="30"/>
  <c r="G6" i="30"/>
  <c r="G4" i="30"/>
  <c r="AB17" i="29"/>
  <c r="AH17" i="29" s="1"/>
  <c r="V17" i="29"/>
  <c r="P17" i="29"/>
  <c r="AB16" i="29"/>
  <c r="AH16" i="29" s="1"/>
  <c r="V16" i="29"/>
  <c r="P16" i="29"/>
  <c r="H6" i="30" s="1"/>
  <c r="AB15" i="29"/>
  <c r="AH15" i="29" s="1"/>
  <c r="V15" i="29"/>
  <c r="P15" i="29"/>
  <c r="AB14" i="29"/>
  <c r="AH14" i="29" s="1"/>
  <c r="V14" i="29"/>
  <c r="G5" i="30" s="1"/>
  <c r="P14" i="29"/>
  <c r="H5" i="30" s="1"/>
  <c r="AB13" i="29"/>
  <c r="AH13" i="29" s="1"/>
  <c r="V13" i="29"/>
  <c r="P13" i="29"/>
  <c r="AB12" i="29"/>
  <c r="AH12" i="29" s="1"/>
  <c r="V12" i="29"/>
  <c r="P12" i="29"/>
  <c r="H4" i="30" s="1"/>
  <c r="AB11" i="29"/>
  <c r="AH11" i="29" s="1"/>
  <c r="V11" i="29"/>
  <c r="P11" i="29"/>
  <c r="AB10" i="29"/>
  <c r="AH10" i="29" s="1"/>
  <c r="V10" i="29"/>
  <c r="G3" i="30" s="1"/>
  <c r="P10" i="29"/>
  <c r="H3" i="30" s="1"/>
  <c r="AB9" i="29"/>
  <c r="AH9" i="29" s="1"/>
  <c r="V9" i="29"/>
  <c r="P9" i="29"/>
  <c r="AB8" i="29"/>
  <c r="AH8" i="29" s="1"/>
  <c r="V8" i="29"/>
  <c r="P8" i="29"/>
  <c r="AB7" i="29"/>
  <c r="AH7" i="29" s="1"/>
  <c r="V7" i="29"/>
  <c r="P7" i="29"/>
  <c r="AB6" i="29"/>
  <c r="AH6" i="29" s="1"/>
  <c r="V6" i="29"/>
  <c r="G7" i="30" s="1"/>
  <c r="P6" i="29"/>
  <c r="J10" i="31"/>
  <c r="J9" i="31"/>
  <c r="J8" i="31"/>
  <c r="AI3" i="28"/>
  <c r="O3" i="28"/>
  <c r="AC3" i="28" l="1"/>
  <c r="J11" i="31"/>
  <c r="K8" i="31" s="1"/>
  <c r="K10" i="31"/>
  <c r="F5" i="31"/>
  <c r="I22" i="30"/>
  <c r="F22" i="30"/>
  <c r="K7" i="31"/>
  <c r="F33" i="31"/>
  <c r="E22" i="30"/>
  <c r="F37" i="31"/>
  <c r="K9" i="31" l="1"/>
  <c r="K11" i="31" s="1"/>
  <c r="H22" i="26"/>
  <c r="H21" i="26"/>
  <c r="H20" i="26"/>
  <c r="H19" i="26"/>
  <c r="H18" i="26"/>
  <c r="H17" i="26"/>
  <c r="H16" i="26"/>
  <c r="H14" i="26"/>
  <c r="H13" i="26"/>
  <c r="H12" i="26"/>
  <c r="H11" i="26"/>
  <c r="H10" i="26"/>
  <c r="H9" i="26"/>
  <c r="H7" i="26"/>
  <c r="H6" i="26"/>
  <c r="H5" i="26"/>
  <c r="H4" i="26"/>
  <c r="D14" i="24"/>
  <c r="N9" i="20" l="1"/>
  <c r="N23" i="20"/>
  <c r="L23" i="20"/>
  <c r="M23" i="20"/>
  <c r="N25" i="20"/>
</calcChain>
</file>

<file path=xl/sharedStrings.xml><?xml version="1.0" encoding="utf-8"?>
<sst xmlns="http://schemas.openxmlformats.org/spreadsheetml/2006/main" count="1337" uniqueCount="701">
  <si>
    <t>目　　次</t>
    <rPh sb="0" eb="1">
      <t>メ</t>
    </rPh>
    <rPh sb="3" eb="4">
      <t>ツギ</t>
    </rPh>
    <phoneticPr fontId="2"/>
  </si>
  <si>
    <t>・</t>
    <phoneticPr fontId="2"/>
  </si>
  <si>
    <t>１．予算編成方針</t>
  </si>
  <si>
    <t>・</t>
  </si>
  <si>
    <t>２．予算のポイント</t>
  </si>
  <si>
    <t>３．予算の概要</t>
  </si>
  <si>
    <t>４．市税予算の内訳</t>
  </si>
  <si>
    <t>（１）各会計歳出予算</t>
    <phoneticPr fontId="2"/>
  </si>
  <si>
    <t>（２）一般会計歳入歳出予算内訳</t>
    <phoneticPr fontId="2"/>
  </si>
  <si>
    <t>（３）一般会計目的別歳出予算</t>
    <phoneticPr fontId="2"/>
  </si>
  <si>
    <t>（４）一般会計収支の状況</t>
    <phoneticPr fontId="2"/>
  </si>
  <si>
    <t>当初予算(案)について</t>
    <rPh sb="0" eb="2">
      <t>トウショ</t>
    </rPh>
    <rPh sb="2" eb="4">
      <t>ヨサン</t>
    </rPh>
    <rPh sb="5" eb="6">
      <t>アン</t>
    </rPh>
    <phoneticPr fontId="2"/>
  </si>
  <si>
    <t>大　阪　市</t>
    <rPh sb="0" eb="1">
      <t>ダイ</t>
    </rPh>
    <rPh sb="2" eb="3">
      <t>サカ</t>
    </rPh>
    <rPh sb="4" eb="5">
      <t>シ</t>
    </rPh>
    <phoneticPr fontId="2"/>
  </si>
  <si>
    <t>※</t>
    <phoneticPr fontId="2"/>
  </si>
  <si>
    <t>場合がある</t>
    <phoneticPr fontId="2"/>
  </si>
  <si>
    <t>計数はそれぞれ四捨五入を行っているため、端数処理の関係上、合計と内訳等が一致しない</t>
    <rPh sb="12" eb="13">
      <t>オコナ</t>
    </rPh>
    <rPh sb="20" eb="22">
      <t>ハスウ</t>
    </rPh>
    <rPh sb="22" eb="24">
      <t>ショリ</t>
    </rPh>
    <rPh sb="25" eb="28">
      <t>カンケイジョウ</t>
    </rPh>
    <rPh sb="29" eb="31">
      <t>ゴウケイ</t>
    </rPh>
    <rPh sb="32" eb="34">
      <t>ウチワケ</t>
    </rPh>
    <rPh sb="34" eb="35">
      <t>トウ</t>
    </rPh>
    <phoneticPr fontId="2"/>
  </si>
  <si>
    <t>・</t>
    <phoneticPr fontId="2"/>
  </si>
  <si>
    <t xml:space="preserve">  令和５年度（2023年度）</t>
    <rPh sb="2" eb="4">
      <t>レイワ</t>
    </rPh>
    <rPh sb="5" eb="7">
      <t>ネンド</t>
    </rPh>
    <rPh sb="12" eb="14">
      <t>ネンド</t>
    </rPh>
    <phoneticPr fontId="2"/>
  </si>
  <si>
    <t>令和５年２月</t>
    <rPh sb="0" eb="2">
      <t>レイワ</t>
    </rPh>
    <rPh sb="3" eb="4">
      <t>ネン</t>
    </rPh>
    <rPh sb="5" eb="6">
      <t>ガツ</t>
    </rPh>
    <phoneticPr fontId="2"/>
  </si>
  <si>
    <t>５．使用料・手数料の改定等</t>
    <phoneticPr fontId="2"/>
  </si>
  <si>
    <t>（参考①）</t>
    <rPh sb="1" eb="3">
      <t>サンコウ</t>
    </rPh>
    <phoneticPr fontId="2"/>
  </si>
  <si>
    <t>新型コロナウイルス感染症対策関連経費 ・物価高騰対応経費　一覧表</t>
    <phoneticPr fontId="2"/>
  </si>
  <si>
    <t>（参考②）</t>
    <rPh sb="1" eb="3">
      <t>サンコウ</t>
    </rPh>
    <phoneticPr fontId="2"/>
  </si>
  <si>
    <t>一般会計当初予算規模等の推移</t>
    <phoneticPr fontId="2"/>
  </si>
  <si>
    <t>（参考③）</t>
    <rPh sb="1" eb="3">
      <t>サンコウ</t>
    </rPh>
    <phoneticPr fontId="2"/>
  </si>
  <si>
    <t>目的税等の使途について</t>
    <phoneticPr fontId="2"/>
  </si>
  <si>
    <t>（参考④）</t>
    <rPh sb="1" eb="3">
      <t>サンコウ</t>
    </rPh>
    <phoneticPr fontId="2"/>
  </si>
  <si>
    <t>一般会計予算の構成割合</t>
    <phoneticPr fontId="2"/>
  </si>
  <si>
    <t>１．予算編成方針</t>
    <phoneticPr fontId="20"/>
  </si>
  <si>
    <t>　新型コロナウイルス感染症との共存を前提に、新しい生活様式への対応促進</t>
    <phoneticPr fontId="20"/>
  </si>
  <si>
    <t>を図り、感染拡大の防止と市民生活・経済活動の維持との両立が持続的に可能</t>
    <phoneticPr fontId="20"/>
  </si>
  <si>
    <t>　そうした中でも、市民の安全・安心を支える安定した財政基盤の構築に向け、</t>
    <phoneticPr fontId="20"/>
  </si>
  <si>
    <t>行財政改革を徹底的に行い、補塡財源に依存することなく収入の範囲内で予算</t>
    <phoneticPr fontId="20"/>
  </si>
  <si>
    <t>を組むことを原則とするなど、将来世代に負担を先送りすることのないよう財</t>
    <phoneticPr fontId="20"/>
  </si>
  <si>
    <t>政健全化への取組みを進めるとともに、限られた財源のもとでの一層の選択と</t>
    <phoneticPr fontId="20"/>
  </si>
  <si>
    <t>集中を全市的に進める。</t>
    <phoneticPr fontId="20"/>
  </si>
  <si>
    <t>　こうした考え方のもと、「新型コロナウイルス感染拡大防止対策の充実」や</t>
    <phoneticPr fontId="2"/>
  </si>
  <si>
    <t>　あわせて、2025年日本国際博覧会の成功に向けた取組みや統合型リゾート</t>
    <phoneticPr fontId="20"/>
  </si>
  <si>
    <t>　これらの取組みにより、将来にわたり活気ある豊かな大阪をめざす。</t>
    <phoneticPr fontId="2"/>
  </si>
  <si>
    <t>となるよう、物価高騰等の影響も踏まえた対策を講じる必要がある。</t>
    <phoneticPr fontId="20"/>
  </si>
  <si>
    <t>　なお、令和５年４月に市長選挙が予定されていることから、令和５年度当初</t>
    <phoneticPr fontId="2"/>
  </si>
  <si>
    <t>予算は「骨格予算」として編成するが、市民生活や大阪経済に影響が生じない</t>
  </si>
  <si>
    <t>よう、喫緊の課題に的確に対応していく。</t>
    <phoneticPr fontId="2"/>
  </si>
  <si>
    <t>「市民サービスの充実」、「大阪の成長」という方向性を基本に、保健所体制の</t>
    <phoneticPr fontId="20"/>
  </si>
  <si>
    <t>確保など感染拡大防止対策の充実を図るとともに、学校給食費の無償化の本格</t>
    <phoneticPr fontId="20"/>
  </si>
  <si>
    <t>実施や、「重大な児童虐待ゼロ」の実現に向けた取組みをはじめとする子育て・</t>
    <phoneticPr fontId="20"/>
  </si>
  <si>
    <t>教育環境の充実、真に支援が必要な方へのサービス提供など暮らしを守る福祉</t>
    <phoneticPr fontId="20"/>
  </si>
  <si>
    <t>等を向上させるほか、各区の特色ある施策の展開を推進していく。</t>
    <phoneticPr fontId="20"/>
  </si>
  <si>
    <t>（ＩＲ）立地の実現、ＤＸの推進など、経済成長に向けた戦略の実行や、うめ</t>
    <phoneticPr fontId="2"/>
  </si>
  <si>
    <t>きた2期区域のまちづくりなど都市インフラの充実、南海トラフ巨大地震の被</t>
    <phoneticPr fontId="2"/>
  </si>
  <si>
    <t>害想定を踏まえた防災力の強化を、府・市一体で展開していく。</t>
    <phoneticPr fontId="20"/>
  </si>
  <si>
    <t>　一方、生活の質（ＱｏＬ）の向上を実感できる形でのＤＸ推進や官民連携の</t>
    <phoneticPr fontId="2"/>
  </si>
  <si>
    <t>推進など、市民の暮らしの満足度向上をめざした市政改革に取り組むとともに、</t>
    <phoneticPr fontId="20"/>
  </si>
  <si>
    <t>区長・局長マネジメントのもと、ＰＤＣＡサイクルを徹底し、歳出・歳入両面</t>
    <phoneticPr fontId="20"/>
  </si>
  <si>
    <t>に渡って更なる自律的な改革を行うなど、行財政改革を強力に推進していく。</t>
    <phoneticPr fontId="20"/>
  </si>
  <si>
    <t>２.予算のポイント</t>
    <rPh sb="2" eb="4">
      <t>ヨサン</t>
    </rPh>
    <phoneticPr fontId="2"/>
  </si>
  <si>
    <t>歳出規模</t>
    <rPh sb="0" eb="2">
      <t>サイシュツ</t>
    </rPh>
    <rPh sb="2" eb="4">
      <t>キボ</t>
    </rPh>
    <phoneticPr fontId="2"/>
  </si>
  <si>
    <t>増減額</t>
    <rPh sb="0" eb="2">
      <t>ゾウゲン</t>
    </rPh>
    <rPh sb="2" eb="3">
      <t>ガク</t>
    </rPh>
    <phoneticPr fontId="2"/>
  </si>
  <si>
    <t>伸び率</t>
    <rPh sb="0" eb="1">
      <t>ノ</t>
    </rPh>
    <rPh sb="2" eb="3">
      <t>リツ</t>
    </rPh>
    <phoneticPr fontId="2"/>
  </si>
  <si>
    <t>○一般会計</t>
    <rPh sb="1" eb="3">
      <t>イッパン</t>
    </rPh>
    <rPh sb="3" eb="5">
      <t>カイケイ</t>
    </rPh>
    <phoneticPr fontId="2"/>
  </si>
  <si>
    <t>1兆9,088億円</t>
    <rPh sb="1" eb="2">
      <t>チョウ</t>
    </rPh>
    <rPh sb="7" eb="9">
      <t>オクエン</t>
    </rPh>
    <phoneticPr fontId="2"/>
  </si>
  <si>
    <t xml:space="preserve"> （〔４〕</t>
    <phoneticPr fontId="2"/>
  </si>
  <si>
    <t>1兆8,419億円）</t>
    <rPh sb="1" eb="2">
      <t>チョウ</t>
    </rPh>
    <rPh sb="7" eb="9">
      <t>オクエン</t>
    </rPh>
    <phoneticPr fontId="2"/>
  </si>
  <si>
    <t>＋669億円</t>
    <rPh sb="4" eb="6">
      <t>オクエン</t>
    </rPh>
    <phoneticPr fontId="2"/>
  </si>
  <si>
    <t>＋3.6％</t>
    <phoneticPr fontId="2"/>
  </si>
  <si>
    <t>（〔４〕＋0.6％）</t>
    <phoneticPr fontId="2"/>
  </si>
  <si>
    <t>人件費（△11億円）、公債費（△8億円）の減があるものの、扶助費（＋267億円）、</t>
    <rPh sb="11" eb="14">
      <t>コウサイヒ</t>
    </rPh>
    <rPh sb="17" eb="19">
      <t>オクエン</t>
    </rPh>
    <rPh sb="21" eb="22">
      <t>ゲン</t>
    </rPh>
    <phoneticPr fontId="2"/>
  </si>
  <si>
    <t>投資的経費（＋235億円）、行政施策経費（＋195億円）の増などにより、３年連続の増</t>
    <rPh sb="29" eb="30">
      <t>ゾウ</t>
    </rPh>
    <phoneticPr fontId="2"/>
  </si>
  <si>
    <t>義務的な経費</t>
    <rPh sb="0" eb="3">
      <t>ギムテキ</t>
    </rPh>
    <rPh sb="4" eb="6">
      <t>ケイヒ</t>
    </rPh>
    <phoneticPr fontId="2"/>
  </si>
  <si>
    <t>1兆1,359億円</t>
    <rPh sb="1" eb="2">
      <t>チョウ</t>
    </rPh>
    <rPh sb="7" eb="9">
      <t>オクエン</t>
    </rPh>
    <phoneticPr fontId="2"/>
  </si>
  <si>
    <t xml:space="preserve"> （〔４〕</t>
  </si>
  <si>
    <t>1兆1,110億円）</t>
    <rPh sb="1" eb="2">
      <t>チョウ</t>
    </rPh>
    <rPh sb="7" eb="9">
      <t>オクエン</t>
    </rPh>
    <phoneticPr fontId="2"/>
  </si>
  <si>
    <t>＋248億円</t>
    <rPh sb="4" eb="6">
      <t>オクエン</t>
    </rPh>
    <phoneticPr fontId="2"/>
  </si>
  <si>
    <t>＋2.2％</t>
    <phoneticPr fontId="2"/>
  </si>
  <si>
    <t>＋0.2％ ）</t>
    <phoneticPr fontId="2"/>
  </si>
  <si>
    <t>人件費</t>
    <rPh sb="0" eb="3">
      <t>ジンケンヒ</t>
    </rPh>
    <phoneticPr fontId="2"/>
  </si>
  <si>
    <t>　　　2,898億円</t>
    <rPh sb="8" eb="10">
      <t>オクエン</t>
    </rPh>
    <phoneticPr fontId="2"/>
  </si>
  <si>
    <t>　　　2,909億円）</t>
    <rPh sb="8" eb="10">
      <t>オクエン</t>
    </rPh>
    <phoneticPr fontId="2"/>
  </si>
  <si>
    <t>△11億円</t>
    <rPh sb="3" eb="5">
      <t>オクエン</t>
    </rPh>
    <phoneticPr fontId="2"/>
  </si>
  <si>
    <t>△0.4％</t>
    <phoneticPr fontId="2"/>
  </si>
  <si>
    <t>扶助費</t>
    <rPh sb="0" eb="3">
      <t>フジョヒ</t>
    </rPh>
    <phoneticPr fontId="2"/>
  </si>
  <si>
    <t>　　　6,586億円</t>
    <rPh sb="8" eb="10">
      <t>オクエン</t>
    </rPh>
    <phoneticPr fontId="2"/>
  </si>
  <si>
    <t>　　　6,319億円）</t>
    <rPh sb="8" eb="10">
      <t>オクエン</t>
    </rPh>
    <phoneticPr fontId="2"/>
  </si>
  <si>
    <t>＋267億円</t>
    <rPh sb="4" eb="6">
      <t>オクエン</t>
    </rPh>
    <phoneticPr fontId="2"/>
  </si>
  <si>
    <t>＋4.2％</t>
    <phoneticPr fontId="2"/>
  </si>
  <si>
    <t>＋4.2％ ）</t>
    <phoneticPr fontId="2"/>
  </si>
  <si>
    <t>公債費</t>
    <rPh sb="0" eb="3">
      <t>コウサイヒ</t>
    </rPh>
    <phoneticPr fontId="2"/>
  </si>
  <si>
    <t>1,875億円</t>
    <rPh sb="5" eb="7">
      <t>オクエン</t>
    </rPh>
    <phoneticPr fontId="2"/>
  </si>
  <si>
    <t>1,882億円）</t>
    <rPh sb="5" eb="7">
      <t>オクエン</t>
    </rPh>
    <phoneticPr fontId="2"/>
  </si>
  <si>
    <t>△8億円</t>
    <rPh sb="2" eb="4">
      <t>オクエン</t>
    </rPh>
    <phoneticPr fontId="2"/>
  </si>
  <si>
    <t>△10.5％ ）</t>
    <phoneticPr fontId="2"/>
  </si>
  <si>
    <t>行政施策経費</t>
    <phoneticPr fontId="2"/>
  </si>
  <si>
    <t>3,105億円</t>
    <rPh sb="5" eb="7">
      <t>オクエン</t>
    </rPh>
    <phoneticPr fontId="2"/>
  </si>
  <si>
    <t>2,910億円）</t>
    <rPh sb="5" eb="7">
      <t>オクエン</t>
    </rPh>
    <phoneticPr fontId="2"/>
  </si>
  <si>
    <t>＋195億円</t>
    <rPh sb="4" eb="6">
      <t>オクエン</t>
    </rPh>
    <phoneticPr fontId="2"/>
  </si>
  <si>
    <t>＋6.7％</t>
    <phoneticPr fontId="2"/>
  </si>
  <si>
    <t>＋22.9％ ）</t>
    <phoneticPr fontId="2"/>
  </si>
  <si>
    <t>投資的経費</t>
    <rPh sb="0" eb="3">
      <t>トウシテキ</t>
    </rPh>
    <rPh sb="3" eb="5">
      <t>ケイヒ</t>
    </rPh>
    <phoneticPr fontId="2"/>
  </si>
  <si>
    <t>2,537億円</t>
    <rPh sb="5" eb="7">
      <t>オクエン</t>
    </rPh>
    <phoneticPr fontId="2"/>
  </si>
  <si>
    <t>2,302億円）</t>
    <rPh sb="5" eb="7">
      <t>オクエン</t>
    </rPh>
    <phoneticPr fontId="2"/>
  </si>
  <si>
    <t>＋235億円</t>
    <rPh sb="4" eb="6">
      <t>オクエン</t>
    </rPh>
    <phoneticPr fontId="2"/>
  </si>
  <si>
    <t>＋10.2％</t>
    <phoneticPr fontId="2"/>
  </si>
  <si>
    <t>△2.3％ ）</t>
    <phoneticPr fontId="2"/>
  </si>
  <si>
    <t>○予算総額</t>
    <rPh sb="1" eb="3">
      <t>ヨサン</t>
    </rPh>
    <rPh sb="3" eb="5">
      <t>ソウガク</t>
    </rPh>
    <phoneticPr fontId="2"/>
  </si>
  <si>
    <t>3兆5,278億円</t>
    <rPh sb="1" eb="2">
      <t>チョウ</t>
    </rPh>
    <rPh sb="7" eb="9">
      <t>オクエン</t>
    </rPh>
    <phoneticPr fontId="2"/>
  </si>
  <si>
    <t>3兆4,627億円）</t>
    <phoneticPr fontId="2"/>
  </si>
  <si>
    <t>＋651億円</t>
    <rPh sb="4" eb="6">
      <t>オクエン</t>
    </rPh>
    <phoneticPr fontId="2"/>
  </si>
  <si>
    <t>＋1.9％</t>
    <phoneticPr fontId="2"/>
  </si>
  <si>
    <t>（〔４〕△2.2％）</t>
    <phoneticPr fontId="2"/>
  </si>
  <si>
    <t>公債費会計（△284億円）の減があるものの、一般会計（＋669億円）、下水道事業会計（＋130億円）</t>
    <rPh sb="0" eb="3">
      <t>コウサイヒ</t>
    </rPh>
    <rPh sb="3" eb="5">
      <t>カイケイ</t>
    </rPh>
    <phoneticPr fontId="2"/>
  </si>
  <si>
    <t>の増などにより、２年ぶりの増</t>
    <rPh sb="13" eb="14">
      <t>ゾウ</t>
    </rPh>
    <phoneticPr fontId="2"/>
  </si>
  <si>
    <t>市税計上額</t>
    <rPh sb="0" eb="2">
      <t>シゼイ</t>
    </rPh>
    <rPh sb="2" eb="4">
      <t>ケイジョウ</t>
    </rPh>
    <rPh sb="4" eb="5">
      <t>ガク</t>
    </rPh>
    <phoneticPr fontId="2"/>
  </si>
  <si>
    <t>7,945億円</t>
    <rPh sb="5" eb="7">
      <t>オクエン</t>
    </rPh>
    <phoneticPr fontId="2"/>
  </si>
  <si>
    <t>7,652億円）</t>
    <phoneticPr fontId="2"/>
  </si>
  <si>
    <t>＋292億円</t>
    <rPh sb="4" eb="6">
      <t>オクエン</t>
    </rPh>
    <phoneticPr fontId="2"/>
  </si>
  <si>
    <t>＋3.8％</t>
    <phoneticPr fontId="2"/>
  </si>
  <si>
    <t>（〔４〕＋7.5％）</t>
    <phoneticPr fontId="2"/>
  </si>
  <si>
    <t>土地の負担調整措置や家屋の新増築などにより固定資産税・都市計画税の増収が見込まれること</t>
    <phoneticPr fontId="2"/>
  </si>
  <si>
    <t>などから、２年連続の増</t>
    <phoneticPr fontId="2"/>
  </si>
  <si>
    <t>（従来のピークであった平成８年度決算7,776億円を上回り、過去最高）</t>
    <phoneticPr fontId="2"/>
  </si>
  <si>
    <t>市民税</t>
    <rPh sb="0" eb="3">
      <t>シミンゼイ</t>
    </rPh>
    <phoneticPr fontId="2"/>
  </si>
  <si>
    <t>3,441億円</t>
    <rPh sb="5" eb="7">
      <t>オクエン</t>
    </rPh>
    <phoneticPr fontId="2"/>
  </si>
  <si>
    <t>3,324億円）</t>
    <phoneticPr fontId="2"/>
  </si>
  <si>
    <t>＋117億円</t>
    <rPh sb="4" eb="6">
      <t>オクエン</t>
    </rPh>
    <phoneticPr fontId="2"/>
  </si>
  <si>
    <t>＋3.5％</t>
    <phoneticPr fontId="2"/>
  </si>
  <si>
    <t>△10.3％ ）</t>
    <phoneticPr fontId="2"/>
  </si>
  <si>
    <t>【</t>
    <phoneticPr fontId="2"/>
  </si>
  <si>
    <t>1,497億円</t>
    <rPh sb="5" eb="7">
      <t>オクエン</t>
    </rPh>
    <phoneticPr fontId="2"/>
  </si>
  <si>
    <t>】</t>
    <phoneticPr fontId="2"/>
  </si>
  <si>
    <t>（〔29〕 1,464億円）</t>
    <phoneticPr fontId="2"/>
  </si>
  <si>
    <t>個人</t>
    <rPh sb="0" eb="2">
      <t>コジン</t>
    </rPh>
    <phoneticPr fontId="2"/>
  </si>
  <si>
    <t>　　　2,276億円</t>
    <rPh sb="8" eb="10">
      <t>オクエン</t>
    </rPh>
    <phoneticPr fontId="2"/>
  </si>
  <si>
    <t>2,221億円）</t>
    <phoneticPr fontId="2"/>
  </si>
  <si>
    <t>＋55億円</t>
    <rPh sb="3" eb="5">
      <t>オクエン</t>
    </rPh>
    <phoneticPr fontId="2"/>
  </si>
  <si>
    <t>＋2.5％</t>
    <phoneticPr fontId="2"/>
  </si>
  <si>
    <t>△1.5％ ）</t>
    <phoneticPr fontId="2"/>
  </si>
  <si>
    <t>2,220億円</t>
    <rPh sb="5" eb="7">
      <t>オクエン</t>
    </rPh>
    <phoneticPr fontId="2"/>
  </si>
  <si>
    <t>　【〔３〕2,083億円】</t>
    <rPh sb="10" eb="11">
      <t>オク</t>
    </rPh>
    <rPh sb="11" eb="12">
      <t>エン</t>
    </rPh>
    <phoneticPr fontId="2"/>
  </si>
  <si>
    <t>法人</t>
    <rPh sb="0" eb="2">
      <t>ホウジン</t>
    </rPh>
    <phoneticPr fontId="2"/>
  </si>
  <si>
    <t>　　　1,165億円</t>
    <rPh sb="8" eb="10">
      <t>オクエン</t>
    </rPh>
    <phoneticPr fontId="2"/>
  </si>
  <si>
    <t>1,103億円）</t>
    <phoneticPr fontId="2"/>
  </si>
  <si>
    <t>＋62億円</t>
    <rPh sb="3" eb="5">
      <t>オクエン</t>
    </rPh>
    <phoneticPr fontId="2"/>
  </si>
  <si>
    <t>＋5.6％</t>
    <phoneticPr fontId="2"/>
  </si>
  <si>
    <t>△27.4％ ）</t>
    <phoneticPr fontId="2"/>
  </si>
  <si>
    <t>1,103億円</t>
    <rPh sb="5" eb="7">
      <t>オクエン</t>
    </rPh>
    <phoneticPr fontId="2"/>
  </si>
  <si>
    <t>　【〔３〕  769億円】</t>
    <rPh sb="10" eb="11">
      <t>オク</t>
    </rPh>
    <rPh sb="11" eb="12">
      <t>エン</t>
    </rPh>
    <phoneticPr fontId="2"/>
  </si>
  <si>
    <t>固定資産税</t>
    <rPh sb="0" eb="4">
      <t>コテイシサン</t>
    </rPh>
    <rPh sb="4" eb="5">
      <t>ゼイ</t>
    </rPh>
    <phoneticPr fontId="2"/>
  </si>
  <si>
    <t>3,909億円</t>
    <rPh sb="5" eb="7">
      <t>オクエン</t>
    </rPh>
    <phoneticPr fontId="2"/>
  </si>
  <si>
    <t>3,757億円）</t>
    <phoneticPr fontId="2"/>
  </si>
  <si>
    <t>＋152億円</t>
    <rPh sb="4" eb="6">
      <t>オクエン</t>
    </rPh>
    <phoneticPr fontId="2"/>
  </si>
  <si>
    <t>＋4.1％</t>
    <phoneticPr fontId="2"/>
  </si>
  <si>
    <t>（〔３〕</t>
    <phoneticPr fontId="2"/>
  </si>
  <si>
    <t>＋1.0％ ）</t>
    <phoneticPr fontId="2"/>
  </si>
  <si>
    <t>都市計画税</t>
    <rPh sb="0" eb="5">
      <t>トシケイカクゼイ</t>
    </rPh>
    <phoneticPr fontId="2"/>
  </si>
  <si>
    <t>増減額</t>
    <phoneticPr fontId="2"/>
  </si>
  <si>
    <t>市債発行額</t>
    <rPh sb="0" eb="2">
      <t>シサイ</t>
    </rPh>
    <rPh sb="2" eb="4">
      <t>ハッコウ</t>
    </rPh>
    <rPh sb="4" eb="5">
      <t>ガク</t>
    </rPh>
    <phoneticPr fontId="2"/>
  </si>
  <si>
    <t>1,446億円</t>
    <rPh sb="5" eb="7">
      <t>オクエン</t>
    </rPh>
    <phoneticPr fontId="2"/>
  </si>
  <si>
    <t>1,399億円）</t>
    <rPh sb="5" eb="7">
      <t>オクエン</t>
    </rPh>
    <phoneticPr fontId="2"/>
  </si>
  <si>
    <t>＋47億円</t>
    <rPh sb="3" eb="4">
      <t>オク</t>
    </rPh>
    <rPh sb="4" eb="5">
      <t>エン</t>
    </rPh>
    <phoneticPr fontId="2"/>
  </si>
  <si>
    <t>＋3.4％</t>
    <phoneticPr fontId="2"/>
  </si>
  <si>
    <t>臨時財政対策債</t>
    <rPh sb="0" eb="2">
      <t>リンジ</t>
    </rPh>
    <rPh sb="2" eb="4">
      <t>ザイセイ</t>
    </rPh>
    <rPh sb="4" eb="6">
      <t>タイサク</t>
    </rPh>
    <rPh sb="6" eb="7">
      <t>サイ</t>
    </rPh>
    <phoneticPr fontId="2"/>
  </si>
  <si>
    <t>127億円</t>
    <rPh sb="3" eb="5">
      <t>オクエン</t>
    </rPh>
    <phoneticPr fontId="2"/>
  </si>
  <si>
    <t>284億円）</t>
    <rPh sb="3" eb="5">
      <t>オクエン</t>
    </rPh>
    <phoneticPr fontId="2"/>
  </si>
  <si>
    <t>△157億円</t>
    <rPh sb="4" eb="6">
      <t>オクエン</t>
    </rPh>
    <phoneticPr fontId="2"/>
  </si>
  <si>
    <t>△55.3％</t>
    <phoneticPr fontId="2"/>
  </si>
  <si>
    <t>除く臨時財政対策債</t>
    <rPh sb="0" eb="1">
      <t>ノゾ</t>
    </rPh>
    <rPh sb="2" eb="4">
      <t>リンジ</t>
    </rPh>
    <rPh sb="4" eb="6">
      <t>ザイセイ</t>
    </rPh>
    <rPh sb="6" eb="8">
      <t>タイサク</t>
    </rPh>
    <rPh sb="8" eb="9">
      <t>サイ</t>
    </rPh>
    <phoneticPr fontId="2"/>
  </si>
  <si>
    <t>1,319億円</t>
    <rPh sb="5" eb="7">
      <t>オクエン</t>
    </rPh>
    <phoneticPr fontId="2"/>
  </si>
  <si>
    <t>1,115億円）</t>
    <rPh sb="5" eb="7">
      <t>オクエン</t>
    </rPh>
    <phoneticPr fontId="2"/>
  </si>
  <si>
    <t>＋204億円</t>
    <rPh sb="4" eb="6">
      <t>オクエン</t>
    </rPh>
    <phoneticPr fontId="2"/>
  </si>
  <si>
    <t>＋18.3％</t>
    <phoneticPr fontId="2"/>
  </si>
  <si>
    <t>市債残高</t>
    <rPh sb="0" eb="2">
      <t>シサイ</t>
    </rPh>
    <rPh sb="2" eb="4">
      <t>ザンダカ</t>
    </rPh>
    <phoneticPr fontId="2"/>
  </si>
  <si>
    <t>全会計</t>
    <rPh sb="0" eb="3">
      <t>ゼンカイケイ</t>
    </rPh>
    <phoneticPr fontId="2"/>
  </si>
  <si>
    <t>3兆　 542億円</t>
    <rPh sb="1" eb="2">
      <t>チョウ</t>
    </rPh>
    <rPh sb="7" eb="9">
      <t>オクエン</t>
    </rPh>
    <phoneticPr fontId="2"/>
  </si>
  <si>
    <t>（４年度末見込　3兆  983億円）</t>
    <rPh sb="2" eb="4">
      <t>ネンド</t>
    </rPh>
    <rPh sb="4" eb="5">
      <t>マツ</t>
    </rPh>
    <rPh sb="5" eb="7">
      <t>ミコ</t>
    </rPh>
    <phoneticPr fontId="2"/>
  </si>
  <si>
    <t>△441億円</t>
    <rPh sb="4" eb="5">
      <t>オク</t>
    </rPh>
    <rPh sb="5" eb="6">
      <t>エン</t>
    </rPh>
    <phoneticPr fontId="2"/>
  </si>
  <si>
    <t>△313億円</t>
    <rPh sb="4" eb="6">
      <t>オクエン</t>
    </rPh>
    <phoneticPr fontId="2"/>
  </si>
  <si>
    <t>一般会計</t>
    <rPh sb="0" eb="2">
      <t>イッパン</t>
    </rPh>
    <rPh sb="2" eb="4">
      <t>カイケイ</t>
    </rPh>
    <phoneticPr fontId="2"/>
  </si>
  <si>
    <t>2兆2,580億円</t>
    <rPh sb="1" eb="2">
      <t>チョウ</t>
    </rPh>
    <rPh sb="8" eb="9">
      <t>エン</t>
    </rPh>
    <phoneticPr fontId="2"/>
  </si>
  <si>
    <t>（４年度末見込　2兆3,218億円）</t>
    <rPh sb="2" eb="4">
      <t>ネンド</t>
    </rPh>
    <rPh sb="4" eb="5">
      <t>マツ</t>
    </rPh>
    <rPh sb="5" eb="7">
      <t>ミコ</t>
    </rPh>
    <phoneticPr fontId="2"/>
  </si>
  <si>
    <t>△639億円</t>
    <rPh sb="4" eb="5">
      <t>オク</t>
    </rPh>
    <rPh sb="5" eb="6">
      <t>エン</t>
    </rPh>
    <phoneticPr fontId="2"/>
  </si>
  <si>
    <t>増減額</t>
    <rPh sb="0" eb="3">
      <t>ゾウゲンガク</t>
    </rPh>
    <phoneticPr fontId="2"/>
  </si>
  <si>
    <t>△662億円</t>
    <rPh sb="4" eb="5">
      <t>オク</t>
    </rPh>
    <rPh sb="5" eb="6">
      <t>エン</t>
    </rPh>
    <phoneticPr fontId="2"/>
  </si>
  <si>
    <t>一般会計：除く臨時財政対策債ベース</t>
    <rPh sb="0" eb="2">
      <t>イッパン</t>
    </rPh>
    <rPh sb="2" eb="4">
      <t>カイケイ</t>
    </rPh>
    <rPh sb="5" eb="6">
      <t>ノゾ</t>
    </rPh>
    <rPh sb="7" eb="9">
      <t>リンジ</t>
    </rPh>
    <rPh sb="9" eb="11">
      <t>ザイセイ</t>
    </rPh>
    <rPh sb="11" eb="13">
      <t>タイサク</t>
    </rPh>
    <rPh sb="13" eb="14">
      <t>サイ</t>
    </rPh>
    <phoneticPr fontId="2"/>
  </si>
  <si>
    <t>1兆4,806億円</t>
    <rPh sb="1" eb="2">
      <t>チョウ</t>
    </rPh>
    <rPh sb="7" eb="9">
      <t>オクエン</t>
    </rPh>
    <phoneticPr fontId="2"/>
  </si>
  <si>
    <t>（４年度末見込　1兆4,877億円）</t>
    <rPh sb="2" eb="4">
      <t>ネンド</t>
    </rPh>
    <rPh sb="4" eb="5">
      <t>マツ</t>
    </rPh>
    <rPh sb="5" eb="7">
      <t>ミコ</t>
    </rPh>
    <phoneticPr fontId="2"/>
  </si>
  <si>
    <t>△71億円</t>
    <rPh sb="3" eb="4">
      <t>オク</t>
    </rPh>
    <rPh sb="4" eb="5">
      <t>エン</t>
    </rPh>
    <phoneticPr fontId="2"/>
  </si>
  <si>
    <t>△662億円</t>
    <rPh sb="4" eb="5">
      <t>エン</t>
    </rPh>
    <phoneticPr fontId="2"/>
  </si>
  <si>
    <t>令和５年度末の全会計市債残高は、ピークの平成16年度（5兆5,196億円）より、</t>
    <rPh sb="0" eb="2">
      <t>レイワ</t>
    </rPh>
    <rPh sb="3" eb="5">
      <t>ネンド</t>
    </rPh>
    <rPh sb="5" eb="6">
      <t>マツ</t>
    </rPh>
    <rPh sb="7" eb="10">
      <t>ゼンカイケイ</t>
    </rPh>
    <rPh sb="10" eb="12">
      <t>シサイ</t>
    </rPh>
    <rPh sb="12" eb="14">
      <t>ザンダカ</t>
    </rPh>
    <rPh sb="20" eb="22">
      <t>ヘイセイ</t>
    </rPh>
    <rPh sb="24" eb="26">
      <t>ネンド</t>
    </rPh>
    <rPh sb="28" eb="29">
      <t>チョウ</t>
    </rPh>
    <rPh sb="34" eb="36">
      <t>オクエン</t>
    </rPh>
    <phoneticPr fontId="2"/>
  </si>
  <si>
    <t>△2兆4,654億円の減</t>
    <rPh sb="2" eb="3">
      <t>チョウ</t>
    </rPh>
    <rPh sb="8" eb="10">
      <t>オクエン</t>
    </rPh>
    <rPh sb="11" eb="12">
      <t>ゲン</t>
    </rPh>
    <phoneticPr fontId="2"/>
  </si>
  <si>
    <t>基金残高</t>
    <rPh sb="0" eb="2">
      <t>キキン</t>
    </rPh>
    <rPh sb="2" eb="4">
      <t>ザンダカ</t>
    </rPh>
    <phoneticPr fontId="2"/>
  </si>
  <si>
    <t>3,019億円</t>
    <rPh sb="5" eb="7">
      <t>オクエン</t>
    </rPh>
    <phoneticPr fontId="2"/>
  </si>
  <si>
    <t>（４年度末見込　3,087億円）</t>
    <rPh sb="2" eb="4">
      <t>ネンド</t>
    </rPh>
    <rPh sb="4" eb="5">
      <t>マツ</t>
    </rPh>
    <rPh sb="5" eb="7">
      <t>ミコ</t>
    </rPh>
    <rPh sb="13" eb="14">
      <t>オク</t>
    </rPh>
    <rPh sb="14" eb="15">
      <t>エン</t>
    </rPh>
    <phoneticPr fontId="2"/>
  </si>
  <si>
    <t>△68億円</t>
    <rPh sb="3" eb="4">
      <t>オク</t>
    </rPh>
    <rPh sb="4" eb="5">
      <t>エン</t>
    </rPh>
    <phoneticPr fontId="2"/>
  </si>
  <si>
    <t>うち財政調整基金</t>
    <rPh sb="2" eb="4">
      <t>ザイセイ</t>
    </rPh>
    <rPh sb="4" eb="6">
      <t>チョウセイ</t>
    </rPh>
    <rPh sb="6" eb="8">
      <t>キキン</t>
    </rPh>
    <phoneticPr fontId="2"/>
  </si>
  <si>
    <t>2,425億円</t>
    <rPh sb="5" eb="7">
      <t>オクエン</t>
    </rPh>
    <phoneticPr fontId="2"/>
  </si>
  <si>
    <t>（４年度末見込　2,448億円）</t>
    <rPh sb="2" eb="4">
      <t>ネンド</t>
    </rPh>
    <rPh sb="4" eb="5">
      <t>マツ</t>
    </rPh>
    <rPh sb="5" eb="7">
      <t>ミコ</t>
    </rPh>
    <phoneticPr fontId="2"/>
  </si>
  <si>
    <t>△22億円</t>
    <rPh sb="3" eb="4">
      <t>オク</t>
    </rPh>
    <rPh sb="4" eb="5">
      <t>エン</t>
    </rPh>
    <phoneticPr fontId="2"/>
  </si>
  <si>
    <t>通常収支の状況</t>
    <rPh sb="0" eb="2">
      <t>ツウジョウ</t>
    </rPh>
    <rPh sb="2" eb="4">
      <t>シュウシ</t>
    </rPh>
    <rPh sb="5" eb="7">
      <t>ジョウキョウ</t>
    </rPh>
    <phoneticPr fontId="2"/>
  </si>
  <si>
    <t>収支均衡</t>
    <rPh sb="0" eb="2">
      <t>シュウシ</t>
    </rPh>
    <rPh sb="2" eb="4">
      <t>キンコウ</t>
    </rPh>
    <phoneticPr fontId="2"/>
  </si>
  <si>
    <t>収支均衡）</t>
    <phoneticPr fontId="2"/>
  </si>
  <si>
    <t>補塡財源（財政調整基金）に依存せず、通常収支が均衡</t>
    <rPh sb="0" eb="2">
      <t>ホテン</t>
    </rPh>
    <rPh sb="2" eb="4">
      <t>ザイゲン</t>
    </rPh>
    <rPh sb="5" eb="7">
      <t>ザイセイ</t>
    </rPh>
    <rPh sb="7" eb="9">
      <t>チョウセイ</t>
    </rPh>
    <rPh sb="9" eb="11">
      <t>キキン</t>
    </rPh>
    <rPh sb="13" eb="15">
      <t>イゾン</t>
    </rPh>
    <rPh sb="18" eb="20">
      <t>ツウジョウ</t>
    </rPh>
    <rPh sb="20" eb="22">
      <t>シュウシ</t>
    </rPh>
    <rPh sb="23" eb="25">
      <t>キンコウ</t>
    </rPh>
    <phoneticPr fontId="2"/>
  </si>
  <si>
    <t>※通常収支…補塡財源（財政調整基金）を除いた収支</t>
    <rPh sb="1" eb="3">
      <t>ツウジョウ</t>
    </rPh>
    <rPh sb="3" eb="5">
      <t>シュウシ</t>
    </rPh>
    <rPh sb="6" eb="8">
      <t>ホテン</t>
    </rPh>
    <rPh sb="8" eb="10">
      <t>ザイゲン</t>
    </rPh>
    <rPh sb="11" eb="17">
      <t>ザイセイチョウセイキキン</t>
    </rPh>
    <rPh sb="19" eb="20">
      <t>ノゾ</t>
    </rPh>
    <rPh sb="22" eb="24">
      <t>シュウシ</t>
    </rPh>
    <phoneticPr fontId="2"/>
  </si>
  <si>
    <t>★令和５年度当初予算は「骨格予算（※）」として編成しているが、市民の安全・安心や大阪の成長のため、</t>
    <rPh sb="23" eb="25">
      <t>ヘンセイ</t>
    </rPh>
    <rPh sb="37" eb="39">
      <t>アンシン</t>
    </rPh>
    <phoneticPr fontId="2"/>
  </si>
  <si>
    <r>
      <rPr>
        <b/>
        <sz val="11"/>
        <color theme="0"/>
        <rFont val="ＭＳ Ｐ明朝"/>
        <family val="1"/>
        <charset val="128"/>
      </rPr>
      <t>★</t>
    </r>
    <r>
      <rPr>
        <b/>
        <sz val="11"/>
        <rFont val="ＭＳ Ｐ明朝"/>
        <family val="1"/>
        <charset val="128"/>
      </rPr>
      <t>速やかに取り組む必要のあるものについては、新規・拡充事業であっても計上している。</t>
    </r>
    <phoneticPr fontId="2"/>
  </si>
  <si>
    <t>（※）骨格予算とは、市長選挙を目前に控えていることなどにより、新規・拡充事業などに係る経費の予算計上を見送り、</t>
    <phoneticPr fontId="2"/>
  </si>
  <si>
    <t>　人件費・扶助費・公債費など義務的な経費を中心に編成する一会計年度を通じた予算のことで、慣例的に「骨格予算」</t>
    <phoneticPr fontId="2"/>
  </si>
  <si>
    <t>　と呼ばれている。</t>
    <phoneticPr fontId="2"/>
  </si>
  <si>
    <t>　なお、新規・拡充事業などは、一般的に、次の議会でいわゆる「肉付け予算」と呼ばれる補正予算を編成し、計上する。</t>
    <phoneticPr fontId="2"/>
  </si>
  <si>
    <t>純計</t>
    <rPh sb="0" eb="1">
      <t>ジュン</t>
    </rPh>
    <rPh sb="1" eb="2">
      <t>ケイ</t>
    </rPh>
    <phoneticPr fontId="2"/>
  </si>
  <si>
    <t>合計</t>
    <rPh sb="0" eb="2">
      <t>ゴウケイ</t>
    </rPh>
    <phoneticPr fontId="2"/>
  </si>
  <si>
    <t>元利償還金の減　など
（公債費会計は、各会計の公債関係の歳入・歳出を一括して経理するために設けられた
　整理会計である）</t>
    <rPh sb="0" eb="2">
      <t>ガンリ</t>
    </rPh>
    <rPh sb="2" eb="4">
      <t>ショウカン</t>
    </rPh>
    <rPh sb="4" eb="5">
      <t>キン</t>
    </rPh>
    <rPh sb="6" eb="7">
      <t>ゲン</t>
    </rPh>
    <phoneticPr fontId="2"/>
  </si>
  <si>
    <t>公債費</t>
    <rPh sb="0" eb="2">
      <t>コウサイ</t>
    </rPh>
    <rPh sb="2" eb="3">
      <t>ヒ</t>
    </rPh>
    <phoneticPr fontId="2"/>
  </si>
  <si>
    <t>　小計（公営企業会計）</t>
    <rPh sb="1" eb="3">
      <t>ショウケイ</t>
    </rPh>
    <rPh sb="4" eb="6">
      <t>コウエイ</t>
    </rPh>
    <rPh sb="6" eb="8">
      <t>キギョウ</t>
    </rPh>
    <rPh sb="8" eb="10">
      <t>カイケイ</t>
    </rPh>
    <phoneticPr fontId="2"/>
  </si>
  <si>
    <t>資金の運用に係る投資の皆増　など</t>
    <rPh sb="0" eb="2">
      <t>シキン</t>
    </rPh>
    <rPh sb="3" eb="5">
      <t>ウンヨウ</t>
    </rPh>
    <rPh sb="6" eb="7">
      <t>カカ</t>
    </rPh>
    <rPh sb="8" eb="10">
      <t>トウシ</t>
    </rPh>
    <rPh sb="11" eb="12">
      <t>ミンナ</t>
    </rPh>
    <rPh sb="12" eb="13">
      <t>ゾウ</t>
    </rPh>
    <phoneticPr fontId="0"/>
  </si>
  <si>
    <t>工業用水道事業</t>
    <rPh sb="0" eb="3">
      <t>コウギョウヨウ</t>
    </rPh>
    <rPh sb="3" eb="5">
      <t>スイドウ</t>
    </rPh>
    <rPh sb="5" eb="7">
      <t>ジギョウ</t>
    </rPh>
    <phoneticPr fontId="2"/>
  </si>
  <si>
    <t>浄配水施設整備に係る建設改良費の減　など</t>
    <rPh sb="0" eb="1">
      <t>ジョウ</t>
    </rPh>
    <rPh sb="1" eb="3">
      <t>ハイスイ</t>
    </rPh>
    <rPh sb="3" eb="5">
      <t>シセツ</t>
    </rPh>
    <rPh sb="5" eb="7">
      <t>セイビ</t>
    </rPh>
    <rPh sb="8" eb="9">
      <t>カカ</t>
    </rPh>
    <rPh sb="10" eb="12">
      <t>ケンセツ</t>
    </rPh>
    <rPh sb="12" eb="14">
      <t>カイリョウ</t>
    </rPh>
    <rPh sb="14" eb="15">
      <t>ヒ</t>
    </rPh>
    <rPh sb="16" eb="17">
      <t>ゲン</t>
    </rPh>
    <phoneticPr fontId="0"/>
  </si>
  <si>
    <t>水道事業</t>
    <rPh sb="0" eb="2">
      <t>スイドウ</t>
    </rPh>
    <rPh sb="2" eb="4">
      <t>ジギョウ</t>
    </rPh>
    <phoneticPr fontId="2"/>
  </si>
  <si>
    <t>　小計（準公営企業会計）</t>
    <rPh sb="1" eb="3">
      <t>ショウケイ</t>
    </rPh>
    <rPh sb="4" eb="5">
      <t>ジュン</t>
    </rPh>
    <rPh sb="5" eb="7">
      <t>コウエイ</t>
    </rPh>
    <rPh sb="7" eb="9">
      <t>キギョウ</t>
    </rPh>
    <rPh sb="9" eb="11">
      <t>カイケイ</t>
    </rPh>
    <phoneticPr fontId="2"/>
  </si>
  <si>
    <t>処理場施設整備に係る建設改良費の増　など</t>
    <rPh sb="0" eb="3">
      <t>ショリジョウ</t>
    </rPh>
    <rPh sb="3" eb="5">
      <t>シセツ</t>
    </rPh>
    <rPh sb="5" eb="7">
      <t>セイビ</t>
    </rPh>
    <rPh sb="8" eb="9">
      <t>カカ</t>
    </rPh>
    <rPh sb="10" eb="12">
      <t>ケンセツ</t>
    </rPh>
    <rPh sb="12" eb="14">
      <t>カイリョウ</t>
    </rPh>
    <rPh sb="14" eb="15">
      <t>ヒ</t>
    </rPh>
    <rPh sb="16" eb="17">
      <t>ゾウ</t>
    </rPh>
    <phoneticPr fontId="0"/>
  </si>
  <si>
    <t>下水道事業</t>
    <rPh sb="0" eb="3">
      <t>ゲスイドウ</t>
    </rPh>
    <rPh sb="3" eb="5">
      <t>ジギョウ</t>
    </rPh>
    <phoneticPr fontId="2"/>
  </si>
  <si>
    <t>夢洲地区インフラ整備に係る埋立事業費の減　など</t>
    <rPh sb="19" eb="20">
      <t>ゲン</t>
    </rPh>
    <phoneticPr fontId="0"/>
  </si>
  <si>
    <t>港営事業</t>
    <rPh sb="0" eb="1">
      <t>ミナト</t>
    </rPh>
    <rPh sb="1" eb="2">
      <t>エイ</t>
    </rPh>
    <rPh sb="2" eb="4">
      <t>ジギョウ</t>
    </rPh>
    <phoneticPr fontId="2"/>
  </si>
  <si>
    <t>市場管理に係る電気使用料の増　など</t>
    <phoneticPr fontId="2"/>
  </si>
  <si>
    <t>中央卸売市場事業</t>
    <rPh sb="0" eb="2">
      <t>チュウオウ</t>
    </rPh>
    <rPh sb="2" eb="4">
      <t>オロシウリ</t>
    </rPh>
    <rPh sb="4" eb="6">
      <t>シジョウ</t>
    </rPh>
    <rPh sb="6" eb="8">
      <t>ジギョウ</t>
    </rPh>
    <phoneticPr fontId="2"/>
  </si>
  <si>
    <t>　小計（政令等特別会計）</t>
    <rPh sb="1" eb="3">
      <t>ショウケイ</t>
    </rPh>
    <rPh sb="4" eb="7">
      <t>セイレイトウ</t>
    </rPh>
    <rPh sb="7" eb="9">
      <t>トクベツ</t>
    </rPh>
    <rPh sb="9" eb="11">
      <t>カイケイ</t>
    </rPh>
    <phoneticPr fontId="2"/>
  </si>
  <si>
    <t>被保険者数の増による保険料賦課総額の増加に伴う後期高齢者医療広域連合納付金の増　など</t>
    <rPh sb="0" eb="4">
      <t>ヒホケンシャ</t>
    </rPh>
    <rPh sb="4" eb="5">
      <t>スウ</t>
    </rPh>
    <rPh sb="6" eb="7">
      <t>ゾウ</t>
    </rPh>
    <rPh sb="10" eb="13">
      <t>ホケンリョウ</t>
    </rPh>
    <rPh sb="13" eb="17">
      <t>フカソウガク</t>
    </rPh>
    <rPh sb="18" eb="20">
      <t>ゾウカ</t>
    </rPh>
    <rPh sb="21" eb="22">
      <t>トモナ</t>
    </rPh>
    <rPh sb="23" eb="25">
      <t>コウキ</t>
    </rPh>
    <rPh sb="25" eb="28">
      <t>コウレイシャ</t>
    </rPh>
    <rPh sb="28" eb="30">
      <t>イリョウ</t>
    </rPh>
    <rPh sb="30" eb="32">
      <t>コウイキ</t>
    </rPh>
    <rPh sb="32" eb="34">
      <t>レンゴウ</t>
    </rPh>
    <rPh sb="34" eb="37">
      <t>ノウフキン</t>
    </rPh>
    <rPh sb="38" eb="39">
      <t>ゾウ</t>
    </rPh>
    <phoneticPr fontId="2"/>
  </si>
  <si>
    <t>後期高齢者医療事業</t>
    <rPh sb="0" eb="2">
      <t>コウキ</t>
    </rPh>
    <rPh sb="2" eb="5">
      <t>コウレイシャ</t>
    </rPh>
    <rPh sb="5" eb="7">
      <t>イリョウ</t>
    </rPh>
    <rPh sb="7" eb="9">
      <t>ジギョウ</t>
    </rPh>
    <phoneticPr fontId="2"/>
  </si>
  <si>
    <t>高齢化の進展による一人あたり保険給付費の増　など</t>
    <rPh sb="0" eb="3">
      <t>コウレイカ</t>
    </rPh>
    <rPh sb="4" eb="6">
      <t>シンテン</t>
    </rPh>
    <rPh sb="9" eb="11">
      <t>ヒトリ</t>
    </rPh>
    <rPh sb="14" eb="16">
      <t>ホケン</t>
    </rPh>
    <rPh sb="16" eb="18">
      <t>キュウフ</t>
    </rPh>
    <rPh sb="18" eb="19">
      <t>ヒ</t>
    </rPh>
    <rPh sb="20" eb="21">
      <t>ゾウ</t>
    </rPh>
    <phoneticPr fontId="2"/>
  </si>
  <si>
    <t>介護保険事業</t>
    <rPh sb="0" eb="2">
      <t>カイゴ</t>
    </rPh>
    <rPh sb="2" eb="4">
      <t>ホケン</t>
    </rPh>
    <rPh sb="4" eb="6">
      <t>ジギョウ</t>
    </rPh>
    <phoneticPr fontId="2"/>
  </si>
  <si>
    <t>加入者の減に伴う納付費の減　など</t>
    <rPh sb="0" eb="3">
      <t>カニュウシャ</t>
    </rPh>
    <rPh sb="4" eb="5">
      <t>ゲン</t>
    </rPh>
    <rPh sb="6" eb="7">
      <t>トモナ</t>
    </rPh>
    <rPh sb="8" eb="11">
      <t>ノウフヒ</t>
    </rPh>
    <rPh sb="12" eb="13">
      <t>ゲン</t>
    </rPh>
    <phoneticPr fontId="2"/>
  </si>
  <si>
    <t>△ 0.1</t>
    <phoneticPr fontId="2"/>
  </si>
  <si>
    <t>心身障害者扶養共済事業</t>
    <rPh sb="0" eb="2">
      <t>シンシン</t>
    </rPh>
    <rPh sb="2" eb="5">
      <t>ショウガイシャ</t>
    </rPh>
    <rPh sb="5" eb="7">
      <t>フヨウ</t>
    </rPh>
    <rPh sb="7" eb="9">
      <t>キョウサイ</t>
    </rPh>
    <rPh sb="9" eb="11">
      <t>ジギョウ</t>
    </rPh>
    <phoneticPr fontId="2"/>
  </si>
  <si>
    <t>高齢化の進展や医療の高度化による一人あたり医療費の増　など</t>
    <rPh sb="0" eb="3">
      <t>コウレイカ</t>
    </rPh>
    <rPh sb="4" eb="6">
      <t>シンテン</t>
    </rPh>
    <rPh sb="7" eb="9">
      <t>イリョウ</t>
    </rPh>
    <rPh sb="10" eb="13">
      <t>コウドカ</t>
    </rPh>
    <rPh sb="16" eb="18">
      <t>ヒトリ</t>
    </rPh>
    <rPh sb="21" eb="24">
      <t>イリョウヒ</t>
    </rPh>
    <rPh sb="25" eb="26">
      <t>ゾウ</t>
    </rPh>
    <phoneticPr fontId="2"/>
  </si>
  <si>
    <t>国民健康保険事業</t>
    <rPh sb="0" eb="2">
      <t>コクミン</t>
    </rPh>
    <rPh sb="2" eb="4">
      <t>ケンコウ</t>
    </rPh>
    <rPh sb="4" eb="6">
      <t>ホケン</t>
    </rPh>
    <rPh sb="6" eb="8">
      <t>ジギョウ</t>
    </rPh>
    <phoneticPr fontId="2"/>
  </si>
  <si>
    <t>母子福祉貸付金の減　など</t>
    <rPh sb="0" eb="2">
      <t>ボシ</t>
    </rPh>
    <rPh sb="2" eb="7">
      <t>フクシカシツケキン</t>
    </rPh>
    <rPh sb="8" eb="9">
      <t>ゲン</t>
    </rPh>
    <phoneticPr fontId="2"/>
  </si>
  <si>
    <t>母子父子寡婦福祉貸付資金</t>
    <rPh sb="0" eb="2">
      <t>ボシ</t>
    </rPh>
    <rPh sb="2" eb="4">
      <t>フシ</t>
    </rPh>
    <rPh sb="4" eb="6">
      <t>カフ</t>
    </rPh>
    <rPh sb="6" eb="8">
      <t>フクシ</t>
    </rPh>
    <rPh sb="8" eb="10">
      <t>カシツケ</t>
    </rPh>
    <rPh sb="10" eb="12">
      <t>シキン</t>
    </rPh>
    <phoneticPr fontId="2"/>
  </si>
  <si>
    <t>改修工事費の減　など</t>
    <rPh sb="0" eb="2">
      <t>カイシュウ</t>
    </rPh>
    <rPh sb="2" eb="4">
      <t>コウジ</t>
    </rPh>
    <rPh sb="4" eb="5">
      <t>ヒ</t>
    </rPh>
    <rPh sb="6" eb="7">
      <t>ゲン</t>
    </rPh>
    <phoneticPr fontId="2"/>
  </si>
  <si>
    <t>駐車場事業</t>
    <rPh sb="0" eb="3">
      <t>チュウシャジョウ</t>
    </rPh>
    <rPh sb="3" eb="5">
      <t>ジギョウ</t>
    </rPh>
    <phoneticPr fontId="2"/>
  </si>
  <si>
    <t>市場管理に係る電気使用料の増　など</t>
    <rPh sb="0" eb="2">
      <t>シジョウ</t>
    </rPh>
    <rPh sb="2" eb="4">
      <t>カンリ</t>
    </rPh>
    <rPh sb="5" eb="6">
      <t>カカ</t>
    </rPh>
    <rPh sb="7" eb="12">
      <t>デンキシヨウリョウ</t>
    </rPh>
    <rPh sb="13" eb="14">
      <t>ゾウ</t>
    </rPh>
    <phoneticPr fontId="2"/>
  </si>
  <si>
    <t>食肉市場事業</t>
    <rPh sb="0" eb="2">
      <t>ショクニク</t>
    </rPh>
    <rPh sb="2" eb="4">
      <t>シジョウ</t>
    </rPh>
    <rPh sb="4" eb="6">
      <t>ジギョウ</t>
    </rPh>
    <phoneticPr fontId="2"/>
  </si>
  <si>
    <t>特別会計</t>
    <rPh sb="0" eb="2">
      <t>トクベツ</t>
    </rPh>
    <rPh sb="2" eb="4">
      <t>カイケイ</t>
    </rPh>
    <phoneticPr fontId="2"/>
  </si>
  <si>
    <t>６・７頁「一般会計歳入歳出予算内訳」参照</t>
    <phoneticPr fontId="2"/>
  </si>
  <si>
    <t>説明</t>
    <rPh sb="0" eb="2">
      <t>セツメイ</t>
    </rPh>
    <phoneticPr fontId="2"/>
  </si>
  <si>
    <t>増△減</t>
    <rPh sb="0" eb="1">
      <t>ゾウ</t>
    </rPh>
    <rPh sb="2" eb="3">
      <t>ゲン</t>
    </rPh>
    <phoneticPr fontId="2"/>
  </si>
  <si>
    <t>４年度当初</t>
    <rPh sb="1" eb="3">
      <t>ネンド</t>
    </rPh>
    <rPh sb="3" eb="5">
      <t>トウショ</t>
    </rPh>
    <phoneticPr fontId="2"/>
  </si>
  <si>
    <t>５年度当初</t>
    <rPh sb="1" eb="3">
      <t>ネンド</t>
    </rPh>
    <rPh sb="3" eb="5">
      <t>トウショ</t>
    </rPh>
    <phoneticPr fontId="2"/>
  </si>
  <si>
    <t>会計名</t>
    <rPh sb="0" eb="2">
      <t>カイケイ</t>
    </rPh>
    <rPh sb="2" eb="3">
      <t>メイ</t>
    </rPh>
    <phoneticPr fontId="2"/>
  </si>
  <si>
    <t>（単位：百万円、％）</t>
    <rPh sb="1" eb="3">
      <t>タンイ</t>
    </rPh>
    <rPh sb="4" eb="7">
      <t>ヒ</t>
    </rPh>
    <phoneticPr fontId="2"/>
  </si>
  <si>
    <t>(１)各会計歳出予算</t>
    <rPh sb="3" eb="4">
      <t>カク</t>
    </rPh>
    <rPh sb="4" eb="6">
      <t>カイケイ</t>
    </rPh>
    <rPh sb="6" eb="8">
      <t>サイシュツ</t>
    </rPh>
    <rPh sb="8" eb="10">
      <t>ヨサン</t>
    </rPh>
    <phoneticPr fontId="2"/>
  </si>
  <si>
    <t>３.予算の概要</t>
    <rPh sb="2" eb="4">
      <t>ヨサン</t>
    </rPh>
    <rPh sb="5" eb="7">
      <t>ガイヨウ</t>
    </rPh>
    <phoneticPr fontId="2"/>
  </si>
  <si>
    <t>(２)一般会計歳入歳出予算内訳</t>
    <phoneticPr fontId="2"/>
  </si>
  <si>
    <t>（単位：百万円、％）</t>
    <rPh sb="1" eb="3">
      <t>タンイ</t>
    </rPh>
    <rPh sb="4" eb="7">
      <t>ヒャクマンエン</t>
    </rPh>
    <phoneticPr fontId="2"/>
  </si>
  <si>
    <t>（単位：百万円）</t>
    <rPh sb="1" eb="3">
      <t>タンイ</t>
    </rPh>
    <rPh sb="4" eb="7">
      <t>ヒャクマンエン</t>
    </rPh>
    <phoneticPr fontId="2"/>
  </si>
  <si>
    <t>区分</t>
    <rPh sb="0" eb="2">
      <t>クブン</t>
    </rPh>
    <phoneticPr fontId="2"/>
  </si>
  <si>
    <t>主　な　増　減</t>
    <rPh sb="0" eb="1">
      <t>オモ</t>
    </rPh>
    <rPh sb="4" eb="5">
      <t>ゾウ</t>
    </rPh>
    <rPh sb="6" eb="7">
      <t>ゲン</t>
    </rPh>
    <phoneticPr fontId="2"/>
  </si>
  <si>
    <t>歳入合計</t>
    <rPh sb="0" eb="2">
      <t>サイニュウ</t>
    </rPh>
    <rPh sb="2" eb="4">
      <t>ゴウケイ</t>
    </rPh>
    <phoneticPr fontId="2"/>
  </si>
  <si>
    <t>市税</t>
    <phoneticPr fontId="2"/>
  </si>
  <si>
    <t>地方特例交付金</t>
    <phoneticPr fontId="2"/>
  </si>
  <si>
    <t>地方交付税</t>
    <phoneticPr fontId="2"/>
  </si>
  <si>
    <t>－</t>
    <phoneticPr fontId="2"/>
  </si>
  <si>
    <t>※臨時財政対策債を含めた令和５年度の実質的な地方交付税総額は40,700（前年度比△15,700）</t>
    <phoneticPr fontId="2"/>
  </si>
  <si>
    <t>譲与税・交付金</t>
    <phoneticPr fontId="2"/>
  </si>
  <si>
    <t>地方消費税交付金 ＋4,886、法人事業税交付金 △1,078</t>
    <rPh sb="0" eb="5">
      <t>チホウショウヒゼイ</t>
    </rPh>
    <rPh sb="5" eb="8">
      <t>コウフキン</t>
    </rPh>
    <rPh sb="16" eb="18">
      <t>ホウジン</t>
    </rPh>
    <rPh sb="18" eb="21">
      <t>ジギョウゼイ</t>
    </rPh>
    <rPh sb="21" eb="24">
      <t>コウフキン</t>
    </rPh>
    <phoneticPr fontId="2"/>
  </si>
  <si>
    <t>国・府支出金</t>
    <phoneticPr fontId="2"/>
  </si>
  <si>
    <t>府支出金 ＋21,717（新型コロナウイルス感染症対策関連経費や扶助費の増による増など）、
国庫支出金 ＋2,748（扶助費の増による増など）</t>
    <rPh sb="13" eb="15">
      <t>シンガタ</t>
    </rPh>
    <rPh sb="22" eb="25">
      <t>カンセンショウ</t>
    </rPh>
    <rPh sb="25" eb="27">
      <t>タイサク</t>
    </rPh>
    <rPh sb="27" eb="29">
      <t>カンレン</t>
    </rPh>
    <rPh sb="29" eb="31">
      <t>ケイヒ</t>
    </rPh>
    <rPh sb="32" eb="35">
      <t>フジョヒ</t>
    </rPh>
    <rPh sb="36" eb="37">
      <t>ゾウ</t>
    </rPh>
    <rPh sb="40" eb="41">
      <t>ゾウ</t>
    </rPh>
    <rPh sb="46" eb="48">
      <t>コッコ</t>
    </rPh>
    <rPh sb="48" eb="51">
      <t>シシュツキン</t>
    </rPh>
    <rPh sb="59" eb="62">
      <t>フジョヒ</t>
    </rPh>
    <rPh sb="63" eb="64">
      <t>ゾウ</t>
    </rPh>
    <rPh sb="67" eb="68">
      <t>ゾウ</t>
    </rPh>
    <phoneticPr fontId="2"/>
  </si>
  <si>
    <t>市債</t>
    <phoneticPr fontId="2"/>
  </si>
  <si>
    <t>う ち</t>
    <phoneticPr fontId="2"/>
  </si>
  <si>
    <t>市税収入等の増に伴う減</t>
    <rPh sb="0" eb="2">
      <t>シゼイ</t>
    </rPh>
    <rPh sb="2" eb="4">
      <t>シュウニュウ</t>
    </rPh>
    <rPh sb="4" eb="5">
      <t>トウ</t>
    </rPh>
    <rPh sb="6" eb="7">
      <t>ゾウ</t>
    </rPh>
    <rPh sb="8" eb="9">
      <t>トモナ</t>
    </rPh>
    <rPh sb="10" eb="11">
      <t>ゲン</t>
    </rPh>
    <phoneticPr fontId="2"/>
  </si>
  <si>
    <t>除 く</t>
    <rPh sb="0" eb="1">
      <t>ノゾ</t>
    </rPh>
    <phoneticPr fontId="2"/>
  </si>
  <si>
    <t>投資的経費の増による増など</t>
    <rPh sb="0" eb="3">
      <t>トウシテキ</t>
    </rPh>
    <rPh sb="3" eb="5">
      <t>ケイヒ</t>
    </rPh>
    <rPh sb="6" eb="7">
      <t>ゾウ</t>
    </rPh>
    <rPh sb="10" eb="11">
      <t>ゾウ</t>
    </rPh>
    <phoneticPr fontId="2"/>
  </si>
  <si>
    <t>その他</t>
    <rPh sb="2" eb="3">
      <t>ホカ</t>
    </rPh>
    <phoneticPr fontId="2"/>
  </si>
  <si>
    <t>不用地等売却代 ＋3,972</t>
    <rPh sb="0" eb="3">
      <t>フヨウチ</t>
    </rPh>
    <rPh sb="3" eb="4">
      <t>トウ</t>
    </rPh>
    <rPh sb="4" eb="7">
      <t>バイキャクダイ</t>
    </rPh>
    <phoneticPr fontId="2"/>
  </si>
  <si>
    <t>歳出合計</t>
    <rPh sb="0" eb="2">
      <t>サイシュツ</t>
    </rPh>
    <rPh sb="2" eb="4">
      <t>ゴウケイ</t>
    </rPh>
    <phoneticPr fontId="2"/>
  </si>
  <si>
    <t>人件費</t>
    <phoneticPr fontId="2"/>
  </si>
  <si>
    <t>退職手当 △10,706（定年引上げに伴う減など）、
人事委員会勧告に伴う給与改定 ＋6,335（改定率＋1.93％など）</t>
    <rPh sb="0" eb="4">
      <t>タイショクテアテ</t>
    </rPh>
    <rPh sb="13" eb="17">
      <t>テイネンヒキア</t>
    </rPh>
    <rPh sb="19" eb="20">
      <t>トモナ</t>
    </rPh>
    <rPh sb="21" eb="22">
      <t>ゲン</t>
    </rPh>
    <rPh sb="27" eb="29">
      <t>ジンジ</t>
    </rPh>
    <rPh sb="29" eb="32">
      <t>イインカイ</t>
    </rPh>
    <rPh sb="32" eb="34">
      <t>カンコク</t>
    </rPh>
    <rPh sb="35" eb="36">
      <t>トモナ</t>
    </rPh>
    <rPh sb="37" eb="39">
      <t>キュウヨ</t>
    </rPh>
    <rPh sb="39" eb="41">
      <t>カイテイ</t>
    </rPh>
    <rPh sb="49" eb="52">
      <t>カイテイリツ</t>
    </rPh>
    <rPh sb="52" eb="53">
      <t>テイリツ</t>
    </rPh>
    <phoneticPr fontId="2"/>
  </si>
  <si>
    <t>障がい者自立支援給付費 ＋18,090、障がい児給付費 ＋3,986</t>
    <rPh sb="0" eb="1">
      <t>ショウ</t>
    </rPh>
    <rPh sb="3" eb="4">
      <t>シャ</t>
    </rPh>
    <rPh sb="4" eb="6">
      <t>ジリツ</t>
    </rPh>
    <rPh sb="6" eb="8">
      <t>シエン</t>
    </rPh>
    <rPh sb="8" eb="11">
      <t>キュウフヒ</t>
    </rPh>
    <rPh sb="20" eb="21">
      <t>ショウ</t>
    </rPh>
    <rPh sb="23" eb="24">
      <t>ジ</t>
    </rPh>
    <rPh sb="24" eb="27">
      <t>キュウフヒ</t>
    </rPh>
    <phoneticPr fontId="2"/>
  </si>
  <si>
    <t>元金 △446、利子 △302</t>
    <rPh sb="0" eb="2">
      <t>ガンキン</t>
    </rPh>
    <rPh sb="8" eb="10">
      <t>リシ</t>
    </rPh>
    <phoneticPr fontId="2"/>
  </si>
  <si>
    <t>国際博覧会推進事業 ＋8,681、新型コロナ受診相談センターの運営 ＋5,659</t>
    <rPh sb="0" eb="9">
      <t>コクサイハクランカイスイシンジギョウ</t>
    </rPh>
    <rPh sb="17" eb="19">
      <t>シンガタ</t>
    </rPh>
    <rPh sb="31" eb="33">
      <t>ウンエイ</t>
    </rPh>
    <phoneticPr fontId="2"/>
  </si>
  <si>
    <t>投資的経費</t>
    <phoneticPr fontId="2"/>
  </si>
  <si>
    <t>新大学キャンパス整備事業 ＋7,854、市立美術館の魅力向上 ＋6,889、
万博推進関連事業（万博開催に向けた主要集客エリアにおける環境整備・景観向上など）
＋3,342</t>
    <rPh sb="0" eb="3">
      <t>シンダイガク</t>
    </rPh>
    <rPh sb="8" eb="12">
      <t>セイビジギョウ</t>
    </rPh>
    <rPh sb="20" eb="22">
      <t>シリツ</t>
    </rPh>
    <rPh sb="21" eb="22">
      <t>リツ</t>
    </rPh>
    <rPh sb="22" eb="25">
      <t>ビジュツカン</t>
    </rPh>
    <rPh sb="26" eb="30">
      <t>ミリョクコウジョウ</t>
    </rPh>
    <rPh sb="39" eb="41">
      <t>バンパク</t>
    </rPh>
    <rPh sb="41" eb="47">
      <t>スイシンカンレンジギョウ</t>
    </rPh>
    <phoneticPr fontId="2"/>
  </si>
  <si>
    <t>特別会計繰出金等</t>
    <phoneticPr fontId="2"/>
  </si>
  <si>
    <t>市税等還付金 △4,424、国民健康保険事業会計繰出金 ＋3,481</t>
    <rPh sb="0" eb="3">
      <t>シゼイトウ</t>
    </rPh>
    <rPh sb="3" eb="6">
      <t>カンプキン</t>
    </rPh>
    <rPh sb="14" eb="20">
      <t>コクミンケンコウホケン</t>
    </rPh>
    <rPh sb="20" eb="22">
      <t>ジギョウ</t>
    </rPh>
    <rPh sb="22" eb="24">
      <t>カイケイ</t>
    </rPh>
    <rPh sb="24" eb="26">
      <t>クリダ</t>
    </rPh>
    <rPh sb="26" eb="27">
      <t>キン</t>
    </rPh>
    <phoneticPr fontId="2"/>
  </si>
  <si>
    <t>(３)一般会計目的別歳出予算</t>
    <rPh sb="3" eb="5">
      <t>イッパン</t>
    </rPh>
    <rPh sb="5" eb="7">
      <t>カイケイ</t>
    </rPh>
    <rPh sb="7" eb="9">
      <t>モクテキ</t>
    </rPh>
    <rPh sb="9" eb="10">
      <t>ベツ</t>
    </rPh>
    <rPh sb="10" eb="12">
      <t>サイシュツ</t>
    </rPh>
    <rPh sb="12" eb="14">
      <t>ヨサン</t>
    </rPh>
    <phoneticPr fontId="2"/>
  </si>
  <si>
    <t>区　　　分</t>
    <phoneticPr fontId="2"/>
  </si>
  <si>
    <t>増△減の内訳</t>
    <rPh sb="0" eb="1">
      <t>ゾウ</t>
    </rPh>
    <rPh sb="2" eb="3">
      <t>ゲン</t>
    </rPh>
    <rPh sb="4" eb="6">
      <t>ウチワケ</t>
    </rPh>
    <phoneticPr fontId="2"/>
  </si>
  <si>
    <t>物件費等の主な増減</t>
    <rPh sb="0" eb="3">
      <t>ブッケンヒ</t>
    </rPh>
    <rPh sb="3" eb="4">
      <t>ナド</t>
    </rPh>
    <rPh sb="5" eb="6">
      <t>オモ</t>
    </rPh>
    <rPh sb="7" eb="9">
      <t>ゾウゲン</t>
    </rPh>
    <phoneticPr fontId="2"/>
  </si>
  <si>
    <t>物件費等</t>
    <rPh sb="0" eb="3">
      <t>ブッケンヒ</t>
    </rPh>
    <rPh sb="3" eb="4">
      <t>ナド</t>
    </rPh>
    <phoneticPr fontId="2"/>
  </si>
  <si>
    <t>議会費</t>
    <rPh sb="0" eb="2">
      <t>ギカイ</t>
    </rPh>
    <rPh sb="2" eb="3">
      <t>ヒ</t>
    </rPh>
    <phoneticPr fontId="2"/>
  </si>
  <si>
    <t xml:space="preserve"> 議員控室改修事業</t>
    <rPh sb="1" eb="7">
      <t>ギインヒカエシツカイシュウ</t>
    </rPh>
    <rPh sb="7" eb="9">
      <t>ジギョウ</t>
    </rPh>
    <phoneticPr fontId="2"/>
  </si>
  <si>
    <t>＋83</t>
    <phoneticPr fontId="2"/>
  </si>
  <si>
    <t>総務費</t>
    <rPh sb="0" eb="3">
      <t>ソウムヒ</t>
    </rPh>
    <phoneticPr fontId="2"/>
  </si>
  <si>
    <r>
      <t xml:space="preserve"> 情報システム基盤管理事業</t>
    </r>
    <r>
      <rPr>
        <sz val="11"/>
        <color theme="1"/>
        <rFont val="ＭＳ 明朝"/>
        <family val="1"/>
        <charset val="128"/>
      </rPr>
      <t xml:space="preserve">
 税務事務システム運用経費</t>
    </r>
    <r>
      <rPr>
        <sz val="11"/>
        <color theme="1"/>
        <rFont val="ＭＳ 明朝"/>
        <family val="1"/>
        <charset val="128"/>
      </rPr>
      <t xml:space="preserve">
 住民税非課税世帯等臨時特別給付金支給事業</t>
    </r>
    <rPh sb="1" eb="3">
      <t>ジョウホウ</t>
    </rPh>
    <rPh sb="7" eb="13">
      <t>キバンカンリジギョウ</t>
    </rPh>
    <rPh sb="15" eb="19">
      <t>ゼイムジム</t>
    </rPh>
    <rPh sb="23" eb="25">
      <t>ウンヨウ</t>
    </rPh>
    <rPh sb="25" eb="27">
      <t>ケイヒ</t>
    </rPh>
    <phoneticPr fontId="0"/>
  </si>
  <si>
    <r>
      <t xml:space="preserve">
＋1,633</t>
    </r>
    <r>
      <rPr>
        <sz val="11"/>
        <color theme="1"/>
        <rFont val="ＭＳ 明朝"/>
        <family val="1"/>
        <charset val="128"/>
      </rPr>
      <t xml:space="preserve">
＋1,073</t>
    </r>
    <r>
      <rPr>
        <sz val="11"/>
        <color theme="1"/>
        <rFont val="ＭＳ 明朝"/>
        <family val="1"/>
        <charset val="128"/>
      </rPr>
      <t xml:space="preserve">
△2,188
</t>
    </r>
    <r>
      <rPr>
        <strike/>
        <sz val="11"/>
        <color indexed="8"/>
        <rFont val="ＭＳ 明朝"/>
        <family val="1"/>
        <charset val="128"/>
      </rPr>
      <t/>
    </r>
    <phoneticPr fontId="2"/>
  </si>
  <si>
    <t>福祉費</t>
    <rPh sb="0" eb="2">
      <t>フクシ</t>
    </rPh>
    <rPh sb="2" eb="3">
      <t>ヒ</t>
    </rPh>
    <phoneticPr fontId="2"/>
  </si>
  <si>
    <t xml:space="preserve"> 障がい者自立支援給付費（福祉局分）
 障がい児給付費
 介護サービス継続支援事業補助
 生活保護費</t>
    <rPh sb="13" eb="15">
      <t>フクシ</t>
    </rPh>
    <rPh sb="15" eb="17">
      <t>キョクブン</t>
    </rPh>
    <rPh sb="29" eb="31">
      <t>カイゴ</t>
    </rPh>
    <rPh sb="35" eb="39">
      <t>ケイゾクシエン</t>
    </rPh>
    <rPh sb="39" eb="41">
      <t>ジギョウ</t>
    </rPh>
    <rPh sb="41" eb="43">
      <t>ホジョ</t>
    </rPh>
    <rPh sb="45" eb="49">
      <t>セイカツホゴ</t>
    </rPh>
    <rPh sb="49" eb="50">
      <t>ヒ</t>
    </rPh>
    <phoneticPr fontId="2"/>
  </si>
  <si>
    <t>＋15,989
＋3,986
＋3,811
△4,368</t>
    <phoneticPr fontId="2"/>
  </si>
  <si>
    <t>健康費</t>
    <rPh sb="0" eb="2">
      <t>ケンコウ</t>
    </rPh>
    <rPh sb="2" eb="3">
      <t>ヒ</t>
    </rPh>
    <phoneticPr fontId="2"/>
  </si>
  <si>
    <t xml:space="preserve"> 新型コロナ受診相談センターの運営
 大阪健康安全基盤研究所の一元化施設整備</t>
    <rPh sb="1" eb="3">
      <t>シンガタ</t>
    </rPh>
    <rPh sb="6" eb="8">
      <t>ジュシン</t>
    </rPh>
    <rPh sb="8" eb="10">
      <t>ソウダン</t>
    </rPh>
    <rPh sb="15" eb="17">
      <t>ウンエイ</t>
    </rPh>
    <rPh sb="19" eb="21">
      <t>オオサカ</t>
    </rPh>
    <rPh sb="21" eb="23">
      <t>ケンコウ</t>
    </rPh>
    <rPh sb="23" eb="25">
      <t>アンゼン</t>
    </rPh>
    <rPh sb="25" eb="27">
      <t>キバン</t>
    </rPh>
    <rPh sb="27" eb="29">
      <t>ケンキュウ</t>
    </rPh>
    <rPh sb="29" eb="30">
      <t>ショ</t>
    </rPh>
    <rPh sb="31" eb="33">
      <t>イチゲン</t>
    </rPh>
    <rPh sb="33" eb="34">
      <t>カ</t>
    </rPh>
    <rPh sb="34" eb="36">
      <t>シセツ</t>
    </rPh>
    <rPh sb="36" eb="38">
      <t>セイビ</t>
    </rPh>
    <phoneticPr fontId="0"/>
  </si>
  <si>
    <t>＋5,659
△3,818</t>
  </si>
  <si>
    <t>こども青少年費</t>
    <rPh sb="3" eb="6">
      <t>セイショウネン</t>
    </rPh>
    <rPh sb="6" eb="7">
      <t>ヒ</t>
    </rPh>
    <phoneticPr fontId="2"/>
  </si>
  <si>
    <t xml:space="preserve"> 児童福祉施設等における新型コロナウイルス
 　　　　　　　　　　　　　感染症対策事業
 民間保育所等整備事業
 習い事・塾代助成事業</t>
    <rPh sb="1" eb="3">
      <t>ジドウ</t>
    </rPh>
    <rPh sb="3" eb="5">
      <t>フクシ</t>
    </rPh>
    <rPh sb="5" eb="7">
      <t>シセツ</t>
    </rPh>
    <rPh sb="7" eb="8">
      <t>トウ</t>
    </rPh>
    <rPh sb="12" eb="14">
      <t>シンガタ</t>
    </rPh>
    <rPh sb="36" eb="39">
      <t>カンセンショウ</t>
    </rPh>
    <rPh sb="39" eb="41">
      <t>タイサク</t>
    </rPh>
    <rPh sb="41" eb="43">
      <t>ジギョウ</t>
    </rPh>
    <rPh sb="45" eb="51">
      <t>ミンカンホイクショトウ</t>
    </rPh>
    <rPh sb="51" eb="55">
      <t>セイビジギョウ</t>
    </rPh>
    <rPh sb="57" eb="58">
      <t>ナラ</t>
    </rPh>
    <rPh sb="59" eb="60">
      <t>ゴト</t>
    </rPh>
    <rPh sb="61" eb="63">
      <t>ジュクダイ</t>
    </rPh>
    <rPh sb="63" eb="65">
      <t>ジョセイ</t>
    </rPh>
    <rPh sb="65" eb="67">
      <t>ジギョウ</t>
    </rPh>
    <phoneticPr fontId="2"/>
  </si>
  <si>
    <t xml:space="preserve">
△1,548
△1,471
＋1,323</t>
    <phoneticPr fontId="2"/>
  </si>
  <si>
    <t>環境費</t>
    <rPh sb="0" eb="2">
      <t>カンキョウ</t>
    </rPh>
    <rPh sb="2" eb="3">
      <t>ヒ</t>
    </rPh>
    <phoneticPr fontId="2"/>
  </si>
  <si>
    <t xml:space="preserve"> 路上喫煙対策事業
 家庭系ごみ収集輸送事業の民間委託
 万博を契機としたバス事業者の脱炭素化促進事業</t>
    <rPh sb="1" eb="5">
      <t>ロジョウキツエン</t>
    </rPh>
    <rPh sb="5" eb="9">
      <t>タイサクジギョウ</t>
    </rPh>
    <rPh sb="29" eb="31">
      <t>バンパク</t>
    </rPh>
    <rPh sb="32" eb="34">
      <t>ケイキ</t>
    </rPh>
    <rPh sb="39" eb="42">
      <t>ジギョウシャ</t>
    </rPh>
    <rPh sb="43" eb="46">
      <t>ダツタンソ</t>
    </rPh>
    <rPh sb="46" eb="47">
      <t>カ</t>
    </rPh>
    <rPh sb="47" eb="51">
      <t>ソクシンジギョウ</t>
    </rPh>
    <phoneticPr fontId="2"/>
  </si>
  <si>
    <t>＋929
＋257
＋207</t>
    <phoneticPr fontId="2"/>
  </si>
  <si>
    <t>経済戦略費</t>
    <rPh sb="0" eb="2">
      <t>ケイザイ</t>
    </rPh>
    <rPh sb="2" eb="4">
      <t>センリャク</t>
    </rPh>
    <rPh sb="4" eb="5">
      <t>ヒ</t>
    </rPh>
    <phoneticPr fontId="2"/>
  </si>
  <si>
    <t xml:space="preserve"> 国際博覧会推進事業
 市立美術館の魅力向上
 スポーツ施設等の補修</t>
    <rPh sb="12" eb="14">
      <t>シリツ</t>
    </rPh>
    <rPh sb="14" eb="17">
      <t>ビジュツカン</t>
    </rPh>
    <rPh sb="18" eb="20">
      <t>ミリョク</t>
    </rPh>
    <rPh sb="20" eb="22">
      <t>コウジョウ</t>
    </rPh>
    <phoneticPr fontId="2"/>
  </si>
  <si>
    <t>＋8,681
＋6,742
＋2,379</t>
    <phoneticPr fontId="2"/>
  </si>
  <si>
    <t>土木費</t>
    <rPh sb="0" eb="2">
      <t>ドボク</t>
    </rPh>
    <rPh sb="2" eb="3">
      <t>ヒ</t>
    </rPh>
    <phoneticPr fontId="2"/>
  </si>
  <si>
    <t xml:space="preserve"> なにわ筋線事業
 淀川左岸線（２期）事業 
 うめきた２期区域基盤整備</t>
    <rPh sb="4" eb="5">
      <t>スジ</t>
    </rPh>
    <rPh sb="5" eb="6">
      <t>セン</t>
    </rPh>
    <rPh sb="6" eb="8">
      <t>ジギョウ</t>
    </rPh>
    <phoneticPr fontId="0"/>
  </si>
  <si>
    <t>＋4,063
＋1,460
△4,508</t>
    <phoneticPr fontId="2"/>
  </si>
  <si>
    <t>港湾費</t>
    <rPh sb="0" eb="2">
      <t>コウワン</t>
    </rPh>
    <rPh sb="2" eb="3">
      <t>ヒ</t>
    </rPh>
    <phoneticPr fontId="2"/>
  </si>
  <si>
    <t xml:space="preserve"> 天保山客船ターミナル整備事業
 夢洲地区インフラ整備（鉄道・道路整備等）
 係留施設の応急補修</t>
    <rPh sb="1" eb="4">
      <t>テンポウザン</t>
    </rPh>
    <rPh sb="4" eb="6">
      <t>キャクセン</t>
    </rPh>
    <rPh sb="11" eb="13">
      <t>セイビ</t>
    </rPh>
    <phoneticPr fontId="2"/>
  </si>
  <si>
    <t>＋1,543
＋1,174
△862</t>
    <phoneticPr fontId="2"/>
  </si>
  <si>
    <t>住宅費</t>
    <rPh sb="0" eb="2">
      <t>ジュウタク</t>
    </rPh>
    <rPh sb="2" eb="3">
      <t>ヒ</t>
    </rPh>
    <phoneticPr fontId="2"/>
  </si>
  <si>
    <t xml:space="preserve"> 市営住宅建替事業
 生野区南部地区整備事業</t>
    <rPh sb="11" eb="16">
      <t>イクノクナンブ</t>
    </rPh>
    <rPh sb="16" eb="22">
      <t>チクセイビジギョウ</t>
    </rPh>
    <phoneticPr fontId="0"/>
  </si>
  <si>
    <t>＋695
＋649</t>
    <phoneticPr fontId="2"/>
  </si>
  <si>
    <t>消防費</t>
    <rPh sb="0" eb="2">
      <t>ショウボウ</t>
    </rPh>
    <rPh sb="2" eb="3">
      <t>ヒ</t>
    </rPh>
    <phoneticPr fontId="2"/>
  </si>
  <si>
    <t xml:space="preserve"> 消防情報システム更新 
 消防艇整備
 消防庁舎建設事業（住吉消防署万代出張所の建替）</t>
    <rPh sb="1" eb="5">
      <t>ショウボウジョウホウ</t>
    </rPh>
    <rPh sb="9" eb="11">
      <t>コウシン</t>
    </rPh>
    <rPh sb="14" eb="17">
      <t>ショウボウテイ</t>
    </rPh>
    <rPh sb="17" eb="19">
      <t>セイビ</t>
    </rPh>
    <rPh sb="27" eb="29">
      <t>ジギョウ</t>
    </rPh>
    <rPh sb="30" eb="35">
      <t>スミヨシショウボウショ</t>
    </rPh>
    <rPh sb="35" eb="37">
      <t>マンダイ</t>
    </rPh>
    <rPh sb="37" eb="40">
      <t>シュッチョウジョ</t>
    </rPh>
    <rPh sb="41" eb="43">
      <t>ダテタイ</t>
    </rPh>
    <phoneticPr fontId="0"/>
  </si>
  <si>
    <t>＋3,349
＋948
＋498</t>
  </si>
  <si>
    <t>教育費</t>
    <rPh sb="0" eb="3">
      <t>キョウイクヒ</t>
    </rPh>
    <phoneticPr fontId="2"/>
  </si>
  <si>
    <t xml:space="preserve"> 学校維持運営費
 校舎補修等整備事業</t>
    <rPh sb="1" eb="8">
      <t>ガッコウイジウンエイヒ</t>
    </rPh>
    <rPh sb="10" eb="12">
      <t>コウシャ</t>
    </rPh>
    <rPh sb="12" eb="19">
      <t>ホシュウトウセイビジギョウ</t>
    </rPh>
    <phoneticPr fontId="0"/>
  </si>
  <si>
    <t>＋2,191
＋607</t>
    <phoneticPr fontId="2"/>
  </si>
  <si>
    <t>大学費</t>
    <rPh sb="0" eb="2">
      <t>ダイガク</t>
    </rPh>
    <rPh sb="2" eb="3">
      <t>ヒ</t>
    </rPh>
    <phoneticPr fontId="2"/>
  </si>
  <si>
    <t xml:space="preserve"> 新大学キャンパス整備事業</t>
    <rPh sb="1" eb="2">
      <t>シン</t>
    </rPh>
    <rPh sb="2" eb="4">
      <t>ダイガク</t>
    </rPh>
    <rPh sb="9" eb="11">
      <t>セイビ</t>
    </rPh>
    <rPh sb="11" eb="13">
      <t>ジギョウ</t>
    </rPh>
    <phoneticPr fontId="2"/>
  </si>
  <si>
    <t>＋7,914</t>
    <phoneticPr fontId="2"/>
  </si>
  <si>
    <t xml:space="preserve"> 元　　金
 利　　子
 雑　　費</t>
    <rPh sb="1" eb="2">
      <t>モト</t>
    </rPh>
    <rPh sb="4" eb="5">
      <t>キン</t>
    </rPh>
    <rPh sb="7" eb="8">
      <t>リ</t>
    </rPh>
    <rPh sb="10" eb="11">
      <t>コ</t>
    </rPh>
    <phoneticPr fontId="2"/>
  </si>
  <si>
    <t>△446
△302
△15</t>
  </si>
  <si>
    <t>予備費</t>
    <rPh sb="0" eb="3">
      <t>ヨビヒ</t>
    </rPh>
    <phoneticPr fontId="2"/>
  </si>
  <si>
    <t>-</t>
    <phoneticPr fontId="2"/>
  </si>
  <si>
    <t xml:space="preserve">- </t>
    <phoneticPr fontId="2"/>
  </si>
  <si>
    <t>※主な事業</t>
    <rPh sb="1" eb="2">
      <t>オモ</t>
    </rPh>
    <rPh sb="3" eb="5">
      <t>ジギョウ</t>
    </rPh>
    <phoneticPr fontId="2"/>
  </si>
  <si>
    <t>　※１…観光、文化・スポーツ振興、産業経済等に関する事業</t>
    <rPh sb="4" eb="6">
      <t>カンコウ</t>
    </rPh>
    <rPh sb="7" eb="9">
      <t>ブンカ</t>
    </rPh>
    <rPh sb="14" eb="16">
      <t>シンコウ</t>
    </rPh>
    <rPh sb="17" eb="19">
      <t>サンギョウ</t>
    </rPh>
    <rPh sb="19" eb="21">
      <t>ケイザイ</t>
    </rPh>
    <rPh sb="21" eb="22">
      <t>ナド</t>
    </rPh>
    <rPh sb="23" eb="24">
      <t>カン</t>
    </rPh>
    <rPh sb="26" eb="28">
      <t>ジギョウ</t>
    </rPh>
    <phoneticPr fontId="2"/>
  </si>
  <si>
    <t>　※２…道路、橋梁、河川及び公園の管理・整備、区画整理等に関する事業</t>
    <rPh sb="4" eb="6">
      <t>ドウロ</t>
    </rPh>
    <rPh sb="7" eb="9">
      <t>キョウリョウ</t>
    </rPh>
    <rPh sb="10" eb="12">
      <t>カセン</t>
    </rPh>
    <rPh sb="12" eb="13">
      <t>オヨ</t>
    </rPh>
    <rPh sb="14" eb="16">
      <t>コウエン</t>
    </rPh>
    <rPh sb="17" eb="19">
      <t>カンリ</t>
    </rPh>
    <rPh sb="20" eb="22">
      <t>セイビ</t>
    </rPh>
    <rPh sb="23" eb="25">
      <t>クカク</t>
    </rPh>
    <rPh sb="25" eb="28">
      <t>セイリナド</t>
    </rPh>
    <rPh sb="29" eb="30">
      <t>カン</t>
    </rPh>
    <rPh sb="32" eb="34">
      <t>ジギョウ</t>
    </rPh>
    <phoneticPr fontId="2"/>
  </si>
  <si>
    <t>（４）一般会計収支の状況</t>
    <rPh sb="3" eb="5">
      <t>イッパン</t>
    </rPh>
    <rPh sb="5" eb="7">
      <t>カイケイ</t>
    </rPh>
    <rPh sb="7" eb="9">
      <t>シュウシ</t>
    </rPh>
    <rPh sb="10" eb="12">
      <t>ジョウキョウ</t>
    </rPh>
    <phoneticPr fontId="2"/>
  </si>
  <si>
    <t>(単位：百万円、％)</t>
    <rPh sb="1" eb="3">
      <t>タンイ</t>
    </rPh>
    <rPh sb="4" eb="7">
      <t>ヒャクマンエン</t>
    </rPh>
    <phoneticPr fontId="2"/>
  </si>
  <si>
    <t>区　　分</t>
    <rPh sb="0" eb="1">
      <t>ク</t>
    </rPh>
    <rPh sb="3" eb="4">
      <t>ブン</t>
    </rPh>
    <phoneticPr fontId="2"/>
  </si>
  <si>
    <t>歳　　　入　　　　　   　　　①</t>
    <rPh sb="0" eb="1">
      <t>トシ</t>
    </rPh>
    <rPh sb="4" eb="5">
      <t>イリ</t>
    </rPh>
    <phoneticPr fontId="2"/>
  </si>
  <si>
    <t>税　　　　　等</t>
    <rPh sb="0" eb="1">
      <t>ゼイ</t>
    </rPh>
    <rPh sb="6" eb="7">
      <t>トウ</t>
    </rPh>
    <phoneticPr fontId="2"/>
  </si>
  <si>
    <t>市　　　　税</t>
    <rPh sb="0" eb="1">
      <t>シ</t>
    </rPh>
    <rPh sb="5" eb="6">
      <t>ゼイ</t>
    </rPh>
    <phoneticPr fontId="2"/>
  </si>
  <si>
    <t>地方特例交付金</t>
    <rPh sb="0" eb="2">
      <t>チホウ</t>
    </rPh>
    <rPh sb="2" eb="4">
      <t>トクレイ</t>
    </rPh>
    <rPh sb="4" eb="7">
      <t>コウフキン</t>
    </rPh>
    <phoneticPr fontId="2"/>
  </si>
  <si>
    <t>地方交付税</t>
    <rPh sb="0" eb="2">
      <t>チホウ</t>
    </rPh>
    <rPh sb="2" eb="5">
      <t>コウフゼイ</t>
    </rPh>
    <phoneticPr fontId="2"/>
  </si>
  <si>
    <t>譲与税・交付金</t>
    <rPh sb="0" eb="2">
      <t>ジョウヨ</t>
    </rPh>
    <rPh sb="2" eb="3">
      <t>ゼイ</t>
    </rPh>
    <rPh sb="4" eb="7">
      <t>コウフキン</t>
    </rPh>
    <phoneticPr fontId="2"/>
  </si>
  <si>
    <t>特　定　財　源</t>
    <rPh sb="0" eb="1">
      <t>トク</t>
    </rPh>
    <rPh sb="2" eb="3">
      <t>サダム</t>
    </rPh>
    <rPh sb="4" eb="5">
      <t>ザイ</t>
    </rPh>
    <rPh sb="6" eb="7">
      <t>ミナモト</t>
    </rPh>
    <phoneticPr fontId="2"/>
  </si>
  <si>
    <t>市債</t>
    <rPh sb="0" eb="2">
      <t>シサイ</t>
    </rPh>
    <phoneticPr fontId="2"/>
  </si>
  <si>
    <t>その他</t>
    <rPh sb="2" eb="3">
      <t>タ</t>
    </rPh>
    <phoneticPr fontId="2"/>
  </si>
  <si>
    <t>歳　　　出　 　　  　        ②</t>
    <rPh sb="0" eb="1">
      <t>トシ</t>
    </rPh>
    <rPh sb="4" eb="5">
      <t>デ</t>
    </rPh>
    <phoneticPr fontId="2"/>
  </si>
  <si>
    <t>行政施策経費</t>
    <rPh sb="0" eb="2">
      <t>ギョウセイ</t>
    </rPh>
    <rPh sb="2" eb="4">
      <t>シサク</t>
    </rPh>
    <rPh sb="4" eb="6">
      <t>ケイヒ</t>
    </rPh>
    <phoneticPr fontId="2"/>
  </si>
  <si>
    <t>特別会計繰出金等</t>
    <rPh sb="0" eb="2">
      <t>トクベツ</t>
    </rPh>
    <rPh sb="2" eb="4">
      <t>カイケイ</t>
    </rPh>
    <rPh sb="4" eb="6">
      <t>クリダ</t>
    </rPh>
    <rPh sb="6" eb="7">
      <t>キン</t>
    </rPh>
    <rPh sb="7" eb="8">
      <t>トウ</t>
    </rPh>
    <phoneticPr fontId="2"/>
  </si>
  <si>
    <t>通常収支不足額          ①－②</t>
    <rPh sb="0" eb="2">
      <t>ツウジョウ</t>
    </rPh>
    <rPh sb="2" eb="4">
      <t>シュウシ</t>
    </rPh>
    <rPh sb="4" eb="6">
      <t>フソク</t>
    </rPh>
    <rPh sb="6" eb="7">
      <t>ガク</t>
    </rPh>
    <phoneticPr fontId="2"/>
  </si>
  <si>
    <t>補塡財源（財政調整基金）</t>
    <rPh sb="0" eb="1">
      <t>ホ</t>
    </rPh>
    <rPh sb="1" eb="2">
      <t>フサガル</t>
    </rPh>
    <rPh sb="2" eb="4">
      <t>ザイゲン</t>
    </rPh>
    <phoneticPr fontId="2"/>
  </si>
  <si>
    <t xml:space="preserve"> </t>
    <phoneticPr fontId="2"/>
  </si>
  <si>
    <t>４．市税予算の内訳</t>
    <rPh sb="2" eb="4">
      <t>シゼイ</t>
    </rPh>
    <rPh sb="4" eb="6">
      <t>ヨサン</t>
    </rPh>
    <rPh sb="7" eb="9">
      <t>ウチワケ</t>
    </rPh>
    <phoneticPr fontId="2"/>
  </si>
  <si>
    <t>●</t>
    <phoneticPr fontId="2"/>
  </si>
  <si>
    <t>当初予算額</t>
    <rPh sb="0" eb="2">
      <t>トウショ</t>
    </rPh>
    <rPh sb="2" eb="4">
      <t>ヨサン</t>
    </rPh>
    <rPh sb="4" eb="5">
      <t>ガク</t>
    </rPh>
    <phoneticPr fontId="2"/>
  </si>
  <si>
    <t>（対前年度比</t>
    <rPh sb="1" eb="2">
      <t>タイ</t>
    </rPh>
    <rPh sb="2" eb="5">
      <t>ゼンネンド</t>
    </rPh>
    <rPh sb="5" eb="6">
      <t>ヒ</t>
    </rPh>
    <phoneticPr fontId="2"/>
  </si>
  <si>
    <t>％</t>
    <phoneticPr fontId="2"/>
  </si>
  <si>
    <t>）</t>
    <phoneticPr fontId="2"/>
  </si>
  <si>
    <t>　市税収入は、土地の負担調整措置や家屋の新増築などにより固定資産税・都市計画税の増収が見込まれることなどから、２年連続の増となる794,469百万円を計上した。</t>
    <rPh sb="7" eb="9">
      <t>トチ</t>
    </rPh>
    <rPh sb="10" eb="12">
      <t>フタン</t>
    </rPh>
    <rPh sb="12" eb="14">
      <t>チョウセイ</t>
    </rPh>
    <rPh sb="14" eb="16">
      <t>ソチ</t>
    </rPh>
    <rPh sb="17" eb="19">
      <t>カオク</t>
    </rPh>
    <rPh sb="20" eb="21">
      <t>シン</t>
    </rPh>
    <rPh sb="21" eb="23">
      <t>ゾウチク</t>
    </rPh>
    <rPh sb="28" eb="33">
      <t>コテイシサンゼイ</t>
    </rPh>
    <rPh sb="34" eb="39">
      <t>トシケイカクゼイ</t>
    </rPh>
    <rPh sb="40" eb="42">
      <t>ゾウシュウ</t>
    </rPh>
    <rPh sb="43" eb="45">
      <t>ミコ</t>
    </rPh>
    <rPh sb="56" eb="59">
      <t>ネンレンゾク</t>
    </rPh>
    <phoneticPr fontId="2"/>
  </si>
  <si>
    <t>（単位：百万円、％）</t>
    <rPh sb="1" eb="3">
      <t>タンイ</t>
    </rPh>
    <rPh sb="4" eb="6">
      <t>ヒャクマン</t>
    </rPh>
    <rPh sb="6" eb="7">
      <t>エン</t>
    </rPh>
    <phoneticPr fontId="2"/>
  </si>
  <si>
    <t>５年度当初</t>
    <rPh sb="1" eb="3">
      <t>ネンド</t>
    </rPh>
    <rPh sb="3" eb="4">
      <t>トウ</t>
    </rPh>
    <rPh sb="4" eb="5">
      <t>ショ</t>
    </rPh>
    <phoneticPr fontId="2"/>
  </si>
  <si>
    <t>４年度当初</t>
    <phoneticPr fontId="2"/>
  </si>
  <si>
    <t>主な増減</t>
    <rPh sb="0" eb="1">
      <t>オモ</t>
    </rPh>
    <rPh sb="2" eb="4">
      <t>ゾウゲン</t>
    </rPh>
    <phoneticPr fontId="2"/>
  </si>
  <si>
    <t>市税総計</t>
    <phoneticPr fontId="2"/>
  </si>
  <si>
    <t>・２年連続の増</t>
    <rPh sb="2" eb="3">
      <t>ネン</t>
    </rPh>
    <rPh sb="3" eb="5">
      <t>レンゾク</t>
    </rPh>
    <rPh sb="6" eb="7">
      <t>ゾウ</t>
    </rPh>
    <phoneticPr fontId="2"/>
  </si>
  <si>
    <t>個人市民税</t>
    <rPh sb="0" eb="2">
      <t>コジン</t>
    </rPh>
    <rPh sb="2" eb="5">
      <t>シミンゼイ</t>
    </rPh>
    <phoneticPr fontId="2"/>
  </si>
  <si>
    <t>一人当たり税額の増　など</t>
    <rPh sb="0" eb="3">
      <t>ヒトリア</t>
    </rPh>
    <rPh sb="5" eb="7">
      <t>ゼイガク</t>
    </rPh>
    <rPh sb="8" eb="9">
      <t>ゾウ</t>
    </rPh>
    <phoneticPr fontId="2"/>
  </si>
  <si>
    <t>法人市民税</t>
    <rPh sb="0" eb="2">
      <t>ホウジン</t>
    </rPh>
    <rPh sb="2" eb="5">
      <t>シミンゼイ</t>
    </rPh>
    <phoneticPr fontId="2"/>
  </si>
  <si>
    <t>企業収益の増　など</t>
    <rPh sb="0" eb="4">
      <t>キギョウシュウエキ</t>
    </rPh>
    <rPh sb="5" eb="6">
      <t>ゾウ</t>
    </rPh>
    <phoneticPr fontId="2"/>
  </si>
  <si>
    <t>固定資産税
都市計画税</t>
    <rPh sb="0" eb="2">
      <t>コテイ</t>
    </rPh>
    <rPh sb="2" eb="5">
      <t>シサンゼイ</t>
    </rPh>
    <rPh sb="6" eb="8">
      <t>トシ</t>
    </rPh>
    <rPh sb="8" eb="10">
      <t>ケイカク</t>
    </rPh>
    <rPh sb="10" eb="11">
      <t>ゼイ</t>
    </rPh>
    <phoneticPr fontId="2"/>
  </si>
  <si>
    <t>・
・</t>
    <phoneticPr fontId="2"/>
  </si>
  <si>
    <t>土地の負担調整措置による増
家屋の新増築による増　　　　など</t>
    <rPh sb="14" eb="16">
      <t>カオク</t>
    </rPh>
    <rPh sb="17" eb="20">
      <t>シンゾウチク</t>
    </rPh>
    <rPh sb="23" eb="24">
      <t>ゾウ</t>
    </rPh>
    <phoneticPr fontId="2"/>
  </si>
  <si>
    <t>その他の税</t>
    <rPh sb="2" eb="3">
      <t>タ</t>
    </rPh>
    <rPh sb="4" eb="5">
      <t>ゼイ</t>
    </rPh>
    <phoneticPr fontId="2"/>
  </si>
  <si>
    <t>事業所税の増　など</t>
    <rPh sb="0" eb="3">
      <t>ジギョウショ</t>
    </rPh>
    <rPh sb="3" eb="4">
      <t>ゼイ</t>
    </rPh>
    <rPh sb="5" eb="6">
      <t>ゾウ</t>
    </rPh>
    <phoneticPr fontId="2"/>
  </si>
  <si>
    <r>
      <t>R</t>
    </r>
    <r>
      <rPr>
        <sz val="11"/>
        <color rgb="FFFF0000"/>
        <rFont val="ＭＳ 明朝"/>
        <family val="1"/>
        <charset val="128"/>
      </rPr>
      <t>5</t>
    </r>
    <phoneticPr fontId="2"/>
  </si>
  <si>
    <r>
      <t>R</t>
    </r>
    <r>
      <rPr>
        <sz val="11"/>
        <color rgb="FFFF0000"/>
        <rFont val="ＭＳ 明朝"/>
        <family val="1"/>
        <charset val="128"/>
      </rPr>
      <t>4</t>
    </r>
    <phoneticPr fontId="2"/>
  </si>
  <si>
    <t>税        目</t>
  </si>
  <si>
    <t>徴収猶予の特例による増収額</t>
    <rPh sb="0" eb="2">
      <t>チョウシュウ</t>
    </rPh>
    <rPh sb="2" eb="4">
      <t>ユウヨ</t>
    </rPh>
    <rPh sb="5" eb="7">
      <t>トクレイ</t>
    </rPh>
    <rPh sb="10" eb="12">
      <t>ゾウシュウ</t>
    </rPh>
    <rPh sb="12" eb="13">
      <t>ガク</t>
    </rPh>
    <phoneticPr fontId="2"/>
  </si>
  <si>
    <t>４年度
当　初</t>
    <rPh sb="1" eb="3">
      <t>ネンド</t>
    </rPh>
    <rPh sb="4" eb="5">
      <t>トウ</t>
    </rPh>
    <rPh sb="6" eb="7">
      <t>ショ</t>
    </rPh>
    <phoneticPr fontId="2"/>
  </si>
  <si>
    <t>３年度
当　初</t>
    <phoneticPr fontId="2"/>
  </si>
  <si>
    <t>伸　率</t>
    <rPh sb="0" eb="1">
      <t>ノ</t>
    </rPh>
    <rPh sb="2" eb="3">
      <t>リツ</t>
    </rPh>
    <phoneticPr fontId="2"/>
  </si>
  <si>
    <t>収入見込額</t>
  </si>
  <si>
    <t>市　税　総　計</t>
  </si>
  <si>
    <t>１　市民税</t>
  </si>
  <si>
    <t>　  個   人</t>
  </si>
  <si>
    <t xml:space="preserve">       均等割</t>
  </si>
  <si>
    <t>　　 　所得割</t>
  </si>
  <si>
    <t>　　　 特別徴収</t>
  </si>
  <si>
    <t>　　　 普通徴収</t>
  </si>
  <si>
    <t>　   法   人</t>
  </si>
  <si>
    <t>　　　 均等割</t>
  </si>
  <si>
    <t>　　 　法人税割</t>
  </si>
  <si>
    <t>２　固定資産税</t>
  </si>
  <si>
    <t xml:space="preserve">  　純固定資産税</t>
  </si>
  <si>
    <t>　　　 土   地</t>
  </si>
  <si>
    <t>　　 　家   屋</t>
  </si>
  <si>
    <t>　　　 償却資産</t>
  </si>
  <si>
    <t>　　 　交 付 金</t>
    <phoneticPr fontId="2"/>
  </si>
  <si>
    <t>３　軽自動車税</t>
  </si>
  <si>
    <t>　　環境性能割</t>
    <rPh sb="2" eb="4">
      <t>カンキョウ</t>
    </rPh>
    <rPh sb="4" eb="6">
      <t>セイノウ</t>
    </rPh>
    <rPh sb="6" eb="7">
      <t>ワリ</t>
    </rPh>
    <phoneticPr fontId="2"/>
  </si>
  <si>
    <t>　　種別割</t>
    <rPh sb="2" eb="4">
      <t>シュベツ</t>
    </rPh>
    <rPh sb="4" eb="5">
      <t>ワリ</t>
    </rPh>
    <phoneticPr fontId="2"/>
  </si>
  <si>
    <t>４　市たばこ税</t>
  </si>
  <si>
    <t>５　入湯税</t>
    <rPh sb="2" eb="4">
      <t>ニュウトウ</t>
    </rPh>
    <rPh sb="4" eb="5">
      <t>ゼイ</t>
    </rPh>
    <phoneticPr fontId="2"/>
  </si>
  <si>
    <t>６　事業所税</t>
    <phoneticPr fontId="2"/>
  </si>
  <si>
    <t>　  資産割</t>
  </si>
  <si>
    <t xml:space="preserve">  　従業者割</t>
  </si>
  <si>
    <t>７　都市計画税</t>
    <phoneticPr fontId="2"/>
  </si>
  <si>
    <t>　  土   地</t>
  </si>
  <si>
    <t>　  家   屋</t>
  </si>
  <si>
    <t>（単位：億円）</t>
    <rPh sb="1" eb="3">
      <t>タンイ</t>
    </rPh>
    <rPh sb="4" eb="5">
      <t>オク</t>
    </rPh>
    <rPh sb="5" eb="6">
      <t>エン</t>
    </rPh>
    <phoneticPr fontId="2"/>
  </si>
  <si>
    <t>Ｈ8</t>
    <phoneticPr fontId="2"/>
  </si>
  <si>
    <t>R元</t>
    <rPh sb="1" eb="2">
      <t>ガン</t>
    </rPh>
    <phoneticPr fontId="77"/>
  </si>
  <si>
    <t>R２</t>
    <phoneticPr fontId="77"/>
  </si>
  <si>
    <t>R３</t>
    <phoneticPr fontId="77"/>
  </si>
  <si>
    <r>
      <t xml:space="preserve">R４
</t>
    </r>
    <r>
      <rPr>
        <sz val="11"/>
        <color rgb="FFFF0000"/>
        <rFont val="ＭＳ 明朝"/>
        <family val="1"/>
        <charset val="128"/>
      </rPr>
      <t>(予算）</t>
    </r>
    <rPh sb="4" eb="6">
      <t>ヨサン</t>
    </rPh>
    <phoneticPr fontId="77"/>
  </si>
  <si>
    <r>
      <t xml:space="preserve">R５
</t>
    </r>
    <r>
      <rPr>
        <sz val="11"/>
        <color rgb="FFFF0000"/>
        <rFont val="ＭＳ 明朝"/>
        <family val="1"/>
        <charset val="128"/>
      </rPr>
      <t>(予算）</t>
    </r>
    <rPh sb="4" eb="6">
      <t>ヨサン</t>
    </rPh>
    <phoneticPr fontId="77"/>
  </si>
  <si>
    <t>固定資産税・都市計画税</t>
    <rPh sb="0" eb="2">
      <t>コテイ</t>
    </rPh>
    <rPh sb="2" eb="5">
      <t>シサンゼイ</t>
    </rPh>
    <rPh sb="6" eb="8">
      <t>トシ</t>
    </rPh>
    <rPh sb="8" eb="10">
      <t>ケイカク</t>
    </rPh>
    <rPh sb="10" eb="11">
      <t>ゼイ</t>
    </rPh>
    <phoneticPr fontId="2"/>
  </si>
  <si>
    <t>市税総計</t>
    <rPh sb="0" eb="2">
      <t>シゼイ</t>
    </rPh>
    <rPh sb="2" eb="4">
      <t>ソウケイ</t>
    </rPh>
    <phoneticPr fontId="2"/>
  </si>
  <si>
    <t>千円単位</t>
    <rPh sb="0" eb="2">
      <t>センエン</t>
    </rPh>
    <rPh sb="2" eb="4">
      <t>タンイ</t>
    </rPh>
    <phoneticPr fontId="2"/>
  </si>
  <si>
    <t>※　H28決算以降は、計に合わせた端数調整を行わないこととしたため、四捨五入の関係で合計が一致しない場合がある。</t>
    <rPh sb="5" eb="7">
      <t>ケッサン</t>
    </rPh>
    <rPh sb="7" eb="9">
      <t>イコウ</t>
    </rPh>
    <rPh sb="11" eb="12">
      <t>ケイ</t>
    </rPh>
    <rPh sb="13" eb="14">
      <t>ア</t>
    </rPh>
    <rPh sb="17" eb="19">
      <t>ハスウ</t>
    </rPh>
    <rPh sb="19" eb="21">
      <t>チョウセイ</t>
    </rPh>
    <rPh sb="22" eb="23">
      <t>オコナ</t>
    </rPh>
    <phoneticPr fontId="2"/>
  </si>
  <si>
    <t>H20</t>
    <phoneticPr fontId="77"/>
  </si>
  <si>
    <t>H21</t>
    <phoneticPr fontId="77"/>
  </si>
  <si>
    <t>Ｈ22</t>
    <phoneticPr fontId="77"/>
  </si>
  <si>
    <t>H23</t>
    <phoneticPr fontId="77"/>
  </si>
  <si>
    <t>H24</t>
    <phoneticPr fontId="77"/>
  </si>
  <si>
    <t>H25</t>
    <phoneticPr fontId="77"/>
  </si>
  <si>
    <t>H26</t>
    <phoneticPr fontId="77"/>
  </si>
  <si>
    <t>H27</t>
    <phoneticPr fontId="77"/>
  </si>
  <si>
    <t>H28</t>
    <phoneticPr fontId="77"/>
  </si>
  <si>
    <t>H29</t>
  </si>
  <si>
    <t>H30</t>
    <phoneticPr fontId="77"/>
  </si>
  <si>
    <t>R４
(予算）</t>
    <rPh sb="4" eb="6">
      <t>ヨサン</t>
    </rPh>
    <phoneticPr fontId="77"/>
  </si>
  <si>
    <t>R５
(予算）</t>
    <rPh sb="4" eb="6">
      <t>ヨサン</t>
    </rPh>
    <phoneticPr fontId="77"/>
  </si>
  <si>
    <t>対前年度</t>
    <rPh sb="0" eb="1">
      <t>タイ</t>
    </rPh>
    <rPh sb="1" eb="4">
      <t>ゼンネンド</t>
    </rPh>
    <phoneticPr fontId="2"/>
  </si>
  <si>
    <t>○市税ラウンド表</t>
    <rPh sb="1" eb="3">
      <t>シゼイ</t>
    </rPh>
    <rPh sb="7" eb="8">
      <t>ヒョウ</t>
    </rPh>
    <phoneticPr fontId="2"/>
  </si>
  <si>
    <t>再概計</t>
    <rPh sb="0" eb="1">
      <t>サイ</t>
    </rPh>
    <rPh sb="1" eb="2">
      <t>オオムネ</t>
    </rPh>
    <rPh sb="2" eb="3">
      <t>ケイ</t>
    </rPh>
    <phoneticPr fontId="2"/>
  </si>
  <si>
    <t>R２より考え方の変更あり</t>
    <rPh sb="4" eb="5">
      <t>カンガ</t>
    </rPh>
    <rPh sb="6" eb="7">
      <t>カタ</t>
    </rPh>
    <rPh sb="8" eb="10">
      <t>ヘンコウ</t>
    </rPh>
    <phoneticPr fontId="2"/>
  </si>
  <si>
    <t>これまでは税目ごとに端数調整したものを積み上げていたが、公表ベースの単位で端数調整へ変更</t>
    <rPh sb="5" eb="7">
      <t>ゼイモク</t>
    </rPh>
    <rPh sb="10" eb="14">
      <t>ハスウチョウセイ</t>
    </rPh>
    <rPh sb="19" eb="20">
      <t>ツ</t>
    </rPh>
    <rPh sb="21" eb="22">
      <t>ア</t>
    </rPh>
    <rPh sb="28" eb="30">
      <t>コウヒョウ</t>
    </rPh>
    <rPh sb="34" eb="36">
      <t>タンイ</t>
    </rPh>
    <rPh sb="37" eb="41">
      <t>ハスウチョウセイ</t>
    </rPh>
    <rPh sb="42" eb="44">
      <t>ヘンコウ</t>
    </rPh>
    <phoneticPr fontId="2"/>
  </si>
  <si>
    <t>千円</t>
    <rPh sb="0" eb="2">
      <t>センエン</t>
    </rPh>
    <phoneticPr fontId="2"/>
  </si>
  <si>
    <t>R４予算</t>
    <rPh sb="2" eb="4">
      <t>ヨサン</t>
    </rPh>
    <phoneticPr fontId="2"/>
  </si>
  <si>
    <t>構成比</t>
    <rPh sb="0" eb="2">
      <t>コウセイ</t>
    </rPh>
    <rPh sb="2" eb="3">
      <t>ヒ</t>
    </rPh>
    <phoneticPr fontId="2"/>
  </si>
  <si>
    <t>均等割</t>
    <rPh sb="0" eb="3">
      <t>キントウワ</t>
    </rPh>
    <phoneticPr fontId="2"/>
  </si>
  <si>
    <t>所得割</t>
    <rPh sb="0" eb="2">
      <t>ショトク</t>
    </rPh>
    <rPh sb="2" eb="3">
      <t>ワリ</t>
    </rPh>
    <phoneticPr fontId="2"/>
  </si>
  <si>
    <t>特別徴収</t>
    <rPh sb="0" eb="2">
      <t>トクベツ</t>
    </rPh>
    <rPh sb="2" eb="4">
      <t>チョウシュウ</t>
    </rPh>
    <phoneticPr fontId="2"/>
  </si>
  <si>
    <t>普通徴収</t>
    <rPh sb="0" eb="2">
      <t>フツウ</t>
    </rPh>
    <rPh sb="2" eb="4">
      <t>チョウシュウ</t>
    </rPh>
    <phoneticPr fontId="2"/>
  </si>
  <si>
    <t>法人税割</t>
    <rPh sb="0" eb="2">
      <t>ホウジン</t>
    </rPh>
    <rPh sb="2" eb="3">
      <t>ゼイ</t>
    </rPh>
    <rPh sb="3" eb="4">
      <t>ワリ</t>
    </rPh>
    <phoneticPr fontId="2"/>
  </si>
  <si>
    <t>固定資産税</t>
    <rPh sb="0" eb="2">
      <t>コテイ</t>
    </rPh>
    <rPh sb="2" eb="5">
      <t>シサンゼイ</t>
    </rPh>
    <phoneticPr fontId="2"/>
  </si>
  <si>
    <t>純固定</t>
    <rPh sb="0" eb="1">
      <t>ジュン</t>
    </rPh>
    <rPh sb="1" eb="3">
      <t>コテイ</t>
    </rPh>
    <phoneticPr fontId="2"/>
  </si>
  <si>
    <t>土地</t>
    <rPh sb="0" eb="2">
      <t>トチ</t>
    </rPh>
    <phoneticPr fontId="2"/>
  </si>
  <si>
    <t>家屋</t>
    <rPh sb="0" eb="2">
      <t>カオク</t>
    </rPh>
    <phoneticPr fontId="2"/>
  </si>
  <si>
    <t>償却</t>
    <rPh sb="0" eb="2">
      <t>ショウキャク</t>
    </rPh>
    <phoneticPr fontId="2"/>
  </si>
  <si>
    <t>交付金</t>
    <rPh sb="0" eb="1">
      <t>コウ</t>
    </rPh>
    <rPh sb="1" eb="2">
      <t>ヅケ</t>
    </rPh>
    <rPh sb="2" eb="3">
      <t>キン</t>
    </rPh>
    <phoneticPr fontId="2"/>
  </si>
  <si>
    <t>軽自動車税</t>
    <rPh sb="0" eb="4">
      <t>ケイジドウシャ</t>
    </rPh>
    <rPh sb="4" eb="5">
      <t>ゼイ</t>
    </rPh>
    <phoneticPr fontId="2"/>
  </si>
  <si>
    <t>環境性能割</t>
    <rPh sb="0" eb="2">
      <t>カンキョウ</t>
    </rPh>
    <rPh sb="2" eb="4">
      <t>セイノウ</t>
    </rPh>
    <rPh sb="4" eb="5">
      <t>ワ</t>
    </rPh>
    <phoneticPr fontId="2"/>
  </si>
  <si>
    <t>市たばこ税</t>
    <rPh sb="0" eb="1">
      <t>シ</t>
    </rPh>
    <rPh sb="4" eb="5">
      <t>ゼイ</t>
    </rPh>
    <phoneticPr fontId="2"/>
  </si>
  <si>
    <t>入湯税</t>
    <rPh sb="0" eb="2">
      <t>ニュウトウ</t>
    </rPh>
    <rPh sb="2" eb="3">
      <t>ゼイ</t>
    </rPh>
    <phoneticPr fontId="2"/>
  </si>
  <si>
    <t>事業所税</t>
    <rPh sb="0" eb="3">
      <t>ジギョウショ</t>
    </rPh>
    <rPh sb="3" eb="4">
      <t>ゼイ</t>
    </rPh>
    <phoneticPr fontId="2"/>
  </si>
  <si>
    <t>資産割</t>
    <rPh sb="0" eb="2">
      <t>シサン</t>
    </rPh>
    <rPh sb="2" eb="3">
      <t>ワリ</t>
    </rPh>
    <phoneticPr fontId="2"/>
  </si>
  <si>
    <t>従業者割</t>
    <rPh sb="0" eb="3">
      <t>ジュウギョウシャ</t>
    </rPh>
    <rPh sb="3" eb="4">
      <t>ワリ</t>
    </rPh>
    <phoneticPr fontId="2"/>
  </si>
  <si>
    <t>都市計画税</t>
    <rPh sb="0" eb="2">
      <t>トシ</t>
    </rPh>
    <rPh sb="2" eb="4">
      <t>ケイカク</t>
    </rPh>
    <rPh sb="4" eb="5">
      <t>ゼイ</t>
    </rPh>
    <phoneticPr fontId="2"/>
  </si>
  <si>
    <t>固定・都計</t>
    <rPh sb="0" eb="2">
      <t>コテイ</t>
    </rPh>
    <rPh sb="3" eb="4">
      <t>ミヤコ</t>
    </rPh>
    <rPh sb="4" eb="5">
      <t>ケイ</t>
    </rPh>
    <phoneticPr fontId="2"/>
  </si>
  <si>
    <r>
      <t>うち　</t>
    </r>
    <r>
      <rPr>
        <sz val="11"/>
        <rFont val="ＭＳ Ｐゴシック"/>
        <family val="3"/>
        <charset val="128"/>
      </rPr>
      <t>土地</t>
    </r>
    <rPh sb="3" eb="5">
      <t>トチ</t>
    </rPh>
    <phoneticPr fontId="2"/>
  </si>
  <si>
    <r>
      <t>うち　</t>
    </r>
    <r>
      <rPr>
        <sz val="11"/>
        <rFont val="ＭＳ Ｐゴシック"/>
        <family val="3"/>
        <charset val="128"/>
      </rPr>
      <t>家屋</t>
    </r>
    <rPh sb="3" eb="5">
      <t>カオク</t>
    </rPh>
    <phoneticPr fontId="2"/>
  </si>
  <si>
    <t>※　軽自・たばこ・入湯税・事業所</t>
    <rPh sb="2" eb="3">
      <t>ケイ</t>
    </rPh>
    <rPh sb="3" eb="4">
      <t>ジ</t>
    </rPh>
    <rPh sb="9" eb="11">
      <t>ニュウトウ</t>
    </rPh>
    <rPh sb="11" eb="12">
      <t>ゼイ</t>
    </rPh>
    <rPh sb="13" eb="16">
      <t>ジギョウショ</t>
    </rPh>
    <phoneticPr fontId="2"/>
  </si>
  <si>
    <t>R２</t>
    <phoneticPr fontId="2"/>
  </si>
  <si>
    <t>R３</t>
    <phoneticPr fontId="2"/>
  </si>
  <si>
    <t>R４（予算）</t>
    <rPh sb="3" eb="5">
      <t>ヨサン</t>
    </rPh>
    <phoneticPr fontId="2"/>
  </si>
  <si>
    <t>R５（予算）</t>
    <rPh sb="3" eb="5">
      <t>ヨサン</t>
    </rPh>
    <phoneticPr fontId="2"/>
  </si>
  <si>
    <t>５．使用料・手数料の改定等</t>
    <rPh sb="2" eb="5">
      <t>シヨウリョウ</t>
    </rPh>
    <rPh sb="6" eb="9">
      <t>テスウリョウ</t>
    </rPh>
    <rPh sb="10" eb="12">
      <t>カイテイ</t>
    </rPh>
    <rPh sb="12" eb="13">
      <t>トウ</t>
    </rPh>
    <phoneticPr fontId="2"/>
  </si>
  <si>
    <t>使用料・手数料の改定等を予定している主なものは、次のとおりです。</t>
    <rPh sb="0" eb="3">
      <t>シヨウリョウ</t>
    </rPh>
    <rPh sb="4" eb="7">
      <t>テスウリョウ</t>
    </rPh>
    <rPh sb="8" eb="11">
      <t>カイテイトウ</t>
    </rPh>
    <rPh sb="12" eb="14">
      <t>ヨテイ</t>
    </rPh>
    <rPh sb="18" eb="19">
      <t>オモ</t>
    </rPh>
    <rPh sb="24" eb="25">
      <t>ツギ</t>
    </rPh>
    <phoneticPr fontId="2"/>
  </si>
  <si>
    <t>項目</t>
    <rPh sb="0" eb="2">
      <t>コウモク</t>
    </rPh>
    <phoneticPr fontId="84"/>
  </si>
  <si>
    <t>現行</t>
    <rPh sb="0" eb="2">
      <t>ゲンコウ</t>
    </rPh>
    <phoneticPr fontId="84"/>
  </si>
  <si>
    <t>改定後</t>
    <rPh sb="0" eb="2">
      <t>カイテイ</t>
    </rPh>
    <rPh sb="2" eb="3">
      <t>ゴ</t>
    </rPh>
    <phoneticPr fontId="84"/>
  </si>
  <si>
    <t>5年度増収額
〔平年度化〕</t>
    <phoneticPr fontId="84"/>
  </si>
  <si>
    <t>概要</t>
    <rPh sb="0" eb="2">
      <t>ガイヨウ</t>
    </rPh>
    <phoneticPr fontId="84"/>
  </si>
  <si>
    <t>≪一般会計≫</t>
    <rPh sb="1" eb="3">
      <t>イッパン</t>
    </rPh>
    <rPh sb="3" eb="5">
      <t>カイケイ</t>
    </rPh>
    <phoneticPr fontId="2"/>
  </si>
  <si>
    <t>　令和2年度から4年度まで新型コロナウイルス感染症対策として行ってきた給食費の全員全額無償について、令和5年度より本格実施とします。
　なお、今般の食材費の高騰を踏まえ、給食献立の多様性や質の維持向上を図るため、給食費を改定します。</t>
    <rPh sb="1" eb="3">
      <t>レイワ</t>
    </rPh>
    <rPh sb="4" eb="6">
      <t>ネンド</t>
    </rPh>
    <rPh sb="9" eb="11">
      <t>ネンド</t>
    </rPh>
    <rPh sb="13" eb="15">
      <t>シンガタ</t>
    </rPh>
    <rPh sb="22" eb="25">
      <t>カンセンショウ</t>
    </rPh>
    <rPh sb="25" eb="27">
      <t>タイサク</t>
    </rPh>
    <rPh sb="30" eb="31">
      <t>オコナ</t>
    </rPh>
    <rPh sb="35" eb="38">
      <t>キュウショクヒ</t>
    </rPh>
    <rPh sb="39" eb="45">
      <t>ゼンインゼンガクムショウ</t>
    </rPh>
    <rPh sb="50" eb="52">
      <t>レイワ</t>
    </rPh>
    <rPh sb="53" eb="55">
      <t>ネンド</t>
    </rPh>
    <rPh sb="57" eb="61">
      <t>ホンカクジッシ</t>
    </rPh>
    <rPh sb="110" eb="112">
      <t>カイテイ</t>
    </rPh>
    <phoneticPr fontId="84"/>
  </si>
  <si>
    <t>令和５年度より全員全額無償を本格実施</t>
    <rPh sb="0" eb="2">
      <t>レイワ</t>
    </rPh>
    <rPh sb="3" eb="5">
      <t>ネンド</t>
    </rPh>
    <phoneticPr fontId="84"/>
  </si>
  <si>
    <t>△6,858百万円
〔△6,858百万円〕</t>
    <phoneticPr fontId="84"/>
  </si>
  <si>
    <t>学校給食費</t>
    <rPh sb="0" eb="2">
      <t>ガッコウ</t>
    </rPh>
    <rPh sb="2" eb="4">
      <t>キュウショク</t>
    </rPh>
    <rPh sb="4" eb="5">
      <t>ヒ</t>
    </rPh>
    <phoneticPr fontId="84"/>
  </si>
  <si>
    <t>給食費の増</t>
    <rPh sb="0" eb="3">
      <t>キュウショクヒ</t>
    </rPh>
    <phoneticPr fontId="84"/>
  </si>
  <si>
    <t>（日額）</t>
    <phoneticPr fontId="84"/>
  </si>
  <si>
    <t>小学校</t>
    <rPh sb="0" eb="3">
      <t>ショウガッコウ</t>
    </rPh>
    <phoneticPr fontId="84"/>
  </si>
  <si>
    <t>低学年</t>
    <rPh sb="0" eb="3">
      <t>テイガクネン</t>
    </rPh>
    <phoneticPr fontId="84"/>
  </si>
  <si>
    <t>247円</t>
    <rPh sb="3" eb="4">
      <t>エン</t>
    </rPh>
    <phoneticPr fontId="84"/>
  </si>
  <si>
    <t>262円</t>
    <rPh sb="3" eb="4">
      <t>エン</t>
    </rPh>
    <phoneticPr fontId="84"/>
  </si>
  <si>
    <t>中学年</t>
    <rPh sb="0" eb="3">
      <t>チュウガクネン</t>
    </rPh>
    <phoneticPr fontId="84"/>
  </si>
  <si>
    <t>250円</t>
    <rPh sb="3" eb="4">
      <t>エン</t>
    </rPh>
    <phoneticPr fontId="84"/>
  </si>
  <si>
    <t>265円</t>
    <rPh sb="3" eb="4">
      <t>エン</t>
    </rPh>
    <phoneticPr fontId="84"/>
  </si>
  <si>
    <t>高学年</t>
    <rPh sb="0" eb="1">
      <t>コウ</t>
    </rPh>
    <rPh sb="1" eb="3">
      <t>ガクネン</t>
    </rPh>
    <phoneticPr fontId="84"/>
  </si>
  <si>
    <t>253円</t>
    <rPh sb="3" eb="4">
      <t>エン</t>
    </rPh>
    <phoneticPr fontId="84"/>
  </si>
  <si>
    <t>268円</t>
    <rPh sb="3" eb="4">
      <t>エン</t>
    </rPh>
    <phoneticPr fontId="84"/>
  </si>
  <si>
    <t>中学校</t>
    <rPh sb="0" eb="3">
      <t>チュウガッコウ</t>
    </rPh>
    <phoneticPr fontId="84"/>
  </si>
  <si>
    <t>（令和5年4月から）</t>
    <rPh sb="1" eb="3">
      <t>レイワ</t>
    </rPh>
    <rPh sb="4" eb="5">
      <t>ネン</t>
    </rPh>
    <rPh sb="6" eb="7">
      <t>ガツ</t>
    </rPh>
    <phoneticPr fontId="84"/>
  </si>
  <si>
    <t>320円</t>
    <rPh sb="3" eb="4">
      <t>エン</t>
    </rPh>
    <phoneticPr fontId="84"/>
  </si>
  <si>
    <t>335円</t>
    <rPh sb="3" eb="4">
      <t>エン</t>
    </rPh>
    <phoneticPr fontId="84"/>
  </si>
  <si>
    <t>　南霊園の昭和54年以来の新規使用者募集を行うにあたり、他霊園との均衡を図るため、現行近隣相続税路線価等を勘案し、使用料及び管理料を改定します。</t>
    <rPh sb="47" eb="48">
      <t>ゼイ</t>
    </rPh>
    <rPh sb="60" eb="61">
      <t>オヨ</t>
    </rPh>
    <rPh sb="62" eb="65">
      <t>カンリリョウ</t>
    </rPh>
    <phoneticPr fontId="84"/>
  </si>
  <si>
    <t>15百万円
〔15百万円〕</t>
    <rPh sb="2" eb="5">
      <t>ヒャクマンエン</t>
    </rPh>
    <rPh sb="9" eb="12">
      <t>ヒャクマンエン</t>
    </rPh>
    <phoneticPr fontId="2"/>
  </si>
  <si>
    <t>霊園使用料</t>
    <rPh sb="0" eb="5">
      <t>レイエンシヨウリョウ</t>
    </rPh>
    <phoneticPr fontId="84"/>
  </si>
  <si>
    <t>南霊園使用料（１霊地あたり）</t>
    <rPh sb="0" eb="3">
      <t>ミナミレイエン</t>
    </rPh>
    <rPh sb="3" eb="6">
      <t>シヨウリョウ</t>
    </rPh>
    <rPh sb="8" eb="10">
      <t>レイチ</t>
    </rPh>
    <phoneticPr fontId="2"/>
  </si>
  <si>
    <t>64,000円</t>
    <rPh sb="6" eb="7">
      <t>エン</t>
    </rPh>
    <phoneticPr fontId="84"/>
  </si>
  <si>
    <t>820,000円</t>
    <rPh sb="7" eb="8">
      <t>エン</t>
    </rPh>
    <phoneticPr fontId="84"/>
  </si>
  <si>
    <t>0.2百万円
〔0.2百万円〕</t>
    <phoneticPr fontId="2"/>
  </si>
  <si>
    <t>霊園管理料</t>
    <rPh sb="0" eb="5">
      <t>レイエンカンリリョウ</t>
    </rPh>
    <phoneticPr fontId="84"/>
  </si>
  <si>
    <t>南霊園管理料（１霊地あたり）</t>
    <rPh sb="0" eb="6">
      <t>ミナミレイエンカンリリョウ</t>
    </rPh>
    <rPh sb="8" eb="10">
      <t>レイチ</t>
    </rPh>
    <phoneticPr fontId="84"/>
  </si>
  <si>
    <t>900円</t>
    <rPh sb="3" eb="4">
      <t>エン</t>
    </rPh>
    <phoneticPr fontId="84"/>
  </si>
  <si>
    <t>1,500円</t>
    <rPh sb="5" eb="6">
      <t>エン</t>
    </rPh>
    <phoneticPr fontId="84"/>
  </si>
  <si>
    <t>≪国民健康保険事業会計≫</t>
    <rPh sb="1" eb="3">
      <t>コクミン</t>
    </rPh>
    <rPh sb="3" eb="5">
      <t>ケンコウ</t>
    </rPh>
    <phoneticPr fontId="2"/>
  </si>
  <si>
    <t>　平成30年度からの国保の都道府県単位化により、令和6年度までに「府内統一保険料率」となるよう改定していきます。
　令和5年度の一人当たり平均保険料については、医療給付費などの自然増を反映するものの、引き続き、令和元年度より実施している激変緩和措置を講じます。</t>
    <rPh sb="24" eb="26">
      <t>レイワ</t>
    </rPh>
    <rPh sb="27" eb="29">
      <t>ネンド</t>
    </rPh>
    <rPh sb="58" eb="60">
      <t>レイワ</t>
    </rPh>
    <rPh sb="61" eb="63">
      <t>ネンド</t>
    </rPh>
    <rPh sb="64" eb="67">
      <t>ヒトリア</t>
    </rPh>
    <rPh sb="69" eb="74">
      <t>ヘイキンホケンリョウ</t>
    </rPh>
    <rPh sb="80" eb="85">
      <t>イリョウキュウフヒ</t>
    </rPh>
    <rPh sb="88" eb="91">
      <t>シゼンゾウ</t>
    </rPh>
    <rPh sb="92" eb="94">
      <t>ハンエイ</t>
    </rPh>
    <rPh sb="100" eb="101">
      <t>ヒ</t>
    </rPh>
    <rPh sb="102" eb="103">
      <t>ツヅ</t>
    </rPh>
    <rPh sb="105" eb="107">
      <t>レイワ</t>
    </rPh>
    <rPh sb="107" eb="110">
      <t>モトネンド</t>
    </rPh>
    <rPh sb="112" eb="114">
      <t>ジッシ</t>
    </rPh>
    <rPh sb="118" eb="124">
      <t>ゲキヘンカンワソチ</t>
    </rPh>
    <rPh sb="125" eb="126">
      <t>コウ</t>
    </rPh>
    <phoneticPr fontId="84"/>
  </si>
  <si>
    <t>一人当たり平均保険料（年額）</t>
    <rPh sb="0" eb="2">
      <t>ヒトリ</t>
    </rPh>
    <rPh sb="2" eb="3">
      <t>ア</t>
    </rPh>
    <rPh sb="5" eb="7">
      <t>ヘイキン</t>
    </rPh>
    <rPh sb="7" eb="9">
      <t>ホケン</t>
    </rPh>
    <rPh sb="9" eb="10">
      <t>リョウ</t>
    </rPh>
    <rPh sb="11" eb="13">
      <t>ネンガク</t>
    </rPh>
    <phoneticPr fontId="84"/>
  </si>
  <si>
    <t>国民健康保険料</t>
    <rPh sb="0" eb="2">
      <t>コクミン</t>
    </rPh>
    <rPh sb="2" eb="4">
      <t>ケンコウ</t>
    </rPh>
    <rPh sb="4" eb="7">
      <t>ホケンリョウ</t>
    </rPh>
    <phoneticPr fontId="84"/>
  </si>
  <si>
    <t>146,109円</t>
    <rPh sb="7" eb="8">
      <t>エン</t>
    </rPh>
    <phoneticPr fontId="84"/>
  </si>
  <si>
    <t>161,159円</t>
    <rPh sb="7" eb="8">
      <t>エン</t>
    </rPh>
    <phoneticPr fontId="84"/>
  </si>
  <si>
    <t>改定率　10.3％</t>
    <phoneticPr fontId="84"/>
  </si>
  <si>
    <t>【内訳】医療分＋支援金分</t>
    <rPh sb="1" eb="3">
      <t>ウチワケ</t>
    </rPh>
    <phoneticPr fontId="84"/>
  </si>
  <si>
    <t>113,918円 → 125,626円</t>
    <rPh sb="7" eb="8">
      <t>エン</t>
    </rPh>
    <rPh sb="18" eb="19">
      <t>エン</t>
    </rPh>
    <phoneticPr fontId="2"/>
  </si>
  <si>
    <t>介護分</t>
    <rPh sb="0" eb="2">
      <t>カイゴ</t>
    </rPh>
    <rPh sb="2" eb="3">
      <t>ブン</t>
    </rPh>
    <phoneticPr fontId="84"/>
  </si>
  <si>
    <t>32,191円 → 35,533円</t>
    <rPh sb="6" eb="7">
      <t>エン</t>
    </rPh>
    <rPh sb="16" eb="17">
      <t>エン</t>
    </rPh>
    <phoneticPr fontId="2"/>
  </si>
  <si>
    <t>医療分
支援金分</t>
    <rPh sb="0" eb="2">
      <t>イリョウ</t>
    </rPh>
    <rPh sb="2" eb="3">
      <t>ブン</t>
    </rPh>
    <rPh sb="4" eb="7">
      <t>シエンキン</t>
    </rPh>
    <rPh sb="7" eb="8">
      <t>ブン</t>
    </rPh>
    <phoneticPr fontId="84"/>
  </si>
  <si>
    <t>7,339百万円</t>
    <phoneticPr fontId="84"/>
  </si>
  <si>
    <t>賦課割合</t>
    <rPh sb="0" eb="2">
      <t>フカ</t>
    </rPh>
    <rPh sb="2" eb="4">
      <t>ワリアイ</t>
    </rPh>
    <phoneticPr fontId="84"/>
  </si>
  <si>
    <t>〔7,339百万円〕</t>
    <phoneticPr fontId="84"/>
  </si>
  <si>
    <t>所得割</t>
    <rPh sb="0" eb="2">
      <t>ショトク</t>
    </rPh>
    <rPh sb="2" eb="3">
      <t>ワリ</t>
    </rPh>
    <phoneticPr fontId="84"/>
  </si>
  <si>
    <t>46％ → 45％</t>
    <phoneticPr fontId="84"/>
  </si>
  <si>
    <t>46％ →</t>
    <phoneticPr fontId="84"/>
  </si>
  <si>
    <t>均等割</t>
    <rPh sb="0" eb="2">
      <t>キントウ</t>
    </rPh>
    <rPh sb="2" eb="3">
      <t>ワ</t>
    </rPh>
    <phoneticPr fontId="84"/>
  </si>
  <si>
    <t>32％ → 33％</t>
    <phoneticPr fontId="84"/>
  </si>
  <si>
    <t>52％ →</t>
    <phoneticPr fontId="84"/>
  </si>
  <si>
    <t>平等割</t>
    <rPh sb="0" eb="2">
      <t>ビョウドウ</t>
    </rPh>
    <rPh sb="2" eb="3">
      <t>ワリ</t>
    </rPh>
    <phoneticPr fontId="84"/>
  </si>
  <si>
    <t>22％ → 22％</t>
    <phoneticPr fontId="84"/>
  </si>
  <si>
    <t xml:space="preserve"> 2％ →</t>
    <phoneticPr fontId="84"/>
  </si>
  <si>
    <t>賦課限度額</t>
    <rPh sb="0" eb="2">
      <t>フカ</t>
    </rPh>
    <rPh sb="2" eb="4">
      <t>ゲンド</t>
    </rPh>
    <rPh sb="4" eb="5">
      <t>ガク</t>
    </rPh>
    <phoneticPr fontId="84"/>
  </si>
  <si>
    <t>医療分</t>
    <rPh sb="0" eb="2">
      <t>イリョウ</t>
    </rPh>
    <rPh sb="2" eb="3">
      <t>ブン</t>
    </rPh>
    <phoneticPr fontId="84"/>
  </si>
  <si>
    <t>63万円　→</t>
    <rPh sb="2" eb="4">
      <t>マンエン</t>
    </rPh>
    <phoneticPr fontId="84"/>
  </si>
  <si>
    <t>65万円</t>
    <rPh sb="2" eb="4">
      <t>マンエン</t>
    </rPh>
    <phoneticPr fontId="2"/>
  </si>
  <si>
    <t>支援金分</t>
    <rPh sb="0" eb="3">
      <t>シエンキン</t>
    </rPh>
    <rPh sb="3" eb="4">
      <t>ブン</t>
    </rPh>
    <phoneticPr fontId="84"/>
  </si>
  <si>
    <t>19万円　→</t>
    <rPh sb="2" eb="4">
      <t>マンエン</t>
    </rPh>
    <phoneticPr fontId="84"/>
  </si>
  <si>
    <t>20万円</t>
    <rPh sb="2" eb="4">
      <t>マンエン</t>
    </rPh>
    <phoneticPr fontId="2"/>
  </si>
  <si>
    <t>17万円　→</t>
    <rPh sb="2" eb="4">
      <t>マンエン</t>
    </rPh>
    <phoneticPr fontId="84"/>
  </si>
  <si>
    <t>（据置）</t>
    <phoneticPr fontId="2"/>
  </si>
  <si>
    <t>（参考①）新型コロナウイルス感染症対策関連経費・物価高騰対応経費　一覧表</t>
    <rPh sb="1" eb="3">
      <t>サンコウ</t>
    </rPh>
    <rPh sb="5" eb="7">
      <t>シンガタ</t>
    </rPh>
    <rPh sb="14" eb="17">
      <t>カンセンショウ</t>
    </rPh>
    <rPh sb="17" eb="19">
      <t>タイサク</t>
    </rPh>
    <rPh sb="19" eb="21">
      <t>カンレン</t>
    </rPh>
    <rPh sb="21" eb="23">
      <t>ケイヒ</t>
    </rPh>
    <rPh sb="24" eb="28">
      <t>ブッカコウトウ</t>
    </rPh>
    <rPh sb="28" eb="30">
      <t>タイオウ</t>
    </rPh>
    <rPh sb="30" eb="32">
      <t>ケイヒ</t>
    </rPh>
    <rPh sb="33" eb="36">
      <t>イチランヒョウ</t>
    </rPh>
    <phoneticPr fontId="2"/>
  </si>
  <si>
    <t>（単位：百万円）</t>
    <rPh sb="1" eb="3">
      <t>タンイ</t>
    </rPh>
    <rPh sb="4" eb="6">
      <t>ヒャクマン</t>
    </rPh>
    <rPh sb="6" eb="7">
      <t>エン</t>
    </rPh>
    <phoneticPr fontId="2"/>
  </si>
  <si>
    <t>歳　出</t>
    <rPh sb="0" eb="1">
      <t>サイ</t>
    </rPh>
    <rPh sb="2" eb="3">
      <t>デ</t>
    </rPh>
    <phoneticPr fontId="2"/>
  </si>
  <si>
    <t>特定財源</t>
    <rPh sb="0" eb="2">
      <t>トクテイ</t>
    </rPh>
    <rPh sb="2" eb="4">
      <t>ザイゲン</t>
    </rPh>
    <phoneticPr fontId="2"/>
  </si>
  <si>
    <t>所要税等
(本市負担)</t>
    <rPh sb="0" eb="4">
      <t>ショヨウゼイトウ</t>
    </rPh>
    <rPh sb="6" eb="8">
      <t>ホンシ</t>
    </rPh>
    <rPh sb="8" eb="10">
      <t>フタン</t>
    </rPh>
    <phoneticPr fontId="2"/>
  </si>
  <si>
    <t>国庫
支出金</t>
    <rPh sb="0" eb="2">
      <t>コッコ</t>
    </rPh>
    <rPh sb="3" eb="5">
      <t>シシュツ</t>
    </rPh>
    <rPh sb="5" eb="6">
      <t>キン</t>
    </rPh>
    <phoneticPr fontId="2"/>
  </si>
  <si>
    <t>府支出金</t>
    <rPh sb="0" eb="1">
      <t>フ</t>
    </rPh>
    <rPh sb="1" eb="3">
      <t>シシュツ</t>
    </rPh>
    <rPh sb="3" eb="4">
      <t>キン</t>
    </rPh>
    <phoneticPr fontId="2"/>
  </si>
  <si>
    <t xml:space="preserve"> ①感染防止の取組</t>
    <rPh sb="2" eb="4">
      <t>カンセン</t>
    </rPh>
    <rPh sb="4" eb="6">
      <t>ボウシ</t>
    </rPh>
    <rPh sb="7" eb="9">
      <t>トリクミ</t>
    </rPh>
    <phoneticPr fontId="2"/>
  </si>
  <si>
    <t>健康</t>
    <rPh sb="0" eb="2">
      <t>ケンコウボウシトリクミ</t>
    </rPh>
    <phoneticPr fontId="2"/>
  </si>
  <si>
    <t>新型コロナウイルスワクチン接種事業</t>
    <rPh sb="0" eb="2">
      <t>シンガタ</t>
    </rPh>
    <rPh sb="13" eb="15">
      <t>セッシュ</t>
    </rPh>
    <rPh sb="15" eb="17">
      <t>ジギョウ</t>
    </rPh>
    <phoneticPr fontId="2"/>
  </si>
  <si>
    <t>健康</t>
    <rPh sb="0" eb="2">
      <t>ケンコウ</t>
    </rPh>
    <phoneticPr fontId="2"/>
  </si>
  <si>
    <t>ＰＣＲ検査体制の継続</t>
    <rPh sb="3" eb="7">
      <t>ケンサタイセイ</t>
    </rPh>
    <rPh sb="8" eb="10">
      <t>ケイゾク</t>
    </rPh>
    <phoneticPr fontId="2"/>
  </si>
  <si>
    <t>新型コロナ受診相談センターの運営</t>
    <rPh sb="0" eb="2">
      <t>シンガタ</t>
    </rPh>
    <rPh sb="5" eb="9">
      <t>ジュシンソウダン</t>
    </rPh>
    <rPh sb="14" eb="16">
      <t>ウンエイ</t>
    </rPh>
    <phoneticPr fontId="2"/>
  </si>
  <si>
    <t>各所属</t>
    <rPh sb="0" eb="3">
      <t>カクショゾク</t>
    </rPh>
    <phoneticPr fontId="2"/>
  </si>
  <si>
    <t>学校・社会福祉施設における感染拡大防止等の
取組</t>
    <rPh sb="0" eb="2">
      <t>ガッコウ</t>
    </rPh>
    <rPh sb="3" eb="5">
      <t>シャカイ</t>
    </rPh>
    <rPh sb="5" eb="7">
      <t>フクシ</t>
    </rPh>
    <rPh sb="7" eb="9">
      <t>シセツ</t>
    </rPh>
    <rPh sb="13" eb="15">
      <t>カンセン</t>
    </rPh>
    <rPh sb="15" eb="17">
      <t>カクダイ</t>
    </rPh>
    <rPh sb="17" eb="20">
      <t>ボウシトウ</t>
    </rPh>
    <rPh sb="22" eb="24">
      <t>トリクミ</t>
    </rPh>
    <phoneticPr fontId="2"/>
  </si>
  <si>
    <t>新型コロナウイルス感染症患者入院医療費公費負担</t>
    <rPh sb="0" eb="2">
      <t>シンガタ</t>
    </rPh>
    <rPh sb="9" eb="12">
      <t>カンセンショウ</t>
    </rPh>
    <rPh sb="12" eb="14">
      <t>カンジャ</t>
    </rPh>
    <rPh sb="14" eb="16">
      <t>ニュウイン</t>
    </rPh>
    <rPh sb="16" eb="19">
      <t>イリョウヒ</t>
    </rPh>
    <rPh sb="19" eb="23">
      <t>コウヒフタン</t>
    </rPh>
    <phoneticPr fontId="2"/>
  </si>
  <si>
    <t>新型コロナウイルス感染症軽症者等自宅療養者への
配食サービス事業</t>
    <rPh sb="0" eb="2">
      <t>シンガタ</t>
    </rPh>
    <rPh sb="9" eb="12">
      <t>カンセンショウ</t>
    </rPh>
    <rPh sb="12" eb="14">
      <t>ケイショウ</t>
    </rPh>
    <rPh sb="14" eb="15">
      <t>シャ</t>
    </rPh>
    <rPh sb="15" eb="16">
      <t>トウ</t>
    </rPh>
    <rPh sb="16" eb="18">
      <t>ジタク</t>
    </rPh>
    <rPh sb="18" eb="21">
      <t>リョウヨウシャ</t>
    </rPh>
    <rPh sb="24" eb="26">
      <t>ハイショク</t>
    </rPh>
    <rPh sb="30" eb="32">
      <t>ジギョウ</t>
    </rPh>
    <phoneticPr fontId="2"/>
  </si>
  <si>
    <t>教育</t>
    <rPh sb="0" eb="2">
      <t>キョウイク</t>
    </rPh>
    <phoneticPr fontId="2"/>
  </si>
  <si>
    <t>小中学校におけるスクールサポートスタッフ等の
配置</t>
    <rPh sb="0" eb="1">
      <t>ショウ</t>
    </rPh>
    <rPh sb="1" eb="4">
      <t>チュウガッコウ</t>
    </rPh>
    <rPh sb="20" eb="21">
      <t>トウ</t>
    </rPh>
    <rPh sb="23" eb="25">
      <t>ハイチ</t>
    </rPh>
    <phoneticPr fontId="2"/>
  </si>
  <si>
    <t>経戦</t>
    <rPh sb="0" eb="2">
      <t>ケイセン</t>
    </rPh>
    <phoneticPr fontId="2"/>
  </si>
  <si>
    <t>スポーツ施設における空調設備改修</t>
    <phoneticPr fontId="2"/>
  </si>
  <si>
    <t>消防</t>
    <rPh sb="0" eb="2">
      <t>ショウボウ</t>
    </rPh>
    <phoneticPr fontId="2"/>
  </si>
  <si>
    <t>救急活動用資器材の購入</t>
    <phoneticPr fontId="2"/>
  </si>
  <si>
    <t>学校教育ＩＣＴ活用事業</t>
    <rPh sb="0" eb="2">
      <t>ガッコウ</t>
    </rPh>
    <rPh sb="2" eb="4">
      <t>キョウイク</t>
    </rPh>
    <rPh sb="7" eb="9">
      <t>カツヨウ</t>
    </rPh>
    <rPh sb="9" eb="11">
      <t>ジギョウ</t>
    </rPh>
    <phoneticPr fontId="2"/>
  </si>
  <si>
    <t xml:space="preserve"> ②生活に困っている方への支援</t>
    <rPh sb="2" eb="4">
      <t>セイカツ</t>
    </rPh>
    <rPh sb="5" eb="6">
      <t>コマ</t>
    </rPh>
    <rPh sb="10" eb="11">
      <t>カタ</t>
    </rPh>
    <rPh sb="13" eb="15">
      <t>シエン</t>
    </rPh>
    <phoneticPr fontId="2"/>
  </si>
  <si>
    <t>福祉</t>
    <rPh sb="0" eb="2">
      <t>フクシ</t>
    </rPh>
    <phoneticPr fontId="2"/>
  </si>
  <si>
    <t>生活困窮者自立支援事業の体制強化</t>
    <rPh sb="0" eb="2">
      <t>セイカツ</t>
    </rPh>
    <rPh sb="2" eb="5">
      <t>コンキュウシャ</t>
    </rPh>
    <rPh sb="5" eb="7">
      <t>ジリツ</t>
    </rPh>
    <rPh sb="7" eb="11">
      <t>シエンジギョウ</t>
    </rPh>
    <rPh sb="12" eb="14">
      <t>タイセイ</t>
    </rPh>
    <rPh sb="14" eb="16">
      <t>キョウカ</t>
    </rPh>
    <phoneticPr fontId="2"/>
  </si>
  <si>
    <t>各所属</t>
    <rPh sb="0" eb="1">
      <t>カク</t>
    </rPh>
    <rPh sb="1" eb="3">
      <t>ショゾク</t>
    </rPh>
    <phoneticPr fontId="2"/>
  </si>
  <si>
    <t xml:space="preserve"> ③社会経済活動の回復に向けた取組</t>
    <rPh sb="2" eb="4">
      <t>シャカイ</t>
    </rPh>
    <rPh sb="4" eb="6">
      <t>ケイザイ</t>
    </rPh>
    <rPh sb="6" eb="8">
      <t>カツドウ</t>
    </rPh>
    <rPh sb="9" eb="11">
      <t>カイフク</t>
    </rPh>
    <rPh sb="12" eb="13">
      <t>ム</t>
    </rPh>
    <rPh sb="15" eb="17">
      <t>トリクミ</t>
    </rPh>
    <phoneticPr fontId="2"/>
  </si>
  <si>
    <t>大阪文化芸術創出事業</t>
    <rPh sb="0" eb="2">
      <t>オオサカ</t>
    </rPh>
    <rPh sb="2" eb="4">
      <t>ブンカ</t>
    </rPh>
    <rPh sb="4" eb="6">
      <t>ゲイジュツ</t>
    </rPh>
    <rPh sb="6" eb="8">
      <t>ソウシュツ</t>
    </rPh>
    <rPh sb="8" eb="10">
      <t>ジギョウ</t>
    </rPh>
    <phoneticPr fontId="2"/>
  </si>
  <si>
    <t>小規模事業者の事業継続に向けた販路拡大等サポート事業</t>
    <rPh sb="0" eb="6">
      <t>ショウキボジギョウシャ</t>
    </rPh>
    <rPh sb="7" eb="11">
      <t>ジギョウケイゾク</t>
    </rPh>
    <rPh sb="12" eb="13">
      <t>ム</t>
    </rPh>
    <rPh sb="15" eb="19">
      <t>ハンロカクダイ</t>
    </rPh>
    <rPh sb="19" eb="20">
      <t>トウ</t>
    </rPh>
    <rPh sb="24" eb="26">
      <t>ジギョウ</t>
    </rPh>
    <phoneticPr fontId="2"/>
  </si>
  <si>
    <t xml:space="preserve"> ④その他</t>
    <rPh sb="4" eb="5">
      <t>タ</t>
    </rPh>
    <phoneticPr fontId="2"/>
  </si>
  <si>
    <t>市民利用施設等における減収に対する補塡</t>
    <rPh sb="0" eb="2">
      <t>シミン</t>
    </rPh>
    <rPh sb="2" eb="4">
      <t>リヨウ</t>
    </rPh>
    <rPh sb="4" eb="6">
      <t>シセツ</t>
    </rPh>
    <rPh sb="6" eb="7">
      <t>トウ</t>
    </rPh>
    <rPh sb="11" eb="13">
      <t>ゲンシュウ</t>
    </rPh>
    <rPh sb="14" eb="15">
      <t>タイ</t>
    </rPh>
    <rPh sb="17" eb="18">
      <t>ホ</t>
    </rPh>
    <rPh sb="18" eb="19">
      <t>フサガル</t>
    </rPh>
    <phoneticPr fontId="2"/>
  </si>
  <si>
    <t>合　　　計</t>
    <rPh sb="0" eb="1">
      <t>ゴウ</t>
    </rPh>
    <rPh sb="4" eb="5">
      <t>ケイ</t>
    </rPh>
    <phoneticPr fontId="2"/>
  </si>
  <si>
    <t>（参考②）一般会計当初予算規模等の推移（10年間）</t>
    <rPh sb="1" eb="3">
      <t>サンコウ</t>
    </rPh>
    <rPh sb="5" eb="7">
      <t>イッパン</t>
    </rPh>
    <rPh sb="7" eb="9">
      <t>カイケイ</t>
    </rPh>
    <rPh sb="9" eb="11">
      <t>トウショ</t>
    </rPh>
    <rPh sb="11" eb="13">
      <t>ヨサン</t>
    </rPh>
    <rPh sb="13" eb="16">
      <t>キボトウ</t>
    </rPh>
    <rPh sb="17" eb="19">
      <t>スイイ</t>
    </rPh>
    <rPh sb="22" eb="24">
      <t>ネンカン</t>
    </rPh>
    <phoneticPr fontId="20"/>
  </si>
  <si>
    <t>（単位；百万円）</t>
    <rPh sb="1" eb="3">
      <t>タンイ</t>
    </rPh>
    <rPh sb="4" eb="7">
      <t>ヒャクマンエン</t>
    </rPh>
    <phoneticPr fontId="20"/>
  </si>
  <si>
    <t>年度</t>
    <rPh sb="0" eb="2">
      <t>ネンド</t>
    </rPh>
    <phoneticPr fontId="20"/>
  </si>
  <si>
    <t>一般会計</t>
    <rPh sb="0" eb="2">
      <t>イッパン</t>
    </rPh>
    <rPh sb="2" eb="4">
      <t>カイケイ</t>
    </rPh>
    <phoneticPr fontId="20"/>
  </si>
  <si>
    <t>（参考）全会計</t>
    <rPh sb="1" eb="3">
      <t>サンコウ</t>
    </rPh>
    <phoneticPr fontId="20"/>
  </si>
  <si>
    <t>歳出規模</t>
    <rPh sb="0" eb="2">
      <t>サイシュツ</t>
    </rPh>
    <rPh sb="2" eb="4">
      <t>キボ</t>
    </rPh>
    <phoneticPr fontId="20"/>
  </si>
  <si>
    <t>市税</t>
    <rPh sb="0" eb="2">
      <t>シゼイ</t>
    </rPh>
    <phoneticPr fontId="20"/>
  </si>
  <si>
    <t>人件費</t>
    <rPh sb="0" eb="3">
      <t>ジンケンヒ</t>
    </rPh>
    <phoneticPr fontId="20"/>
  </si>
  <si>
    <r>
      <t xml:space="preserve">扶助費
</t>
    </r>
    <r>
      <rPr>
        <sz val="8.5"/>
        <color theme="1"/>
        <rFont val="ＭＳ Ｐ明朝"/>
        <family val="1"/>
        <charset val="128"/>
      </rPr>
      <t>（うち生活保護費）</t>
    </r>
    <rPh sb="0" eb="3">
      <t>フジョヒ</t>
    </rPh>
    <rPh sb="7" eb="9">
      <t>セイカツ</t>
    </rPh>
    <rPh sb="9" eb="11">
      <t>ホゴ</t>
    </rPh>
    <rPh sb="11" eb="12">
      <t>ヒ</t>
    </rPh>
    <phoneticPr fontId="20"/>
  </si>
  <si>
    <t>公債費</t>
    <rPh sb="0" eb="3">
      <t>コウサイヒ</t>
    </rPh>
    <phoneticPr fontId="20"/>
  </si>
  <si>
    <r>
      <t xml:space="preserve">市債残高
</t>
    </r>
    <r>
      <rPr>
        <sz val="9"/>
        <color theme="1"/>
        <rFont val="ＭＳ Ｐ明朝"/>
        <family val="1"/>
        <charset val="128"/>
      </rPr>
      <t>（※2）</t>
    </r>
    <rPh sb="0" eb="2">
      <t>シサイ</t>
    </rPh>
    <rPh sb="2" eb="4">
      <t>ザンダカ</t>
    </rPh>
    <phoneticPr fontId="20"/>
  </si>
  <si>
    <t>左のうち除く
臨時財政対策債</t>
    <rPh sb="0" eb="1">
      <t>ヒダリ</t>
    </rPh>
    <rPh sb="9" eb="11">
      <t>ザイセイ</t>
    </rPh>
    <rPh sb="11" eb="13">
      <t>タイサク</t>
    </rPh>
    <rPh sb="13" eb="14">
      <t>サイ</t>
    </rPh>
    <phoneticPr fontId="20"/>
  </si>
  <si>
    <r>
      <t xml:space="preserve">26
</t>
    </r>
    <r>
      <rPr>
        <sz val="9"/>
        <color theme="1"/>
        <rFont val="ＭＳ Ｐ明朝"/>
        <family val="1"/>
        <charset val="128"/>
      </rPr>
      <t>（※1）</t>
    </r>
    <phoneticPr fontId="20"/>
  </si>
  <si>
    <t>令和元</t>
    <rPh sb="0" eb="2">
      <t>レイワ</t>
    </rPh>
    <rPh sb="2" eb="3">
      <t>ゲン</t>
    </rPh>
    <phoneticPr fontId="20"/>
  </si>
  <si>
    <t>※1　平成24年度予算は、当初+7月補正</t>
    <rPh sb="3" eb="5">
      <t>ヘイセイ</t>
    </rPh>
    <rPh sb="7" eb="9">
      <t>ネンド</t>
    </rPh>
    <rPh sb="9" eb="11">
      <t>ヨサン</t>
    </rPh>
    <rPh sb="13" eb="15">
      <t>トウショ</t>
    </rPh>
    <rPh sb="17" eb="18">
      <t>ガツ</t>
    </rPh>
    <rPh sb="18" eb="20">
      <t>ホセイ</t>
    </rPh>
    <phoneticPr fontId="20"/>
  </si>
  <si>
    <t>※1　平成26年度予算は、当初+5月補正</t>
    <rPh sb="3" eb="5">
      <t>ヘイセイ</t>
    </rPh>
    <rPh sb="7" eb="9">
      <t>ネンド</t>
    </rPh>
    <rPh sb="9" eb="11">
      <t>ヨサン</t>
    </rPh>
    <rPh sb="13" eb="15">
      <t>トウショ</t>
    </rPh>
    <rPh sb="17" eb="18">
      <t>ガツ</t>
    </rPh>
    <rPh sb="18" eb="20">
      <t>ホセイ</t>
    </rPh>
    <phoneticPr fontId="20"/>
  </si>
  <si>
    <t>※2　一般会計市債残高及び全会計市債残高は、令和3年度までは決算額、令和4・5年度は見込額を記載している</t>
    <rPh sb="3" eb="5">
      <t>イッパン</t>
    </rPh>
    <rPh sb="5" eb="7">
      <t>カイケイ</t>
    </rPh>
    <rPh sb="7" eb="9">
      <t>シサイ</t>
    </rPh>
    <rPh sb="9" eb="11">
      <t>ザンダカ</t>
    </rPh>
    <rPh sb="11" eb="12">
      <t>オヨ</t>
    </rPh>
    <rPh sb="13" eb="14">
      <t>ゼン</t>
    </rPh>
    <rPh sb="14" eb="16">
      <t>カイケイ</t>
    </rPh>
    <rPh sb="16" eb="18">
      <t>シサイ</t>
    </rPh>
    <rPh sb="18" eb="20">
      <t>ザンダカ</t>
    </rPh>
    <rPh sb="22" eb="24">
      <t>レイワ</t>
    </rPh>
    <rPh sb="25" eb="27">
      <t>ネンド</t>
    </rPh>
    <rPh sb="30" eb="32">
      <t>ケッサン</t>
    </rPh>
    <rPh sb="32" eb="33">
      <t>ガク</t>
    </rPh>
    <rPh sb="34" eb="36">
      <t>レイワ</t>
    </rPh>
    <rPh sb="39" eb="41">
      <t>ネンド</t>
    </rPh>
    <rPh sb="42" eb="44">
      <t>ミコミ</t>
    </rPh>
    <rPh sb="44" eb="45">
      <t>ガク</t>
    </rPh>
    <rPh sb="46" eb="48">
      <t>キサイ</t>
    </rPh>
    <phoneticPr fontId="20"/>
  </si>
  <si>
    <t>※3　平成27年度末の市街地再開発事業会計及び土地先行取得事業会計の廃止に伴い、28年度に当該会計の市債残高が一般会計へ移行</t>
    <phoneticPr fontId="20"/>
  </si>
  <si>
    <t>※4　平成29年度末の自動車運送事業会計及び高速鉄道事業会計の廃止に伴い、29年度に当該会計の市債残高が一般会計へ移行</t>
    <phoneticPr fontId="20"/>
  </si>
  <si>
    <t>（参考③）目的税等の使途について</t>
    <phoneticPr fontId="20"/>
  </si>
  <si>
    <t>歳入</t>
    <rPh sb="0" eb="2">
      <t>サイニュウ</t>
    </rPh>
    <phoneticPr fontId="20"/>
  </si>
  <si>
    <t>入湯税</t>
    <rPh sb="0" eb="2">
      <t>ニュウトウ</t>
    </rPh>
    <rPh sb="2" eb="3">
      <t>ゼイ</t>
    </rPh>
    <phoneticPr fontId="20"/>
  </si>
  <si>
    <t>歳出</t>
    <rPh sb="0" eb="2">
      <t>サイシュツ</t>
    </rPh>
    <phoneticPr fontId="20"/>
  </si>
  <si>
    <t>対象事業に要する経費（所要一般財源）</t>
    <rPh sb="0" eb="2">
      <t>タイショウ</t>
    </rPh>
    <rPh sb="2" eb="4">
      <t>ジギョウ</t>
    </rPh>
    <rPh sb="5" eb="6">
      <t>ヨウ</t>
    </rPh>
    <rPh sb="8" eb="10">
      <t>ケイヒ</t>
    </rPh>
    <rPh sb="11" eb="13">
      <t>ショヨウ</t>
    </rPh>
    <rPh sb="13" eb="15">
      <t>イッパン</t>
    </rPh>
    <rPh sb="15" eb="17">
      <t>ザイゲン</t>
    </rPh>
    <phoneticPr fontId="20"/>
  </si>
  <si>
    <t>事業所税</t>
    <rPh sb="0" eb="3">
      <t>ジギョウショ</t>
    </rPh>
    <rPh sb="3" eb="4">
      <t>ゼイ</t>
    </rPh>
    <phoneticPr fontId="20"/>
  </si>
  <si>
    <t>【対象事業に要する経費の内訳】</t>
    <rPh sb="1" eb="3">
      <t>タイショウ</t>
    </rPh>
    <rPh sb="3" eb="5">
      <t>ジギョウ</t>
    </rPh>
    <rPh sb="6" eb="7">
      <t>ヨウ</t>
    </rPh>
    <rPh sb="9" eb="11">
      <t>ケイヒ</t>
    </rPh>
    <rPh sb="12" eb="14">
      <t>ウチワケ</t>
    </rPh>
    <phoneticPr fontId="20"/>
  </si>
  <si>
    <t>（単位：百万円）</t>
    <rPh sb="1" eb="3">
      <t>タンイ</t>
    </rPh>
    <rPh sb="4" eb="5">
      <t>ヒャク</t>
    </rPh>
    <rPh sb="5" eb="6">
      <t>マン</t>
    </rPh>
    <rPh sb="6" eb="7">
      <t>エン</t>
    </rPh>
    <phoneticPr fontId="20"/>
  </si>
  <si>
    <t>事業名</t>
    <rPh sb="0" eb="2">
      <t>ジギョウ</t>
    </rPh>
    <rPh sb="2" eb="3">
      <t>メイ</t>
    </rPh>
    <phoneticPr fontId="20"/>
  </si>
  <si>
    <t>経費</t>
    <rPh sb="0" eb="2">
      <t>ケイヒ</t>
    </rPh>
    <phoneticPr fontId="20"/>
  </si>
  <si>
    <t>財源内訳</t>
    <rPh sb="0" eb="2">
      <t>ザイゲン</t>
    </rPh>
    <rPh sb="2" eb="4">
      <t>ウチワケ</t>
    </rPh>
    <phoneticPr fontId="20"/>
  </si>
  <si>
    <t>←入湯税</t>
    <rPh sb="1" eb="3">
      <t>ニュウトウ</t>
    </rPh>
    <rPh sb="3" eb="4">
      <t>ゼイ</t>
    </rPh>
    <phoneticPr fontId="20"/>
  </si>
  <si>
    <t>特定財源</t>
    <rPh sb="0" eb="2">
      <t>トクテイ</t>
    </rPh>
    <rPh sb="2" eb="4">
      <t>ザイゲン</t>
    </rPh>
    <phoneticPr fontId="20"/>
  </si>
  <si>
    <t>一般財源</t>
    <rPh sb="0" eb="2">
      <t>イッパン</t>
    </rPh>
    <rPh sb="2" eb="4">
      <t>ザイゲン</t>
    </rPh>
    <phoneticPr fontId="20"/>
  </si>
  <si>
    <t>・計数は、もと道路特定財源・地方目的税等充当明細の「経費の内訳」シート（百万円ラウンド分）と一致します。</t>
    <rPh sb="1" eb="3">
      <t>ケイスウ</t>
    </rPh>
    <rPh sb="26" eb="28">
      <t>ケイヒ</t>
    </rPh>
    <rPh sb="29" eb="31">
      <t>ウチワケ</t>
    </rPh>
    <rPh sb="36" eb="39">
      <t>ヒャクマンエン</t>
    </rPh>
    <rPh sb="43" eb="44">
      <t>ブン</t>
    </rPh>
    <rPh sb="46" eb="48">
      <t>イッチ</t>
    </rPh>
    <phoneticPr fontId="20"/>
  </si>
  <si>
    <t>国支出金</t>
    <rPh sb="0" eb="1">
      <t>クニ</t>
    </rPh>
    <rPh sb="1" eb="4">
      <t>シシュツキン</t>
    </rPh>
    <phoneticPr fontId="20"/>
  </si>
  <si>
    <t>府支出金</t>
    <rPh sb="0" eb="1">
      <t>フ</t>
    </rPh>
    <rPh sb="1" eb="4">
      <t>シシュツキン</t>
    </rPh>
    <phoneticPr fontId="20"/>
  </si>
  <si>
    <t>市債</t>
    <rPh sb="0" eb="2">
      <t>シサイ</t>
    </rPh>
    <phoneticPr fontId="20"/>
  </si>
  <si>
    <t>その他</t>
    <rPh sb="2" eb="3">
      <t>タ</t>
    </rPh>
    <phoneticPr fontId="20"/>
  </si>
  <si>
    <t>環境衛生施設整備事業</t>
    <rPh sb="0" eb="2">
      <t>カンキョウ</t>
    </rPh>
    <rPh sb="2" eb="4">
      <t>エイセイ</t>
    </rPh>
    <rPh sb="4" eb="6">
      <t>シセツ</t>
    </rPh>
    <rPh sb="6" eb="8">
      <t>セイビ</t>
    </rPh>
    <rPh sb="8" eb="10">
      <t>ジギョウ</t>
    </rPh>
    <phoneticPr fontId="20"/>
  </si>
  <si>
    <t>消防施設等整備事業</t>
    <rPh sb="0" eb="2">
      <t>ショウボウ</t>
    </rPh>
    <rPh sb="2" eb="4">
      <t>シセツ</t>
    </rPh>
    <rPh sb="4" eb="5">
      <t>トウ</t>
    </rPh>
    <rPh sb="5" eb="7">
      <t>セイビ</t>
    </rPh>
    <rPh sb="7" eb="9">
      <t>ジギョウ</t>
    </rPh>
    <phoneticPr fontId="20"/>
  </si>
  <si>
    <t>観光振興事業</t>
    <rPh sb="0" eb="2">
      <t>カンコウ</t>
    </rPh>
    <rPh sb="2" eb="4">
      <t>シンコウ</t>
    </rPh>
    <rPh sb="4" eb="6">
      <t>ジギョウ</t>
    </rPh>
    <phoneticPr fontId="20"/>
  </si>
  <si>
    <t>合計</t>
    <rPh sb="0" eb="2">
      <t>ゴウケイ</t>
    </rPh>
    <phoneticPr fontId="20"/>
  </si>
  <si>
    <t>←事業所税</t>
    <rPh sb="1" eb="4">
      <t>ジギョウショ</t>
    </rPh>
    <rPh sb="4" eb="5">
      <t>ゼイ</t>
    </rPh>
    <phoneticPr fontId="20"/>
  </si>
  <si>
    <t>道路、都市高速鉄道等整備事業</t>
    <rPh sb="0" eb="2">
      <t>ドウロ</t>
    </rPh>
    <rPh sb="3" eb="5">
      <t>トシ</t>
    </rPh>
    <rPh sb="5" eb="7">
      <t>コウソク</t>
    </rPh>
    <rPh sb="7" eb="9">
      <t>テツドウ</t>
    </rPh>
    <rPh sb="9" eb="10">
      <t>トウ</t>
    </rPh>
    <rPh sb="10" eb="12">
      <t>セイビ</t>
    </rPh>
    <rPh sb="12" eb="14">
      <t>ジギョウ</t>
    </rPh>
    <phoneticPr fontId="20"/>
  </si>
  <si>
    <t>公園、緑地等整備事業</t>
    <rPh sb="0" eb="2">
      <t>コウエン</t>
    </rPh>
    <rPh sb="3" eb="5">
      <t>リョクチ</t>
    </rPh>
    <rPh sb="5" eb="6">
      <t>トウ</t>
    </rPh>
    <rPh sb="6" eb="8">
      <t>セイビ</t>
    </rPh>
    <rPh sb="8" eb="10">
      <t>ジギョウ</t>
    </rPh>
    <phoneticPr fontId="20"/>
  </si>
  <si>
    <t>下水道等整備事業</t>
    <rPh sb="0" eb="3">
      <t>ゲスイドウ</t>
    </rPh>
    <rPh sb="3" eb="4">
      <t>トウ</t>
    </rPh>
    <rPh sb="4" eb="6">
      <t>セイビ</t>
    </rPh>
    <rPh sb="6" eb="8">
      <t>ジギョウ</t>
    </rPh>
    <phoneticPr fontId="20"/>
  </si>
  <si>
    <t>河川等整備事業</t>
    <rPh sb="0" eb="2">
      <t>カセン</t>
    </rPh>
    <rPh sb="2" eb="3">
      <t>トウ</t>
    </rPh>
    <rPh sb="3" eb="5">
      <t>セイビ</t>
    </rPh>
    <rPh sb="5" eb="7">
      <t>ジギョウ</t>
    </rPh>
    <phoneticPr fontId="20"/>
  </si>
  <si>
    <t>学校、図書館等整備事業</t>
    <rPh sb="0" eb="2">
      <t>ガッコウ</t>
    </rPh>
    <rPh sb="3" eb="7">
      <t>トショカントウ</t>
    </rPh>
    <rPh sb="7" eb="9">
      <t>セイビ</t>
    </rPh>
    <rPh sb="9" eb="11">
      <t>ジギョウ</t>
    </rPh>
    <phoneticPr fontId="20"/>
  </si>
  <si>
    <t>病院、保育所等整備事業</t>
    <rPh sb="0" eb="2">
      <t>ビョウイン</t>
    </rPh>
    <rPh sb="3" eb="5">
      <t>ホイク</t>
    </rPh>
    <rPh sb="5" eb="6">
      <t>ショ</t>
    </rPh>
    <rPh sb="6" eb="7">
      <t>トウ</t>
    </rPh>
    <rPh sb="7" eb="9">
      <t>セイビ</t>
    </rPh>
    <rPh sb="9" eb="11">
      <t>ジギョウ</t>
    </rPh>
    <phoneticPr fontId="20"/>
  </si>
  <si>
    <t>公害防止に関する事業</t>
    <rPh sb="0" eb="2">
      <t>コウガイ</t>
    </rPh>
    <rPh sb="2" eb="4">
      <t>ボウシ</t>
    </rPh>
    <rPh sb="5" eb="6">
      <t>カン</t>
    </rPh>
    <rPh sb="8" eb="10">
      <t>ジギョウ</t>
    </rPh>
    <phoneticPr fontId="20"/>
  </si>
  <si>
    <t>防災に関する事業</t>
    <rPh sb="0" eb="2">
      <t>ボウサイ</t>
    </rPh>
    <rPh sb="3" eb="4">
      <t>カン</t>
    </rPh>
    <rPh sb="6" eb="8">
      <t>ジギョウ</t>
    </rPh>
    <phoneticPr fontId="20"/>
  </si>
  <si>
    <t>市街地開発事業等</t>
    <rPh sb="0" eb="3">
      <t>シガイチ</t>
    </rPh>
    <rPh sb="3" eb="5">
      <t>カイハツ</t>
    </rPh>
    <rPh sb="5" eb="7">
      <t>ジギョウ</t>
    </rPh>
    <rPh sb="7" eb="8">
      <t>トウ</t>
    </rPh>
    <phoneticPr fontId="20"/>
  </si>
  <si>
    <t>事業所税の徴収に要する経費※</t>
    <rPh sb="0" eb="3">
      <t>ジギョウショ</t>
    </rPh>
    <rPh sb="3" eb="4">
      <t>ゼイ</t>
    </rPh>
    <rPh sb="5" eb="7">
      <t>チョウシュウ</t>
    </rPh>
    <rPh sb="8" eb="9">
      <t>ヨウ</t>
    </rPh>
    <rPh sb="11" eb="13">
      <t>ケイヒ</t>
    </rPh>
    <phoneticPr fontId="20"/>
  </si>
  <si>
    <t>※事業所税の徴収に要する経費への充当は、当該年度の事業所税の額の5/100に相当する額</t>
    <rPh sb="12" eb="14">
      <t>ケイヒ</t>
    </rPh>
    <rPh sb="16" eb="18">
      <t>ジュウトウ</t>
    </rPh>
    <phoneticPr fontId="20"/>
  </si>
  <si>
    <t>都市計画税</t>
    <rPh sb="0" eb="2">
      <t>トシ</t>
    </rPh>
    <rPh sb="2" eb="4">
      <t>ケイカク</t>
    </rPh>
    <rPh sb="4" eb="5">
      <t>ゼイ</t>
    </rPh>
    <phoneticPr fontId="20"/>
  </si>
  <si>
    <t>森林環境譲与税</t>
    <rPh sb="0" eb="2">
      <t>シンリン</t>
    </rPh>
    <rPh sb="2" eb="4">
      <t>カンキョウ</t>
    </rPh>
    <rPh sb="4" eb="6">
      <t>ジョウヨ</t>
    </rPh>
    <rPh sb="6" eb="7">
      <t>ゼイ</t>
    </rPh>
    <phoneticPr fontId="20"/>
  </si>
  <si>
    <t>対象事業に要する経費（所要一般財源）</t>
    <phoneticPr fontId="20"/>
  </si>
  <si>
    <t>←都計税</t>
    <rPh sb="1" eb="3">
      <t>トケイ</t>
    </rPh>
    <rPh sb="3" eb="4">
      <t>ゼイ</t>
    </rPh>
    <phoneticPr fontId="20"/>
  </si>
  <si>
    <t>都市計画事業（街路、公園事業等）</t>
    <rPh sb="0" eb="2">
      <t>トシ</t>
    </rPh>
    <rPh sb="2" eb="4">
      <t>ケイカク</t>
    </rPh>
    <rPh sb="4" eb="6">
      <t>ジギョウ</t>
    </rPh>
    <rPh sb="7" eb="9">
      <t>ガイロ</t>
    </rPh>
    <rPh sb="10" eb="12">
      <t>コウエン</t>
    </rPh>
    <rPh sb="12" eb="14">
      <t>ジギョウ</t>
    </rPh>
    <rPh sb="14" eb="15">
      <t>トウ</t>
    </rPh>
    <phoneticPr fontId="20"/>
  </si>
  <si>
    <t>土地区画整理事業</t>
    <rPh sb="0" eb="2">
      <t>トチ</t>
    </rPh>
    <rPh sb="2" eb="4">
      <t>クカク</t>
    </rPh>
    <rPh sb="4" eb="6">
      <t>セイリ</t>
    </rPh>
    <rPh sb="6" eb="8">
      <t>ジギョウ</t>
    </rPh>
    <phoneticPr fontId="20"/>
  </si>
  <si>
    <t>←森林環境譲与税</t>
    <rPh sb="1" eb="3">
      <t>シンリン</t>
    </rPh>
    <rPh sb="3" eb="5">
      <t>カンキョウ</t>
    </rPh>
    <rPh sb="5" eb="7">
      <t>ジョウヨ</t>
    </rPh>
    <rPh sb="7" eb="8">
      <t>ゼイ</t>
    </rPh>
    <phoneticPr fontId="20"/>
  </si>
  <si>
    <t>・計数は、環境局担当から入手した「令和元年度　森林環境譲与税　充当事業」と一致</t>
    <rPh sb="1" eb="3">
      <t>ケイスウ</t>
    </rPh>
    <rPh sb="5" eb="7">
      <t>カンキョウ</t>
    </rPh>
    <rPh sb="7" eb="8">
      <t>キョク</t>
    </rPh>
    <rPh sb="8" eb="10">
      <t>タントウ</t>
    </rPh>
    <rPh sb="12" eb="14">
      <t>ニュウシュ</t>
    </rPh>
    <rPh sb="17" eb="19">
      <t>レイワ</t>
    </rPh>
    <rPh sb="19" eb="21">
      <t>ガンネン</t>
    </rPh>
    <rPh sb="21" eb="22">
      <t>ド</t>
    </rPh>
    <rPh sb="23" eb="25">
      <t>シンリン</t>
    </rPh>
    <rPh sb="25" eb="27">
      <t>カンキョウ</t>
    </rPh>
    <rPh sb="27" eb="29">
      <t>ジョウヨ</t>
    </rPh>
    <rPh sb="29" eb="30">
      <t>ゼイ</t>
    </rPh>
    <rPh sb="31" eb="33">
      <t>ジュウトウ</t>
    </rPh>
    <rPh sb="33" eb="35">
      <t>ジギョウ</t>
    </rPh>
    <rPh sb="37" eb="39">
      <t>イッチ</t>
    </rPh>
    <phoneticPr fontId="20"/>
  </si>
  <si>
    <t>木材利用の促進、普及啓発等事業</t>
    <rPh sb="0" eb="2">
      <t>モクザイ</t>
    </rPh>
    <rPh sb="2" eb="4">
      <t>リヨウ</t>
    </rPh>
    <rPh sb="5" eb="7">
      <t>ソクシン</t>
    </rPh>
    <rPh sb="8" eb="10">
      <t>フキュウ</t>
    </rPh>
    <rPh sb="10" eb="12">
      <t>ケイハツ</t>
    </rPh>
    <rPh sb="12" eb="13">
      <t>トウ</t>
    </rPh>
    <rPh sb="13" eb="15">
      <t>ジギョウ</t>
    </rPh>
    <phoneticPr fontId="20"/>
  </si>
  <si>
    <t>環境創造基金蓄積</t>
    <rPh sb="0" eb="6">
      <t>カンキョウソウゾウキキン</t>
    </rPh>
    <rPh sb="6" eb="8">
      <t>チクセキ</t>
    </rPh>
    <phoneticPr fontId="20"/>
  </si>
  <si>
    <t>引上げ分に係る地方消費税交付金</t>
    <rPh sb="0" eb="2">
      <t>ヒキア</t>
    </rPh>
    <rPh sb="3" eb="4">
      <t>ブン</t>
    </rPh>
    <rPh sb="5" eb="6">
      <t>カカ</t>
    </rPh>
    <rPh sb="7" eb="9">
      <t>チホウ</t>
    </rPh>
    <rPh sb="9" eb="12">
      <t>ショウヒゼイ</t>
    </rPh>
    <rPh sb="12" eb="15">
      <t>コウフキン</t>
    </rPh>
    <phoneticPr fontId="20"/>
  </si>
  <si>
    <t>社会保障施策に要する経費（所要一般財源）</t>
    <rPh sb="0" eb="2">
      <t>シャカイ</t>
    </rPh>
    <rPh sb="2" eb="4">
      <t>ホショウ</t>
    </rPh>
    <rPh sb="4" eb="6">
      <t>シサク</t>
    </rPh>
    <rPh sb="7" eb="8">
      <t>ヨウ</t>
    </rPh>
    <rPh sb="10" eb="12">
      <t>ケイヒ</t>
    </rPh>
    <rPh sb="13" eb="15">
      <t>ショヨウ</t>
    </rPh>
    <rPh sb="15" eb="17">
      <t>イッパン</t>
    </rPh>
    <rPh sb="17" eb="19">
      <t>ザイゲン</t>
    </rPh>
    <phoneticPr fontId="20"/>
  </si>
  <si>
    <t>【社会保障施策に要する経費の内訳】</t>
    <rPh sb="1" eb="3">
      <t>シャカイ</t>
    </rPh>
    <rPh sb="3" eb="5">
      <t>ホショウ</t>
    </rPh>
    <rPh sb="5" eb="7">
      <t>シサク</t>
    </rPh>
    <rPh sb="8" eb="9">
      <t>ヨウ</t>
    </rPh>
    <rPh sb="11" eb="13">
      <t>ケイヒ</t>
    </rPh>
    <rPh sb="14" eb="16">
      <t>ウチワケ</t>
    </rPh>
    <phoneticPr fontId="20"/>
  </si>
  <si>
    <t>←消費税</t>
    <rPh sb="1" eb="4">
      <t>ショウヒゼイ</t>
    </rPh>
    <phoneticPr fontId="20"/>
  </si>
  <si>
    <t>・計数は、（R元決）消費税の使途の百万円ラウンドと一致</t>
    <rPh sb="1" eb="3">
      <t>ケイスウ</t>
    </rPh>
    <rPh sb="7" eb="8">
      <t>ガン</t>
    </rPh>
    <rPh sb="8" eb="9">
      <t>ケツ</t>
    </rPh>
    <rPh sb="10" eb="13">
      <t>ショウヒゼイ</t>
    </rPh>
    <rPh sb="14" eb="16">
      <t>シト</t>
    </rPh>
    <rPh sb="17" eb="20">
      <t>ヒャクマンエン</t>
    </rPh>
    <rPh sb="25" eb="27">
      <t>イッチ</t>
    </rPh>
    <phoneticPr fontId="20"/>
  </si>
  <si>
    <t>社会福祉</t>
    <rPh sb="0" eb="2">
      <t>シャカイ</t>
    </rPh>
    <rPh sb="2" eb="4">
      <t>フクシ</t>
    </rPh>
    <phoneticPr fontId="20"/>
  </si>
  <si>
    <t>生活保護扶助等事業</t>
    <rPh sb="0" eb="2">
      <t>セイカツ</t>
    </rPh>
    <rPh sb="2" eb="4">
      <t>ホゴ</t>
    </rPh>
    <rPh sb="4" eb="6">
      <t>フジョ</t>
    </rPh>
    <rPh sb="6" eb="7">
      <t>トウ</t>
    </rPh>
    <rPh sb="7" eb="9">
      <t>ジギョウ</t>
    </rPh>
    <phoneticPr fontId="20"/>
  </si>
  <si>
    <t>児童福祉事業</t>
    <rPh sb="0" eb="2">
      <t>ジドウ</t>
    </rPh>
    <rPh sb="2" eb="4">
      <t>フクシ</t>
    </rPh>
    <rPh sb="4" eb="6">
      <t>ジギョウ</t>
    </rPh>
    <phoneticPr fontId="20"/>
  </si>
  <si>
    <t>老人福祉事業</t>
    <rPh sb="0" eb="2">
      <t>ロウジン</t>
    </rPh>
    <rPh sb="2" eb="4">
      <t>フクシ</t>
    </rPh>
    <rPh sb="4" eb="6">
      <t>ジギョウ</t>
    </rPh>
    <phoneticPr fontId="20"/>
  </si>
  <si>
    <t>障害者福祉事業</t>
    <rPh sb="0" eb="3">
      <t>ショウガイシャ</t>
    </rPh>
    <rPh sb="3" eb="5">
      <t>フクシ</t>
    </rPh>
    <rPh sb="5" eb="7">
      <t>ジギョウ</t>
    </rPh>
    <phoneticPr fontId="20"/>
  </si>
  <si>
    <t>母子福祉事業</t>
    <phoneticPr fontId="20"/>
  </si>
  <si>
    <t>社会保険</t>
    <rPh sb="0" eb="2">
      <t>シャカイ</t>
    </rPh>
    <rPh sb="2" eb="4">
      <t>ホケン</t>
    </rPh>
    <phoneticPr fontId="20"/>
  </si>
  <si>
    <t>介護保険事業</t>
    <rPh sb="0" eb="2">
      <t>カイゴ</t>
    </rPh>
    <rPh sb="2" eb="4">
      <t>ホケン</t>
    </rPh>
    <rPh sb="4" eb="6">
      <t>ジギョウ</t>
    </rPh>
    <phoneticPr fontId="20"/>
  </si>
  <si>
    <t>国民健康保険事業</t>
    <rPh sb="0" eb="2">
      <t>コクミン</t>
    </rPh>
    <rPh sb="2" eb="4">
      <t>ケンコウ</t>
    </rPh>
    <rPh sb="4" eb="6">
      <t>ホケン</t>
    </rPh>
    <rPh sb="6" eb="8">
      <t>ジギョウ</t>
    </rPh>
    <phoneticPr fontId="20"/>
  </si>
  <si>
    <t>後期高齢者医療事業</t>
    <rPh sb="0" eb="2">
      <t>コウキ</t>
    </rPh>
    <rPh sb="2" eb="5">
      <t>コウレイシャ</t>
    </rPh>
    <rPh sb="5" eb="7">
      <t>イリョウ</t>
    </rPh>
    <rPh sb="7" eb="9">
      <t>ジギョウ</t>
    </rPh>
    <phoneticPr fontId="20"/>
  </si>
  <si>
    <t>保健衛生</t>
    <rPh sb="0" eb="2">
      <t>ホケン</t>
    </rPh>
    <rPh sb="2" eb="4">
      <t>エイセイ</t>
    </rPh>
    <phoneticPr fontId="20"/>
  </si>
  <si>
    <t>予防接種事業</t>
    <rPh sb="0" eb="2">
      <t>ヨボウ</t>
    </rPh>
    <rPh sb="2" eb="4">
      <t>セッシュ</t>
    </rPh>
    <rPh sb="4" eb="6">
      <t>ジギョウ</t>
    </rPh>
    <phoneticPr fontId="20"/>
  </si>
  <si>
    <t>児童保健事業</t>
    <rPh sb="0" eb="2">
      <t>ジドウ</t>
    </rPh>
    <rPh sb="2" eb="4">
      <t>ホケン</t>
    </rPh>
    <rPh sb="4" eb="6">
      <t>ジギョウ</t>
    </rPh>
    <phoneticPr fontId="20"/>
  </si>
  <si>
    <t>保健医療事業</t>
    <rPh sb="0" eb="2">
      <t>ホケン</t>
    </rPh>
    <rPh sb="2" eb="4">
      <t>イリョウ</t>
    </rPh>
    <rPh sb="4" eb="6">
      <t>ジギョウ</t>
    </rPh>
    <phoneticPr fontId="20"/>
  </si>
  <si>
    <t>健康増進事業</t>
    <rPh sb="0" eb="2">
      <t>ケンコウ</t>
    </rPh>
    <rPh sb="2" eb="4">
      <t>ゾウシン</t>
    </rPh>
    <rPh sb="4" eb="6">
      <t>ジギョウ</t>
    </rPh>
    <phoneticPr fontId="20"/>
  </si>
  <si>
    <t>感染症予防事業</t>
    <rPh sb="0" eb="3">
      <t>カンセンショウ</t>
    </rPh>
    <rPh sb="3" eb="5">
      <t>ヨボウ</t>
    </rPh>
    <rPh sb="5" eb="7">
      <t>ジギョウ</t>
    </rPh>
    <phoneticPr fontId="20"/>
  </si>
  <si>
    <t>（参考④）一般会計予算の構成割合</t>
    <rPh sb="1" eb="3">
      <t>サンコウ</t>
    </rPh>
    <rPh sb="5" eb="7">
      <t>イッパン</t>
    </rPh>
    <rPh sb="7" eb="9">
      <t>カイケイ</t>
    </rPh>
    <rPh sb="9" eb="11">
      <t>ヨサン</t>
    </rPh>
    <rPh sb="12" eb="14">
      <t>コウセイ</t>
    </rPh>
    <rPh sb="14" eb="16">
      <t>ワリアイ</t>
    </rPh>
    <phoneticPr fontId="2"/>
  </si>
  <si>
    <t>構成比</t>
    <rPh sb="0" eb="3">
      <t>コウセイヒ</t>
    </rPh>
    <phoneticPr fontId="2"/>
  </si>
  <si>
    <t>一般会計目的別歳出予算　円グラフ</t>
    <rPh sb="0" eb="2">
      <t>イッパン</t>
    </rPh>
    <rPh sb="2" eb="4">
      <t>カイケイ</t>
    </rPh>
    <rPh sb="4" eb="6">
      <t>モクテキ</t>
    </rPh>
    <rPh sb="6" eb="7">
      <t>ベツ</t>
    </rPh>
    <rPh sb="7" eb="9">
      <t>サイシュツ</t>
    </rPh>
    <rPh sb="9" eb="11">
      <t>ヨサン</t>
    </rPh>
    <rPh sb="12" eb="13">
      <t>エン</t>
    </rPh>
    <phoneticPr fontId="2"/>
  </si>
  <si>
    <t>区　　　分</t>
    <rPh sb="0" eb="1">
      <t>ク</t>
    </rPh>
    <rPh sb="4" eb="5">
      <t>フン</t>
    </rPh>
    <phoneticPr fontId="2"/>
  </si>
  <si>
    <t>↓金額の多い順</t>
    <rPh sb="1" eb="3">
      <t>キンガク</t>
    </rPh>
    <rPh sb="4" eb="5">
      <t>オオ</t>
    </rPh>
    <rPh sb="6" eb="7">
      <t>ジュン</t>
    </rPh>
    <phoneticPr fontId="2"/>
  </si>
  <si>
    <t>占有率</t>
    <rPh sb="0" eb="2">
      <t>センユウ</t>
    </rPh>
    <rPh sb="2" eb="3">
      <t>リツ</t>
    </rPh>
    <phoneticPr fontId="2"/>
  </si>
  <si>
    <t>健康費</t>
    <rPh sb="0" eb="3">
      <t>ケンコウヒ</t>
    </rPh>
    <phoneticPr fontId="2"/>
  </si>
  <si>
    <t>経済戦略費</t>
    <rPh sb="0" eb="4">
      <t>ケイザイセンリャク</t>
    </rPh>
    <rPh sb="4" eb="5">
      <t>ヒ</t>
    </rPh>
    <phoneticPr fontId="2"/>
  </si>
  <si>
    <t>住宅費</t>
    <rPh sb="0" eb="3">
      <t>ジュウタクヒ</t>
    </rPh>
    <phoneticPr fontId="2"/>
  </si>
  <si>
    <t>消防費</t>
    <rPh sb="0" eb="3">
      <t>ショウボウヒ</t>
    </rPh>
    <phoneticPr fontId="2"/>
  </si>
  <si>
    <t>環境費</t>
    <rPh sb="0" eb="3">
      <t>カンキョウヒ</t>
    </rPh>
    <phoneticPr fontId="2"/>
  </si>
  <si>
    <t>港湾費</t>
    <rPh sb="0" eb="3">
      <t>コウワンヒ</t>
    </rPh>
    <phoneticPr fontId="2"/>
  </si>
  <si>
    <t>大学費</t>
    <rPh sb="0" eb="3">
      <t>ダイガクヒ</t>
    </rPh>
    <phoneticPr fontId="2"/>
  </si>
  <si>
    <t>議会費</t>
    <rPh sb="0" eb="3">
      <t>ギカイヒ</t>
    </rPh>
    <phoneticPr fontId="2"/>
  </si>
  <si>
    <t>固定→14</t>
    <rPh sb="0" eb="2">
      <t>コテイ</t>
    </rPh>
    <phoneticPr fontId="2"/>
  </si>
  <si>
    <t>総務費</t>
    <phoneticPr fontId="2"/>
  </si>
  <si>
    <t>固定→15</t>
    <rPh sb="0" eb="2">
      <t>コテイ</t>
    </rPh>
    <phoneticPr fontId="2"/>
  </si>
  <si>
    <t>公債費</t>
    <phoneticPr fontId="2"/>
  </si>
  <si>
    <t>固定→16</t>
    <rPh sb="0" eb="2">
      <t>コテイ</t>
    </rPh>
    <phoneticPr fontId="2"/>
  </si>
  <si>
    <t>　</t>
    <phoneticPr fontId="2"/>
  </si>
  <si>
    <t>歳 出 総 額　　　　　　　　　　　　　　　　　　　　　　　　　　　　　　　　　　　　　　　　　　　　　　　　　　　　　　　　　　　　　　　　　　　　　　　　　　　　　　　　　　　　　　　　　　　　　　　　　　　　　　　　　　　　　　　　　　　　　　　　　　　　　　　　　　　　　　　　　　　　　　　　　　　　　　　　　　　　　　　　　　　　　　　　　</t>
    <rPh sb="2" eb="3">
      <t>シュツ</t>
    </rPh>
    <phoneticPr fontId="2"/>
  </si>
  <si>
    <t>（100.0）</t>
    <phoneticPr fontId="2"/>
  </si>
  <si>
    <t>（３）一般会計目的別歳出予算</t>
    <rPh sb="3" eb="5">
      <t>イッパン</t>
    </rPh>
    <rPh sb="5" eb="7">
      <t>カイケイ</t>
    </rPh>
    <rPh sb="7" eb="9">
      <t>モクテキ</t>
    </rPh>
    <rPh sb="9" eb="10">
      <t>ベツ</t>
    </rPh>
    <rPh sb="10" eb="12">
      <t>サイシュツ</t>
    </rPh>
    <rPh sb="12" eb="14">
      <t>ヨサン</t>
    </rPh>
    <phoneticPr fontId="2"/>
  </si>
  <si>
    <t>３年度当初</t>
    <rPh sb="1" eb="3">
      <t>ネンド</t>
    </rPh>
    <rPh sb="3" eb="5">
      <t>トウショ</t>
    </rPh>
    <phoneticPr fontId="2"/>
  </si>
  <si>
    <t>２年度当初</t>
    <rPh sb="1" eb="3">
      <t>ネンド</t>
    </rPh>
    <rPh sb="3" eb="5">
      <t>トウショ</t>
    </rPh>
    <phoneticPr fontId="2"/>
  </si>
  <si>
    <r>
      <t>５年度予算</t>
    </r>
    <r>
      <rPr>
        <sz val="7"/>
        <color theme="1"/>
        <rFont val="ＭＳ Ｐ明朝"/>
        <family val="1"/>
        <charset val="128"/>
      </rPr>
      <t>(百万円)</t>
    </r>
    <rPh sb="6" eb="9">
      <t>ヒャクマンエン</t>
    </rPh>
    <phoneticPr fontId="20"/>
  </si>
  <si>
    <r>
      <t>５年度予算</t>
    </r>
    <r>
      <rPr>
        <sz val="7"/>
        <color theme="1"/>
        <rFont val="ＭＳ Ｐ明朝"/>
        <family val="1"/>
        <charset val="128"/>
      </rPr>
      <t>(百万円)</t>
    </r>
    <phoneticPr fontId="20"/>
  </si>
  <si>
    <t>市たばこ税</t>
    <rPh sb="0" eb="1">
      <t>シ</t>
    </rPh>
    <rPh sb="4" eb="5">
      <t>ゼイ</t>
    </rPh>
    <phoneticPr fontId="20"/>
  </si>
  <si>
    <t>喫煙対策関連事業に要する経費（所要一般財源）</t>
    <phoneticPr fontId="20"/>
  </si>
  <si>
    <t>　【参　　考】　設置予定数（令和５・６年度）　　</t>
    <rPh sb="2" eb="3">
      <t>サン</t>
    </rPh>
    <rPh sb="5" eb="6">
      <t>コウ</t>
    </rPh>
    <rPh sb="8" eb="13">
      <t>セッチヨテイスウ</t>
    </rPh>
    <phoneticPr fontId="20"/>
  </si>
  <si>
    <t>　　新　　設　　　　　：　120箇所</t>
    <phoneticPr fontId="20"/>
  </si>
  <si>
    <t>　　民間施設改修　：  　20箇所</t>
    <phoneticPr fontId="20"/>
  </si>
  <si>
    <t>【喫煙対策関連事業に要する経費の内訳】</t>
    <rPh sb="1" eb="3">
      <t>キツエン</t>
    </rPh>
    <rPh sb="3" eb="5">
      <t>タイサク</t>
    </rPh>
    <rPh sb="5" eb="7">
      <t>カンレン</t>
    </rPh>
    <rPh sb="7" eb="9">
      <t>ジギョウ</t>
    </rPh>
    <rPh sb="10" eb="11">
      <t>ヨウ</t>
    </rPh>
    <rPh sb="13" eb="15">
      <t>ケイヒ</t>
    </rPh>
    <rPh sb="16" eb="18">
      <t>ウチワケ</t>
    </rPh>
    <phoneticPr fontId="20"/>
  </si>
  <si>
    <t>←市たばこ税</t>
    <rPh sb="1" eb="2">
      <t>シ</t>
    </rPh>
    <rPh sb="5" eb="6">
      <t>ゼイ</t>
    </rPh>
    <phoneticPr fontId="20"/>
  </si>
  <si>
    <t>・計数は、環境局担当より</t>
    <rPh sb="1" eb="3">
      <t>ケイスウ</t>
    </rPh>
    <rPh sb="5" eb="8">
      <t>カンキョウキョク</t>
    </rPh>
    <rPh sb="8" eb="10">
      <t>タントウ</t>
    </rPh>
    <phoneticPr fontId="20"/>
  </si>
  <si>
    <t>喫煙所整備事業</t>
    <rPh sb="0" eb="7">
      <t>キツエンジョセイビジギョウ</t>
    </rPh>
    <phoneticPr fontId="20"/>
  </si>
  <si>
    <t>健康づくり対策事業</t>
    <rPh sb="0" eb="2">
      <t>ケンコウ</t>
    </rPh>
    <rPh sb="5" eb="7">
      <t>タイサク</t>
    </rPh>
    <rPh sb="7" eb="9">
      <t>ジギョウ</t>
    </rPh>
    <phoneticPr fontId="20"/>
  </si>
  <si>
    <t>保健所等における健康観察体制の強化など</t>
    <rPh sb="0" eb="3">
      <t>ホケンショ</t>
    </rPh>
    <rPh sb="3" eb="4">
      <t>トウ</t>
    </rPh>
    <rPh sb="8" eb="10">
      <t>ケンコウ</t>
    </rPh>
    <rPh sb="10" eb="12">
      <t>カンサツ</t>
    </rPh>
    <rPh sb="12" eb="14">
      <t>タイセイ</t>
    </rPh>
    <rPh sb="15" eb="17">
      <t>キョウカ</t>
    </rPh>
    <phoneticPr fontId="2"/>
  </si>
  <si>
    <t>生活保護相談窓口の体制強化</t>
    <rPh sb="0" eb="2">
      <t>セイカツ</t>
    </rPh>
    <rPh sb="2" eb="4">
      <t>ホゴ</t>
    </rPh>
    <rPh sb="4" eb="6">
      <t>ソウダン</t>
    </rPh>
    <rPh sb="6" eb="8">
      <t>マドグチ</t>
    </rPh>
    <rPh sb="9" eb="11">
      <t>タイセイ</t>
    </rPh>
    <rPh sb="11" eb="13">
      <t>キョウカ</t>
    </rPh>
    <phoneticPr fontId="2"/>
  </si>
  <si>
    <t>市民利用施設（指定管理者制度導入施設）における電気代等物価高騰影響に対する支援</t>
    <rPh sb="0" eb="6">
      <t>シミンリヨウシセツ</t>
    </rPh>
    <rPh sb="7" eb="9">
      <t>シテイ</t>
    </rPh>
    <rPh sb="9" eb="12">
      <t>カンリシャ</t>
    </rPh>
    <rPh sb="12" eb="14">
      <t>セイド</t>
    </rPh>
    <rPh sb="14" eb="16">
      <t>ドウニュウ</t>
    </rPh>
    <rPh sb="16" eb="18">
      <t>シセツ</t>
    </rPh>
    <rPh sb="23" eb="27">
      <t>デンキダイトウ</t>
    </rPh>
    <rPh sb="27" eb="31">
      <t>ブッカコウトウ</t>
    </rPh>
    <rPh sb="31" eb="33">
      <t>エイキョウ</t>
    </rPh>
    <rPh sb="34" eb="35">
      <t>タイ</t>
    </rPh>
    <rPh sb="37" eb="39">
      <t>シエン</t>
    </rPh>
    <phoneticPr fontId="2"/>
  </si>
  <si>
    <t>固定資産税・都市計画税 ＋15,233、法人市民税 ＋6,201、個人市民税 ＋5,474
※11頁「市税予算の内訳」参照</t>
    <rPh sb="20" eb="22">
      <t>ホウジン</t>
    </rPh>
    <rPh sb="22" eb="25">
      <t>シミンゼイ</t>
    </rPh>
    <rPh sb="33" eb="35">
      <t>コジン</t>
    </rPh>
    <rPh sb="35" eb="38">
      <t>シミンゼイ</t>
    </rPh>
    <rPh sb="49" eb="50">
      <t>ページ</t>
    </rPh>
    <rPh sb="51" eb="53">
      <t>シゼイ</t>
    </rPh>
    <rPh sb="53" eb="55">
      <t>ヨサン</t>
    </rPh>
    <rPh sb="56" eb="58">
      <t>ウチワケ</t>
    </rPh>
    <rPh sb="59" eb="61">
      <t>サンショウ</t>
    </rPh>
    <phoneticPr fontId="2"/>
  </si>
  <si>
    <t>市税収入の状況など（令和３年度までは決算）</t>
    <rPh sb="0" eb="2">
      <t>シゼイ</t>
    </rPh>
    <rPh sb="2" eb="4">
      <t>シュウニュウ</t>
    </rPh>
    <rPh sb="5" eb="7">
      <t>ジョウキョウ</t>
    </rPh>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</si>
</sst>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76" formatCode="#,##0&quot;頁&quot;;&quot;△ &quot;#,##0&quot;頁&quot;"/>
    <numFmt numFmtId="177" formatCode="0.0%"/>
    <numFmt numFmtId="178" formatCode="0_);[Red]\(0\)"/>
    <numFmt numFmtId="179" formatCode="#,##0.0;&quot;△ &quot;#,##0.0"/>
    <numFmt numFmtId="180" formatCode="#,##0;&quot;△ &quot;#,##0"/>
    <numFmt numFmtId="181" formatCode="#,##0_ "/>
    <numFmt numFmtId="182" formatCode="0.0000%"/>
    <numFmt numFmtId="183" formatCode="#,##0.0;[Red]\-#,##0.0"/>
    <numFmt numFmtId="184" formatCode="0.000%"/>
    <numFmt numFmtId="185" formatCode="#,##0_ ;[Red]\-#,##0\ "/>
    <numFmt numFmtId="186" formatCode="#,##0;&quot;△&quot;#,##0"/>
    <numFmt numFmtId="187" formatCode="#,##0_ ;&quot;△&quot;#,##0\ "/>
    <numFmt numFmtId="188" formatCode="#,##0.0_ ;&quot;△&quot;#,##0.0\ "/>
    <numFmt numFmtId="189" formatCode="#,##0.0_ ;[Red]\-#,##0.0\ "/>
    <numFmt numFmtId="190" formatCode="0.0_);[Red]\(0.0\)"/>
    <numFmt numFmtId="191" formatCode="#,##0&quot;百万円&quot;"/>
    <numFmt numFmtId="192" formatCode="&quot;＋&quot;#,##0&quot;百万円&quot;;&quot;△&quot;#,##0&quot;百万円&quot;"/>
    <numFmt numFmtId="193" formatCode="&quot;＋&quot;#,##0.0;&quot;△ &quot;#,##0.0"/>
    <numFmt numFmtId="194" formatCode="#,##0&quot;百万円&quot;;&quot;△&quot;#,##0&quot;百万円&quot;"/>
    <numFmt numFmtId="195" formatCode="0.0;&quot;△ &quot;0.0"/>
    <numFmt numFmtId="196" formatCode="#,##0&quot; &quot;;&quot;△ &quot;#,##0&quot; &quot;"/>
    <numFmt numFmtId="197" formatCode="#,##0.0&quot; &quot;;&quot;△ &quot;#,##0.0&quot; &quot;"/>
    <numFmt numFmtId="198" formatCode="\(#,##0\);\(&quot;△&quot;#,##0\)"/>
    <numFmt numFmtId="199" formatCode="\(#,##0.0\);\(&quot;△&quot;#,##0.0\)"/>
    <numFmt numFmtId="200" formatCode="#,##0&quot; &quot;;&quot;△&quot;#,##0&quot; &quot;"/>
    <numFmt numFmtId="201" formatCode="#,##0;&quot;▲ &quot;#,##0"/>
    <numFmt numFmtId="202" formatCode="#,##0.0;&quot;▲ &quot;#,##0.0"/>
    <numFmt numFmtId="203" formatCode="#,##0.000;&quot;▲ &quot;#,##0.000"/>
    <numFmt numFmtId="204" formatCode="#,##0.0%;&quot;▲ &quot;#,##0.0%"/>
    <numFmt numFmtId="205" formatCode="\(#,##0_ \)"/>
    <numFmt numFmtId="206" formatCode="\(0\)"/>
    <numFmt numFmtId="207" formatCode="\(#,##0\)"/>
    <numFmt numFmtId="208" formatCode="#,##0&quot;億&quot;&quot;円&quot;\ \ ;[Red]\-#,##0"/>
  </numFmts>
  <fonts count="10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25"/>
      <name val="ＭＳ Ｐゴシック"/>
      <family val="3"/>
      <charset val="128"/>
    </font>
    <font>
      <sz val="12"/>
      <name val="ＭＳ Ｐゴシック"/>
      <family val="3"/>
      <charset val="128"/>
    </font>
    <font>
      <sz val="10"/>
      <name val="ＭＳ Ｐ明朝"/>
      <family val="1"/>
      <charset val="128"/>
    </font>
    <font>
      <sz val="14"/>
      <name val="ＭＳ Ｐゴシック"/>
      <family val="3"/>
      <charset val="128"/>
    </font>
    <font>
      <sz val="14"/>
      <name val="ＭＳ Ｐ明朝"/>
      <family val="1"/>
      <charset val="128"/>
    </font>
    <font>
      <sz val="18"/>
      <name val="ＭＳ Ｐゴシック"/>
      <family val="3"/>
      <charset val="128"/>
    </font>
    <font>
      <sz val="16"/>
      <name val="ＭＳ ゴシック"/>
      <family val="3"/>
      <charset val="128"/>
    </font>
    <font>
      <sz val="14"/>
      <color theme="0"/>
      <name val="ＭＳ Ｐゴシック"/>
      <family val="3"/>
      <charset val="128"/>
    </font>
    <font>
      <sz val="11.5"/>
      <name val="ＭＳ Ｐゴシック"/>
      <family val="3"/>
      <charset val="128"/>
    </font>
    <font>
      <b/>
      <sz val="18"/>
      <name val="ＭＳ Ｐゴシック"/>
      <family val="3"/>
      <charset val="128"/>
    </font>
    <font>
      <sz val="20"/>
      <color rgb="FFFF0000"/>
      <name val="ＭＳ Ｐゴシック"/>
      <family val="3"/>
      <charset val="128"/>
    </font>
    <font>
      <sz val="10.35"/>
      <name val="ＭＳ Ｐゴシック"/>
      <family val="3"/>
      <charset val="128"/>
    </font>
    <font>
      <sz val="16"/>
      <name val="ＭＳ Ｐゴシック"/>
      <family val="3"/>
      <charset val="128"/>
    </font>
    <font>
      <b/>
      <sz val="36"/>
      <name val="ＭＳ Ｐゴシック"/>
      <family val="3"/>
      <charset val="128"/>
    </font>
    <font>
      <sz val="36"/>
      <name val="ＭＳ Ｐゴシック"/>
      <family val="3"/>
      <charset val="128"/>
    </font>
    <font>
      <sz val="11"/>
      <name val="ＭＳ Ｐゴシック"/>
      <family val="3"/>
      <charset val="128"/>
    </font>
    <font>
      <sz val="18"/>
      <name val="ＭＳ ゴシック"/>
      <family val="3"/>
      <charset val="128"/>
    </font>
    <font>
      <sz val="6"/>
      <name val="ＭＳ Ｐゴシック"/>
      <family val="2"/>
      <charset val="128"/>
      <scheme val="minor"/>
    </font>
    <font>
      <sz val="14"/>
      <name val="ＭＳ 明朝"/>
      <family val="1"/>
      <charset val="128"/>
    </font>
    <font>
      <sz val="14"/>
      <color rgb="FF000000"/>
      <name val="ＭＳ 明朝"/>
      <family val="1"/>
      <charset val="128"/>
    </font>
    <font>
      <b/>
      <sz val="16"/>
      <name val="ＭＳ ゴシック"/>
      <family val="3"/>
      <charset val="128"/>
    </font>
    <font>
      <sz val="11"/>
      <name val="ＭＳ Ｐ明朝"/>
      <family val="1"/>
      <charset val="128"/>
    </font>
    <font>
      <b/>
      <sz val="11"/>
      <name val="ＭＳ Ｐ明朝"/>
      <family val="1"/>
      <charset val="128"/>
    </font>
    <font>
      <sz val="11"/>
      <color theme="0"/>
      <name val="ＭＳ Ｐ明朝"/>
      <family val="1"/>
      <charset val="128"/>
    </font>
    <font>
      <b/>
      <u/>
      <sz val="12"/>
      <name val="ＭＳ Ｐ明朝"/>
      <family val="1"/>
      <charset val="128"/>
    </font>
    <font>
      <b/>
      <sz val="11"/>
      <color theme="0"/>
      <name val="ＭＳ Ｐ明朝"/>
      <family val="1"/>
      <charset val="128"/>
    </font>
    <font>
      <b/>
      <u/>
      <sz val="11"/>
      <name val="ＭＳ Ｐ明朝"/>
      <family val="1"/>
      <charset val="128"/>
    </font>
    <font>
      <b/>
      <sz val="12"/>
      <name val="ＭＳ Ｐ明朝"/>
      <family val="1"/>
      <charset val="128"/>
    </font>
    <font>
      <b/>
      <sz val="10"/>
      <name val="ＭＳ Ｐ明朝"/>
      <family val="1"/>
      <charset val="128"/>
    </font>
    <font>
      <sz val="10"/>
      <color theme="0"/>
      <name val="ＭＳ Ｐ明朝"/>
      <family val="1"/>
      <charset val="128"/>
    </font>
    <font>
      <b/>
      <sz val="10"/>
      <color theme="0"/>
      <name val="ＭＳ Ｐ明朝"/>
      <family val="1"/>
      <charset val="128"/>
    </font>
    <font>
      <b/>
      <i/>
      <sz val="11"/>
      <name val="ＭＳ Ｐ明朝"/>
      <family val="1"/>
      <charset val="128"/>
    </font>
    <font>
      <i/>
      <sz val="11"/>
      <name val="ＭＳ Ｐ明朝"/>
      <family val="1"/>
      <charset val="128"/>
    </font>
    <font>
      <sz val="12"/>
      <color theme="0"/>
      <name val="ＭＳ Ｐゴシック"/>
      <family val="3"/>
      <charset val="128"/>
    </font>
    <font>
      <b/>
      <sz val="12"/>
      <name val="ＭＳ Ｐゴシック"/>
      <family val="3"/>
      <charset val="128"/>
    </font>
    <font>
      <sz val="12"/>
      <name val="ＭＳ Ｐ明朝"/>
      <family val="1"/>
      <charset val="128"/>
    </font>
    <font>
      <sz val="12"/>
      <color theme="0"/>
      <name val="ＭＳ Ｐ明朝"/>
      <family val="1"/>
      <charset val="128"/>
    </font>
    <font>
      <sz val="12"/>
      <name val="ＭＳ 明朝"/>
      <family val="1"/>
      <charset val="128"/>
    </font>
    <font>
      <sz val="11"/>
      <name val="ＭＳ 明朝"/>
      <family val="1"/>
      <charset val="128"/>
    </font>
    <font>
      <sz val="13"/>
      <name val="ＭＳ ゴシック"/>
      <family val="3"/>
      <charset val="128"/>
    </font>
    <font>
      <sz val="13"/>
      <name val="ＭＳ 明朝"/>
      <family val="1"/>
      <charset val="128"/>
    </font>
    <font>
      <u/>
      <sz val="12"/>
      <name val="ＭＳ 明朝"/>
      <family val="1"/>
      <charset val="128"/>
    </font>
    <font>
      <sz val="8"/>
      <name val="ＭＳ 明朝"/>
      <family val="1"/>
      <charset val="128"/>
    </font>
    <font>
      <sz val="10"/>
      <name val="ＭＳ 明朝"/>
      <family val="1"/>
      <charset val="128"/>
    </font>
    <font>
      <sz val="12"/>
      <color rgb="FFFF0000"/>
      <name val="ＭＳ 明朝"/>
      <family val="1"/>
      <charset val="128"/>
    </font>
    <font>
      <sz val="13"/>
      <name val="ＭＳ Ｐゴシック"/>
      <family val="3"/>
      <charset val="128"/>
    </font>
    <font>
      <sz val="9"/>
      <name val="ＭＳ 明朝"/>
      <family val="1"/>
      <charset val="128"/>
    </font>
    <font>
      <b/>
      <sz val="20"/>
      <name val="ＭＳ ゴシック"/>
      <family val="3"/>
      <charset val="128"/>
    </font>
    <font>
      <b/>
      <sz val="9"/>
      <name val="ＭＳ ゴシック"/>
      <family val="3"/>
      <charset val="128"/>
    </font>
    <font>
      <sz val="9"/>
      <name val="ＭＳ ゴシック"/>
      <family val="3"/>
      <charset val="128"/>
    </font>
    <font>
      <sz val="11"/>
      <color theme="1"/>
      <name val="ＭＳ 明朝"/>
      <family val="1"/>
      <charset val="128"/>
    </font>
    <font>
      <strike/>
      <sz val="11"/>
      <color indexed="8"/>
      <name val="ＭＳ 明朝"/>
      <family val="1"/>
      <charset val="128"/>
    </font>
    <font>
      <sz val="13"/>
      <color rgb="FFFF0000"/>
      <name val="ＭＳ 明朝"/>
      <family val="1"/>
      <charset val="128"/>
    </font>
    <font>
      <sz val="11"/>
      <color indexed="10"/>
      <name val="ＭＳ 明朝"/>
      <family val="1"/>
      <charset val="128"/>
    </font>
    <font>
      <sz val="12"/>
      <color rgb="FF0000CC"/>
      <name val="ＭＳ 明朝"/>
      <family val="1"/>
      <charset val="128"/>
    </font>
    <font>
      <sz val="12"/>
      <color indexed="10"/>
      <name val="ＭＳ 明朝"/>
      <family val="1"/>
      <charset val="128"/>
    </font>
    <font>
      <b/>
      <sz val="22"/>
      <name val="ＭＳ Ｐゴシック"/>
      <family val="3"/>
      <charset val="128"/>
    </font>
    <font>
      <u/>
      <sz val="16"/>
      <color theme="1"/>
      <name val="ＭＳ Ｐゴシック"/>
      <family val="3"/>
      <charset val="128"/>
    </font>
    <font>
      <sz val="16"/>
      <name val="ＭＳ 明朝"/>
      <family val="1"/>
      <charset val="128"/>
    </font>
    <font>
      <sz val="15"/>
      <color theme="1"/>
      <name val="ＭＳ 明朝"/>
      <family val="1"/>
      <charset val="128"/>
    </font>
    <font>
      <sz val="16"/>
      <color theme="1"/>
      <name val="ＭＳ 明朝"/>
      <family val="1"/>
      <charset val="128"/>
    </font>
    <font>
      <b/>
      <i/>
      <sz val="14"/>
      <color rgb="FFFF0000"/>
      <name val="ＭＳ 明朝"/>
      <family val="1"/>
      <charset val="128"/>
    </font>
    <font>
      <i/>
      <sz val="14"/>
      <name val="ＭＳ 明朝"/>
      <family val="1"/>
      <charset val="128"/>
    </font>
    <font>
      <sz val="12.5"/>
      <name val="ＭＳ 明朝"/>
      <family val="1"/>
      <charset val="128"/>
    </font>
    <font>
      <sz val="12.5"/>
      <color theme="1"/>
      <name val="ＭＳ 明朝"/>
      <family val="1"/>
      <charset val="128"/>
    </font>
    <font>
      <sz val="12"/>
      <name val="ＭＳ ゴシック"/>
      <family val="3"/>
      <charset val="128"/>
    </font>
    <font>
      <sz val="9.5"/>
      <name val="ＭＳ 明朝"/>
      <family val="1"/>
      <charset val="128"/>
    </font>
    <font>
      <i/>
      <sz val="11"/>
      <name val="ＭＳ Ｐゴシック"/>
      <family val="3"/>
      <charset val="128"/>
    </font>
    <font>
      <sz val="10"/>
      <name val="ＭＳ Ｐゴシック"/>
      <family val="3"/>
      <charset val="128"/>
    </font>
    <font>
      <sz val="11"/>
      <color rgb="FFFF0000"/>
      <name val="ＭＳ Ｐゴシック"/>
      <family val="3"/>
      <charset val="128"/>
    </font>
    <font>
      <sz val="10"/>
      <name val="ＭＳ ゴシック"/>
      <family val="3"/>
      <charset val="128"/>
    </font>
    <font>
      <sz val="8"/>
      <name val="ＭＳ Ｐゴシック"/>
      <family val="3"/>
      <charset val="128"/>
    </font>
    <font>
      <sz val="11"/>
      <color rgb="FFFF0000"/>
      <name val="ＭＳ 明朝"/>
      <family val="1"/>
      <charset val="128"/>
    </font>
    <font>
      <sz val="9"/>
      <color rgb="FFFF0000"/>
      <name val="ＭＳ 明朝"/>
      <family val="1"/>
      <charset val="128"/>
    </font>
    <font>
      <sz val="6"/>
      <name val="ＭＳ 明朝"/>
      <family val="1"/>
      <charset val="128"/>
    </font>
    <font>
      <sz val="14"/>
      <color rgb="FFFF0000"/>
      <name val="ＭＳ 明朝"/>
      <family val="1"/>
      <charset val="128"/>
    </font>
    <font>
      <b/>
      <sz val="14"/>
      <name val="ＭＳ Ｐゴシック"/>
      <family val="3"/>
      <charset val="128"/>
    </font>
    <font>
      <sz val="11"/>
      <color rgb="FF0000CC"/>
      <name val="ＭＳ Ｐゴシック"/>
      <family val="3"/>
      <charset val="128"/>
    </font>
    <font>
      <sz val="9"/>
      <name val="ＭＳ Ｐゴシック"/>
      <family val="3"/>
      <charset val="128"/>
    </font>
    <font>
      <b/>
      <sz val="16"/>
      <name val="ＭＳ Ｐゴシック"/>
      <family val="3"/>
      <charset val="128"/>
    </font>
    <font>
      <sz val="24"/>
      <name val="ＭＳ Ｐゴシック"/>
      <family val="3"/>
      <charset val="128"/>
    </font>
    <font>
      <sz val="6"/>
      <name val="ＭＳ Ｐゴシック"/>
      <family val="3"/>
      <charset val="128"/>
      <scheme val="minor"/>
    </font>
    <font>
      <sz val="11"/>
      <color theme="1"/>
      <name val="ＭＳ Ｐゴシック"/>
      <family val="2"/>
      <scheme val="minor"/>
    </font>
    <font>
      <i/>
      <sz val="9"/>
      <name val="ＭＳ Ｐゴシック"/>
      <family val="3"/>
      <charset val="128"/>
    </font>
    <font>
      <i/>
      <sz val="9"/>
      <name val="ＭＳ 明朝"/>
      <family val="1"/>
      <charset val="128"/>
    </font>
    <font>
      <sz val="11"/>
      <name val="ＭＳ ゴシック"/>
      <family val="3"/>
      <charset val="128"/>
    </font>
    <font>
      <sz val="14"/>
      <color theme="1"/>
      <name val="ＭＳ Ｐ明朝"/>
      <family val="1"/>
      <charset val="128"/>
    </font>
    <font>
      <sz val="11"/>
      <color theme="1"/>
      <name val="ＭＳ Ｐ明朝"/>
      <family val="1"/>
      <charset val="128"/>
    </font>
    <font>
      <sz val="8.5"/>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9"/>
      <name val="ＭＳ Ｐ明朝"/>
      <family val="1"/>
      <charset val="128"/>
    </font>
    <font>
      <sz val="11"/>
      <color rgb="FFFF0000"/>
      <name val="ＭＳ Ｐ明朝"/>
      <family val="1"/>
      <charset val="128"/>
    </font>
    <font>
      <sz val="7"/>
      <color theme="1"/>
      <name val="ＭＳ Ｐ明朝"/>
      <family val="1"/>
      <charset val="128"/>
    </font>
    <font>
      <sz val="8.5"/>
      <name val="ＭＳ Ｐ明朝"/>
      <family val="1"/>
      <charset val="128"/>
    </font>
    <font>
      <b/>
      <sz val="9.5"/>
      <color theme="1"/>
      <name val="ＭＳ Ｐ明朝"/>
      <family val="1"/>
      <charset val="128"/>
    </font>
    <font>
      <sz val="12"/>
      <color theme="1"/>
      <name val="ＭＳ Ｐ明朝"/>
      <family val="1"/>
      <charset val="128"/>
    </font>
    <font>
      <u/>
      <sz val="11"/>
      <name val="ＭＳ Ｐゴシック"/>
      <family val="3"/>
      <charset val="128"/>
    </font>
    <font>
      <sz val="18"/>
      <name val="ＭＳ Ｐ明朝"/>
      <family val="1"/>
      <charset val="128"/>
    </font>
    <font>
      <sz val="12"/>
      <name val="Meiryo UI"/>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1"/>
      <name val="ＭＳ 明朝"/>
      <family val="1"/>
      <charset val="128"/>
    </font>
    <font>
      <sz val="13"/>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rgb="FFCCFFFF"/>
        <bgColor indexed="64"/>
      </patternFill>
    </fill>
    <fill>
      <patternFill patternType="solid">
        <fgColor indexed="43"/>
        <bgColor indexed="64"/>
      </patternFill>
    </fill>
  </fills>
  <borders count="1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diagonalDown="1">
      <left/>
      <right/>
      <top/>
      <bottom/>
      <diagonal style="thin">
        <color indexed="64"/>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diagonal/>
    </border>
    <border>
      <left/>
      <right style="hair">
        <color indexed="64"/>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auto="1"/>
      </top>
      <bottom style="hair">
        <color auto="1"/>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double">
        <color indexed="64"/>
      </bottom>
      <diagonal/>
    </border>
    <border>
      <left/>
      <right style="thin">
        <color indexed="64"/>
      </right>
      <top style="hair">
        <color auto="1"/>
      </top>
      <bottom style="double">
        <color auto="1"/>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hair">
        <color indexed="64"/>
      </bottom>
      <diagonal/>
    </border>
    <border diagonalUp="1">
      <left/>
      <right style="hair">
        <color indexed="64"/>
      </right>
      <top style="hair">
        <color indexed="64"/>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auto="1"/>
      </left>
      <right style="medium">
        <color auto="1"/>
      </right>
      <top style="medium">
        <color auto="1"/>
      </top>
      <bottom style="thin">
        <color auto="1"/>
      </bottom>
      <diagonal/>
    </border>
    <border>
      <left style="thin">
        <color auto="1"/>
      </left>
      <right style="thin">
        <color auto="1"/>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s>
  <cellStyleXfs count="9">
    <xf numFmtId="0" fontId="0" fillId="0" borderId="0"/>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8" fillId="0" borderId="0" applyFont="0" applyFill="0" applyBorder="0" applyAlignment="0" applyProtection="0"/>
    <xf numFmtId="38" fontId="85" fillId="0" borderId="0" applyFont="0" applyFill="0" applyBorder="0" applyAlignment="0" applyProtection="0">
      <alignment vertical="center"/>
    </xf>
    <xf numFmtId="0" fontId="85" fillId="0" borderId="0"/>
    <xf numFmtId="38" fontId="1" fillId="0" borderId="0" applyFont="0" applyFill="0" applyBorder="0" applyAlignment="0" applyProtection="0">
      <alignment vertical="center"/>
    </xf>
    <xf numFmtId="38" fontId="18" fillId="0" borderId="0" applyFont="0" applyFill="0" applyBorder="0" applyAlignment="0" applyProtection="0"/>
  </cellStyleXfs>
  <cellXfs count="1535">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6" fillId="0" borderId="0" xfId="0" quotePrefix="1" applyFont="1" applyFill="1" applyAlignment="1">
      <alignment horizontal="center" vertical="center"/>
    </xf>
    <xf numFmtId="0" fontId="4" fillId="0" borderId="0" xfId="0" applyFont="1" applyFill="1" applyAlignment="1">
      <alignment vertical="center"/>
    </xf>
    <xf numFmtId="0" fontId="4" fillId="0" borderId="0" xfId="0" quotePrefix="1" applyFont="1" applyFill="1" applyAlignment="1">
      <alignment horizontal="center" vertical="center"/>
    </xf>
    <xf numFmtId="0" fontId="5" fillId="0" borderId="0" xfId="0" applyFont="1" applyFill="1" applyAlignment="1">
      <alignment vertical="center"/>
    </xf>
    <xf numFmtId="176" fontId="6" fillId="0" borderId="0" xfId="0" applyNumberFormat="1" applyFont="1" applyFill="1" applyAlignment="1">
      <alignment vertical="center"/>
    </xf>
    <xf numFmtId="0" fontId="3" fillId="0" borderId="0" xfId="0" applyFont="1" applyFill="1" applyAlignment="1">
      <alignment horizontal="center" vertical="center"/>
    </xf>
    <xf numFmtId="176" fontId="6" fillId="0" borderId="0" xfId="0" applyNumberFormat="1" applyFont="1" applyFill="1" applyAlignment="1">
      <alignment vertical="center"/>
    </xf>
    <xf numFmtId="176" fontId="6" fillId="0" borderId="0" xfId="0" applyNumberFormat="1" applyFont="1" applyFill="1" applyAlignment="1">
      <alignment vertical="center"/>
    </xf>
    <xf numFmtId="176" fontId="10" fillId="0" borderId="0" xfId="0" applyNumberFormat="1" applyFont="1" applyFill="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horizontal="right" vertical="center"/>
    </xf>
    <xf numFmtId="0" fontId="11" fillId="0" borderId="0" xfId="0" applyFont="1" applyFill="1" applyAlignment="1">
      <alignment vertical="center"/>
    </xf>
    <xf numFmtId="176" fontId="11" fillId="0" borderId="0" xfId="0" applyNumberFormat="1" applyFont="1" applyFill="1" applyAlignment="1">
      <alignment vertical="center"/>
    </xf>
    <xf numFmtId="0" fontId="11" fillId="0" borderId="0" xfId="0" applyFont="1" applyFill="1" applyAlignment="1">
      <alignment horizontal="right" vertical="center"/>
    </xf>
    <xf numFmtId="176" fontId="6" fillId="0" borderId="0" xfId="0" applyNumberFormat="1" applyFont="1" applyFill="1" applyAlignment="1">
      <alignment vertical="center"/>
    </xf>
    <xf numFmtId="0" fontId="0" fillId="0" borderId="0" xfId="0" applyFont="1"/>
    <xf numFmtId="0" fontId="12" fillId="0" borderId="0" xfId="0" applyFont="1" applyBorder="1" applyAlignment="1">
      <alignment horizontal="center"/>
    </xf>
    <xf numFmtId="0" fontId="14" fillId="0" borderId="0" xfId="0" applyFont="1"/>
    <xf numFmtId="0" fontId="17" fillId="0" borderId="0" xfId="0" applyFont="1" applyAlignment="1">
      <alignment horizontal="center"/>
    </xf>
    <xf numFmtId="176" fontId="10" fillId="0" borderId="0" xfId="0" applyNumberFormat="1" applyFont="1" applyFill="1" applyAlignment="1">
      <alignment vertical="center"/>
    </xf>
    <xf numFmtId="0" fontId="9" fillId="0" borderId="0" xfId="0" applyFont="1" applyAlignment="1">
      <alignment horizontal="center" vertical="center"/>
    </xf>
    <xf numFmtId="0" fontId="19" fillId="0" borderId="0" xfId="3" applyFont="1">
      <alignment vertical="center"/>
    </xf>
    <xf numFmtId="0" fontId="21" fillId="0" borderId="0" xfId="3" applyFont="1">
      <alignment vertical="center"/>
    </xf>
    <xf numFmtId="0" fontId="21" fillId="0" borderId="0" xfId="3" applyFont="1" applyFill="1">
      <alignment vertical="center"/>
    </xf>
    <xf numFmtId="0" fontId="21" fillId="0" borderId="0" xfId="0" applyFont="1" applyAlignment="1">
      <alignment vertical="center"/>
    </xf>
    <xf numFmtId="0" fontId="21" fillId="0" borderId="0" xfId="3" applyFont="1" applyFill="1" applyAlignment="1">
      <alignment vertical="center"/>
    </xf>
    <xf numFmtId="0" fontId="22" fillId="0" borderId="0" xfId="0" applyFont="1" applyAlignment="1">
      <alignment vertical="center"/>
    </xf>
    <xf numFmtId="0" fontId="23" fillId="0" borderId="0" xfId="0" applyFont="1" applyFill="1"/>
    <xf numFmtId="0" fontId="24" fillId="0" borderId="0" xfId="0" applyFont="1" applyFill="1"/>
    <xf numFmtId="0" fontId="24" fillId="0" borderId="0" xfId="0" applyFont="1" applyFill="1" applyBorder="1"/>
    <xf numFmtId="0" fontId="25" fillId="0" borderId="0" xfId="0" applyFont="1" applyFill="1" applyBorder="1"/>
    <xf numFmtId="0" fontId="26" fillId="0" borderId="0" xfId="0" applyFont="1" applyFill="1" applyBorder="1"/>
    <xf numFmtId="0" fontId="26" fillId="0" borderId="0" xfId="0" applyFont="1" applyFill="1"/>
    <xf numFmtId="0" fontId="27" fillId="0" borderId="1" xfId="0" applyFont="1" applyFill="1" applyBorder="1" applyAlignment="1"/>
    <xf numFmtId="0" fontId="27" fillId="0" borderId="2" xfId="0" applyFont="1" applyFill="1" applyBorder="1" applyAlignment="1"/>
    <xf numFmtId="0" fontId="24" fillId="0" borderId="2" xfId="0" applyFont="1" applyFill="1" applyBorder="1" applyAlignment="1"/>
    <xf numFmtId="0" fontId="24" fillId="0" borderId="2" xfId="0" applyFont="1" applyFill="1" applyBorder="1" applyAlignment="1">
      <alignment horizontal="center"/>
    </xf>
    <xf numFmtId="0" fontId="26" fillId="0" borderId="2" xfId="0" applyFont="1" applyFill="1" applyBorder="1" applyAlignment="1"/>
    <xf numFmtId="0" fontId="24" fillId="0" borderId="3" xfId="0" applyFont="1" applyFill="1" applyBorder="1" applyAlignment="1"/>
    <xf numFmtId="0" fontId="24" fillId="0" borderId="0" xfId="0" applyFont="1" applyFill="1" applyAlignment="1"/>
    <xf numFmtId="0" fontId="24" fillId="0" borderId="4" xfId="0" applyFont="1" applyFill="1" applyBorder="1" applyAlignment="1"/>
    <xf numFmtId="0" fontId="25" fillId="0" borderId="0" xfId="0" applyFont="1" applyFill="1" applyBorder="1" applyAlignment="1"/>
    <xf numFmtId="0" fontId="24" fillId="0" borderId="0" xfId="0" applyFont="1" applyFill="1" applyBorder="1" applyAlignment="1"/>
    <xf numFmtId="0" fontId="25" fillId="0" borderId="0" xfId="0" applyFont="1" applyFill="1" applyBorder="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right"/>
    </xf>
    <xf numFmtId="10" fontId="25" fillId="0" borderId="0" xfId="0" quotePrefix="1" applyNumberFormat="1" applyFont="1" applyFill="1" applyBorder="1" applyAlignment="1">
      <alignment horizontal="right"/>
    </xf>
    <xf numFmtId="10" fontId="24" fillId="0" borderId="0" xfId="0" quotePrefix="1" applyNumberFormat="1" applyFont="1" applyFill="1" applyBorder="1" applyAlignment="1">
      <alignment horizontal="left"/>
    </xf>
    <xf numFmtId="0" fontId="28" fillId="0" borderId="0" xfId="0" applyFont="1" applyFill="1" applyBorder="1" applyAlignment="1">
      <alignment vertical="center"/>
    </xf>
    <xf numFmtId="0" fontId="26" fillId="0" borderId="0" xfId="0" applyFont="1" applyFill="1" applyBorder="1" applyAlignment="1"/>
    <xf numFmtId="10" fontId="26" fillId="0" borderId="0" xfId="0" quotePrefix="1" applyNumberFormat="1" applyFont="1" applyFill="1" applyBorder="1" applyAlignment="1">
      <alignment vertical="center"/>
    </xf>
    <xf numFmtId="10" fontId="26" fillId="0" borderId="0" xfId="0" quotePrefix="1" applyNumberFormat="1" applyFont="1" applyFill="1" applyBorder="1" applyAlignment="1">
      <alignment horizontal="right"/>
    </xf>
    <xf numFmtId="0" fontId="24" fillId="0" borderId="5" xfId="0" applyFont="1" applyFill="1" applyBorder="1" applyAlignment="1"/>
    <xf numFmtId="0" fontId="25" fillId="0" borderId="4" xfId="0" applyFont="1" applyFill="1" applyBorder="1" applyAlignment="1"/>
    <xf numFmtId="177" fontId="25" fillId="0" borderId="0" xfId="0" quotePrefix="1" applyNumberFormat="1" applyFont="1" applyFill="1" applyBorder="1" applyAlignment="1"/>
    <xf numFmtId="0" fontId="25" fillId="0" borderId="0" xfId="0" quotePrefix="1" applyFont="1" applyFill="1" applyBorder="1" applyAlignment="1"/>
    <xf numFmtId="0" fontId="25" fillId="0" borderId="0" xfId="0" quotePrefix="1" applyFont="1" applyFill="1" applyBorder="1" applyAlignment="1">
      <alignment horizontal="right"/>
    </xf>
    <xf numFmtId="0" fontId="28" fillId="0" borderId="0" xfId="0" applyFont="1" applyFill="1" applyBorder="1" applyAlignment="1"/>
    <xf numFmtId="0" fontId="25" fillId="0" borderId="5" xfId="0" applyFont="1" applyFill="1" applyBorder="1" applyAlignment="1"/>
    <xf numFmtId="0" fontId="25" fillId="0" borderId="0" xfId="0" applyFont="1" applyFill="1" applyAlignment="1"/>
    <xf numFmtId="178" fontId="25" fillId="0" borderId="4" xfId="0" applyNumberFormat="1" applyFont="1" applyFill="1" applyBorder="1" applyAlignment="1">
      <alignment vertical="center"/>
    </xf>
    <xf numFmtId="178" fontId="25" fillId="0" borderId="0" xfId="0" applyNumberFormat="1" applyFont="1" applyFill="1" applyBorder="1" applyAlignment="1">
      <alignment vertical="center"/>
    </xf>
    <xf numFmtId="178" fontId="25" fillId="0" borderId="0" xfId="0" quotePrefix="1" applyNumberFormat="1" applyFont="1" applyFill="1" applyBorder="1" applyAlignment="1">
      <alignment vertical="center"/>
    </xf>
    <xf numFmtId="178" fontId="25" fillId="0" borderId="0" xfId="0" applyNumberFormat="1" applyFont="1" applyFill="1" applyBorder="1" applyAlignment="1">
      <alignment horizontal="right" vertical="center"/>
    </xf>
    <xf numFmtId="178" fontId="28" fillId="0" borderId="0" xfId="0" applyNumberFormat="1" applyFont="1" applyFill="1" applyBorder="1" applyAlignment="1">
      <alignment vertical="center"/>
    </xf>
    <xf numFmtId="178" fontId="25" fillId="0" borderId="5" xfId="0" applyNumberFormat="1" applyFont="1" applyFill="1" applyBorder="1" applyAlignment="1">
      <alignment vertical="center"/>
    </xf>
    <xf numFmtId="178" fontId="25" fillId="0" borderId="0" xfId="0" applyNumberFormat="1" applyFont="1" applyFill="1" applyAlignment="1">
      <alignment vertical="center"/>
    </xf>
    <xf numFmtId="0" fontId="24" fillId="0" borderId="4"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6" fillId="0" borderId="0" xfId="0" applyFont="1" applyFill="1" applyBorder="1" applyAlignment="1">
      <alignment vertical="center"/>
    </xf>
    <xf numFmtId="0" fontId="24" fillId="0" borderId="5" xfId="0" applyFont="1" applyFill="1" applyBorder="1" applyAlignment="1">
      <alignment vertical="center"/>
    </xf>
    <xf numFmtId="0" fontId="24" fillId="0" borderId="0" xfId="0" applyFont="1" applyFill="1" applyAlignment="1">
      <alignment vertical="center"/>
    </xf>
    <xf numFmtId="0" fontId="25" fillId="0" borderId="4" xfId="0" applyFont="1" applyFill="1" applyBorder="1" applyAlignment="1">
      <alignment horizontal="right"/>
    </xf>
    <xf numFmtId="0" fontId="25" fillId="0" borderId="0" xfId="0" applyFont="1" applyFill="1" applyBorder="1" applyAlignment="1">
      <alignment vertical="center"/>
    </xf>
    <xf numFmtId="0" fontId="26" fillId="0" borderId="0" xfId="0" applyFont="1" applyFill="1" applyBorder="1" applyAlignment="1">
      <alignment horizontal="right" vertical="center"/>
    </xf>
    <xf numFmtId="10" fontId="24" fillId="0" borderId="0" xfId="0" quotePrefix="1" applyNumberFormat="1" applyFont="1" applyFill="1" applyBorder="1" applyAlignment="1">
      <alignment horizontal="right"/>
    </xf>
    <xf numFmtId="0" fontId="24" fillId="0" borderId="0" xfId="0" applyFont="1" applyFill="1" applyBorder="1" applyAlignment="1">
      <alignment horizontal="center"/>
    </xf>
    <xf numFmtId="0" fontId="24" fillId="0" borderId="0" xfId="0" applyFont="1" applyFill="1" applyAlignment="1">
      <alignment horizontal="right"/>
    </xf>
    <xf numFmtId="10" fontId="24" fillId="0" borderId="0" xfId="0" quotePrefix="1" applyNumberFormat="1" applyFont="1" applyFill="1" applyBorder="1" applyAlignment="1"/>
    <xf numFmtId="10" fontId="25" fillId="0" borderId="0" xfId="0" quotePrefix="1" applyNumberFormat="1" applyFont="1" applyFill="1" applyBorder="1" applyAlignment="1"/>
    <xf numFmtId="0" fontId="25" fillId="0" borderId="4" xfId="0" applyFont="1" applyFill="1" applyBorder="1" applyAlignment="1">
      <alignment vertical="center"/>
    </xf>
    <xf numFmtId="0" fontId="25" fillId="0" borderId="5" xfId="0" applyFont="1" applyFill="1" applyBorder="1" applyAlignment="1">
      <alignment vertical="center"/>
    </xf>
    <xf numFmtId="0" fontId="25" fillId="0" borderId="0" xfId="0" applyFont="1" applyFill="1" applyAlignment="1">
      <alignment vertical="center"/>
    </xf>
    <xf numFmtId="0" fontId="24" fillId="0" borderId="6" xfId="0" applyFont="1" applyFill="1" applyBorder="1" applyAlignment="1">
      <alignment vertical="center"/>
    </xf>
    <xf numFmtId="0" fontId="24" fillId="0" borderId="7" xfId="0" applyFont="1" applyFill="1" applyBorder="1" applyAlignment="1">
      <alignment vertical="center"/>
    </xf>
    <xf numFmtId="0" fontId="26" fillId="0" borderId="7" xfId="0" applyFont="1" applyFill="1" applyBorder="1" applyAlignment="1">
      <alignment vertical="center"/>
    </xf>
    <xf numFmtId="0" fontId="24" fillId="0" borderId="8" xfId="0" applyFont="1" applyFill="1" applyBorder="1" applyAlignment="1">
      <alignment vertical="center"/>
    </xf>
    <xf numFmtId="0" fontId="24" fillId="0" borderId="1" xfId="0" applyFont="1" applyFill="1" applyBorder="1"/>
    <xf numFmtId="0" fontId="24" fillId="0" borderId="2" xfId="0" applyFont="1" applyFill="1" applyBorder="1"/>
    <xf numFmtId="0" fontId="24" fillId="0" borderId="2" xfId="0" applyFont="1" applyFill="1" applyBorder="1" applyAlignment="1">
      <alignment horizontal="left"/>
    </xf>
    <xf numFmtId="0" fontId="24" fillId="0" borderId="3" xfId="0" applyFont="1" applyFill="1" applyBorder="1" applyAlignment="1">
      <alignment vertical="center"/>
    </xf>
    <xf numFmtId="0" fontId="24" fillId="0" borderId="4" xfId="0" applyFont="1" applyFill="1" applyBorder="1"/>
    <xf numFmtId="0" fontId="27" fillId="0" borderId="4" xfId="0" applyFont="1" applyFill="1" applyBorder="1" applyAlignment="1"/>
    <xf numFmtId="0" fontId="27" fillId="0" borderId="0" xfId="0" applyFont="1" applyFill="1" applyBorder="1" applyAlignment="1"/>
    <xf numFmtId="0" fontId="24" fillId="0" borderId="0" xfId="0" applyFont="1" applyFill="1" applyBorder="1" applyAlignment="1">
      <alignment vertical="center" wrapText="1"/>
    </xf>
    <xf numFmtId="10" fontId="24" fillId="0" borderId="0" xfId="0" quotePrefix="1" applyNumberFormat="1" applyFont="1" applyFill="1" applyBorder="1" applyAlignment="1">
      <alignment horizontal="right" vertical="center"/>
    </xf>
    <xf numFmtId="0" fontId="26" fillId="0" borderId="0" xfId="0" quotePrefix="1" applyFont="1" applyFill="1" applyBorder="1" applyAlignment="1">
      <alignment horizontal="right" vertical="center"/>
    </xf>
    <xf numFmtId="0" fontId="25" fillId="0" borderId="5" xfId="0" applyFont="1" applyFill="1" applyBorder="1"/>
    <xf numFmtId="0" fontId="25" fillId="0" borderId="4" xfId="0" applyFont="1" applyFill="1" applyBorder="1"/>
    <xf numFmtId="0" fontId="25" fillId="0" borderId="0" xfId="0" applyFont="1" applyFill="1"/>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25" fillId="0" borderId="5" xfId="0" applyFont="1" applyFill="1" applyBorder="1" applyAlignment="1">
      <alignment vertical="top" wrapText="1"/>
    </xf>
    <xf numFmtId="0" fontId="25" fillId="0" borderId="4" xfId="0" applyFont="1" applyFill="1" applyBorder="1" applyAlignment="1">
      <alignment vertical="top"/>
    </xf>
    <xf numFmtId="0" fontId="25" fillId="0" borderId="0" xfId="0" applyFont="1" applyFill="1" applyAlignment="1">
      <alignment vertical="top"/>
    </xf>
    <xf numFmtId="0" fontId="24" fillId="0" borderId="0" xfId="0" applyFont="1" applyFill="1" applyBorder="1" applyAlignment="1">
      <alignment vertical="top"/>
    </xf>
    <xf numFmtId="0" fontId="24" fillId="0" borderId="4" xfId="0" applyFont="1" applyFill="1" applyBorder="1" applyAlignment="1">
      <alignment vertical="top"/>
    </xf>
    <xf numFmtId="0" fontId="24" fillId="0" borderId="0" xfId="0" applyFont="1" applyFill="1" applyAlignment="1">
      <alignment vertical="top"/>
    </xf>
    <xf numFmtId="0" fontId="28" fillId="0" borderId="0" xfId="0" applyFont="1" applyFill="1" applyBorder="1" applyAlignment="1">
      <alignment horizontal="left" vertical="top" wrapText="1"/>
    </xf>
    <xf numFmtId="0" fontId="26" fillId="0" borderId="4"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horizontal="right" vertical="top"/>
    </xf>
    <xf numFmtId="0" fontId="26" fillId="0" borderId="5" xfId="0" applyFont="1" applyFill="1" applyBorder="1" applyAlignment="1">
      <alignment vertical="top"/>
    </xf>
    <xf numFmtId="0" fontId="26" fillId="0" borderId="0" xfId="0" applyFont="1" applyFill="1" applyAlignment="1">
      <alignment vertical="top"/>
    </xf>
    <xf numFmtId="0" fontId="26" fillId="0" borderId="0" xfId="0" quotePrefix="1" applyFont="1" applyFill="1" applyBorder="1" applyAlignment="1">
      <alignment horizontal="right" vertical="top"/>
    </xf>
    <xf numFmtId="0" fontId="25" fillId="0" borderId="0" xfId="0" applyFont="1" applyFill="1" applyBorder="1" applyAlignment="1">
      <alignment horizontal="right" vertical="center"/>
    </xf>
    <xf numFmtId="10" fontId="25" fillId="0" borderId="0" xfId="0" quotePrefix="1" applyNumberFormat="1" applyFont="1" applyFill="1" applyBorder="1" applyAlignment="1">
      <alignment horizontal="right" vertical="center"/>
    </xf>
    <xf numFmtId="0" fontId="24" fillId="0" borderId="6" xfId="0" applyFont="1" applyFill="1" applyBorder="1"/>
    <xf numFmtId="0" fontId="24" fillId="0" borderId="7" xfId="0" applyFont="1" applyFill="1" applyBorder="1"/>
    <xf numFmtId="0" fontId="26" fillId="0" borderId="7" xfId="0" applyFont="1" applyFill="1" applyBorder="1"/>
    <xf numFmtId="0" fontId="24" fillId="0" borderId="8" xfId="0" applyFont="1" applyFill="1" applyBorder="1"/>
    <xf numFmtId="0" fontId="29" fillId="0" borderId="0" xfId="0" applyFont="1" applyFill="1" applyBorder="1" applyAlignment="1"/>
    <xf numFmtId="0" fontId="28" fillId="0" borderId="0" xfId="0" applyFont="1" applyFill="1" applyAlignment="1">
      <alignment vertical="center"/>
    </xf>
    <xf numFmtId="0" fontId="24" fillId="0" borderId="0" xfId="0" quotePrefix="1" applyFont="1" applyFill="1" applyBorder="1" applyAlignment="1">
      <alignment vertical="center"/>
    </xf>
    <xf numFmtId="49" fontId="24" fillId="0" borderId="0" xfId="0" applyNumberFormat="1" applyFont="1" applyFill="1" applyBorder="1" applyAlignment="1">
      <alignment vertical="center"/>
    </xf>
    <xf numFmtId="0" fontId="25" fillId="0" borderId="7" xfId="0" applyFont="1" applyFill="1" applyBorder="1"/>
    <xf numFmtId="0" fontId="26" fillId="0" borderId="7" xfId="0" applyFont="1" applyFill="1" applyBorder="1" applyAlignment="1">
      <alignment vertical="top"/>
    </xf>
    <xf numFmtId="0" fontId="25" fillId="0" borderId="7" xfId="0" applyFont="1" applyFill="1" applyBorder="1" applyAlignment="1">
      <alignment horizontal="right"/>
    </xf>
    <xf numFmtId="0" fontId="28" fillId="0" borderId="7" xfId="0" applyFont="1" applyFill="1" applyBorder="1"/>
    <xf numFmtId="0" fontId="28" fillId="0" borderId="0" xfId="0" applyFont="1" applyFill="1" applyBorder="1"/>
    <xf numFmtId="0" fontId="24" fillId="0" borderId="3" xfId="0" applyFont="1" applyFill="1" applyBorder="1"/>
    <xf numFmtId="0" fontId="27" fillId="0" borderId="4" xfId="0" applyFont="1" applyFill="1" applyBorder="1"/>
    <xf numFmtId="0" fontId="29" fillId="0" borderId="0" xfId="0" applyFont="1" applyFill="1" applyBorder="1"/>
    <xf numFmtId="0" fontId="24" fillId="0" borderId="5" xfId="0" applyFont="1" applyFill="1" applyBorder="1"/>
    <xf numFmtId="0" fontId="28" fillId="0" borderId="7" xfId="0" applyFont="1" applyFill="1" applyBorder="1" applyAlignment="1">
      <alignment horizontal="right"/>
    </xf>
    <xf numFmtId="0" fontId="25" fillId="0" borderId="0" xfId="0" applyFont="1" applyFill="1" applyBorder="1" applyAlignment="1">
      <alignment horizontal="center"/>
    </xf>
    <xf numFmtId="0" fontId="27" fillId="0" borderId="1" xfId="0" applyFont="1" applyFill="1" applyBorder="1"/>
    <xf numFmtId="0" fontId="29" fillId="0" borderId="2" xfId="0" applyFont="1" applyFill="1" applyBorder="1"/>
    <xf numFmtId="0" fontId="25" fillId="0" borderId="2" xfId="0" applyFont="1" applyFill="1" applyBorder="1" applyAlignment="1"/>
    <xf numFmtId="10" fontId="25" fillId="0" borderId="2" xfId="0" quotePrefix="1" applyNumberFormat="1" applyFont="1" applyFill="1" applyBorder="1" applyAlignment="1"/>
    <xf numFmtId="0" fontId="30" fillId="0" borderId="2" xfId="0" applyFont="1" applyFill="1" applyBorder="1" applyAlignment="1">
      <alignment horizontal="right"/>
    </xf>
    <xf numFmtId="0" fontId="25" fillId="0" borderId="2" xfId="0" applyFont="1" applyFill="1" applyBorder="1" applyAlignment="1">
      <alignment vertical="center"/>
    </xf>
    <xf numFmtId="0" fontId="24" fillId="0" borderId="2" xfId="0" applyFont="1" applyFill="1" applyBorder="1" applyAlignment="1">
      <alignment horizontal="right"/>
    </xf>
    <xf numFmtId="0" fontId="28" fillId="0" borderId="2" xfId="0" applyFont="1" applyFill="1" applyBorder="1"/>
    <xf numFmtId="0" fontId="26" fillId="0" borderId="2" xfId="0" applyFont="1" applyFill="1" applyBorder="1"/>
    <xf numFmtId="0" fontId="25" fillId="0" borderId="2" xfId="0" applyFont="1" applyFill="1" applyBorder="1"/>
    <xf numFmtId="0" fontId="25" fillId="0" borderId="2" xfId="0" applyFont="1" applyFill="1" applyBorder="1" applyAlignment="1">
      <alignment horizontal="right"/>
    </xf>
    <xf numFmtId="0" fontId="29" fillId="0" borderId="4" xfId="0" applyFont="1" applyFill="1" applyBorder="1"/>
    <xf numFmtId="0" fontId="25" fillId="0" borderId="7" xfId="0" applyFont="1" applyFill="1" applyBorder="1" applyAlignment="1"/>
    <xf numFmtId="0" fontId="24" fillId="0" borderId="9" xfId="0" applyFont="1" applyFill="1" applyBorder="1"/>
    <xf numFmtId="0" fontId="24" fillId="0" borderId="10" xfId="0" applyFont="1" applyFill="1" applyBorder="1"/>
    <xf numFmtId="0" fontId="25" fillId="0" borderId="10" xfId="0" applyFont="1" applyFill="1" applyBorder="1" applyAlignment="1"/>
    <xf numFmtId="0" fontId="25" fillId="0" borderId="10" xfId="0" applyFont="1" applyFill="1" applyBorder="1"/>
    <xf numFmtId="0" fontId="25" fillId="0" borderId="10" xfId="0" applyFont="1" applyFill="1" applyBorder="1" applyAlignment="1">
      <alignment horizontal="right"/>
    </xf>
    <xf numFmtId="0" fontId="26" fillId="0" borderId="10" xfId="0" applyFont="1" applyFill="1" applyBorder="1"/>
    <xf numFmtId="0" fontId="24" fillId="0" borderId="11" xfId="0" applyFont="1" applyFill="1" applyBorder="1"/>
    <xf numFmtId="0" fontId="25" fillId="0" borderId="12" xfId="0" applyFont="1" applyFill="1" applyBorder="1" applyAlignment="1">
      <alignment vertical="center"/>
    </xf>
    <xf numFmtId="0" fontId="25"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5"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24" fillId="0" borderId="14" xfId="0" applyFont="1" applyFill="1" applyBorder="1" applyAlignment="1">
      <alignment vertical="center"/>
    </xf>
    <xf numFmtId="0" fontId="5" fillId="0" borderId="15" xfId="0" applyFont="1" applyFill="1" applyBorder="1" applyAlignment="1">
      <alignment vertical="center"/>
    </xf>
    <xf numFmtId="0" fontId="31" fillId="0" borderId="15" xfId="0" applyFont="1" applyFill="1" applyBorder="1" applyAlignment="1">
      <alignment vertical="center"/>
    </xf>
    <xf numFmtId="0" fontId="31" fillId="0" borderId="15" xfId="0" applyFont="1" applyFill="1" applyBorder="1" applyAlignment="1">
      <alignment horizontal="right" vertical="center"/>
    </xf>
    <xf numFmtId="0" fontId="32" fillId="0" borderId="15" xfId="0" applyFont="1" applyFill="1" applyBorder="1" applyAlignment="1">
      <alignment vertical="center"/>
    </xf>
    <xf numFmtId="0" fontId="33" fillId="0" borderId="15" xfId="0" applyFont="1" applyFill="1" applyBorder="1" applyAlignment="1">
      <alignment vertical="center"/>
    </xf>
    <xf numFmtId="0" fontId="24" fillId="0" borderId="16" xfId="0" applyFont="1" applyFill="1" applyBorder="1" applyAlignment="1">
      <alignment vertical="center"/>
    </xf>
    <xf numFmtId="0" fontId="26" fillId="0" borderId="0" xfId="0" applyFont="1" applyFill="1" applyAlignment="1">
      <alignment vertical="center"/>
    </xf>
    <xf numFmtId="0" fontId="34" fillId="0" borderId="0" xfId="0" applyFont="1" applyFill="1" applyBorder="1"/>
    <xf numFmtId="0" fontId="35" fillId="2" borderId="0" xfId="0" applyFont="1" applyFill="1" applyBorder="1" applyAlignment="1"/>
    <xf numFmtId="0" fontId="34" fillId="2" borderId="0" xfId="0" applyFont="1" applyFill="1" applyBorder="1"/>
    <xf numFmtId="0" fontId="4" fillId="0" borderId="0" xfId="0" applyFont="1" applyFill="1" applyAlignment="1"/>
    <xf numFmtId="0" fontId="36" fillId="0" borderId="0" xfId="0" applyFont="1" applyFill="1" applyAlignment="1"/>
    <xf numFmtId="0" fontId="37" fillId="0" borderId="0" xfId="0" applyFont="1" applyFill="1" applyAlignment="1"/>
    <xf numFmtId="0" fontId="37" fillId="0" borderId="0" xfId="0" applyFont="1" applyFill="1"/>
    <xf numFmtId="0" fontId="38" fillId="0" borderId="0" xfId="0" applyFont="1" applyFill="1" applyAlignment="1"/>
    <xf numFmtId="0" fontId="39" fillId="0" borderId="0" xfId="0" applyFont="1" applyFill="1" applyAlignment="1"/>
    <xf numFmtId="0" fontId="4" fillId="0" borderId="0" xfId="0" applyFont="1" applyFill="1" applyBorder="1" applyAlignment="1">
      <alignment horizontal="center" vertical="center"/>
    </xf>
    <xf numFmtId="0" fontId="40" fillId="0" borderId="0" xfId="0" applyFont="1" applyFill="1"/>
    <xf numFmtId="0" fontId="40" fillId="0" borderId="0" xfId="0" applyFont="1" applyFill="1" applyAlignment="1">
      <alignment horizontal="distributed"/>
    </xf>
    <xf numFmtId="0" fontId="41" fillId="0" borderId="0" xfId="0" applyFont="1" applyFill="1" applyAlignment="1">
      <alignment vertical="center"/>
    </xf>
    <xf numFmtId="179" fontId="41" fillId="0" borderId="0" xfId="0" applyNumberFormat="1" applyFont="1" applyFill="1" applyBorder="1" applyAlignment="1">
      <alignment vertical="center"/>
    </xf>
    <xf numFmtId="179" fontId="41" fillId="0" borderId="0" xfId="0" applyNumberFormat="1" applyFont="1" applyFill="1" applyBorder="1" applyAlignment="1">
      <alignment horizontal="right" vertical="center"/>
    </xf>
    <xf numFmtId="0" fontId="40" fillId="0" borderId="0" xfId="0" applyFont="1"/>
    <xf numFmtId="0" fontId="41" fillId="0" borderId="0" xfId="0" applyFont="1" applyAlignment="1">
      <alignment horizontal="distributed" vertical="top"/>
    </xf>
    <xf numFmtId="179" fontId="41" fillId="0" borderId="2" xfId="0" applyNumberFormat="1" applyFont="1" applyFill="1" applyBorder="1" applyAlignment="1">
      <alignment vertical="center"/>
    </xf>
    <xf numFmtId="180" fontId="41" fillId="0" borderId="0" xfId="0" applyNumberFormat="1" applyFont="1" applyFill="1" applyBorder="1" applyAlignment="1">
      <alignment vertical="center"/>
    </xf>
    <xf numFmtId="0" fontId="41" fillId="0" borderId="0" xfId="0" applyFont="1" applyFill="1" applyBorder="1" applyAlignment="1">
      <alignment horizontal="distributed" vertical="center" justifyLastLine="1"/>
    </xf>
    <xf numFmtId="0" fontId="0" fillId="0" borderId="0" xfId="0" applyFont="1" applyFill="1" applyBorder="1" applyAlignment="1">
      <alignment horizontal="distributed" vertical="center"/>
    </xf>
    <xf numFmtId="0" fontId="41" fillId="0" borderId="0" xfId="0" applyFont="1" applyFill="1" applyBorder="1" applyAlignment="1">
      <alignment horizontal="distributed"/>
    </xf>
    <xf numFmtId="0" fontId="40" fillId="0" borderId="0" xfId="0" applyFont="1" applyFill="1" applyBorder="1" applyAlignment="1">
      <alignment horizontal="distributed"/>
    </xf>
    <xf numFmtId="0" fontId="40" fillId="0" borderId="0" xfId="0" applyFont="1" applyFill="1" applyBorder="1" applyAlignment="1">
      <alignment horizontal="center" vertical="center"/>
    </xf>
    <xf numFmtId="180" fontId="40" fillId="0" borderId="17" xfId="0" applyNumberFormat="1" applyFont="1" applyFill="1" applyBorder="1" applyAlignment="1">
      <alignment vertical="center" wrapText="1"/>
    </xf>
    <xf numFmtId="0" fontId="40" fillId="0" borderId="7" xfId="0" applyFont="1" applyFill="1" applyBorder="1"/>
    <xf numFmtId="179" fontId="42" fillId="0" borderId="18" xfId="0" applyNumberFormat="1" applyFont="1" applyFill="1" applyBorder="1" applyAlignment="1">
      <alignment vertical="center"/>
    </xf>
    <xf numFmtId="180" fontId="42" fillId="0" borderId="18" xfId="0" applyNumberFormat="1" applyFont="1" applyFill="1" applyBorder="1" applyAlignment="1">
      <alignment vertical="center"/>
    </xf>
    <xf numFmtId="0" fontId="42" fillId="0" borderId="19" xfId="0" applyFont="1" applyFill="1" applyBorder="1" applyAlignment="1">
      <alignment horizontal="distributed" vertical="center" justifyLastLine="1"/>
    </xf>
    <xf numFmtId="0" fontId="42" fillId="0" borderId="7" xfId="0" applyFont="1" applyFill="1" applyBorder="1" applyAlignment="1">
      <alignment horizontal="distributed" vertical="center"/>
    </xf>
    <xf numFmtId="0" fontId="43" fillId="0" borderId="7" xfId="0" applyFont="1" applyFill="1" applyBorder="1" applyAlignment="1">
      <alignment horizontal="distributed"/>
    </xf>
    <xf numFmtId="0" fontId="43" fillId="0" borderId="6" xfId="0" applyFont="1" applyFill="1" applyBorder="1" applyAlignment="1">
      <alignment horizontal="center" vertical="center"/>
    </xf>
    <xf numFmtId="0" fontId="40" fillId="0" borderId="20" xfId="0" applyFont="1" applyFill="1" applyBorder="1"/>
    <xf numFmtId="179" fontId="42" fillId="0" borderId="21" xfId="0" applyNumberFormat="1" applyFont="1" applyFill="1" applyBorder="1" applyAlignment="1">
      <alignment vertical="center"/>
    </xf>
    <xf numFmtId="180" fontId="42" fillId="0" borderId="21" xfId="0" applyNumberFormat="1" applyFont="1" applyFill="1" applyBorder="1" applyAlignment="1">
      <alignment vertical="center"/>
    </xf>
    <xf numFmtId="0" fontId="42" fillId="0" borderId="22" xfId="0" applyFont="1" applyFill="1" applyBorder="1" applyAlignment="1">
      <alignment horizontal="distributed" vertical="center" justifyLastLine="1"/>
    </xf>
    <xf numFmtId="0" fontId="42" fillId="0" borderId="23" xfId="0" applyFont="1" applyFill="1" applyBorder="1" applyAlignment="1">
      <alignment horizontal="distributed" vertical="center"/>
    </xf>
    <xf numFmtId="0" fontId="43" fillId="0" borderId="23" xfId="0" applyFont="1" applyFill="1" applyBorder="1" applyAlignment="1">
      <alignment horizontal="distributed"/>
    </xf>
    <xf numFmtId="0" fontId="43" fillId="0" borderId="24" xfId="0" applyFont="1" applyFill="1" applyBorder="1" applyAlignment="1">
      <alignment horizontal="center" vertical="center"/>
    </xf>
    <xf numFmtId="0" fontId="40" fillId="0" borderId="2" xfId="0" applyFont="1" applyFill="1" applyBorder="1"/>
    <xf numFmtId="179" fontId="43" fillId="0" borderId="25" xfId="0" applyNumberFormat="1" applyFont="1" applyFill="1" applyBorder="1" applyAlignment="1">
      <alignment vertical="center"/>
    </xf>
    <xf numFmtId="180" fontId="43" fillId="0" borderId="25" xfId="0" applyNumberFormat="1" applyFont="1" applyFill="1" applyBorder="1" applyAlignment="1">
      <alignment vertical="center"/>
    </xf>
    <xf numFmtId="0" fontId="43" fillId="0" borderId="26" xfId="0" applyFont="1" applyFill="1" applyBorder="1" applyAlignment="1">
      <alignment horizontal="distributed" vertical="center" justifyLastLine="1"/>
    </xf>
    <xf numFmtId="0" fontId="43" fillId="0" borderId="1" xfId="0" applyFont="1" applyFill="1" applyBorder="1" applyAlignment="1">
      <alignment horizontal="distributed"/>
    </xf>
    <xf numFmtId="0" fontId="43" fillId="0" borderId="4" xfId="0" applyFont="1" applyFill="1" applyBorder="1" applyAlignment="1">
      <alignment horizontal="center" vertical="center"/>
    </xf>
    <xf numFmtId="180" fontId="40" fillId="0" borderId="27" xfId="0" applyNumberFormat="1" applyFont="1" applyFill="1" applyBorder="1" applyAlignment="1">
      <alignment vertical="center" wrapText="1"/>
    </xf>
    <xf numFmtId="0" fontId="40" fillId="0" borderId="28" xfId="0" applyFont="1" applyFill="1" applyBorder="1"/>
    <xf numFmtId="179" fontId="43" fillId="0" borderId="29" xfId="0" applyNumberFormat="1" applyFont="1" applyFill="1" applyBorder="1" applyAlignment="1">
      <alignment vertical="center"/>
    </xf>
    <xf numFmtId="180" fontId="43" fillId="0" borderId="29" xfId="0" applyNumberFormat="1" applyFont="1" applyFill="1" applyBorder="1" applyAlignment="1">
      <alignment vertical="center"/>
    </xf>
    <xf numFmtId="0" fontId="43" fillId="0" borderId="30" xfId="0" applyFont="1" applyFill="1" applyBorder="1" applyAlignment="1">
      <alignment horizontal="distributed" vertical="center" justifyLastLine="1"/>
    </xf>
    <xf numFmtId="0" fontId="43" fillId="0" borderId="31" xfId="0" applyFont="1" applyFill="1" applyBorder="1" applyAlignment="1">
      <alignment horizontal="distributed"/>
    </xf>
    <xf numFmtId="180" fontId="40" fillId="0" borderId="3" xfId="0" applyNumberFormat="1" applyFont="1" applyFill="1" applyBorder="1" applyAlignment="1">
      <alignment vertical="center" wrapText="1"/>
    </xf>
    <xf numFmtId="0" fontId="43" fillId="0" borderId="33" xfId="0" applyFont="1" applyFill="1" applyBorder="1" applyAlignment="1">
      <alignment horizontal="distributed" vertical="center" justifyLastLine="1"/>
    </xf>
    <xf numFmtId="0" fontId="43" fillId="0" borderId="4" xfId="0" applyFont="1" applyFill="1" applyBorder="1" applyAlignment="1">
      <alignment horizontal="distributed"/>
    </xf>
    <xf numFmtId="0" fontId="43" fillId="0" borderId="36" xfId="0" applyFont="1" applyFill="1" applyBorder="1" applyAlignment="1">
      <alignment horizontal="distributed" vertical="center" justifyLastLine="1"/>
    </xf>
    <xf numFmtId="0" fontId="43" fillId="0" borderId="38" xfId="0" applyFont="1" applyFill="1" applyBorder="1" applyAlignment="1">
      <alignment horizontal="distributed"/>
    </xf>
    <xf numFmtId="180" fontId="40" fillId="0" borderId="39" xfId="0" applyNumberFormat="1" applyFont="1" applyFill="1" applyBorder="1" applyAlignment="1">
      <alignment vertical="center" wrapText="1"/>
    </xf>
    <xf numFmtId="0" fontId="40" fillId="0" borderId="37" xfId="0" applyFont="1" applyFill="1" applyBorder="1"/>
    <xf numFmtId="180" fontId="43" fillId="0" borderId="40" xfId="0" applyNumberFormat="1" applyFont="1" applyFill="1" applyBorder="1" applyAlignment="1">
      <alignment horizontal="right" vertical="center"/>
    </xf>
    <xf numFmtId="179" fontId="43" fillId="0" borderId="35" xfId="0" applyNumberFormat="1" applyFont="1" applyFill="1" applyBorder="1" applyAlignment="1">
      <alignment vertical="center"/>
    </xf>
    <xf numFmtId="180" fontId="43" fillId="0" borderId="35" xfId="0" applyNumberFormat="1" applyFont="1" applyFill="1" applyBorder="1" applyAlignment="1">
      <alignment vertical="center"/>
    </xf>
    <xf numFmtId="179" fontId="43" fillId="0" borderId="42" xfId="0" applyNumberFormat="1" applyFont="1" applyFill="1" applyBorder="1" applyAlignment="1">
      <alignment vertical="center"/>
    </xf>
    <xf numFmtId="180" fontId="43" fillId="0" borderId="42" xfId="0" applyNumberFormat="1" applyFont="1" applyFill="1" applyBorder="1" applyAlignment="1">
      <alignment vertical="center"/>
    </xf>
    <xf numFmtId="0" fontId="43" fillId="0" borderId="43" xfId="0" applyFont="1" applyFill="1" applyBorder="1" applyAlignment="1">
      <alignment horizontal="distributed" vertical="center" justifyLastLine="1"/>
    </xf>
    <xf numFmtId="180" fontId="40" fillId="0" borderId="5" xfId="0" applyNumberFormat="1" applyFont="1" applyFill="1" applyBorder="1" applyAlignment="1">
      <alignment vertical="center" wrapText="1"/>
    </xf>
    <xf numFmtId="0" fontId="40" fillId="0" borderId="0" xfId="0" applyFont="1" applyFill="1" applyBorder="1"/>
    <xf numFmtId="179" fontId="43" fillId="0" borderId="32" xfId="0" applyNumberFormat="1" applyFont="1" applyFill="1" applyBorder="1" applyAlignment="1">
      <alignment vertical="center"/>
    </xf>
    <xf numFmtId="180" fontId="43" fillId="0" borderId="32" xfId="0" applyNumberFormat="1" applyFont="1" applyFill="1" applyBorder="1" applyAlignment="1">
      <alignment vertical="center"/>
    </xf>
    <xf numFmtId="0" fontId="43" fillId="0" borderId="45" xfId="0" applyFont="1" applyFill="1" applyBorder="1" applyAlignment="1">
      <alignment horizontal="distributed"/>
    </xf>
    <xf numFmtId="179" fontId="43" fillId="0" borderId="40" xfId="0" applyNumberFormat="1" applyFont="1" applyFill="1" applyBorder="1" applyAlignment="1">
      <alignment vertical="center"/>
    </xf>
    <xf numFmtId="180" fontId="43" fillId="0" borderId="40" xfId="0" applyNumberFormat="1" applyFont="1" applyFill="1" applyBorder="1" applyAlignment="1">
      <alignment vertical="center"/>
    </xf>
    <xf numFmtId="0" fontId="43" fillId="0" borderId="46" xfId="0" applyFont="1" applyFill="1" applyBorder="1" applyAlignment="1">
      <alignment horizontal="distributed" vertical="center" justifyLastLine="1"/>
    </xf>
    <xf numFmtId="0" fontId="40" fillId="0" borderId="23" xfId="0" applyFont="1" applyFill="1" applyBorder="1"/>
    <xf numFmtId="0" fontId="43" fillId="0" borderId="49" xfId="0" applyFont="1" applyFill="1" applyBorder="1" applyAlignment="1">
      <alignment horizontal="distributed"/>
    </xf>
    <xf numFmtId="180" fontId="40" fillId="0" borderId="50" xfId="0" applyNumberFormat="1" applyFont="1" applyFill="1" applyBorder="1" applyAlignment="1">
      <alignment vertical="center" wrapText="1"/>
    </xf>
    <xf numFmtId="0" fontId="40" fillId="0" borderId="51" xfId="0" applyFont="1" applyFill="1" applyBorder="1"/>
    <xf numFmtId="179" fontId="43" fillId="0" borderId="35" xfId="0" applyNumberFormat="1" applyFont="1" applyFill="1" applyBorder="1" applyAlignment="1">
      <alignment horizontal="right" vertical="center"/>
    </xf>
    <xf numFmtId="180" fontId="43" fillId="3" borderId="35" xfId="0" applyNumberFormat="1" applyFont="1" applyFill="1" applyBorder="1" applyAlignment="1">
      <alignment vertical="center"/>
    </xf>
    <xf numFmtId="180" fontId="40" fillId="0" borderId="52" xfId="0" applyNumberFormat="1" applyFont="1" applyFill="1" applyBorder="1" applyAlignment="1">
      <alignment vertical="center" wrapText="1"/>
    </xf>
    <xf numFmtId="0" fontId="40" fillId="0" borderId="41" xfId="0" applyFont="1" applyFill="1" applyBorder="1"/>
    <xf numFmtId="0" fontId="43" fillId="0" borderId="53" xfId="0" applyFont="1" applyFill="1" applyBorder="1" applyAlignment="1">
      <alignment horizontal="distributed"/>
    </xf>
    <xf numFmtId="179" fontId="42" fillId="0" borderId="25" xfId="0" applyNumberFormat="1" applyFont="1" applyFill="1" applyBorder="1" applyAlignment="1">
      <alignment vertical="center"/>
    </xf>
    <xf numFmtId="180" fontId="42" fillId="0" borderId="25" xfId="0" applyNumberFormat="1" applyFont="1" applyFill="1" applyBorder="1" applyAlignment="1">
      <alignment vertical="center"/>
    </xf>
    <xf numFmtId="0" fontId="42" fillId="0" borderId="26" xfId="0" applyFont="1" applyFill="1" applyBorder="1" applyAlignment="1">
      <alignment horizontal="distributed" vertical="center" justifyLastLine="1"/>
    </xf>
    <xf numFmtId="0" fontId="42" fillId="0" borderId="2" xfId="0" applyFont="1" applyFill="1" applyBorder="1" applyAlignment="1">
      <alignment horizontal="distributed" vertical="center"/>
    </xf>
    <xf numFmtId="0" fontId="43" fillId="0" borderId="2" xfId="0" applyFont="1" applyFill="1" applyBorder="1" applyAlignment="1">
      <alignment horizontal="distributed"/>
    </xf>
    <xf numFmtId="0" fontId="43" fillId="0" borderId="1" xfId="0" applyFont="1" applyFill="1" applyBorder="1" applyAlignment="1">
      <alignment horizontal="center" vertical="center"/>
    </xf>
    <xf numFmtId="0" fontId="40" fillId="0" borderId="0" xfId="0" applyFont="1" applyFill="1" applyAlignment="1">
      <alignment horizontal="center" vertical="center"/>
    </xf>
    <xf numFmtId="0" fontId="43" fillId="0" borderId="17" xfId="0" applyFont="1" applyFill="1" applyBorder="1" applyAlignment="1">
      <alignment horizontal="distributed" vertical="center" wrapText="1" justifyLastLine="1"/>
    </xf>
    <xf numFmtId="0" fontId="40" fillId="0" borderId="23" xfId="0" applyFont="1" applyFill="1" applyBorder="1" applyAlignment="1">
      <alignment horizontal="center" vertical="center"/>
    </xf>
    <xf numFmtId="0" fontId="43" fillId="0" borderId="21" xfId="0" applyFont="1" applyFill="1" applyBorder="1" applyAlignment="1">
      <alignment horizontal="distributed" vertical="center" justifyLastLine="1"/>
    </xf>
    <xf numFmtId="0" fontId="43" fillId="0" borderId="21" xfId="0" applyFont="1" applyFill="1" applyBorder="1" applyAlignment="1">
      <alignment horizontal="distributed" vertical="center" wrapText="1" justifyLastLine="1"/>
    </xf>
    <xf numFmtId="0" fontId="43" fillId="0" borderId="22" xfId="0" applyFont="1" applyFill="1" applyBorder="1" applyAlignment="1">
      <alignment horizontal="distributed" vertical="center" justifyLastLine="1"/>
    </xf>
    <xf numFmtId="0" fontId="43" fillId="0" borderId="23" xfId="0" applyFont="1" applyFill="1" applyBorder="1" applyAlignment="1">
      <alignment horizontal="distributed" vertical="center"/>
    </xf>
    <xf numFmtId="0" fontId="40" fillId="0" borderId="0" xfId="0" applyFont="1" applyFill="1" applyAlignment="1">
      <alignment vertical="center"/>
    </xf>
    <xf numFmtId="0" fontId="40" fillId="0" borderId="0" xfId="0" applyFont="1" applyFill="1" applyBorder="1" applyAlignment="1">
      <alignment vertical="center"/>
    </xf>
    <xf numFmtId="0" fontId="40" fillId="0" borderId="0" xfId="0" applyFont="1" applyFill="1" applyAlignment="1">
      <alignment horizontal="distributed" vertical="center"/>
    </xf>
    <xf numFmtId="0" fontId="23" fillId="0" borderId="0" xfId="0" applyFont="1" applyFill="1" applyAlignment="1">
      <alignment vertical="top"/>
    </xf>
    <xf numFmtId="0" fontId="40" fillId="0" borderId="0" xfId="0" applyFont="1" applyFill="1" applyAlignment="1">
      <alignment horizontal="right"/>
    </xf>
    <xf numFmtId="0" fontId="40" fillId="0" borderId="7" xfId="0" applyFont="1" applyFill="1" applyBorder="1" applyAlignment="1">
      <alignment horizontal="right" vertical="center"/>
    </xf>
    <xf numFmtId="0" fontId="43" fillId="0" borderId="44" xfId="0" applyFont="1" applyFill="1" applyBorder="1" applyAlignment="1">
      <alignment horizontal="distributed" vertical="center"/>
    </xf>
    <xf numFmtId="0" fontId="43" fillId="0" borderId="37" xfId="0" applyFont="1" applyFill="1" applyBorder="1" applyAlignment="1">
      <alignment horizontal="distributed" vertical="center"/>
    </xf>
    <xf numFmtId="0" fontId="43" fillId="0" borderId="41" xfId="0" applyFont="1" applyFill="1" applyBorder="1" applyAlignment="1">
      <alignment horizontal="distributed" vertical="center"/>
    </xf>
    <xf numFmtId="0" fontId="43" fillId="0" borderId="2" xfId="0" applyFont="1" applyFill="1" applyBorder="1" applyAlignment="1">
      <alignment horizontal="distributed" vertical="center"/>
    </xf>
    <xf numFmtId="0" fontId="40" fillId="0" borderId="0" xfId="0" applyFont="1" applyAlignment="1">
      <alignment horizontal="distributed"/>
    </xf>
    <xf numFmtId="0" fontId="44" fillId="0" borderId="0" xfId="0" applyFont="1" applyFill="1"/>
    <xf numFmtId="181" fontId="44" fillId="0" borderId="0" xfId="0" applyNumberFormat="1" applyFont="1" applyFill="1" applyAlignment="1">
      <alignment horizontal="right" vertical="top"/>
    </xf>
    <xf numFmtId="182" fontId="45" fillId="0" borderId="0" xfId="2" applyNumberFormat="1" applyFont="1" applyAlignment="1">
      <alignment horizontal="center" vertical="center"/>
    </xf>
    <xf numFmtId="0" fontId="45" fillId="0" borderId="0" xfId="0" applyFont="1"/>
    <xf numFmtId="22" fontId="46" fillId="0" borderId="0" xfId="0" applyNumberFormat="1" applyFont="1" applyAlignment="1">
      <alignment horizontal="center"/>
    </xf>
    <xf numFmtId="181" fontId="45" fillId="0" borderId="0" xfId="0" applyNumberFormat="1" applyFont="1"/>
    <xf numFmtId="0" fontId="9" fillId="0" borderId="0" xfId="0" applyFont="1" applyFill="1" applyAlignment="1">
      <alignment horizontal="center" vertical="center"/>
    </xf>
    <xf numFmtId="181" fontId="45" fillId="0" borderId="0" xfId="0" applyNumberFormat="1" applyFont="1" applyAlignment="1">
      <alignment vertical="center"/>
    </xf>
    <xf numFmtId="0" fontId="45" fillId="0" borderId="0" xfId="0" applyFont="1" applyAlignment="1">
      <alignment vertical="center"/>
    </xf>
    <xf numFmtId="0" fontId="40" fillId="0" borderId="0" xfId="0" applyFont="1" applyAlignment="1">
      <alignment vertical="center"/>
    </xf>
    <xf numFmtId="0" fontId="40" fillId="0" borderId="0" xfId="0" applyFont="1" applyBorder="1" applyAlignment="1">
      <alignment horizontal="center" vertical="center"/>
    </xf>
    <xf numFmtId="0" fontId="43" fillId="0" borderId="1" xfId="0" applyFont="1" applyFill="1" applyBorder="1" applyAlignment="1">
      <alignment horizontal="distributed" vertical="center" justifyLastLine="1"/>
    </xf>
    <xf numFmtId="0" fontId="43" fillId="0" borderId="2" xfId="0" applyFont="1" applyFill="1" applyBorder="1" applyAlignment="1">
      <alignment horizontal="distributed" vertical="center" justifyLastLine="1"/>
    </xf>
    <xf numFmtId="0" fontId="43" fillId="0" borderId="21" xfId="0" applyFont="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23" xfId="0" applyFont="1" applyFill="1" applyBorder="1" applyAlignment="1">
      <alignment horizontal="distributed" vertical="center" justifyLastLine="1"/>
    </xf>
    <xf numFmtId="0" fontId="43" fillId="0" borderId="17" xfId="0" applyFont="1" applyFill="1" applyBorder="1" applyAlignment="1">
      <alignment horizontal="center" vertical="center"/>
    </xf>
    <xf numFmtId="182" fontId="43" fillId="0" borderId="0" xfId="2" applyNumberFormat="1" applyFont="1" applyAlignment="1">
      <alignment horizontal="center" vertical="center"/>
    </xf>
    <xf numFmtId="0" fontId="43" fillId="0" borderId="0" xfId="0" applyFont="1" applyFill="1" applyBorder="1" applyAlignment="1">
      <alignment horizontal="center" vertical="center"/>
    </xf>
    <xf numFmtId="0" fontId="43" fillId="0" borderId="0" xfId="0" applyFont="1" applyAlignment="1">
      <alignment horizontal="center" vertical="center"/>
    </xf>
    <xf numFmtId="0" fontId="40" fillId="0" borderId="1" xfId="0" applyFont="1" applyBorder="1" applyAlignment="1">
      <alignment horizontal="distributed" vertical="center"/>
    </xf>
    <xf numFmtId="0" fontId="42" fillId="0" borderId="2" xfId="0" applyFont="1" applyBorder="1" applyAlignment="1">
      <alignment horizontal="distributed" vertical="center"/>
    </xf>
    <xf numFmtId="0" fontId="42" fillId="0" borderId="26" xfId="0" applyFont="1" applyBorder="1" applyAlignment="1">
      <alignment vertical="center" justifyLastLine="1"/>
    </xf>
    <xf numFmtId="38" fontId="42" fillId="0" borderId="32" xfId="1" applyFont="1" applyFill="1" applyBorder="1" applyAlignment="1">
      <alignment horizontal="right" vertical="center"/>
    </xf>
    <xf numFmtId="38" fontId="42" fillId="0" borderId="32" xfId="1" applyFont="1" applyBorder="1" applyAlignment="1">
      <alignment horizontal="right" vertical="center"/>
    </xf>
    <xf numFmtId="183" fontId="42" fillId="0" borderId="32" xfId="1" applyNumberFormat="1" applyFont="1" applyFill="1" applyBorder="1" applyAlignment="1">
      <alignment horizontal="right" vertical="center"/>
    </xf>
    <xf numFmtId="0" fontId="40" fillId="0" borderId="17" xfId="0" applyFont="1" applyFill="1" applyBorder="1" applyAlignment="1">
      <alignment horizontal="center" vertical="center"/>
    </xf>
    <xf numFmtId="0" fontId="45" fillId="0" borderId="0" xfId="0" applyFont="1" applyAlignment="1">
      <alignment horizontal="center" vertical="center"/>
    </xf>
    <xf numFmtId="0" fontId="40" fillId="0" borderId="0" xfId="0" applyFont="1" applyAlignment="1">
      <alignment horizontal="center" vertical="center"/>
    </xf>
    <xf numFmtId="0" fontId="43" fillId="0" borderId="53" xfId="0" applyFont="1" applyBorder="1" applyAlignment="1">
      <alignment vertical="center"/>
    </xf>
    <xf numFmtId="0" fontId="43" fillId="0" borderId="43" xfId="0" applyFont="1" applyBorder="1" applyAlignment="1">
      <alignment vertical="center"/>
    </xf>
    <xf numFmtId="179" fontId="40" fillId="0" borderId="0" xfId="0" applyNumberFormat="1" applyFont="1" applyFill="1" applyBorder="1" applyAlignment="1">
      <alignment vertical="center"/>
    </xf>
    <xf numFmtId="179" fontId="40" fillId="0" borderId="41" xfId="0" applyNumberFormat="1" applyFont="1" applyFill="1" applyBorder="1" applyAlignment="1">
      <alignment vertical="center"/>
    </xf>
    <xf numFmtId="179" fontId="40" fillId="0" borderId="54" xfId="0" applyNumberFormat="1" applyFont="1" applyFill="1" applyBorder="1" applyAlignment="1">
      <alignment vertical="center" wrapText="1"/>
    </xf>
    <xf numFmtId="179" fontId="40" fillId="0" borderId="0" xfId="0" applyNumberFormat="1" applyFont="1" applyFill="1" applyBorder="1" applyAlignment="1">
      <alignment vertical="center" wrapText="1"/>
    </xf>
    <xf numFmtId="0" fontId="43" fillId="0" borderId="38" xfId="0" applyFont="1" applyBorder="1" applyAlignment="1">
      <alignment vertical="center"/>
    </xf>
    <xf numFmtId="0" fontId="43" fillId="0" borderId="46" xfId="0" applyFont="1" applyBorder="1" applyAlignment="1">
      <alignment vertical="center"/>
    </xf>
    <xf numFmtId="179" fontId="40" fillId="0" borderId="37" xfId="0" applyNumberFormat="1" applyFont="1" applyFill="1" applyBorder="1" applyAlignment="1">
      <alignment vertical="center"/>
    </xf>
    <xf numFmtId="179" fontId="40" fillId="0" borderId="39" xfId="0" applyNumberFormat="1" applyFont="1" applyFill="1" applyBorder="1" applyAlignment="1">
      <alignment vertical="center" wrapText="1"/>
    </xf>
    <xf numFmtId="179" fontId="43" fillId="0" borderId="40" xfId="0" applyNumberFormat="1" applyFont="1" applyFill="1" applyBorder="1" applyAlignment="1">
      <alignment horizontal="right" vertical="center"/>
    </xf>
    <xf numFmtId="179" fontId="40" fillId="0" borderId="0" xfId="0" applyNumberFormat="1" applyFont="1" applyFill="1" applyBorder="1" applyAlignment="1">
      <alignment horizontal="right" vertical="center"/>
    </xf>
    <xf numFmtId="179" fontId="40" fillId="0" borderId="37" xfId="0" applyNumberFormat="1" applyFont="1" applyFill="1" applyBorder="1" applyAlignment="1">
      <alignment horizontal="right" vertical="center"/>
    </xf>
    <xf numFmtId="179" fontId="40" fillId="0" borderId="39" xfId="0" applyNumberFormat="1" applyFont="1" applyFill="1" applyBorder="1" applyAlignment="1">
      <alignment horizontal="left" vertical="center" wrapText="1"/>
    </xf>
    <xf numFmtId="179" fontId="40" fillId="0" borderId="0" xfId="0" applyNumberFormat="1" applyFont="1" applyFill="1" applyBorder="1" applyAlignment="1">
      <alignment horizontal="left" vertical="center" wrapText="1"/>
    </xf>
    <xf numFmtId="179" fontId="40" fillId="0" borderId="39" xfId="0" applyNumberFormat="1" applyFont="1" applyFill="1" applyBorder="1" applyAlignment="1">
      <alignment vertical="center"/>
    </xf>
    <xf numFmtId="0" fontId="43" fillId="0" borderId="4" xfId="0" applyFont="1" applyBorder="1" applyAlignment="1">
      <alignment vertical="center"/>
    </xf>
    <xf numFmtId="0" fontId="43" fillId="0" borderId="41" xfId="0" applyFont="1" applyBorder="1" applyAlignment="1">
      <alignment vertical="center"/>
    </xf>
    <xf numFmtId="0" fontId="43" fillId="0" borderId="55" xfId="0" applyFont="1" applyBorder="1" applyAlignment="1">
      <alignment horizontal="distributed" vertical="center"/>
    </xf>
    <xf numFmtId="0" fontId="40" fillId="0" borderId="56" xfId="0" applyFont="1" applyBorder="1" applyAlignment="1">
      <alignment horizontal="right" vertical="center"/>
    </xf>
    <xf numFmtId="0" fontId="4" fillId="0" borderId="46" xfId="0" applyFont="1" applyBorder="1" applyAlignment="1">
      <alignment vertical="center"/>
    </xf>
    <xf numFmtId="0" fontId="43" fillId="0" borderId="57" xfId="0" applyFont="1" applyBorder="1" applyAlignment="1">
      <alignment horizontal="distributed" vertical="center"/>
    </xf>
    <xf numFmtId="179" fontId="40" fillId="0" borderId="52" xfId="0" applyNumberFormat="1" applyFont="1" applyFill="1" applyBorder="1" applyAlignment="1">
      <alignment vertical="center"/>
    </xf>
    <xf numFmtId="0" fontId="43" fillId="0" borderId="45" xfId="0" applyFont="1" applyBorder="1" applyAlignment="1">
      <alignment vertical="center"/>
    </xf>
    <xf numFmtId="0" fontId="48" fillId="0" borderId="34" xfId="0" applyFont="1" applyBorder="1" applyAlignment="1">
      <alignment vertical="center"/>
    </xf>
    <xf numFmtId="180" fontId="43" fillId="0" borderId="47" xfId="0" applyNumberFormat="1" applyFont="1" applyFill="1" applyBorder="1" applyAlignment="1">
      <alignment vertical="center"/>
    </xf>
    <xf numFmtId="179" fontId="43" fillId="0" borderId="47" xfId="0" applyNumberFormat="1" applyFont="1" applyFill="1" applyBorder="1" applyAlignment="1">
      <alignment vertical="center"/>
    </xf>
    <xf numFmtId="179" fontId="40" fillId="0" borderId="34" xfId="0" applyNumberFormat="1" applyFont="1" applyFill="1" applyBorder="1" applyAlignment="1">
      <alignment vertical="center"/>
    </xf>
    <xf numFmtId="179" fontId="40" fillId="0" borderId="59" xfId="0" applyNumberFormat="1" applyFont="1" applyFill="1" applyBorder="1" applyAlignment="1">
      <alignment vertical="center" wrapText="1"/>
    </xf>
    <xf numFmtId="38" fontId="42" fillId="0" borderId="62" xfId="1" applyFont="1" applyFill="1" applyBorder="1" applyAlignment="1">
      <alignment horizontal="right" vertical="center"/>
    </xf>
    <xf numFmtId="38" fontId="42" fillId="0" borderId="62" xfId="1" applyFont="1" applyBorder="1" applyAlignment="1">
      <alignment horizontal="right" vertical="center"/>
    </xf>
    <xf numFmtId="183" fontId="42" fillId="0" borderId="62" xfId="1" applyNumberFormat="1" applyFont="1" applyFill="1" applyBorder="1" applyAlignment="1">
      <alignment horizontal="right" vertical="center"/>
    </xf>
    <xf numFmtId="0" fontId="40" fillId="0" borderId="28" xfId="0" applyFont="1" applyFill="1" applyBorder="1" applyAlignment="1">
      <alignment horizontal="center" vertical="center"/>
    </xf>
    <xf numFmtId="0" fontId="40" fillId="0" borderId="27" xfId="0" applyFont="1" applyFill="1" applyBorder="1" applyAlignment="1">
      <alignment horizontal="center" vertical="center"/>
    </xf>
    <xf numFmtId="0" fontId="43" fillId="3" borderId="4" xfId="0" applyFont="1" applyFill="1" applyBorder="1" applyAlignment="1">
      <alignment horizontal="distributed"/>
    </xf>
    <xf numFmtId="0" fontId="43" fillId="3" borderId="53" xfId="0" applyFont="1" applyFill="1" applyBorder="1" applyAlignment="1">
      <alignment vertical="center"/>
    </xf>
    <xf numFmtId="0" fontId="43" fillId="3" borderId="44" xfId="0" applyFont="1" applyFill="1" applyBorder="1" applyAlignment="1">
      <alignment vertical="center"/>
    </xf>
    <xf numFmtId="180" fontId="43" fillId="3" borderId="42" xfId="0" applyNumberFormat="1" applyFont="1" applyFill="1" applyBorder="1" applyAlignment="1">
      <alignment vertical="center"/>
    </xf>
    <xf numFmtId="0" fontId="45" fillId="3" borderId="0" xfId="0" applyFont="1" applyFill="1"/>
    <xf numFmtId="0" fontId="40" fillId="3" borderId="0" xfId="0" applyFont="1" applyFill="1"/>
    <xf numFmtId="0" fontId="43" fillId="3" borderId="38" xfId="0" applyFont="1" applyFill="1" applyBorder="1" applyAlignment="1">
      <alignment vertical="center"/>
    </xf>
    <xf numFmtId="0" fontId="43" fillId="3" borderId="37" xfId="0" applyFont="1" applyFill="1" applyBorder="1" applyAlignment="1">
      <alignment vertical="center"/>
    </xf>
    <xf numFmtId="180" fontId="43" fillId="3" borderId="40" xfId="0" applyNumberFormat="1" applyFont="1" applyFill="1" applyBorder="1" applyAlignment="1">
      <alignment vertical="center"/>
    </xf>
    <xf numFmtId="0" fontId="43" fillId="0" borderId="4" xfId="0" applyFont="1" applyFill="1" applyBorder="1" applyAlignment="1">
      <alignment horizontal="distributed" vertical="center"/>
    </xf>
    <xf numFmtId="0" fontId="43" fillId="0" borderId="38" xfId="0" applyFont="1" applyFill="1" applyBorder="1" applyAlignment="1">
      <alignment vertical="center"/>
    </xf>
    <xf numFmtId="0" fontId="43" fillId="0" borderId="37" xfId="0" applyFont="1" applyFill="1" applyBorder="1" applyAlignment="1">
      <alignment vertical="center"/>
    </xf>
    <xf numFmtId="0" fontId="45" fillId="0" borderId="0" xfId="0" applyFont="1" applyFill="1"/>
    <xf numFmtId="0" fontId="43" fillId="3" borderId="63" xfId="0" applyFont="1" applyFill="1" applyBorder="1" applyAlignment="1">
      <alignment horizontal="distributed" vertical="center"/>
    </xf>
    <xf numFmtId="0" fontId="43" fillId="3" borderId="64" xfId="0" applyFont="1" applyFill="1" applyBorder="1" applyAlignment="1">
      <alignment vertical="center"/>
    </xf>
    <xf numFmtId="0" fontId="43" fillId="3" borderId="51" xfId="0" applyFont="1" applyFill="1" applyBorder="1" applyAlignment="1">
      <alignment vertical="center"/>
    </xf>
    <xf numFmtId="180" fontId="43" fillId="0" borderId="65" xfId="0" applyNumberFormat="1" applyFont="1" applyFill="1" applyBorder="1" applyAlignment="1">
      <alignment vertical="center"/>
    </xf>
    <xf numFmtId="180" fontId="43" fillId="3" borderId="65" xfId="0" applyNumberFormat="1" applyFont="1" applyFill="1" applyBorder="1" applyAlignment="1">
      <alignment vertical="center"/>
    </xf>
    <xf numFmtId="179" fontId="43" fillId="0" borderId="65" xfId="0" applyNumberFormat="1" applyFont="1" applyFill="1" applyBorder="1" applyAlignment="1">
      <alignment vertical="center"/>
    </xf>
    <xf numFmtId="179" fontId="40" fillId="0" borderId="51" xfId="0" applyNumberFormat="1" applyFont="1" applyFill="1" applyBorder="1" applyAlignment="1">
      <alignment vertical="center"/>
    </xf>
    <xf numFmtId="179" fontId="40" fillId="0" borderId="50" xfId="0" applyNumberFormat="1" applyFont="1" applyFill="1" applyBorder="1" applyAlignment="1">
      <alignment vertical="center"/>
    </xf>
    <xf numFmtId="0" fontId="46" fillId="0" borderId="0" xfId="0" applyFont="1" applyAlignment="1">
      <alignment horizontal="left" vertical="top"/>
    </xf>
    <xf numFmtId="182" fontId="41" fillId="0" borderId="0" xfId="2" applyNumberFormat="1" applyFont="1" applyAlignment="1"/>
    <xf numFmtId="0" fontId="41" fillId="0" borderId="0" xfId="0" applyFont="1"/>
    <xf numFmtId="0" fontId="46" fillId="0" borderId="0" xfId="0" applyFont="1" applyAlignment="1">
      <alignment horizontal="left" vertical="top" wrapText="1"/>
    </xf>
    <xf numFmtId="0" fontId="46" fillId="0" borderId="0" xfId="0" applyFont="1" applyAlignment="1">
      <alignment horizontal="left"/>
    </xf>
    <xf numFmtId="0" fontId="49" fillId="0" borderId="0" xfId="0" applyFont="1" applyFill="1" applyBorder="1" applyAlignment="1">
      <alignment horizontal="right"/>
    </xf>
    <xf numFmtId="0" fontId="45" fillId="0" borderId="0" xfId="0" applyFont="1" applyFill="1" applyBorder="1"/>
    <xf numFmtId="184" fontId="40" fillId="0" borderId="0" xfId="4" applyNumberFormat="1" applyFont="1" applyFill="1"/>
    <xf numFmtId="0" fontId="50" fillId="0" borderId="0" xfId="0" applyFont="1" applyFill="1" applyAlignment="1">
      <alignment vertical="center"/>
    </xf>
    <xf numFmtId="0" fontId="23" fillId="0" borderId="0" xfId="0" applyFont="1" applyFill="1" applyAlignment="1">
      <alignment vertical="center"/>
    </xf>
    <xf numFmtId="0" fontId="51" fillId="0" borderId="0" xfId="0" applyFont="1" applyFill="1" applyBorder="1" applyAlignment="1">
      <alignment horizontal="right" vertical="top"/>
    </xf>
    <xf numFmtId="0" fontId="45" fillId="0" borderId="0" xfId="0" applyFont="1" applyFill="1" applyAlignment="1">
      <alignment vertical="center"/>
    </xf>
    <xf numFmtId="0" fontId="45" fillId="0" borderId="0" xfId="0" applyFont="1" applyFill="1" applyBorder="1" applyAlignment="1">
      <alignment vertical="center"/>
    </xf>
    <xf numFmtId="184" fontId="40" fillId="0" borderId="0" xfId="4" applyNumberFormat="1" applyFont="1" applyFill="1" applyAlignment="1">
      <alignment vertical="center"/>
    </xf>
    <xf numFmtId="0" fontId="40" fillId="0" borderId="0" xfId="0" applyFont="1" applyFill="1" applyAlignment="1">
      <alignment horizontal="left" vertical="center"/>
    </xf>
    <xf numFmtId="0" fontId="52" fillId="0" borderId="0" xfId="0" applyFont="1" applyFill="1" applyBorder="1" applyAlignment="1">
      <alignment horizontal="right" vertical="center"/>
    </xf>
    <xf numFmtId="0" fontId="40" fillId="0" borderId="7" xfId="0" applyFont="1" applyFill="1" applyBorder="1" applyAlignment="1">
      <alignment horizontal="distributed" vertical="center"/>
    </xf>
    <xf numFmtId="0" fontId="40" fillId="0" borderId="7" xfId="0" applyFont="1" applyFill="1" applyBorder="1" applyAlignment="1">
      <alignment vertical="center"/>
    </xf>
    <xf numFmtId="0" fontId="49"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43" fillId="0" borderId="1" xfId="0" applyFont="1" applyFill="1" applyBorder="1" applyAlignment="1">
      <alignment vertical="center"/>
    </xf>
    <xf numFmtId="0" fontId="43" fillId="0" borderId="26" xfId="0" applyFont="1" applyFill="1" applyBorder="1" applyAlignment="1">
      <alignment vertical="center"/>
    </xf>
    <xf numFmtId="0" fontId="43" fillId="0" borderId="0" xfId="0" applyFont="1" applyFill="1" applyBorder="1" applyAlignment="1">
      <alignment horizontal="center" vertical="center" justifyLastLine="1"/>
    </xf>
    <xf numFmtId="0" fontId="40" fillId="0" borderId="0" xfId="0" applyFont="1" applyFill="1" applyBorder="1" applyAlignment="1">
      <alignment vertical="center" justifyLastLine="1"/>
    </xf>
    <xf numFmtId="0" fontId="41" fillId="0" borderId="0" xfId="0" applyFont="1" applyFill="1" applyBorder="1" applyAlignment="1">
      <alignment vertical="center" justifyLastLine="1"/>
    </xf>
    <xf numFmtId="0" fontId="49" fillId="0" borderId="0" xfId="0" applyFont="1" applyFill="1" applyBorder="1" applyAlignment="1">
      <alignment vertical="center" wrapText="1" justifyLastLine="1"/>
    </xf>
    <xf numFmtId="184" fontId="40" fillId="0" borderId="0" xfId="4" applyNumberFormat="1" applyFont="1" applyFill="1" applyBorder="1" applyAlignment="1">
      <alignment horizontal="center" vertical="center"/>
    </xf>
    <xf numFmtId="0" fontId="43" fillId="0" borderId="6" xfId="0" applyFont="1" applyFill="1" applyBorder="1" applyAlignment="1">
      <alignment vertical="center"/>
    </xf>
    <xf numFmtId="0" fontId="43" fillId="0" borderId="19" xfId="0" applyFont="1" applyFill="1" applyBorder="1" applyAlignment="1">
      <alignment vertical="center"/>
    </xf>
    <xf numFmtId="0" fontId="43" fillId="0" borderId="67" xfId="0" applyFont="1" applyFill="1" applyBorder="1" applyAlignment="1">
      <alignment horizontal="distributed" vertical="center" justifyLastLine="1"/>
    </xf>
    <xf numFmtId="0" fontId="43" fillId="0" borderId="65" xfId="0" applyFont="1" applyFill="1" applyBorder="1" applyAlignment="1">
      <alignment horizontal="distributed" vertical="center" justifyLastLine="1"/>
    </xf>
    <xf numFmtId="0" fontId="43" fillId="0" borderId="53" xfId="0" applyFont="1" applyFill="1" applyBorder="1" applyAlignment="1">
      <alignment vertical="center"/>
    </xf>
    <xf numFmtId="0" fontId="43" fillId="0" borderId="44" xfId="0" applyFont="1" applyFill="1" applyBorder="1" applyAlignment="1">
      <alignment vertical="center"/>
    </xf>
    <xf numFmtId="185" fontId="43" fillId="0" borderId="42" xfId="0" applyNumberFormat="1" applyFont="1" applyFill="1" applyBorder="1" applyAlignment="1">
      <alignment vertical="center"/>
    </xf>
    <xf numFmtId="179" fontId="43" fillId="0" borderId="69" xfId="0" applyNumberFormat="1" applyFont="1" applyFill="1" applyBorder="1" applyAlignment="1">
      <alignment vertical="center"/>
    </xf>
    <xf numFmtId="179" fontId="43" fillId="0" borderId="70" xfId="0" applyNumberFormat="1" applyFont="1" applyFill="1" applyBorder="1" applyAlignment="1">
      <alignment vertical="center"/>
    </xf>
    <xf numFmtId="179" fontId="43" fillId="0" borderId="0" xfId="0" applyNumberFormat="1" applyFont="1" applyFill="1" applyBorder="1" applyAlignment="1">
      <alignment vertical="center"/>
    </xf>
    <xf numFmtId="187" fontId="43" fillId="0" borderId="36" xfId="0" applyNumberFormat="1" applyFont="1" applyFill="1" applyBorder="1" applyAlignment="1">
      <alignment vertical="center"/>
    </xf>
    <xf numFmtId="187" fontId="43" fillId="0" borderId="35" xfId="0" applyNumberFormat="1" applyFont="1" applyFill="1" applyBorder="1" applyAlignment="1">
      <alignment vertical="center"/>
    </xf>
    <xf numFmtId="0" fontId="41" fillId="0" borderId="71" xfId="0" applyFont="1" applyFill="1" applyBorder="1" applyAlignment="1">
      <alignment vertical="center" justifyLastLine="1"/>
    </xf>
    <xf numFmtId="0" fontId="41" fillId="0" borderId="41" xfId="0" quotePrefix="1" applyFont="1" applyFill="1" applyBorder="1" applyAlignment="1">
      <alignment horizontal="right" vertical="center" wrapText="1" justifyLastLine="1"/>
    </xf>
    <xf numFmtId="0" fontId="41" fillId="0" borderId="52" xfId="0" applyFont="1" applyFill="1" applyBorder="1" applyAlignment="1">
      <alignment vertical="center" justifyLastLine="1"/>
    </xf>
    <xf numFmtId="188" fontId="41" fillId="0" borderId="0" xfId="0" applyNumberFormat="1" applyFont="1" applyFill="1" applyBorder="1" applyAlignment="1">
      <alignment vertical="center" wrapText="1"/>
    </xf>
    <xf numFmtId="188" fontId="41" fillId="0" borderId="0" xfId="0" quotePrefix="1" applyNumberFormat="1" applyFont="1" applyFill="1" applyBorder="1" applyAlignment="1">
      <alignment horizontal="right" vertical="center" wrapText="1"/>
    </xf>
    <xf numFmtId="0" fontId="49" fillId="0" borderId="0" xfId="0" applyNumberFormat="1" applyFont="1" applyFill="1" applyBorder="1" applyAlignment="1">
      <alignment horizontal="right" vertical="center"/>
    </xf>
    <xf numFmtId="185" fontId="45" fillId="0" borderId="0" xfId="0" applyNumberFormat="1" applyFont="1" applyFill="1" applyBorder="1" applyAlignment="1">
      <alignment vertical="center"/>
    </xf>
    <xf numFmtId="185" fontId="40" fillId="0" borderId="0" xfId="0" applyNumberFormat="1" applyFont="1" applyFill="1" applyBorder="1" applyAlignment="1">
      <alignment vertical="center"/>
    </xf>
    <xf numFmtId="189" fontId="40" fillId="0" borderId="0" xfId="0" applyNumberFormat="1" applyFont="1" applyFill="1" applyBorder="1" applyAlignment="1">
      <alignment vertical="center"/>
    </xf>
    <xf numFmtId="184" fontId="40" fillId="0" borderId="0" xfId="4" applyNumberFormat="1" applyFont="1" applyFill="1" applyBorder="1"/>
    <xf numFmtId="180" fontId="40" fillId="0" borderId="0" xfId="0" applyNumberFormat="1" applyFont="1" applyFill="1" applyBorder="1"/>
    <xf numFmtId="179" fontId="40" fillId="0" borderId="0" xfId="0" applyNumberFormat="1" applyFont="1" applyFill="1" applyBorder="1"/>
    <xf numFmtId="0" fontId="43" fillId="0" borderId="49" xfId="0" applyFont="1" applyFill="1" applyBorder="1" applyAlignment="1">
      <alignment vertical="center"/>
    </xf>
    <xf numFmtId="0" fontId="43" fillId="0" borderId="41" xfId="0" applyFont="1" applyFill="1" applyBorder="1" applyAlignment="1">
      <alignment vertical="center"/>
    </xf>
    <xf numFmtId="185" fontId="43" fillId="0" borderId="35" xfId="0" applyNumberFormat="1" applyFont="1" applyFill="1" applyBorder="1" applyAlignment="1">
      <alignment vertical="center"/>
    </xf>
    <xf numFmtId="179" fontId="43" fillId="0" borderId="71" xfId="0" applyNumberFormat="1" applyFont="1" applyFill="1" applyBorder="1" applyAlignment="1">
      <alignment vertical="center"/>
    </xf>
    <xf numFmtId="188" fontId="53" fillId="0" borderId="56" xfId="0" applyNumberFormat="1" applyFont="1" applyFill="1" applyBorder="1" applyAlignment="1">
      <alignment vertical="center" wrapText="1"/>
    </xf>
    <xf numFmtId="188" fontId="53" fillId="0" borderId="37" xfId="0" quotePrefix="1" applyNumberFormat="1" applyFont="1" applyFill="1" applyBorder="1" applyAlignment="1">
      <alignment horizontal="right" vertical="center" wrapText="1"/>
    </xf>
    <xf numFmtId="188" fontId="53" fillId="0" borderId="39" xfId="0" quotePrefix="1" applyNumberFormat="1" applyFont="1" applyFill="1" applyBorder="1" applyAlignment="1">
      <alignment horizontal="right" vertical="center" wrapText="1"/>
    </xf>
    <xf numFmtId="188" fontId="53" fillId="0" borderId="0" xfId="0" quotePrefix="1" applyNumberFormat="1" applyFont="1" applyFill="1" applyBorder="1" applyAlignment="1">
      <alignment horizontal="right" vertical="center" wrapText="1"/>
    </xf>
    <xf numFmtId="0" fontId="43" fillId="0" borderId="37" xfId="0" applyFont="1" applyFill="1" applyBorder="1" applyAlignment="1"/>
    <xf numFmtId="185" fontId="43" fillId="0" borderId="40" xfId="0" applyNumberFormat="1" applyFont="1" applyFill="1" applyBorder="1" applyAlignment="1">
      <alignment vertical="center"/>
    </xf>
    <xf numFmtId="188" fontId="41" fillId="0" borderId="56" xfId="0" applyNumberFormat="1" applyFont="1" applyFill="1" applyBorder="1" applyAlignment="1">
      <alignment vertical="center" wrapText="1"/>
    </xf>
    <xf numFmtId="188" fontId="41" fillId="0" borderId="37" xfId="0" quotePrefix="1" applyNumberFormat="1" applyFont="1" applyFill="1" applyBorder="1" applyAlignment="1">
      <alignment horizontal="right" vertical="center" wrapText="1"/>
    </xf>
    <xf numFmtId="188" fontId="41" fillId="0" borderId="39" xfId="0" quotePrefix="1" applyNumberFormat="1" applyFont="1" applyFill="1" applyBorder="1" applyAlignment="1">
      <alignment horizontal="right" vertical="center" wrapText="1"/>
    </xf>
    <xf numFmtId="0" fontId="40" fillId="2" borderId="0" xfId="0" applyFont="1" applyFill="1" applyBorder="1"/>
    <xf numFmtId="49" fontId="53" fillId="0" borderId="37" xfId="0" quotePrefix="1" applyNumberFormat="1" applyFont="1" applyFill="1" applyBorder="1" applyAlignment="1">
      <alignment horizontal="right" vertical="center" wrapText="1"/>
    </xf>
    <xf numFmtId="49" fontId="53" fillId="0" borderId="39" xfId="0" quotePrefix="1" applyNumberFormat="1" applyFont="1" applyFill="1" applyBorder="1" applyAlignment="1">
      <alignment horizontal="right" vertical="center" wrapText="1"/>
    </xf>
    <xf numFmtId="49" fontId="53" fillId="0" borderId="0" xfId="0" quotePrefix="1" applyNumberFormat="1" applyFont="1" applyFill="1" applyBorder="1" applyAlignment="1">
      <alignment horizontal="right" vertical="center" wrapText="1"/>
    </xf>
    <xf numFmtId="188" fontId="41" fillId="0" borderId="56" xfId="0" applyNumberFormat="1" applyFont="1" applyFill="1" applyBorder="1" applyAlignment="1">
      <alignment horizontal="left" vertical="center" wrapText="1"/>
    </xf>
    <xf numFmtId="187" fontId="55" fillId="0" borderId="72" xfId="0" applyNumberFormat="1" applyFont="1" applyFill="1" applyBorder="1" applyAlignment="1">
      <alignment vertical="center"/>
    </xf>
    <xf numFmtId="179" fontId="43" fillId="0" borderId="71" xfId="0" applyNumberFormat="1" applyFont="1" applyFill="1" applyBorder="1" applyAlignment="1">
      <alignment horizontal="right" vertical="center"/>
    </xf>
    <xf numFmtId="187" fontId="55" fillId="0" borderId="73" xfId="0" applyNumberFormat="1" applyFont="1" applyFill="1" applyBorder="1" applyAlignment="1">
      <alignment vertical="center"/>
    </xf>
    <xf numFmtId="187" fontId="43" fillId="0" borderId="35" xfId="0" quotePrefix="1" applyNumberFormat="1" applyFont="1" applyFill="1" applyBorder="1" applyAlignment="1">
      <alignment horizontal="right" vertical="center"/>
    </xf>
    <xf numFmtId="0" fontId="43" fillId="0" borderId="64" xfId="0" applyFont="1" applyFill="1" applyBorder="1" applyAlignment="1">
      <alignment vertical="center"/>
    </xf>
    <xf numFmtId="0" fontId="43" fillId="0" borderId="51" xfId="0" applyFont="1" applyFill="1" applyBorder="1" applyAlignment="1">
      <alignment horizontal="distributed" vertical="center"/>
    </xf>
    <xf numFmtId="0" fontId="43" fillId="0" borderId="51" xfId="0" applyFont="1" applyFill="1" applyBorder="1" applyAlignment="1"/>
    <xf numFmtId="185" fontId="43" fillId="0" borderId="65" xfId="0" applyNumberFormat="1" applyFont="1" applyFill="1" applyBorder="1" applyAlignment="1">
      <alignment vertical="center"/>
    </xf>
    <xf numFmtId="185" fontId="43" fillId="0" borderId="74" xfId="0" applyNumberFormat="1" applyFont="1" applyFill="1" applyBorder="1" applyAlignment="1">
      <alignment vertical="center"/>
    </xf>
    <xf numFmtId="179" fontId="43" fillId="0" borderId="74" xfId="0" applyNumberFormat="1" applyFont="1" applyFill="1" applyBorder="1" applyAlignment="1">
      <alignment vertical="center"/>
    </xf>
    <xf numFmtId="187" fontId="43" fillId="0" borderId="67" xfId="0" applyNumberFormat="1" applyFont="1" applyFill="1" applyBorder="1" applyAlignment="1">
      <alignment vertical="center"/>
    </xf>
    <xf numFmtId="187" fontId="43" fillId="0" borderId="65" xfId="0" applyNumberFormat="1" applyFont="1" applyFill="1" applyBorder="1" applyAlignment="1">
      <alignment vertical="center"/>
    </xf>
    <xf numFmtId="185" fontId="56" fillId="0" borderId="74" xfId="0" applyNumberFormat="1" applyFont="1" applyFill="1" applyBorder="1" applyAlignment="1">
      <alignment vertical="center"/>
    </xf>
    <xf numFmtId="185" fontId="56" fillId="0" borderId="51" xfId="0" applyNumberFormat="1" applyFont="1" applyFill="1" applyBorder="1" applyAlignment="1">
      <alignment horizontal="right" vertical="center"/>
    </xf>
    <xf numFmtId="185" fontId="56" fillId="0" borderId="50" xfId="0" applyNumberFormat="1" applyFont="1" applyFill="1" applyBorder="1" applyAlignment="1">
      <alignment horizontal="right" vertical="center"/>
    </xf>
    <xf numFmtId="185" fontId="56" fillId="0" borderId="0" xfId="0" applyNumberFormat="1" applyFont="1" applyFill="1" applyBorder="1" applyAlignment="1">
      <alignment horizontal="right" vertical="center"/>
    </xf>
    <xf numFmtId="0" fontId="40" fillId="0" borderId="0" xfId="0" applyFont="1" applyFill="1" applyBorder="1" applyAlignment="1">
      <alignment horizontal="distributed" vertical="center"/>
    </xf>
    <xf numFmtId="0" fontId="41" fillId="0" borderId="0" xfId="0" applyFont="1" applyFill="1" applyBorder="1" applyAlignment="1"/>
    <xf numFmtId="186" fontId="57" fillId="0" borderId="0" xfId="0" applyNumberFormat="1" applyFont="1" applyFill="1" applyBorder="1" applyAlignment="1">
      <alignment vertical="center"/>
    </xf>
    <xf numFmtId="187" fontId="40" fillId="0" borderId="0" xfId="0" applyNumberFormat="1" applyFont="1" applyFill="1" applyBorder="1" applyAlignment="1">
      <alignment vertical="center"/>
    </xf>
    <xf numFmtId="185" fontId="58" fillId="0" borderId="0" xfId="0" applyNumberFormat="1" applyFont="1" applyFill="1" applyBorder="1" applyAlignment="1">
      <alignment vertical="center"/>
    </xf>
    <xf numFmtId="180" fontId="40" fillId="0" borderId="0" xfId="0" applyNumberFormat="1" applyFont="1" applyFill="1"/>
    <xf numFmtId="179" fontId="40" fillId="0" borderId="0" xfId="0" applyNumberFormat="1" applyFont="1" applyFill="1"/>
    <xf numFmtId="185" fontId="56" fillId="0" borderId="0" xfId="0" applyNumberFormat="1" applyFont="1" applyFill="1" applyBorder="1" applyAlignment="1">
      <alignment vertical="center"/>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40" fillId="0" borderId="0" xfId="0" applyFont="1" applyFill="1" applyAlignment="1">
      <alignment horizontal="left"/>
    </xf>
    <xf numFmtId="0" fontId="0" fillId="0" borderId="0" xfId="0" applyFont="1" applyFill="1" applyBorder="1" applyAlignment="1">
      <alignment horizontal="distributed"/>
    </xf>
    <xf numFmtId="190" fontId="49" fillId="0" borderId="0" xfId="0" applyNumberFormat="1" applyFont="1" applyFill="1" applyBorder="1" applyAlignment="1">
      <alignment horizontal="right" vertical="center"/>
    </xf>
    <xf numFmtId="180" fontId="59" fillId="0" borderId="0" xfId="0" applyNumberFormat="1" applyFont="1" applyFill="1" applyAlignment="1">
      <alignment vertical="center"/>
    </xf>
    <xf numFmtId="180" fontId="4" fillId="0" borderId="0" xfId="0" applyNumberFormat="1" applyFont="1" applyFill="1" applyAlignment="1">
      <alignment vertical="center"/>
    </xf>
    <xf numFmtId="180" fontId="15" fillId="0" borderId="0" xfId="0" applyNumberFormat="1" applyFont="1" applyFill="1" applyAlignment="1">
      <alignment vertical="center"/>
    </xf>
    <xf numFmtId="180" fontId="15" fillId="0" borderId="0" xfId="0" applyNumberFormat="1" applyFont="1" applyFill="1" applyAlignment="1">
      <alignment vertical="center" shrinkToFit="1"/>
    </xf>
    <xf numFmtId="179" fontId="60" fillId="0" borderId="0" xfId="0" applyNumberFormat="1" applyFont="1" applyFill="1" applyAlignment="1">
      <alignment horizontal="right" vertical="top"/>
    </xf>
    <xf numFmtId="180" fontId="15" fillId="4" borderId="0" xfId="0" applyNumberFormat="1" applyFont="1" applyFill="1" applyAlignment="1">
      <alignment vertical="center"/>
    </xf>
    <xf numFmtId="180" fontId="18" fillId="0" borderId="0" xfId="0" applyNumberFormat="1" applyFont="1" applyFill="1" applyAlignment="1">
      <alignment vertical="center"/>
    </xf>
    <xf numFmtId="180" fontId="21" fillId="4" borderId="0" xfId="0" applyNumberFormat="1" applyFont="1" applyFill="1" applyAlignment="1">
      <alignment vertical="center"/>
    </xf>
    <xf numFmtId="180" fontId="61" fillId="4" borderId="0" xfId="0" applyNumberFormat="1" applyFont="1" applyFill="1" applyAlignment="1">
      <alignment vertical="center"/>
    </xf>
    <xf numFmtId="180" fontId="61" fillId="0" borderId="0" xfId="0" applyNumberFormat="1" applyFont="1" applyFill="1" applyAlignment="1">
      <alignment horizontal="right" vertical="center"/>
    </xf>
    <xf numFmtId="180" fontId="61" fillId="0" borderId="0" xfId="0" applyNumberFormat="1" applyFont="1" applyFill="1" applyAlignment="1">
      <alignment vertical="center" shrinkToFit="1"/>
    </xf>
    <xf numFmtId="179" fontId="62" fillId="0" borderId="0" xfId="0" applyNumberFormat="1" applyFont="1" applyFill="1" applyAlignment="1">
      <alignment horizontal="right" vertical="center"/>
    </xf>
    <xf numFmtId="180" fontId="41" fillId="4" borderId="0" xfId="0" applyNumberFormat="1" applyFont="1" applyFill="1" applyAlignment="1">
      <alignment vertical="center"/>
    </xf>
    <xf numFmtId="180" fontId="41" fillId="0" borderId="0" xfId="0" applyNumberFormat="1" applyFont="1" applyFill="1" applyAlignment="1">
      <alignment vertical="center"/>
    </xf>
    <xf numFmtId="180" fontId="61" fillId="4" borderId="77" xfId="0" applyNumberFormat="1" applyFont="1" applyFill="1" applyBorder="1" applyAlignment="1">
      <alignment horizontal="distributed" vertical="center" justifyLastLine="1"/>
    </xf>
    <xf numFmtId="180" fontId="61" fillId="0" borderId="78" xfId="0" applyNumberFormat="1" applyFont="1" applyFill="1" applyBorder="1" applyAlignment="1">
      <alignment horizontal="center" vertical="center" wrapText="1"/>
    </xf>
    <xf numFmtId="180" fontId="61" fillId="0" borderId="78" xfId="0" applyNumberFormat="1" applyFont="1" applyFill="1" applyBorder="1" applyAlignment="1">
      <alignment horizontal="center" vertical="center" shrinkToFit="1"/>
    </xf>
    <xf numFmtId="179" fontId="63" fillId="0" borderId="79" xfId="0" applyNumberFormat="1" applyFont="1" applyFill="1" applyBorder="1" applyAlignment="1">
      <alignment horizontal="center" vertical="center" wrapText="1"/>
    </xf>
    <xf numFmtId="180" fontId="61" fillId="4" borderId="80" xfId="0" applyNumberFormat="1" applyFont="1" applyFill="1" applyBorder="1" applyAlignment="1">
      <alignment vertical="center"/>
    </xf>
    <xf numFmtId="180" fontId="61" fillId="3" borderId="2" xfId="0" applyNumberFormat="1" applyFont="1" applyFill="1" applyBorder="1" applyAlignment="1">
      <alignment vertical="center"/>
    </xf>
    <xf numFmtId="180" fontId="61" fillId="3" borderId="3" xfId="0" applyNumberFormat="1" applyFont="1" applyFill="1" applyBorder="1" applyAlignment="1">
      <alignment vertical="center"/>
    </xf>
    <xf numFmtId="180" fontId="61" fillId="0" borderId="81" xfId="0" applyNumberFormat="1" applyFont="1" applyFill="1" applyBorder="1" applyAlignment="1">
      <alignment vertical="center"/>
    </xf>
    <xf numFmtId="180" fontId="61" fillId="4" borderId="82" xfId="0" applyNumberFormat="1" applyFont="1" applyFill="1" applyBorder="1" applyAlignment="1">
      <alignment vertical="center" shrinkToFit="1"/>
    </xf>
    <xf numFmtId="179" fontId="63" fillId="0" borderId="83" xfId="0" applyNumberFormat="1" applyFont="1" applyFill="1" applyBorder="1" applyAlignment="1">
      <alignment vertical="center"/>
    </xf>
    <xf numFmtId="180" fontId="61" fillId="4" borderId="84" xfId="0" applyNumberFormat="1" applyFont="1" applyFill="1" applyBorder="1" applyAlignment="1">
      <alignment vertical="center"/>
    </xf>
    <xf numFmtId="0" fontId="0" fillId="3" borderId="5" xfId="0" applyFill="1" applyBorder="1" applyAlignment="1">
      <alignment horizontal="distributed" vertical="center"/>
    </xf>
    <xf numFmtId="180" fontId="61" fillId="3" borderId="81" xfId="0" applyNumberFormat="1" applyFont="1" applyFill="1" applyBorder="1" applyAlignment="1">
      <alignment vertical="center" shrinkToFit="1"/>
    </xf>
    <xf numFmtId="179" fontId="63" fillId="0" borderId="85" xfId="0" applyNumberFormat="1" applyFont="1" applyFill="1" applyBorder="1" applyAlignment="1">
      <alignment vertical="center"/>
    </xf>
    <xf numFmtId="180" fontId="61" fillId="3" borderId="0" xfId="0" applyNumberFormat="1" applyFont="1" applyFill="1" applyBorder="1" applyAlignment="1">
      <alignment horizontal="distributed" vertical="center"/>
    </xf>
    <xf numFmtId="180" fontId="61" fillId="3" borderId="5" xfId="0" applyNumberFormat="1" applyFont="1" applyFill="1" applyBorder="1" applyAlignment="1">
      <alignment horizontal="distributed" vertical="center"/>
    </xf>
    <xf numFmtId="180" fontId="61" fillId="3" borderId="81" xfId="0" applyNumberFormat="1" applyFont="1" applyFill="1" applyBorder="1" applyAlignment="1">
      <alignment horizontal="right" vertical="center" shrinkToFit="1"/>
    </xf>
    <xf numFmtId="179" fontId="63" fillId="0" borderId="85" xfId="0" applyNumberFormat="1" applyFont="1" applyFill="1" applyBorder="1" applyAlignment="1">
      <alignment horizontal="right" vertical="center"/>
    </xf>
    <xf numFmtId="180" fontId="21" fillId="3" borderId="0" xfId="0" applyNumberFormat="1" applyFont="1" applyFill="1" applyBorder="1" applyAlignment="1">
      <alignment vertical="center"/>
    </xf>
    <xf numFmtId="180" fontId="61" fillId="4" borderId="86" xfId="0" applyNumberFormat="1" applyFont="1" applyFill="1" applyBorder="1" applyAlignment="1">
      <alignment vertical="center"/>
    </xf>
    <xf numFmtId="180" fontId="61" fillId="3" borderId="87" xfId="0" applyNumberFormat="1" applyFont="1" applyFill="1" applyBorder="1" applyAlignment="1">
      <alignment horizontal="distributed" vertical="center"/>
    </xf>
    <xf numFmtId="180" fontId="61" fillId="3" borderId="88" xfId="0" applyNumberFormat="1" applyFont="1" applyFill="1" applyBorder="1" applyAlignment="1">
      <alignment horizontal="distributed" vertical="center"/>
    </xf>
    <xf numFmtId="180" fontId="61" fillId="0" borderId="89" xfId="0" applyNumberFormat="1" applyFont="1" applyFill="1" applyBorder="1" applyAlignment="1">
      <alignment vertical="center"/>
    </xf>
    <xf numFmtId="180" fontId="61" fillId="3" borderId="89" xfId="0" applyNumberFormat="1" applyFont="1" applyFill="1" applyBorder="1" applyAlignment="1">
      <alignment vertical="center" shrinkToFit="1"/>
    </xf>
    <xf numFmtId="179" fontId="63" fillId="0" borderId="90" xfId="0" applyNumberFormat="1" applyFont="1" applyFill="1" applyBorder="1" applyAlignment="1">
      <alignment vertical="center"/>
    </xf>
    <xf numFmtId="180" fontId="61" fillId="3" borderId="0" xfId="0" applyNumberFormat="1" applyFont="1" applyFill="1" applyAlignment="1">
      <alignment vertical="center"/>
    </xf>
    <xf numFmtId="180" fontId="61" fillId="3" borderId="0" xfId="0" applyNumberFormat="1" applyFont="1" applyFill="1" applyBorder="1" applyAlignment="1">
      <alignment vertical="center"/>
    </xf>
    <xf numFmtId="180" fontId="61" fillId="0" borderId="0" xfId="0" applyNumberFormat="1" applyFont="1" applyFill="1" applyBorder="1" applyAlignment="1">
      <alignment vertical="center"/>
    </xf>
    <xf numFmtId="179" fontId="63" fillId="0" borderId="0" xfId="0" applyNumberFormat="1" applyFont="1" applyFill="1" applyAlignment="1">
      <alignment vertical="center"/>
    </xf>
    <xf numFmtId="180" fontId="61" fillId="4" borderId="92" xfId="0" applyNumberFormat="1" applyFont="1" applyFill="1" applyBorder="1" applyAlignment="1">
      <alignment vertical="center"/>
    </xf>
    <xf numFmtId="180" fontId="61" fillId="3" borderId="93" xfId="0" applyNumberFormat="1" applyFont="1" applyFill="1" applyBorder="1" applyAlignment="1">
      <alignment vertical="center"/>
    </xf>
    <xf numFmtId="180" fontId="61" fillId="3" borderId="94" xfId="0" applyNumberFormat="1" applyFont="1" applyFill="1" applyBorder="1" applyAlignment="1">
      <alignment vertical="center"/>
    </xf>
    <xf numFmtId="180" fontId="61" fillId="0" borderId="95" xfId="0" applyNumberFormat="1" applyFont="1" applyFill="1" applyBorder="1" applyAlignment="1">
      <alignment vertical="center"/>
    </xf>
    <xf numFmtId="180" fontId="61" fillId="3" borderId="95" xfId="0" applyNumberFormat="1" applyFont="1" applyFill="1" applyBorder="1" applyAlignment="1">
      <alignment vertical="center" shrinkToFit="1"/>
    </xf>
    <xf numFmtId="179" fontId="63" fillId="0" borderId="96" xfId="0" applyNumberFormat="1" applyFont="1" applyFill="1" applyBorder="1" applyAlignment="1">
      <alignment vertical="center"/>
    </xf>
    <xf numFmtId="180" fontId="21" fillId="0" borderId="0" xfId="0" applyNumberFormat="1" applyFont="1" applyFill="1" applyAlignment="1">
      <alignment vertical="center"/>
    </xf>
    <xf numFmtId="180" fontId="61" fillId="0" borderId="84" xfId="0" applyNumberFormat="1" applyFont="1" applyFill="1" applyBorder="1" applyAlignment="1">
      <alignment vertical="center"/>
    </xf>
    <xf numFmtId="0" fontId="0" fillId="0" borderId="5" xfId="0" applyFill="1" applyBorder="1" applyAlignment="1">
      <alignment horizontal="distributed" vertical="center"/>
    </xf>
    <xf numFmtId="180" fontId="61" fillId="0" borderId="81" xfId="0" applyNumberFormat="1" applyFont="1" applyFill="1" applyBorder="1" applyAlignment="1">
      <alignment vertical="center" shrinkToFit="1"/>
    </xf>
    <xf numFmtId="0" fontId="0" fillId="3" borderId="88" xfId="0" applyFill="1" applyBorder="1" applyAlignment="1">
      <alignment horizontal="distributed" vertical="center"/>
    </xf>
    <xf numFmtId="180" fontId="61" fillId="4" borderId="98" xfId="0" applyNumberFormat="1" applyFont="1" applyFill="1" applyBorder="1" applyAlignment="1">
      <alignment vertical="center"/>
    </xf>
    <xf numFmtId="180" fontId="61" fillId="3" borderId="99" xfId="0" applyNumberFormat="1" applyFont="1" applyFill="1" applyBorder="1" applyAlignment="1">
      <alignment vertical="center"/>
    </xf>
    <xf numFmtId="180" fontId="61" fillId="3" borderId="98" xfId="0" applyNumberFormat="1" applyFont="1" applyFill="1" applyBorder="1" applyAlignment="1">
      <alignment vertical="center"/>
    </xf>
    <xf numFmtId="180" fontId="61" fillId="3" borderId="100" xfId="0" applyNumberFormat="1" applyFont="1" applyFill="1" applyBorder="1" applyAlignment="1">
      <alignment vertical="center"/>
    </xf>
    <xf numFmtId="180" fontId="61" fillId="0" borderId="101" xfId="0" applyNumberFormat="1" applyFont="1" applyFill="1" applyBorder="1" applyAlignment="1">
      <alignment horizontal="right" vertical="center"/>
    </xf>
    <xf numFmtId="180" fontId="61" fillId="3" borderId="101" xfId="0" applyNumberFormat="1" applyFont="1" applyFill="1" applyBorder="1" applyAlignment="1">
      <alignment horizontal="right" vertical="center" shrinkToFit="1"/>
    </xf>
    <xf numFmtId="179" fontId="63" fillId="0" borderId="102" xfId="0" applyNumberFormat="1" applyFont="1" applyFill="1" applyBorder="1" applyAlignment="1">
      <alignment vertical="center"/>
    </xf>
    <xf numFmtId="180" fontId="61" fillId="4" borderId="87" xfId="0" applyNumberFormat="1" applyFont="1" applyFill="1" applyBorder="1" applyAlignment="1">
      <alignment vertical="center"/>
    </xf>
    <xf numFmtId="180" fontId="61" fillId="3" borderId="87" xfId="0" applyNumberFormat="1" applyFont="1" applyFill="1" applyBorder="1" applyAlignment="1">
      <alignment vertical="center"/>
    </xf>
    <xf numFmtId="180" fontId="61" fillId="0" borderId="87" xfId="0" applyNumberFormat="1" applyFont="1" applyFill="1" applyBorder="1" applyAlignment="1">
      <alignment vertical="center"/>
    </xf>
    <xf numFmtId="180" fontId="61" fillId="0" borderId="87" xfId="0" applyNumberFormat="1" applyFont="1" applyFill="1" applyBorder="1" applyAlignment="1">
      <alignment vertical="center" shrinkToFit="1"/>
    </xf>
    <xf numFmtId="179" fontId="63" fillId="0" borderId="87" xfId="0" applyNumberFormat="1" applyFont="1" applyFill="1" applyBorder="1" applyAlignment="1">
      <alignment vertical="center"/>
    </xf>
    <xf numFmtId="179" fontId="63" fillId="0" borderId="103" xfId="0" applyNumberFormat="1" applyFont="1" applyFill="1" applyBorder="1" applyAlignment="1">
      <alignment horizontal="right" vertical="center"/>
    </xf>
    <xf numFmtId="180" fontId="61" fillId="0" borderId="0" xfId="0" applyNumberFormat="1" applyFont="1" applyFill="1" applyAlignment="1">
      <alignment vertical="center"/>
    </xf>
    <xf numFmtId="180" fontId="43" fillId="0" borderId="0" xfId="0" applyNumberFormat="1" applyFont="1" applyFill="1" applyAlignment="1">
      <alignment vertical="center"/>
    </xf>
    <xf numFmtId="180" fontId="66" fillId="0" borderId="0" xfId="0" applyNumberFormat="1" applyFont="1" applyFill="1" applyAlignment="1">
      <alignment vertical="center"/>
    </xf>
    <xf numFmtId="180" fontId="66" fillId="0" borderId="0" xfId="0" applyNumberFormat="1" applyFont="1" applyFill="1" applyAlignment="1">
      <alignment vertical="center" shrinkToFit="1"/>
    </xf>
    <xf numFmtId="179" fontId="67" fillId="0" borderId="0" xfId="0" applyNumberFormat="1" applyFont="1" applyFill="1" applyAlignment="1">
      <alignment vertical="center"/>
    </xf>
    <xf numFmtId="180" fontId="61" fillId="0" borderId="0" xfId="0" applyNumberFormat="1" applyFont="1" applyFill="1" applyBorder="1" applyAlignment="1">
      <alignment vertical="center" shrinkToFit="1"/>
    </xf>
    <xf numFmtId="179" fontId="64" fillId="0" borderId="0" xfId="0" applyNumberFormat="1" applyFont="1" applyFill="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vertical="center"/>
    </xf>
    <xf numFmtId="191" fontId="40" fillId="0" borderId="0" xfId="0" applyNumberFormat="1" applyFont="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38" fillId="0" borderId="0" xfId="0" applyFont="1" applyAlignment="1">
      <alignment vertical="center"/>
    </xf>
    <xf numFmtId="0" fontId="68" fillId="0" borderId="0" xfId="0" applyFont="1" applyAlignment="1">
      <alignment vertical="center"/>
    </xf>
    <xf numFmtId="0" fontId="40" fillId="0" borderId="0" xfId="0" applyFont="1" applyAlignment="1">
      <alignment horizontal="right" vertical="center"/>
    </xf>
    <xf numFmtId="194" fontId="40" fillId="0" borderId="0" xfId="0" applyNumberFormat="1" applyFont="1" applyAlignment="1">
      <alignment horizontal="right" vertical="center" shrinkToFit="1"/>
    </xf>
    <xf numFmtId="194" fontId="41" fillId="0" borderId="0" xfId="0" applyNumberFormat="1" applyFont="1" applyAlignment="1">
      <alignment horizontal="right" vertical="center" shrinkToFit="1"/>
    </xf>
    <xf numFmtId="195" fontId="40" fillId="0" borderId="0" xfId="0" applyNumberFormat="1" applyFont="1" applyAlignment="1">
      <alignment horizontal="right" vertical="center"/>
    </xf>
    <xf numFmtId="0" fontId="38" fillId="0" borderId="0" xfId="0" applyFont="1" applyAlignment="1">
      <alignment horizontal="center" vertical="center"/>
    </xf>
    <xf numFmtId="0" fontId="38" fillId="0" borderId="0" xfId="0" applyFont="1" applyAlignment="1">
      <alignment vertical="center" wrapText="1"/>
    </xf>
    <xf numFmtId="0" fontId="40" fillId="0" borderId="0" xfId="0" applyFont="1" applyFill="1" applyAlignment="1">
      <alignment vertical="distributed" wrapText="1"/>
    </xf>
    <xf numFmtId="0" fontId="41" fillId="0" borderId="0" xfId="0" applyFont="1" applyAlignment="1">
      <alignment horizontal="center"/>
    </xf>
    <xf numFmtId="0" fontId="46" fillId="0" borderId="0" xfId="0" applyFont="1" applyAlignment="1">
      <alignment horizontal="right"/>
    </xf>
    <xf numFmtId="0" fontId="4" fillId="0" borderId="0" xfId="0" applyFont="1"/>
    <xf numFmtId="0" fontId="41" fillId="0" borderId="116" xfId="0" applyFont="1" applyBorder="1" applyAlignment="1"/>
    <xf numFmtId="0" fontId="41" fillId="0" borderId="118" xfId="0" applyFont="1" applyBorder="1" applyAlignment="1"/>
    <xf numFmtId="0" fontId="41" fillId="0" borderId="119" xfId="0" applyFont="1" applyBorder="1" applyAlignment="1"/>
    <xf numFmtId="0" fontId="18" fillId="0" borderId="0" xfId="0" applyFont="1" applyBorder="1" applyAlignment="1"/>
    <xf numFmtId="0" fontId="18" fillId="0" borderId="0" xfId="0" applyFont="1" applyBorder="1" applyAlignment="1">
      <alignment horizontal="center" vertical="center"/>
    </xf>
    <xf numFmtId="0" fontId="18" fillId="0" borderId="0" xfId="0" applyFont="1" applyBorder="1" applyAlignment="1">
      <alignment horizontal="left" vertical="center"/>
    </xf>
    <xf numFmtId="200" fontId="4" fillId="0" borderId="0" xfId="0" applyNumberFormat="1" applyFont="1" applyBorder="1" applyAlignment="1">
      <alignment horizontal="right" vertical="center"/>
    </xf>
    <xf numFmtId="196" fontId="4" fillId="0" borderId="0" xfId="0" applyNumberFormat="1" applyFont="1" applyBorder="1" applyAlignment="1">
      <alignment horizontal="right" vertical="center"/>
    </xf>
    <xf numFmtId="197" fontId="4" fillId="0" borderId="0" xfId="0" applyNumberFormat="1" applyFont="1" applyBorder="1" applyAlignment="1">
      <alignment horizontal="right" vertical="center"/>
    </xf>
    <xf numFmtId="0" fontId="71" fillId="0" borderId="93" xfId="0" applyFont="1" applyBorder="1" applyAlignment="1">
      <alignment horizontal="left" vertical="center" wrapText="1"/>
    </xf>
    <xf numFmtId="0" fontId="71" fillId="0" borderId="0" xfId="0" applyFont="1" applyFill="1" applyAlignment="1">
      <alignment vertical="top"/>
    </xf>
    <xf numFmtId="0" fontId="71" fillId="0" borderId="0" xfId="0" applyFont="1" applyFill="1" applyAlignment="1">
      <alignment horizontal="righ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46" fillId="0" borderId="0" xfId="0" applyFont="1" applyFill="1" applyAlignment="1">
      <alignment vertical="top"/>
    </xf>
    <xf numFmtId="0" fontId="0" fillId="0" borderId="0" xfId="0" applyFill="1" applyAlignment="1">
      <alignment vertical="top"/>
    </xf>
    <xf numFmtId="0" fontId="68" fillId="0" borderId="0" xfId="0" applyFont="1" applyAlignment="1">
      <alignment horizontal="center" vertical="center"/>
    </xf>
    <xf numFmtId="0" fontId="72" fillId="0" borderId="0" xfId="0" applyFont="1"/>
    <xf numFmtId="0" fontId="68" fillId="0" borderId="0" xfId="0" applyFont="1" applyAlignment="1">
      <alignment horizontal="distributed" vertical="center"/>
    </xf>
    <xf numFmtId="0" fontId="0" fillId="0" borderId="0" xfId="0" applyAlignment="1">
      <alignment vertical="center"/>
    </xf>
    <xf numFmtId="0" fontId="73" fillId="0" borderId="0" xfId="0" applyFont="1" applyAlignment="1">
      <alignment horizontal="right" vertical="center"/>
    </xf>
    <xf numFmtId="191" fontId="68" fillId="0" borderId="0" xfId="0" applyNumberFormat="1" applyFont="1" applyAlignment="1">
      <alignment vertical="center"/>
    </xf>
    <xf numFmtId="0" fontId="68" fillId="0" borderId="0" xfId="0" applyFont="1" applyAlignment="1">
      <alignment horizontal="right" vertical="center"/>
    </xf>
    <xf numFmtId="0" fontId="4" fillId="0" borderId="0" xfId="0" applyFont="1" applyAlignment="1">
      <alignment vertical="top"/>
    </xf>
    <xf numFmtId="0" fontId="0" fillId="0" borderId="0" xfId="0" applyFont="1" applyBorder="1" applyAlignment="1">
      <alignment vertical="top"/>
    </xf>
    <xf numFmtId="0" fontId="0" fillId="0" borderId="0" xfId="0" applyFill="1"/>
    <xf numFmtId="0" fontId="74" fillId="0" borderId="0" xfId="0" applyFont="1" applyFill="1" applyAlignment="1">
      <alignment horizontal="right"/>
    </xf>
    <xf numFmtId="0" fontId="74" fillId="0" borderId="0" xfId="0" applyFont="1" applyFill="1"/>
    <xf numFmtId="0" fontId="71" fillId="0" borderId="0" xfId="0" applyFont="1" applyAlignment="1">
      <alignment vertical="center"/>
    </xf>
    <xf numFmtId="0" fontId="71" fillId="0" borderId="0" xfId="0" applyFont="1" applyAlignment="1">
      <alignment vertical="center" wrapText="1"/>
    </xf>
    <xf numFmtId="0" fontId="49" fillId="0" borderId="125" xfId="0" applyNumberFormat="1" applyFont="1" applyBorder="1" applyAlignment="1">
      <alignment horizontal="center" vertical="center"/>
    </xf>
    <xf numFmtId="0" fontId="41" fillId="0" borderId="79" xfId="0" applyFont="1" applyBorder="1" applyAlignment="1">
      <alignment horizontal="center" vertical="center"/>
    </xf>
    <xf numFmtId="0" fontId="41" fillId="2" borderId="79" xfId="0" applyFont="1" applyFill="1" applyBorder="1" applyAlignment="1">
      <alignment horizontal="center" vertical="center"/>
    </xf>
    <xf numFmtId="0" fontId="49" fillId="0" borderId="127" xfId="0" applyNumberFormat="1" applyFont="1" applyBorder="1" applyAlignment="1">
      <alignment horizontal="center" vertical="center"/>
    </xf>
    <xf numFmtId="0" fontId="49" fillId="0" borderId="128" xfId="1" applyNumberFormat="1" applyFont="1" applyBorder="1" applyAlignment="1">
      <alignment horizontal="center" vertical="center"/>
    </xf>
    <xf numFmtId="0" fontId="49" fillId="2" borderId="128" xfId="1" applyNumberFormat="1" applyFont="1" applyFill="1" applyBorder="1" applyAlignment="1">
      <alignment horizontal="center" vertical="center"/>
    </xf>
    <xf numFmtId="0" fontId="49" fillId="0" borderId="130" xfId="0" applyNumberFormat="1" applyFont="1" applyBorder="1" applyAlignment="1">
      <alignment horizontal="center" vertical="center"/>
    </xf>
    <xf numFmtId="38" fontId="76" fillId="0" borderId="131" xfId="1" applyFont="1" applyBorder="1" applyAlignment="1">
      <alignment vertical="center"/>
    </xf>
    <xf numFmtId="38" fontId="49" fillId="0" borderId="131" xfId="1" applyFont="1" applyBorder="1" applyAlignment="1">
      <alignment vertical="center"/>
    </xf>
    <xf numFmtId="38" fontId="76" fillId="2" borderId="131" xfId="1" applyFont="1" applyFill="1" applyBorder="1" applyAlignment="1">
      <alignment vertical="center"/>
    </xf>
    <xf numFmtId="0" fontId="49" fillId="0" borderId="116" xfId="0" applyNumberFormat="1" applyFont="1" applyBorder="1" applyAlignment="1">
      <alignment vertical="center"/>
    </xf>
    <xf numFmtId="38" fontId="76" fillId="0" borderId="83" xfId="1" applyFont="1" applyBorder="1" applyAlignment="1">
      <alignment vertical="center"/>
    </xf>
    <xf numFmtId="38" fontId="49" fillId="0" borderId="83" xfId="1" applyFont="1" applyBorder="1" applyAlignment="1">
      <alignment vertical="center"/>
    </xf>
    <xf numFmtId="38" fontId="76" fillId="2" borderId="83" xfId="1" applyFont="1" applyFill="1" applyBorder="1" applyAlignment="1">
      <alignment vertical="center"/>
    </xf>
    <xf numFmtId="0" fontId="49" fillId="0" borderId="118" xfId="0" applyNumberFormat="1" applyFont="1" applyBorder="1" applyAlignment="1">
      <alignment vertical="center"/>
    </xf>
    <xf numFmtId="38" fontId="76" fillId="0" borderId="85" xfId="1" applyFont="1" applyBorder="1" applyAlignment="1">
      <alignment vertical="center"/>
    </xf>
    <xf numFmtId="38" fontId="49" fillId="0" borderId="85" xfId="1" applyFont="1" applyBorder="1" applyAlignment="1">
      <alignment vertical="center"/>
    </xf>
    <xf numFmtId="38" fontId="76" fillId="2" borderId="85" xfId="1" applyFont="1" applyFill="1" applyBorder="1" applyAlignment="1">
      <alignment vertical="center"/>
    </xf>
    <xf numFmtId="0" fontId="18" fillId="0" borderId="116" xfId="0" applyFont="1" applyBorder="1" applyAlignment="1"/>
    <xf numFmtId="0" fontId="18" fillId="0" borderId="118" xfId="0" applyFont="1" applyBorder="1" applyAlignment="1"/>
    <xf numFmtId="0" fontId="49" fillId="0" borderId="132" xfId="0" applyNumberFormat="1" applyFont="1" applyBorder="1" applyAlignment="1">
      <alignment vertical="center"/>
    </xf>
    <xf numFmtId="38" fontId="76" fillId="0" borderId="133" xfId="1" applyFont="1" applyBorder="1" applyAlignment="1">
      <alignment vertical="center"/>
    </xf>
    <xf numFmtId="38" fontId="49" fillId="0" borderId="133" xfId="1" applyFont="1" applyBorder="1" applyAlignment="1">
      <alignment vertical="center"/>
    </xf>
    <xf numFmtId="38" fontId="76" fillId="2" borderId="133" xfId="1" applyFont="1" applyFill="1" applyBorder="1" applyAlignment="1">
      <alignment vertical="center"/>
    </xf>
    <xf numFmtId="0" fontId="41" fillId="0" borderId="118" xfId="0" applyFont="1" applyBorder="1" applyAlignment="1">
      <alignment vertical="center"/>
    </xf>
    <xf numFmtId="0" fontId="18" fillId="0" borderId="119" xfId="0" applyFont="1" applyBorder="1" applyAlignment="1"/>
    <xf numFmtId="0" fontId="49" fillId="0" borderId="134" xfId="0" applyNumberFormat="1" applyFont="1" applyBorder="1" applyAlignment="1">
      <alignment vertical="center"/>
    </xf>
    <xf numFmtId="38" fontId="76" fillId="0" borderId="135" xfId="1" applyFont="1" applyBorder="1" applyAlignment="1">
      <alignment vertical="center"/>
    </xf>
    <xf numFmtId="38" fontId="49" fillId="0" borderId="135" xfId="1" applyFont="1" applyBorder="1" applyAlignment="1">
      <alignment vertical="center"/>
    </xf>
    <xf numFmtId="38" fontId="76" fillId="2" borderId="135" xfId="1" applyFont="1" applyFill="1" applyBorder="1" applyAlignment="1">
      <alignment vertical="center"/>
    </xf>
    <xf numFmtId="38" fontId="76" fillId="0" borderId="85" xfId="1" applyFont="1" applyFill="1" applyBorder="1" applyAlignment="1">
      <alignment vertical="center"/>
    </xf>
    <xf numFmtId="38" fontId="76" fillId="0" borderId="133" xfId="1" applyFont="1" applyFill="1" applyBorder="1" applyAlignment="1">
      <alignment vertical="center"/>
    </xf>
    <xf numFmtId="0" fontId="49" fillId="0" borderId="119" xfId="0" applyNumberFormat="1" applyFont="1" applyBorder="1" applyAlignment="1">
      <alignment vertical="center"/>
    </xf>
    <xf numFmtId="38" fontId="76" fillId="0" borderId="90" xfId="1" applyFont="1" applyBorder="1" applyAlignment="1">
      <alignment vertical="center"/>
    </xf>
    <xf numFmtId="38" fontId="49" fillId="0" borderId="90" xfId="1" applyFont="1" applyBorder="1" applyAlignment="1">
      <alignment vertical="center"/>
    </xf>
    <xf numFmtId="38" fontId="76" fillId="2" borderId="90" xfId="1" applyFont="1" applyFill="1" applyBorder="1" applyAlignment="1">
      <alignment vertical="center"/>
    </xf>
    <xf numFmtId="0" fontId="21" fillId="0" borderId="87" xfId="0" applyFont="1" applyBorder="1" applyAlignment="1">
      <alignment vertical="center"/>
    </xf>
    <xf numFmtId="0" fontId="21" fillId="0" borderId="87" xfId="0" applyFont="1" applyBorder="1" applyAlignment="1">
      <alignment horizontal="right" vertical="center"/>
    </xf>
    <xf numFmtId="0" fontId="21" fillId="0" borderId="136" xfId="0" applyFont="1" applyBorder="1" applyAlignment="1">
      <alignment horizontal="distributed" vertical="center"/>
    </xf>
    <xf numFmtId="0" fontId="40" fillId="0" borderId="78" xfId="0" applyFont="1" applyBorder="1" applyAlignment="1">
      <alignment horizontal="center" vertical="center" wrapText="1" shrinkToFit="1"/>
    </xf>
    <xf numFmtId="0" fontId="40" fillId="0" borderId="137" xfId="0" applyFont="1" applyBorder="1" applyAlignment="1">
      <alignment horizontal="center" vertical="center" wrapText="1"/>
    </xf>
    <xf numFmtId="0" fontId="40" fillId="0" borderId="78"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138" xfId="0" applyFont="1" applyBorder="1" applyAlignment="1">
      <alignment horizontal="center" vertical="center" wrapText="1"/>
    </xf>
    <xf numFmtId="0" fontId="21" fillId="0" borderId="139" xfId="0" applyFont="1" applyBorder="1" applyAlignment="1">
      <alignment horizontal="distributed" vertical="center"/>
    </xf>
    <xf numFmtId="201" fontId="21" fillId="0" borderId="91" xfId="0" applyNumberFormat="1" applyFont="1" applyBorder="1" applyAlignment="1">
      <alignment vertical="center"/>
    </xf>
    <xf numFmtId="201" fontId="21" fillId="3" borderId="91" xfId="0" applyNumberFormat="1" applyFont="1" applyFill="1" applyBorder="1" applyAlignment="1">
      <alignment vertical="center"/>
    </xf>
    <xf numFmtId="201" fontId="21" fillId="0" borderId="23" xfId="0" applyNumberFormat="1" applyFont="1" applyFill="1" applyBorder="1" applyAlignment="1">
      <alignment vertical="center"/>
    </xf>
    <xf numFmtId="201" fontId="21" fillId="0" borderId="91" xfId="0" applyNumberFormat="1" applyFont="1" applyFill="1" applyBorder="1" applyAlignment="1">
      <alignment vertical="center"/>
    </xf>
    <xf numFmtId="201" fontId="78" fillId="0" borderId="91" xfId="0" applyNumberFormat="1" applyFont="1" applyFill="1" applyBorder="1" applyAlignment="1">
      <alignment vertical="center"/>
    </xf>
    <xf numFmtId="201" fontId="78" fillId="0" borderId="140" xfId="0" applyNumberFormat="1" applyFont="1" applyFill="1" applyBorder="1" applyAlignment="1">
      <alignment vertical="center"/>
    </xf>
    <xf numFmtId="0" fontId="40" fillId="0" borderId="139" xfId="0" applyFont="1" applyBorder="1" applyAlignment="1">
      <alignment horizontal="distributed" vertical="center" wrapText="1"/>
    </xf>
    <xf numFmtId="0" fontId="21" fillId="0" borderId="141" xfId="0" applyFont="1" applyBorder="1" applyAlignment="1">
      <alignment horizontal="distributed" vertical="center"/>
    </xf>
    <xf numFmtId="201" fontId="21" fillId="0" borderId="142" xfId="0" applyNumberFormat="1" applyFont="1" applyBorder="1" applyAlignment="1">
      <alignment vertical="center"/>
    </xf>
    <xf numFmtId="201" fontId="21" fillId="3" borderId="142" xfId="0" applyNumberFormat="1" applyFont="1" applyFill="1" applyBorder="1" applyAlignment="1">
      <alignment vertical="center"/>
    </xf>
    <xf numFmtId="201" fontId="21" fillId="0" borderId="121" xfId="0" applyNumberFormat="1" applyFont="1" applyFill="1" applyBorder="1" applyAlignment="1">
      <alignment vertical="center"/>
    </xf>
    <xf numFmtId="201" fontId="21" fillId="0" borderId="142" xfId="0" applyNumberFormat="1" applyFont="1" applyFill="1" applyBorder="1" applyAlignment="1">
      <alignment vertical="center"/>
    </xf>
    <xf numFmtId="201" fontId="78" fillId="0" borderId="142" xfId="0" applyNumberFormat="1" applyFont="1" applyFill="1" applyBorder="1" applyAlignment="1">
      <alignment vertical="center"/>
    </xf>
    <xf numFmtId="201" fontId="78" fillId="0" borderId="123" xfId="0" applyNumberFormat="1" applyFont="1" applyFill="1" applyBorder="1" applyAlignment="1">
      <alignment vertical="center"/>
    </xf>
    <xf numFmtId="38" fontId="46" fillId="0" borderId="0" xfId="1" applyFont="1" applyAlignment="1">
      <alignment vertical="center"/>
    </xf>
    <xf numFmtId="201" fontId="40" fillId="0" borderId="0" xfId="0" applyNumberFormat="1" applyFont="1" applyAlignment="1">
      <alignment vertical="center" shrinkToFit="1"/>
    </xf>
    <xf numFmtId="0" fontId="40" fillId="0" borderId="76"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137" xfId="0" applyFont="1" applyBorder="1" applyAlignment="1">
      <alignment horizontal="center" vertical="center" wrapText="1"/>
    </xf>
    <xf numFmtId="0" fontId="47" fillId="0" borderId="79" xfId="0" applyFont="1" applyBorder="1" applyAlignment="1">
      <alignment horizontal="center" vertical="center" wrapText="1"/>
    </xf>
    <xf numFmtId="201" fontId="21" fillId="0" borderId="24" xfId="0" applyNumberFormat="1" applyFont="1" applyBorder="1" applyAlignment="1">
      <alignment vertical="center"/>
    </xf>
    <xf numFmtId="201" fontId="21" fillId="0" borderId="24" xfId="0" applyNumberFormat="1" applyFont="1" applyFill="1" applyBorder="1" applyAlignment="1">
      <alignment vertical="center"/>
    </xf>
    <xf numFmtId="201" fontId="78" fillId="0" borderId="23" xfId="0" applyNumberFormat="1" applyFont="1" applyFill="1" applyBorder="1" applyAlignment="1">
      <alignment vertical="center"/>
    </xf>
    <xf numFmtId="201" fontId="78" fillId="0" borderId="24" xfId="0" applyNumberFormat="1" applyFont="1" applyFill="1" applyBorder="1" applyAlignment="1">
      <alignment vertical="center"/>
    </xf>
    <xf numFmtId="201" fontId="78" fillId="0" borderId="143" xfId="0" applyNumberFormat="1" applyFont="1" applyFill="1" applyBorder="1" applyAlignment="1">
      <alignment vertical="center"/>
    </xf>
    <xf numFmtId="201" fontId="21" fillId="0" borderId="120" xfId="0" applyNumberFormat="1" applyFont="1" applyBorder="1" applyAlignment="1">
      <alignment vertical="center"/>
    </xf>
    <xf numFmtId="201" fontId="21" fillId="0" borderId="120" xfId="0" applyNumberFormat="1" applyFont="1" applyFill="1" applyBorder="1" applyAlignment="1">
      <alignment vertical="center"/>
    </xf>
    <xf numFmtId="201" fontId="78" fillId="0" borderId="121" xfId="0" applyNumberFormat="1" applyFont="1" applyFill="1" applyBorder="1" applyAlignment="1">
      <alignment vertical="center"/>
    </xf>
    <xf numFmtId="201" fontId="78" fillId="0" borderId="120" xfId="0" applyNumberFormat="1" applyFont="1" applyFill="1" applyBorder="1" applyAlignment="1">
      <alignment vertical="center"/>
    </xf>
    <xf numFmtId="201" fontId="78" fillId="0" borderId="144" xfId="0" applyNumberFormat="1" applyFont="1" applyFill="1" applyBorder="1" applyAlignment="1">
      <alignment vertical="center"/>
    </xf>
    <xf numFmtId="0" fontId="75" fillId="0" borderId="0" xfId="0" applyFont="1" applyAlignment="1">
      <alignment vertical="center"/>
    </xf>
    <xf numFmtId="0" fontId="21" fillId="0" borderId="145" xfId="0" applyFont="1" applyBorder="1" applyAlignment="1">
      <alignment horizontal="distributed" vertical="center"/>
    </xf>
    <xf numFmtId="201" fontId="21" fillId="0" borderId="101" xfId="0" applyNumberFormat="1" applyFont="1" applyBorder="1" applyAlignment="1">
      <alignment vertical="center"/>
    </xf>
    <xf numFmtId="201" fontId="21" fillId="0" borderId="146" xfId="0" applyNumberFormat="1" applyFont="1" applyBorder="1" applyAlignment="1">
      <alignment vertical="center"/>
    </xf>
    <xf numFmtId="201" fontId="21" fillId="0" borderId="146" xfId="0" applyNumberFormat="1" applyFont="1" applyFill="1" applyBorder="1" applyAlignment="1">
      <alignment vertical="center"/>
    </xf>
    <xf numFmtId="201" fontId="21" fillId="3" borderId="101" xfId="0" applyNumberFormat="1" applyFont="1" applyFill="1" applyBorder="1" applyAlignment="1">
      <alignment vertical="center"/>
    </xf>
    <xf numFmtId="201" fontId="21" fillId="0" borderId="101" xfId="0" applyNumberFormat="1" applyFont="1" applyFill="1" applyBorder="1" applyAlignment="1">
      <alignment vertical="center"/>
    </xf>
    <xf numFmtId="201" fontId="21" fillId="0" borderId="99" xfId="0" applyNumberFormat="1" applyFont="1" applyFill="1" applyBorder="1" applyAlignment="1">
      <alignment vertical="center"/>
    </xf>
    <xf numFmtId="201" fontId="78" fillId="0" borderId="99" xfId="0" applyNumberFormat="1" applyFont="1" applyFill="1" applyBorder="1" applyAlignment="1">
      <alignment vertical="center"/>
    </xf>
    <xf numFmtId="201" fontId="78" fillId="0" borderId="146" xfId="0" applyNumberFormat="1" applyFont="1" applyFill="1" applyBorder="1" applyAlignment="1">
      <alignment vertical="center"/>
    </xf>
    <xf numFmtId="201" fontId="78" fillId="0" borderId="147" xfId="0" applyNumberFormat="1" applyFont="1" applyFill="1" applyBorder="1" applyAlignment="1">
      <alignment vertical="center"/>
    </xf>
    <xf numFmtId="0" fontId="79"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91" xfId="0" applyFont="1" applyBorder="1" applyAlignment="1">
      <alignment horizontal="right" vertical="center"/>
    </xf>
    <xf numFmtId="0" fontId="0" fillId="0" borderId="91" xfId="0" applyFont="1" applyBorder="1" applyAlignment="1">
      <alignment vertical="center"/>
    </xf>
    <xf numFmtId="0" fontId="0" fillId="0" borderId="91" xfId="0" applyFont="1" applyBorder="1" applyAlignment="1">
      <alignment horizontal="center" vertical="center"/>
    </xf>
    <xf numFmtId="181" fontId="80" fillId="5" borderId="91" xfId="0" applyNumberFormat="1" applyFont="1" applyFill="1" applyBorder="1" applyAlignment="1">
      <alignment horizontal="right" vertical="center"/>
    </xf>
    <xf numFmtId="202" fontId="0" fillId="5" borderId="91" xfId="0" applyNumberFormat="1" applyFont="1" applyFill="1" applyBorder="1" applyAlignment="1">
      <alignment horizontal="right" vertical="center"/>
    </xf>
    <xf numFmtId="203" fontId="0" fillId="0" borderId="91" xfId="0" applyNumberFormat="1" applyFont="1" applyBorder="1" applyAlignment="1">
      <alignment vertical="center"/>
    </xf>
    <xf numFmtId="0" fontId="0" fillId="6" borderId="91" xfId="0" applyFont="1" applyFill="1" applyBorder="1" applyAlignment="1">
      <alignment vertical="center"/>
    </xf>
    <xf numFmtId="181" fontId="80" fillId="6" borderId="91" xfId="0" applyNumberFormat="1" applyFont="1" applyFill="1" applyBorder="1" applyAlignment="1">
      <alignment horizontal="right" vertical="center"/>
    </xf>
    <xf numFmtId="202" fontId="0" fillId="6" borderId="91" xfId="0" applyNumberFormat="1" applyFont="1" applyFill="1" applyBorder="1" applyAlignment="1">
      <alignment vertical="center"/>
    </xf>
    <xf numFmtId="0" fontId="0" fillId="0" borderId="91" xfId="0" applyFont="1" applyFill="1" applyBorder="1" applyAlignment="1">
      <alignment vertical="center"/>
    </xf>
    <xf numFmtId="181" fontId="80" fillId="0" borderId="91" xfId="0" applyNumberFormat="1" applyFont="1" applyFill="1" applyBorder="1" applyAlignment="1">
      <alignment horizontal="right" vertical="center"/>
    </xf>
    <xf numFmtId="202" fontId="0" fillId="0" borderId="91" xfId="0" applyNumberFormat="1" applyFont="1" applyBorder="1" applyAlignment="1">
      <alignment vertical="center"/>
    </xf>
    <xf numFmtId="0" fontId="0" fillId="0" borderId="0" xfId="0" applyFont="1" applyFill="1" applyAlignment="1">
      <alignment vertical="center"/>
    </xf>
    <xf numFmtId="38" fontId="0" fillId="0" borderId="91" xfId="1" applyFont="1" applyFill="1" applyBorder="1" applyAlignment="1">
      <alignment vertical="center"/>
    </xf>
    <xf numFmtId="204" fontId="0" fillId="0" borderId="91" xfId="0" applyNumberFormat="1" applyFont="1" applyBorder="1" applyAlignment="1">
      <alignment vertical="center"/>
    </xf>
    <xf numFmtId="202" fontId="72" fillId="0" borderId="91" xfId="0" applyNumberFormat="1" applyFont="1" applyBorder="1" applyAlignment="1">
      <alignment vertical="center"/>
    </xf>
    <xf numFmtId="0" fontId="0" fillId="0" borderId="91" xfId="0" applyFont="1" applyBorder="1" applyAlignment="1">
      <alignment vertical="center" wrapText="1"/>
    </xf>
    <xf numFmtId="38" fontId="0" fillId="0" borderId="0" xfId="0" applyNumberFormat="1" applyFont="1" applyAlignment="1">
      <alignment vertical="center"/>
    </xf>
    <xf numFmtId="181" fontId="80" fillId="0" borderId="91" xfId="0" applyNumberFormat="1" applyFont="1" applyBorder="1" applyAlignment="1">
      <alignment horizontal="right" vertical="center"/>
    </xf>
    <xf numFmtId="181" fontId="0" fillId="7" borderId="91" xfId="0" applyNumberFormat="1" applyFont="1" applyFill="1" applyBorder="1" applyAlignment="1">
      <alignment horizontal="right" vertical="center"/>
    </xf>
    <xf numFmtId="202" fontId="72" fillId="7" borderId="91" xfId="0" applyNumberFormat="1" applyFont="1" applyFill="1" applyBorder="1" applyAlignment="1">
      <alignment vertical="center"/>
    </xf>
    <xf numFmtId="0" fontId="0" fillId="7" borderId="91" xfId="0" applyFont="1" applyFill="1" applyBorder="1" applyAlignment="1">
      <alignment vertical="center" wrapText="1"/>
    </xf>
    <xf numFmtId="202" fontId="0" fillId="7" borderId="91" xfId="0" applyNumberFormat="1" applyFont="1" applyFill="1" applyBorder="1" applyAlignment="1">
      <alignment vertical="center"/>
    </xf>
    <xf numFmtId="0" fontId="37" fillId="3" borderId="0" xfId="0" applyFont="1" applyFill="1"/>
    <xf numFmtId="0" fontId="0" fillId="3" borderId="0" xfId="0" applyFill="1"/>
    <xf numFmtId="0" fontId="81" fillId="3" borderId="91" xfId="0" applyFont="1" applyFill="1" applyBorder="1" applyAlignment="1">
      <alignment horizontal="center" vertical="center" wrapText="1" shrinkToFit="1"/>
    </xf>
    <xf numFmtId="177" fontId="0" fillId="3" borderId="91" xfId="0" applyNumberFormat="1" applyFont="1" applyFill="1" applyBorder="1" applyAlignment="1">
      <alignment horizontal="center" vertical="center"/>
    </xf>
    <xf numFmtId="0" fontId="0" fillId="3" borderId="2" xfId="0" applyFill="1" applyBorder="1" applyAlignment="1"/>
    <xf numFmtId="0" fontId="82" fillId="0" borderId="0" xfId="0" applyFont="1" applyBorder="1" applyAlignment="1">
      <alignment vertical="center"/>
    </xf>
    <xf numFmtId="0" fontId="8" fillId="0" borderId="0" xfId="0" applyFont="1" applyAlignment="1">
      <alignment vertical="center"/>
    </xf>
    <xf numFmtId="0" fontId="83" fillId="0" borderId="0" xfId="0" applyFont="1" applyBorder="1" applyAlignment="1">
      <alignment vertical="center"/>
    </xf>
    <xf numFmtId="0" fontId="21" fillId="0" borderId="0" xfId="0" applyFont="1" applyBorder="1" applyAlignment="1">
      <alignment vertical="center"/>
    </xf>
    <xf numFmtId="0" fontId="41" fillId="0" borderId="7" xfId="0" applyFont="1" applyBorder="1" applyAlignment="1">
      <alignment vertical="center"/>
    </xf>
    <xf numFmtId="38" fontId="86" fillId="0" borderId="0" xfId="5" applyFont="1" applyBorder="1" applyAlignment="1">
      <alignment vertical="center"/>
    </xf>
    <xf numFmtId="0" fontId="0" fillId="0" borderId="0" xfId="0" applyFont="1" applyBorder="1" applyAlignment="1">
      <alignment vertical="center"/>
    </xf>
    <xf numFmtId="0" fontId="21" fillId="0" borderId="2" xfId="0" applyFont="1" applyFill="1" applyBorder="1" applyAlignment="1">
      <alignment vertical="center"/>
    </xf>
    <xf numFmtId="0" fontId="21" fillId="0" borderId="2" xfId="0" applyFont="1" applyFill="1" applyBorder="1" applyAlignment="1">
      <alignment vertical="center" wrapText="1"/>
    </xf>
    <xf numFmtId="0" fontId="21" fillId="0" borderId="3" xfId="0" applyFont="1" applyFill="1" applyBorder="1" applyAlignment="1">
      <alignment vertical="center"/>
    </xf>
    <xf numFmtId="38" fontId="21" fillId="0" borderId="2" xfId="5" applyFont="1" applyFill="1" applyBorder="1" applyAlignment="1">
      <alignment vertical="center" wrapText="1"/>
    </xf>
    <xf numFmtId="38" fontId="21" fillId="0" borderId="2" xfId="5" applyFont="1" applyFill="1" applyBorder="1" applyAlignment="1">
      <alignment vertical="center"/>
    </xf>
    <xf numFmtId="38" fontId="21" fillId="0" borderId="3" xfId="5" applyFont="1" applyFill="1" applyBorder="1" applyAlignment="1">
      <alignment vertical="center"/>
    </xf>
    <xf numFmtId="0" fontId="46" fillId="0" borderId="4" xfId="0" applyFont="1" applyFill="1" applyBorder="1" applyAlignment="1"/>
    <xf numFmtId="0" fontId="46" fillId="0" borderId="0" xfId="0" applyFont="1" applyFill="1" applyBorder="1" applyAlignment="1"/>
    <xf numFmtId="0" fontId="46" fillId="0" borderId="5" xfId="0" applyFont="1" applyFill="1" applyBorder="1" applyAlignment="1"/>
    <xf numFmtId="0" fontId="21" fillId="0" borderId="0" xfId="0" applyFont="1" applyFill="1" applyBorder="1" applyAlignment="1">
      <alignment vertical="center" wrapText="1"/>
    </xf>
    <xf numFmtId="0" fontId="21" fillId="0" borderId="5" xfId="0" applyFont="1" applyFill="1" applyBorder="1" applyAlignment="1">
      <alignment vertical="center"/>
    </xf>
    <xf numFmtId="0" fontId="40" fillId="0" borderId="4" xfId="0" applyFont="1" applyFill="1" applyBorder="1" applyAlignment="1">
      <alignment vertical="center"/>
    </xf>
    <xf numFmtId="0" fontId="21" fillId="0" borderId="4"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right" vertical="center"/>
    </xf>
    <xf numFmtId="0" fontId="41" fillId="0" borderId="0" xfId="0" applyFont="1" applyFill="1" applyBorder="1" applyAlignment="1">
      <alignment horizontal="center" vertical="center" wrapText="1"/>
    </xf>
    <xf numFmtId="0" fontId="41" fillId="0" borderId="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vertical="center"/>
    </xf>
    <xf numFmtId="3" fontId="21" fillId="0" borderId="7" xfId="0" applyNumberFormat="1" applyFont="1" applyFill="1" applyBorder="1" applyAlignment="1">
      <alignment vertical="center"/>
    </xf>
    <xf numFmtId="0" fontId="21" fillId="0" borderId="7" xfId="0" applyFont="1" applyFill="1" applyBorder="1" applyAlignment="1">
      <alignment vertical="top"/>
    </xf>
    <xf numFmtId="0" fontId="21" fillId="0" borderId="7" xfId="0" applyFont="1" applyFill="1" applyBorder="1" applyAlignment="1">
      <alignment horizontal="right" vertical="top"/>
    </xf>
    <xf numFmtId="3" fontId="21" fillId="0" borderId="7" xfId="0" applyNumberFormat="1" applyFont="1" applyFill="1" applyBorder="1" applyAlignment="1">
      <alignment horizontal="right" vertical="top"/>
    </xf>
    <xf numFmtId="0" fontId="21" fillId="0" borderId="8" xfId="0" applyFont="1" applyFill="1" applyBorder="1" applyAlignment="1">
      <alignment vertical="center" shrinkToFit="1"/>
    </xf>
    <xf numFmtId="38" fontId="65" fillId="0" borderId="6" xfId="5" applyFont="1" applyFill="1" applyBorder="1" applyAlignment="1">
      <alignment horizontal="center" vertical="center"/>
    </xf>
    <xf numFmtId="38" fontId="65" fillId="0" borderId="7" xfId="5" applyFont="1" applyFill="1" applyBorder="1" applyAlignment="1">
      <alignment horizontal="center" vertical="center"/>
    </xf>
    <xf numFmtId="38" fontId="65" fillId="0" borderId="8" xfId="5" applyFont="1" applyFill="1" applyBorder="1" applyAlignment="1">
      <alignment horizontal="center" vertical="center"/>
    </xf>
    <xf numFmtId="0" fontId="41" fillId="0" borderId="0" xfId="0" applyFont="1" applyFill="1" applyBorder="1" applyAlignment="1">
      <alignment vertical="center"/>
    </xf>
    <xf numFmtId="0" fontId="21" fillId="0" borderId="0" xfId="0" applyFont="1" applyFill="1" applyBorder="1" applyAlignment="1">
      <alignment vertical="center"/>
    </xf>
    <xf numFmtId="0" fontId="41" fillId="0" borderId="4" xfId="0" applyFont="1" applyFill="1" applyBorder="1" applyAlignment="1">
      <alignment vertical="center"/>
    </xf>
    <xf numFmtId="0" fontId="41" fillId="0" borderId="5" xfId="0" applyFont="1" applyFill="1" applyBorder="1" applyAlignment="1">
      <alignment vertical="center" wrapText="1"/>
    </xf>
    <xf numFmtId="0" fontId="21" fillId="0" borderId="4" xfId="0" applyFont="1" applyFill="1" applyBorder="1" applyAlignment="1">
      <alignment vertical="center"/>
    </xf>
    <xf numFmtId="3" fontId="21" fillId="0" borderId="0" xfId="0" applyNumberFormat="1" applyFont="1" applyFill="1" applyBorder="1" applyAlignment="1">
      <alignment vertical="center" shrinkToFit="1"/>
    </xf>
    <xf numFmtId="0" fontId="21" fillId="0" borderId="0" xfId="0" applyFont="1" applyFill="1" applyBorder="1" applyAlignment="1"/>
    <xf numFmtId="0" fontId="21" fillId="0" borderId="0" xfId="0" applyFont="1" applyFill="1" applyBorder="1" applyAlignment="1">
      <alignment vertical="center" shrinkToFit="1"/>
    </xf>
    <xf numFmtId="3" fontId="21" fillId="0" borderId="0" xfId="0" applyNumberFormat="1" applyFont="1" applyFill="1" applyBorder="1" applyAlignment="1">
      <alignment vertical="center"/>
    </xf>
    <xf numFmtId="0" fontId="21" fillId="0" borderId="6" xfId="0" applyFont="1" applyFill="1" applyBorder="1" applyAlignment="1">
      <alignment vertical="center"/>
    </xf>
    <xf numFmtId="3" fontId="21" fillId="0" borderId="7" xfId="0" applyNumberFormat="1" applyFont="1" applyFill="1" applyBorder="1" applyAlignment="1">
      <alignment vertical="center" shrinkToFit="1"/>
    </xf>
    <xf numFmtId="0" fontId="21" fillId="0" borderId="7" xfId="0" applyFont="1" applyFill="1" applyBorder="1" applyAlignment="1">
      <alignment vertical="center" shrinkToFit="1"/>
    </xf>
    <xf numFmtId="0" fontId="21" fillId="0" borderId="8" xfId="0" applyFont="1" applyFill="1" applyBorder="1" applyAlignment="1">
      <alignment vertical="center"/>
    </xf>
    <xf numFmtId="38" fontId="21" fillId="0" borderId="6" xfId="5" applyFont="1" applyFill="1" applyBorder="1" applyAlignment="1">
      <alignment vertical="center"/>
    </xf>
    <xf numFmtId="38" fontId="21" fillId="0" borderId="7" xfId="5" applyFont="1" applyFill="1" applyBorder="1" applyAlignment="1">
      <alignment vertical="center"/>
    </xf>
    <xf numFmtId="38" fontId="21" fillId="0" borderId="8" xfId="5" applyFont="1" applyFill="1" applyBorder="1" applyAlignment="1">
      <alignment vertical="center"/>
    </xf>
    <xf numFmtId="0" fontId="41" fillId="0" borderId="5" xfId="0" applyFont="1" applyFill="1" applyBorder="1" applyAlignment="1">
      <alignment vertical="center"/>
    </xf>
    <xf numFmtId="0" fontId="21" fillId="0" borderId="0" xfId="0" applyFont="1" applyFill="1" applyBorder="1"/>
    <xf numFmtId="0" fontId="41" fillId="0" borderId="5" xfId="0" applyFont="1" applyFill="1" applyBorder="1" applyAlignment="1">
      <alignment horizontal="left" vertical="center"/>
    </xf>
    <xf numFmtId="0" fontId="21" fillId="0" borderId="5" xfId="0" applyFont="1" applyFill="1" applyBorder="1" applyAlignment="1">
      <alignment vertical="center" wrapText="1"/>
    </xf>
    <xf numFmtId="0" fontId="41" fillId="0" borderId="7" xfId="0" applyFont="1" applyFill="1" applyBorder="1" applyAlignment="1">
      <alignment vertical="center"/>
    </xf>
    <xf numFmtId="0" fontId="41" fillId="3" borderId="1" xfId="0" applyFont="1" applyFill="1" applyBorder="1" applyAlignment="1">
      <alignment vertical="center"/>
    </xf>
    <xf numFmtId="0" fontId="41" fillId="3" borderId="2" xfId="0" applyFont="1" applyFill="1" applyBorder="1" applyAlignment="1">
      <alignment vertical="center"/>
    </xf>
    <xf numFmtId="0" fontId="41" fillId="3" borderId="3" xfId="0" applyFont="1" applyFill="1" applyBorder="1" applyAlignment="1">
      <alignment vertical="center"/>
    </xf>
    <xf numFmtId="38" fontId="41" fillId="3" borderId="1" xfId="5" applyFont="1" applyFill="1" applyBorder="1" applyAlignment="1">
      <alignment horizontal="left" wrapText="1"/>
    </xf>
    <xf numFmtId="38" fontId="41" fillId="3" borderId="2" xfId="5" applyFont="1" applyFill="1" applyBorder="1" applyAlignment="1">
      <alignment horizontal="left"/>
    </xf>
    <xf numFmtId="38" fontId="41" fillId="3" borderId="3" xfId="5" applyFont="1" applyFill="1" applyBorder="1" applyAlignment="1">
      <alignment horizontal="left"/>
    </xf>
    <xf numFmtId="0" fontId="0" fillId="3" borderId="0" xfId="0" applyFont="1" applyFill="1" applyAlignment="1">
      <alignment horizontal="left"/>
    </xf>
    <xf numFmtId="0" fontId="41" fillId="3" borderId="0" xfId="0" applyFont="1" applyFill="1" applyBorder="1" applyAlignment="1">
      <alignment vertical="center"/>
    </xf>
    <xf numFmtId="0" fontId="41" fillId="3" borderId="5" xfId="0" applyFont="1" applyFill="1" applyBorder="1" applyAlignment="1">
      <alignment vertical="center"/>
    </xf>
    <xf numFmtId="38" fontId="41" fillId="3" borderId="4" xfId="5" applyFont="1" applyFill="1" applyBorder="1" applyAlignment="1">
      <alignment horizontal="left" wrapText="1"/>
    </xf>
    <xf numFmtId="38" fontId="41" fillId="3" borderId="0" xfId="5" applyFont="1" applyFill="1" applyBorder="1" applyAlignment="1">
      <alignment horizontal="left"/>
    </xf>
    <xf numFmtId="38" fontId="41" fillId="3" borderId="5" xfId="5" applyFont="1" applyFill="1" applyBorder="1" applyAlignment="1">
      <alignment horizontal="left"/>
    </xf>
    <xf numFmtId="0" fontId="41" fillId="3" borderId="0" xfId="0" applyFont="1" applyFill="1" applyBorder="1" applyAlignment="1">
      <alignment horizontal="right" vertical="center"/>
    </xf>
    <xf numFmtId="0" fontId="41" fillId="3" borderId="4" xfId="0" applyFont="1" applyFill="1" applyBorder="1" applyAlignment="1">
      <alignment vertical="center"/>
    </xf>
    <xf numFmtId="0" fontId="41" fillId="3" borderId="0" xfId="0" applyFont="1" applyFill="1" applyBorder="1" applyAlignment="1">
      <alignment horizontal="left" vertical="center"/>
    </xf>
    <xf numFmtId="38" fontId="45" fillId="3" borderId="4" xfId="5" applyFont="1" applyFill="1" applyBorder="1" applyAlignment="1">
      <alignment vertical="center" shrinkToFit="1"/>
    </xf>
    <xf numFmtId="38" fontId="45" fillId="3" borderId="0" xfId="5" applyFont="1" applyFill="1" applyBorder="1" applyAlignment="1">
      <alignment vertical="center" shrinkToFit="1"/>
    </xf>
    <xf numFmtId="38" fontId="45" fillId="3" borderId="5" xfId="5" applyFont="1" applyFill="1" applyBorder="1" applyAlignment="1">
      <alignment vertical="center" shrinkToFit="1"/>
    </xf>
    <xf numFmtId="0" fontId="0" fillId="3" borderId="0" xfId="0" applyFont="1" applyFill="1" applyAlignment="1">
      <alignment vertical="center"/>
    </xf>
    <xf numFmtId="38" fontId="87" fillId="3" borderId="4" xfId="5" applyFont="1" applyFill="1" applyBorder="1" applyAlignment="1">
      <alignment vertical="center" shrinkToFit="1"/>
    </xf>
    <xf numFmtId="38" fontId="87" fillId="3" borderId="0" xfId="5" applyFont="1" applyFill="1" applyBorder="1" applyAlignment="1">
      <alignment vertical="center" shrinkToFit="1"/>
    </xf>
    <xf numFmtId="38" fontId="87" fillId="3" borderId="5" xfId="5" applyFont="1" applyFill="1" applyBorder="1" applyAlignment="1">
      <alignment vertical="center" shrinkToFit="1"/>
    </xf>
    <xf numFmtId="38" fontId="41" fillId="3" borderId="4" xfId="5" applyFont="1" applyFill="1" applyBorder="1" applyAlignment="1">
      <alignment vertical="center"/>
    </xf>
    <xf numFmtId="38" fontId="41" fillId="3" borderId="0" xfId="5" applyFont="1" applyFill="1" applyBorder="1" applyAlignment="1">
      <alignment vertical="center"/>
    </xf>
    <xf numFmtId="38" fontId="41" fillId="3" borderId="5" xfId="5" applyFont="1" applyFill="1" applyBorder="1" applyAlignment="1">
      <alignment vertical="center"/>
    </xf>
    <xf numFmtId="38" fontId="41" fillId="3" borderId="4" xfId="5" applyFont="1" applyFill="1" applyBorder="1" applyAlignment="1">
      <alignment vertical="center" shrinkToFit="1"/>
    </xf>
    <xf numFmtId="38" fontId="41" fillId="3" borderId="0" xfId="5" applyFont="1" applyFill="1" applyBorder="1" applyAlignment="1">
      <alignment vertical="center" shrinkToFit="1"/>
    </xf>
    <xf numFmtId="38" fontId="41" fillId="3" borderId="5" xfId="5" applyFont="1" applyFill="1" applyBorder="1" applyAlignment="1">
      <alignment vertical="center" shrinkToFit="1"/>
    </xf>
    <xf numFmtId="0" fontId="41" fillId="3" borderId="0" xfId="0" applyFont="1" applyFill="1" applyAlignment="1">
      <alignment vertical="center"/>
    </xf>
    <xf numFmtId="49" fontId="41" fillId="3" borderId="0" xfId="0" applyNumberFormat="1" applyFont="1" applyFill="1" applyBorder="1" applyAlignment="1">
      <alignment vertical="center"/>
    </xf>
    <xf numFmtId="9" fontId="41" fillId="3" borderId="0" xfId="0" applyNumberFormat="1" applyFont="1" applyFill="1" applyBorder="1" applyAlignment="1">
      <alignment horizontal="right" vertical="center"/>
    </xf>
    <xf numFmtId="38" fontId="45" fillId="3" borderId="4" xfId="5" applyFont="1" applyFill="1" applyBorder="1" applyAlignment="1">
      <alignment horizontal="center" vertical="center" shrinkToFit="1"/>
    </xf>
    <xf numFmtId="38" fontId="45" fillId="3" borderId="0" xfId="5" applyFont="1" applyFill="1" applyBorder="1" applyAlignment="1">
      <alignment horizontal="center" vertical="center" shrinkToFit="1"/>
    </xf>
    <xf numFmtId="38" fontId="45" fillId="3" borderId="5" xfId="5" applyFont="1" applyFill="1" applyBorder="1" applyAlignment="1">
      <alignment horizontal="center" vertical="center" shrinkToFit="1"/>
    </xf>
    <xf numFmtId="0" fontId="41" fillId="3" borderId="4" xfId="0" applyFont="1" applyFill="1" applyBorder="1" applyAlignment="1">
      <alignment horizontal="left" vertical="center"/>
    </xf>
    <xf numFmtId="0" fontId="41" fillId="3" borderId="5" xfId="0" applyFont="1" applyFill="1" applyBorder="1" applyAlignment="1">
      <alignment horizontal="left" vertical="center"/>
    </xf>
    <xf numFmtId="0" fontId="41" fillId="3" borderId="6" xfId="0" applyFont="1" applyFill="1" applyBorder="1" applyAlignment="1">
      <alignment vertical="center"/>
    </xf>
    <xf numFmtId="0" fontId="41" fillId="3" borderId="7" xfId="0" applyFont="1" applyFill="1" applyBorder="1" applyAlignment="1">
      <alignment vertical="center"/>
    </xf>
    <xf numFmtId="0" fontId="41" fillId="3" borderId="8" xfId="0" applyFont="1" applyFill="1" applyBorder="1" applyAlignment="1">
      <alignment vertical="center"/>
    </xf>
    <xf numFmtId="3" fontId="41" fillId="3" borderId="7" xfId="0" applyNumberFormat="1" applyFont="1" applyFill="1" applyBorder="1" applyAlignment="1">
      <alignment vertical="center" shrinkToFit="1"/>
    </xf>
    <xf numFmtId="0" fontId="41" fillId="3" borderId="7" xfId="0" applyFont="1" applyFill="1" applyBorder="1" applyAlignment="1">
      <alignment vertical="center" shrinkToFit="1"/>
    </xf>
    <xf numFmtId="38" fontId="41" fillId="3" borderId="6" xfId="5" applyFont="1" applyFill="1" applyBorder="1" applyAlignment="1">
      <alignment vertical="center"/>
    </xf>
    <xf numFmtId="38" fontId="41" fillId="3" borderId="7" xfId="5" applyFont="1" applyFill="1" applyBorder="1" applyAlignment="1">
      <alignment vertical="center"/>
    </xf>
    <xf numFmtId="38" fontId="41" fillId="3" borderId="8" xfId="5"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1" fillId="0" borderId="0" xfId="0" applyFont="1" applyFill="1" applyBorder="1" applyAlignment="1">
      <alignment vertical="center"/>
    </xf>
    <xf numFmtId="0" fontId="71" fillId="0" borderId="0" xfId="0" applyFont="1" applyFill="1" applyBorder="1" applyAlignment="1">
      <alignment horizontal="left" vertical="center" wrapText="1"/>
    </xf>
    <xf numFmtId="0" fontId="71" fillId="0" borderId="0" xfId="0" applyFont="1" applyFill="1" applyBorder="1" applyAlignment="1">
      <alignment vertical="center" wrapText="1"/>
    </xf>
    <xf numFmtId="0" fontId="71" fillId="0" borderId="0" xfId="0" applyFont="1" applyFill="1" applyBorder="1" applyAlignment="1">
      <alignment horizontal="center" vertical="center"/>
    </xf>
    <xf numFmtId="0" fontId="71" fillId="0" borderId="0" xfId="0" applyFont="1" applyFill="1" applyBorder="1" applyAlignment="1">
      <alignment horizontal="righ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3" fontId="73" fillId="0" borderId="0" xfId="0" applyNumberFormat="1" applyFont="1" applyFill="1" applyBorder="1" applyAlignment="1">
      <alignment vertical="center"/>
    </xf>
    <xf numFmtId="3" fontId="73" fillId="0" borderId="0" xfId="0" applyNumberFormat="1" applyFont="1" applyFill="1" applyBorder="1" applyAlignment="1">
      <alignment vertical="center" shrinkToFit="1"/>
    </xf>
    <xf numFmtId="3" fontId="73" fillId="0" borderId="0" xfId="0" applyNumberFormat="1" applyFont="1" applyFill="1" applyBorder="1" applyAlignment="1">
      <alignment horizontal="right" vertical="center"/>
    </xf>
    <xf numFmtId="0" fontId="73" fillId="0" borderId="0" xfId="0" applyFont="1" applyFill="1" applyBorder="1" applyAlignment="1">
      <alignment vertical="center" shrinkToFit="1"/>
    </xf>
    <xf numFmtId="0" fontId="0" fillId="0" borderId="0" xfId="0" applyFont="1" applyBorder="1" applyAlignment="1">
      <alignment horizontal="left" vertical="center" wrapText="1"/>
    </xf>
    <xf numFmtId="3"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center" vertical="center"/>
    </xf>
    <xf numFmtId="3" fontId="88" fillId="0" borderId="0" xfId="0" applyNumberFormat="1" applyFont="1" applyFill="1" applyBorder="1" applyAlignment="1">
      <alignment vertical="center"/>
    </xf>
    <xf numFmtId="3" fontId="88" fillId="0" borderId="0" xfId="0" applyNumberFormat="1" applyFont="1" applyFill="1" applyBorder="1" applyAlignment="1">
      <alignment vertical="center" shrinkToFit="1"/>
    </xf>
    <xf numFmtId="0" fontId="0" fillId="0" borderId="0" xfId="0" applyFont="1" applyFill="1" applyBorder="1" applyAlignment="1">
      <alignment horizontal="right" vertical="center"/>
    </xf>
    <xf numFmtId="3" fontId="88" fillId="0" borderId="0" xfId="0" applyNumberFormat="1" applyFont="1" applyFill="1" applyBorder="1" applyAlignment="1">
      <alignment horizontal="right" vertical="center"/>
    </xf>
    <xf numFmtId="0" fontId="88" fillId="0" borderId="0" xfId="0" applyFont="1" applyFill="1" applyBorder="1" applyAlignment="1">
      <alignment vertical="center" shrinkToFit="1"/>
    </xf>
    <xf numFmtId="0" fontId="0" fillId="0" borderId="4" xfId="6" applyFont="1" applyBorder="1" applyAlignment="1">
      <alignment vertical="center"/>
    </xf>
    <xf numFmtId="0" fontId="0" fillId="0" borderId="0" xfId="6" applyFont="1" applyBorder="1" applyAlignment="1">
      <alignment vertical="center"/>
    </xf>
    <xf numFmtId="0" fontId="0" fillId="0" borderId="0" xfId="6" applyFont="1" applyAlignment="1">
      <alignment vertical="center"/>
    </xf>
    <xf numFmtId="0" fontId="89" fillId="0" borderId="0" xfId="3" applyFont="1">
      <alignment vertical="center"/>
    </xf>
    <xf numFmtId="0" fontId="90" fillId="0" borderId="0" xfId="3" applyFont="1" applyAlignment="1">
      <alignment horizontal="center" vertical="center"/>
    </xf>
    <xf numFmtId="0" fontId="90" fillId="0" borderId="0" xfId="3" applyFont="1">
      <alignment vertical="center"/>
    </xf>
    <xf numFmtId="0" fontId="90" fillId="0" borderId="0" xfId="3" applyFont="1" applyAlignment="1">
      <alignment horizontal="right" vertical="center"/>
    </xf>
    <xf numFmtId="0" fontId="90" fillId="0" borderId="84" xfId="3" applyFont="1" applyBorder="1" applyAlignment="1">
      <alignment horizontal="center" vertical="center"/>
    </xf>
    <xf numFmtId="0" fontId="93" fillId="0" borderId="140" xfId="3" applyFont="1" applyBorder="1" applyAlignment="1">
      <alignment vertical="center" wrapText="1"/>
    </xf>
    <xf numFmtId="0" fontId="94" fillId="0" borderId="84" xfId="3" applyFont="1" applyBorder="1" applyAlignment="1">
      <alignment horizontal="center" vertical="center" wrapText="1" shrinkToFit="1"/>
    </xf>
    <xf numFmtId="0" fontId="92" fillId="0" borderId="143" xfId="3" applyFont="1" applyBorder="1" applyAlignment="1">
      <alignment vertical="center" wrapText="1"/>
    </xf>
    <xf numFmtId="0" fontId="90" fillId="0" borderId="4" xfId="3" applyFont="1" applyBorder="1" applyAlignment="1">
      <alignment horizontal="center" vertical="center" shrinkToFit="1"/>
    </xf>
    <xf numFmtId="0" fontId="90" fillId="0" borderId="0" xfId="3" applyFont="1" applyBorder="1" applyAlignment="1">
      <alignment horizontal="center" vertical="center" shrinkToFit="1"/>
    </xf>
    <xf numFmtId="0" fontId="90" fillId="0" borderId="84" xfId="3" applyFont="1" applyBorder="1" applyAlignment="1">
      <alignment horizontal="center" vertical="center" shrinkToFit="1"/>
    </xf>
    <xf numFmtId="0" fontId="90" fillId="0" borderId="6" xfId="3" applyFont="1" applyBorder="1" applyAlignment="1">
      <alignment horizontal="center" vertical="center" shrinkToFit="1"/>
    </xf>
    <xf numFmtId="0" fontId="90" fillId="0" borderId="7" xfId="3" applyFont="1" applyBorder="1" applyAlignment="1">
      <alignment horizontal="center" vertical="center" shrinkToFit="1"/>
    </xf>
    <xf numFmtId="0" fontId="90" fillId="0" borderId="1" xfId="3" applyFont="1" applyBorder="1" applyAlignment="1">
      <alignment horizontal="center" vertical="center" shrinkToFit="1"/>
    </xf>
    <xf numFmtId="0" fontId="90" fillId="0" borderId="2" xfId="3" applyFont="1" applyBorder="1" applyAlignment="1">
      <alignment vertical="center" shrinkToFit="1"/>
    </xf>
    <xf numFmtId="0" fontId="90" fillId="0" borderId="2" xfId="3" applyFont="1" applyBorder="1" applyAlignment="1">
      <alignment horizontal="center" vertical="center" shrinkToFit="1"/>
    </xf>
    <xf numFmtId="0" fontId="90" fillId="0" borderId="0" xfId="3" applyFont="1" applyBorder="1" applyAlignment="1">
      <alignment vertical="center" shrinkToFit="1"/>
    </xf>
    <xf numFmtId="0" fontId="90" fillId="0" borderId="0" xfId="3" applyFont="1" applyAlignment="1">
      <alignment horizontal="left" vertical="center"/>
    </xf>
    <xf numFmtId="0" fontId="90" fillId="0" borderId="1" xfId="3" applyFont="1" applyBorder="1" applyAlignment="1">
      <alignment vertical="center" shrinkToFit="1"/>
    </xf>
    <xf numFmtId="0" fontId="90" fillId="0" borderId="4" xfId="3" applyFont="1" applyBorder="1" applyAlignment="1">
      <alignment vertical="center" shrinkToFit="1"/>
    </xf>
    <xf numFmtId="0" fontId="90" fillId="0" borderId="7" xfId="3" applyFont="1" applyBorder="1" applyAlignment="1">
      <alignment vertical="center" shrinkToFit="1"/>
    </xf>
    <xf numFmtId="0" fontId="90" fillId="0" borderId="6" xfId="3" applyFont="1" applyBorder="1" applyAlignment="1">
      <alignment vertical="center" shrinkToFit="1"/>
    </xf>
    <xf numFmtId="0" fontId="90" fillId="0" borderId="2" xfId="3" applyFont="1" applyBorder="1" applyAlignment="1">
      <alignment horizontal="right" vertical="center" shrinkToFit="1"/>
    </xf>
    <xf numFmtId="0" fontId="90" fillId="0" borderId="1" xfId="3" applyFont="1" applyBorder="1" applyAlignment="1">
      <alignment horizontal="right" vertical="center" shrinkToFit="1"/>
    </xf>
    <xf numFmtId="0" fontId="90" fillId="0" borderId="0" xfId="3" applyFont="1" applyBorder="1" applyAlignment="1">
      <alignment horizontal="right" vertical="center" shrinkToFit="1"/>
    </xf>
    <xf numFmtId="0" fontId="90" fillId="0" borderId="4" xfId="3" applyFont="1" applyBorder="1" applyAlignment="1">
      <alignment horizontal="right" vertical="center" shrinkToFit="1"/>
    </xf>
    <xf numFmtId="0" fontId="90" fillId="0" borderId="124" xfId="3" applyFont="1" applyBorder="1" applyAlignment="1">
      <alignment horizontal="center" vertical="center" shrinkToFit="1"/>
    </xf>
    <xf numFmtId="0" fontId="90" fillId="0" borderId="87" xfId="3" applyFont="1" applyBorder="1" applyAlignment="1">
      <alignment vertical="center" shrinkToFit="1"/>
    </xf>
    <xf numFmtId="0" fontId="90" fillId="0" borderId="124" xfId="3" applyFont="1" applyBorder="1" applyAlignment="1">
      <alignment vertical="center" shrinkToFit="1"/>
    </xf>
    <xf numFmtId="0" fontId="90" fillId="0" borderId="87" xfId="3" applyFont="1" applyBorder="1" applyAlignment="1">
      <alignment horizontal="center" vertical="center" shrinkToFit="1"/>
    </xf>
    <xf numFmtId="0" fontId="90" fillId="0" borderId="0" xfId="3" applyFont="1" applyBorder="1">
      <alignment vertical="center"/>
    </xf>
    <xf numFmtId="0" fontId="90" fillId="0" borderId="0" xfId="3" applyFont="1" applyBorder="1" applyAlignment="1">
      <alignment horizontal="center" vertical="center"/>
    </xf>
    <xf numFmtId="181" fontId="90" fillId="0" borderId="0" xfId="3" applyNumberFormat="1" applyFont="1" applyBorder="1" applyAlignment="1">
      <alignment vertical="center" shrinkToFit="1"/>
    </xf>
    <xf numFmtId="205" fontId="90" fillId="0" borderId="0" xfId="3" applyNumberFormat="1" applyFont="1" applyBorder="1" applyAlignment="1">
      <alignment vertical="center" shrinkToFit="1"/>
    </xf>
    <xf numFmtId="201" fontId="90" fillId="0" borderId="0" xfId="3" applyNumberFormat="1" applyFont="1" applyBorder="1" applyAlignment="1">
      <alignment vertical="center" shrinkToFit="1"/>
    </xf>
    <xf numFmtId="201" fontId="90" fillId="0" borderId="2" xfId="3" applyNumberFormat="1" applyFont="1" applyBorder="1" applyAlignment="1">
      <alignment vertical="center" shrinkToFit="1"/>
    </xf>
    <xf numFmtId="0" fontId="90" fillId="0" borderId="0" xfId="3" applyFont="1" applyFill="1" applyAlignment="1">
      <alignment horizontal="left" vertical="center"/>
    </xf>
    <xf numFmtId="0" fontId="90" fillId="0" borderId="0" xfId="3" applyFont="1" applyFill="1" applyAlignment="1">
      <alignment horizontal="center" vertical="center"/>
    </xf>
    <xf numFmtId="0" fontId="90" fillId="0" borderId="0" xfId="3" applyFont="1" applyFill="1">
      <alignment vertical="center"/>
    </xf>
    <xf numFmtId="0" fontId="90" fillId="0" borderId="0" xfId="3" applyFont="1" applyFill="1" applyBorder="1">
      <alignment vertical="center"/>
    </xf>
    <xf numFmtId="0" fontId="24" fillId="0" borderId="0" xfId="3" applyFont="1" applyFill="1">
      <alignment vertical="center"/>
    </xf>
    <xf numFmtId="0" fontId="24" fillId="0" borderId="0" xfId="3" applyFont="1" applyFill="1" applyAlignment="1">
      <alignment horizontal="left" vertical="center"/>
    </xf>
    <xf numFmtId="0" fontId="24" fillId="0" borderId="0" xfId="3" applyFont="1" applyFill="1" applyAlignment="1">
      <alignment horizontal="center" vertical="center"/>
    </xf>
    <xf numFmtId="181" fontId="24" fillId="0" borderId="0" xfId="3" applyNumberFormat="1" applyFont="1" applyFill="1" applyBorder="1" applyAlignment="1">
      <alignment horizontal="right" vertical="center"/>
    </xf>
    <xf numFmtId="181" fontId="90" fillId="0" borderId="0" xfId="3" applyNumberFormat="1" applyFont="1" applyFill="1" applyBorder="1" applyAlignment="1">
      <alignment horizontal="right" vertical="center"/>
    </xf>
    <xf numFmtId="0" fontId="24" fillId="0" borderId="0" xfId="3" applyFont="1">
      <alignment vertical="center"/>
    </xf>
    <xf numFmtId="0" fontId="24" fillId="0" borderId="0" xfId="3" applyFont="1" applyFill="1" applyAlignment="1">
      <alignment vertical="top"/>
    </xf>
    <xf numFmtId="0" fontId="95" fillId="0" borderId="0" xfId="3" applyFont="1" applyFill="1" applyAlignment="1">
      <alignment vertical="center"/>
    </xf>
    <xf numFmtId="0" fontId="90" fillId="2" borderId="0" xfId="3" applyFont="1" applyFill="1">
      <alignment vertical="center"/>
    </xf>
    <xf numFmtId="0" fontId="96" fillId="0" borderId="0" xfId="3" applyFont="1" applyAlignment="1">
      <alignment horizontal="left" vertical="center"/>
    </xf>
    <xf numFmtId="0" fontId="92" fillId="0" borderId="0" xfId="3" applyFont="1" applyAlignment="1">
      <alignment vertical="center"/>
    </xf>
    <xf numFmtId="181" fontId="94" fillId="0" borderId="0" xfId="3" applyNumberFormat="1" applyFont="1" applyBorder="1" applyAlignment="1">
      <alignment vertical="center" shrinkToFit="1"/>
    </xf>
    <xf numFmtId="201" fontId="94" fillId="0" borderId="0" xfId="3" applyNumberFormat="1" applyFont="1" applyBorder="1" applyAlignment="1">
      <alignment vertical="center"/>
    </xf>
    <xf numFmtId="206" fontId="90" fillId="0" borderId="0" xfId="3" applyNumberFormat="1" applyFont="1" applyBorder="1" applyAlignment="1">
      <alignment horizontal="center" vertical="center" shrinkToFit="1"/>
    </xf>
    <xf numFmtId="205" fontId="94" fillId="0" borderId="0" xfId="3" applyNumberFormat="1" applyFont="1" applyBorder="1" applyAlignment="1">
      <alignment vertical="center" shrinkToFit="1"/>
    </xf>
    <xf numFmtId="207" fontId="94" fillId="0" borderId="0" xfId="3" applyNumberFormat="1" applyFont="1" applyBorder="1" applyAlignment="1">
      <alignment vertical="center"/>
    </xf>
    <xf numFmtId="0" fontId="90" fillId="0" borderId="0" xfId="3" applyFont="1" applyBorder="1" applyAlignment="1">
      <alignment horizontal="left" vertical="center"/>
    </xf>
    <xf numFmtId="181" fontId="90" fillId="0" borderId="0" xfId="3" applyNumberFormat="1" applyFont="1" applyBorder="1" applyAlignment="1">
      <alignment horizontal="right" vertical="center"/>
    </xf>
    <xf numFmtId="181" fontId="94" fillId="0" borderId="0" xfId="3" applyNumberFormat="1" applyFont="1" applyBorder="1" applyAlignment="1">
      <alignment vertical="center"/>
    </xf>
    <xf numFmtId="0" fontId="92" fillId="0" borderId="0" xfId="3" applyFont="1" applyAlignment="1"/>
    <xf numFmtId="0" fontId="92" fillId="0" borderId="0" xfId="3" applyFont="1">
      <alignment vertical="center"/>
    </xf>
    <xf numFmtId="0" fontId="92" fillId="0" borderId="136" xfId="3" applyFont="1" applyBorder="1" applyAlignment="1">
      <alignment horizontal="distributed" vertical="center" justifyLastLine="1"/>
    </xf>
    <xf numFmtId="0" fontId="92" fillId="0" borderId="78" xfId="3" applyFont="1" applyBorder="1">
      <alignment vertical="center"/>
    </xf>
    <xf numFmtId="0" fontId="92" fillId="0" borderId="143" xfId="3" applyNumberFormat="1" applyFont="1" applyFill="1" applyBorder="1" applyAlignment="1">
      <alignment horizontal="right" vertical="center"/>
    </xf>
    <xf numFmtId="0" fontId="92" fillId="0" borderId="141" xfId="3" applyFont="1" applyBorder="1" applyAlignment="1">
      <alignment horizontal="distributed" vertical="center" justifyLastLine="1"/>
    </xf>
    <xf numFmtId="0" fontId="92" fillId="0" borderId="142" xfId="3" applyFont="1" applyBorder="1">
      <alignment vertical="center"/>
    </xf>
    <xf numFmtId="38" fontId="92" fillId="0" borderId="144" xfId="7" applyFont="1" applyFill="1" applyBorder="1" applyAlignment="1">
      <alignment horizontal="right" vertical="center"/>
    </xf>
    <xf numFmtId="0" fontId="92" fillId="0" borderId="0" xfId="3" applyFont="1" applyBorder="1" applyAlignment="1">
      <alignment horizontal="distributed" vertical="center" justifyLastLine="1"/>
    </xf>
    <xf numFmtId="0" fontId="92" fillId="0" borderId="0" xfId="3" applyFont="1" applyBorder="1">
      <alignment vertical="center"/>
    </xf>
    <xf numFmtId="208" fontId="92" fillId="0" borderId="0" xfId="3" applyNumberFormat="1" applyFont="1" applyBorder="1" applyAlignment="1">
      <alignment horizontal="right" vertical="center"/>
    </xf>
    <xf numFmtId="208" fontId="92" fillId="0" borderId="0" xfId="3" applyNumberFormat="1" applyFont="1" applyFill="1" applyBorder="1" applyAlignment="1">
      <alignment horizontal="right" vertical="center"/>
    </xf>
    <xf numFmtId="0" fontId="98" fillId="0" borderId="0" xfId="3" applyFont="1">
      <alignment vertical="center"/>
    </xf>
    <xf numFmtId="0" fontId="92" fillId="0" borderId="0" xfId="3" applyFont="1" applyBorder="1" applyAlignment="1"/>
    <xf numFmtId="0" fontId="92" fillId="0" borderId="0" xfId="3" applyFont="1" applyBorder="1" applyAlignment="1">
      <alignment horizontal="center" vertical="center"/>
    </xf>
    <xf numFmtId="38" fontId="92" fillId="0" borderId="143" xfId="7" applyFont="1" applyFill="1" applyBorder="1" applyAlignment="1">
      <alignment horizontal="right" vertical="center"/>
    </xf>
    <xf numFmtId="0" fontId="92" fillId="0" borderId="0" xfId="3" applyFont="1" applyFill="1" applyBorder="1" applyAlignment="1"/>
    <xf numFmtId="0" fontId="92" fillId="0" borderId="0" xfId="3" applyFont="1" applyFill="1" applyBorder="1">
      <alignment vertical="center"/>
    </xf>
    <xf numFmtId="0" fontId="92" fillId="0" borderId="0" xfId="3" applyFont="1" applyFill="1" applyBorder="1" applyAlignment="1">
      <alignment horizontal="center" vertical="center"/>
    </xf>
    <xf numFmtId="0" fontId="92" fillId="0" borderId="0" xfId="3" applyFont="1" applyFill="1" applyBorder="1" applyAlignment="1">
      <alignment horizontal="distributed" vertical="center" justifyLastLine="1"/>
    </xf>
    <xf numFmtId="38" fontId="94" fillId="3" borderId="0" xfId="7" applyFont="1" applyFill="1">
      <alignment vertical="center"/>
    </xf>
    <xf numFmtId="38" fontId="93" fillId="3" borderId="0" xfId="7" applyFont="1" applyFill="1" applyAlignment="1">
      <alignment horizontal="right"/>
    </xf>
    <xf numFmtId="38" fontId="90" fillId="3" borderId="0" xfId="7" applyFont="1" applyFill="1">
      <alignment vertical="center"/>
    </xf>
    <xf numFmtId="38" fontId="92" fillId="3" borderId="91" xfId="7" applyFont="1" applyFill="1" applyBorder="1" applyAlignment="1">
      <alignment horizontal="distributed" vertical="center" justifyLastLine="1"/>
    </xf>
    <xf numFmtId="38" fontId="92" fillId="3" borderId="163" xfId="7" applyFont="1" applyFill="1" applyBorder="1">
      <alignment vertical="center"/>
    </xf>
    <xf numFmtId="38" fontId="92" fillId="3" borderId="156" xfId="7" applyFont="1" applyFill="1" applyBorder="1">
      <alignment vertical="center"/>
    </xf>
    <xf numFmtId="38" fontId="92" fillId="3" borderId="150" xfId="7" applyFont="1" applyFill="1" applyBorder="1">
      <alignment vertical="center"/>
    </xf>
    <xf numFmtId="38" fontId="92" fillId="3" borderId="63" xfId="7" applyFont="1" applyFill="1" applyBorder="1">
      <alignment vertical="center"/>
    </xf>
    <xf numFmtId="38" fontId="92" fillId="3" borderId="0" xfId="7" applyFont="1" applyFill="1">
      <alignment vertical="center"/>
    </xf>
    <xf numFmtId="38" fontId="94" fillId="3" borderId="0" xfId="7" applyFont="1" applyFill="1" applyAlignment="1">
      <alignment horizontal="distributed" vertical="center" justifyLastLine="1"/>
    </xf>
    <xf numFmtId="38" fontId="92" fillId="3" borderId="154" xfId="7" applyFont="1" applyFill="1" applyBorder="1">
      <alignment vertical="center"/>
    </xf>
    <xf numFmtId="38" fontId="92" fillId="3" borderId="91" xfId="7" applyFont="1" applyFill="1" applyBorder="1">
      <alignment vertical="center"/>
    </xf>
    <xf numFmtId="38" fontId="94" fillId="3" borderId="0" xfId="7" applyFont="1" applyFill="1" applyBorder="1">
      <alignment vertical="center"/>
    </xf>
    <xf numFmtId="38" fontId="94" fillId="3" borderId="0" xfId="7" applyFont="1" applyFill="1" applyBorder="1" applyAlignment="1">
      <alignment horizontal="right"/>
    </xf>
    <xf numFmtId="38" fontId="90" fillId="3" borderId="0" xfId="7" applyFont="1" applyFill="1" applyBorder="1">
      <alignment vertical="center"/>
    </xf>
    <xf numFmtId="38" fontId="92" fillId="3" borderId="0" xfId="7" applyFont="1" applyFill="1" applyBorder="1" applyAlignment="1">
      <alignment horizontal="distributed" vertical="center" justifyLastLine="1"/>
    </xf>
    <xf numFmtId="38" fontId="92" fillId="3" borderId="0" xfId="7" applyFont="1" applyFill="1" applyBorder="1">
      <alignment vertical="center"/>
    </xf>
    <xf numFmtId="0" fontId="90" fillId="0" borderId="0" xfId="3" applyFont="1" applyAlignment="1">
      <alignment vertical="top"/>
    </xf>
    <xf numFmtId="0" fontId="99" fillId="0" borderId="0" xfId="3" applyFont="1" applyAlignment="1">
      <alignment horizontal="center" vertical="center"/>
    </xf>
    <xf numFmtId="0" fontId="92" fillId="0" borderId="143" xfId="3" applyNumberFormat="1" applyFont="1" applyBorder="1" applyAlignment="1">
      <alignment horizontal="right" vertical="center"/>
    </xf>
    <xf numFmtId="0" fontId="92" fillId="0" borderId="144" xfId="3" applyNumberFormat="1" applyFont="1" applyBorder="1" applyAlignment="1">
      <alignment horizontal="right" vertical="center"/>
    </xf>
    <xf numFmtId="0" fontId="93" fillId="0" borderId="0" xfId="3" applyFont="1">
      <alignment vertical="center"/>
    </xf>
    <xf numFmtId="0" fontId="93" fillId="0" borderId="0" xfId="3" applyFont="1" applyAlignment="1">
      <alignment vertical="top" wrapText="1"/>
    </xf>
    <xf numFmtId="38" fontId="92" fillId="3" borderId="82" xfId="7" applyFont="1" applyFill="1" applyBorder="1">
      <alignment vertical="center"/>
    </xf>
    <xf numFmtId="38" fontId="92" fillId="3" borderId="81" xfId="7" applyFont="1" applyFill="1" applyBorder="1">
      <alignment vertical="center"/>
    </xf>
    <xf numFmtId="38" fontId="92" fillId="0" borderId="0" xfId="7" applyFont="1">
      <alignment vertical="center"/>
    </xf>
    <xf numFmtId="38" fontId="90" fillId="0" borderId="0" xfId="7" applyFont="1">
      <alignment vertical="center"/>
    </xf>
    <xf numFmtId="180" fontId="92" fillId="0" borderId="143" xfId="3" applyNumberFormat="1" applyFont="1" applyFill="1" applyBorder="1" applyAlignment="1">
      <alignment horizontal="right" vertical="center"/>
    </xf>
    <xf numFmtId="180" fontId="92" fillId="0" borderId="144" xfId="3" applyNumberFormat="1" applyFont="1" applyFill="1" applyBorder="1" applyAlignment="1">
      <alignment horizontal="right" vertical="center"/>
    </xf>
    <xf numFmtId="38" fontId="94" fillId="0" borderId="0" xfId="7" applyFont="1">
      <alignment vertical="center"/>
    </xf>
    <xf numFmtId="38" fontId="93" fillId="0" borderId="0" xfId="7" applyFont="1" applyAlignment="1">
      <alignment horizontal="right"/>
    </xf>
    <xf numFmtId="38" fontId="92" fillId="0" borderId="91" xfId="7" applyFont="1" applyBorder="1" applyAlignment="1">
      <alignment horizontal="distributed" vertical="center" justifyLastLine="1"/>
    </xf>
    <xf numFmtId="38" fontId="94" fillId="0" borderId="0" xfId="7" applyFont="1" applyAlignment="1">
      <alignment horizontal="distributed" vertical="center" justifyLastLine="1"/>
    </xf>
    <xf numFmtId="38" fontId="95" fillId="0" borderId="156" xfId="7" applyFont="1" applyFill="1" applyBorder="1">
      <alignment vertical="center"/>
    </xf>
    <xf numFmtId="38" fontId="92" fillId="0" borderId="156" xfId="7" applyFont="1" applyFill="1" applyBorder="1">
      <alignment vertical="center"/>
    </xf>
    <xf numFmtId="38" fontId="92" fillId="0" borderId="150" xfId="7" applyFont="1" applyFill="1" applyBorder="1">
      <alignment vertical="center"/>
    </xf>
    <xf numFmtId="38" fontId="92" fillId="0" borderId="154" xfId="7" applyFont="1" applyFill="1" applyBorder="1">
      <alignment vertical="center"/>
    </xf>
    <xf numFmtId="38" fontId="92" fillId="0" borderId="91" xfId="7" applyFont="1" applyBorder="1">
      <alignment vertical="center"/>
    </xf>
    <xf numFmtId="0" fontId="100" fillId="0" borderId="0" xfId="0" applyFont="1" applyAlignment="1">
      <alignment vertical="center"/>
    </xf>
    <xf numFmtId="0" fontId="101" fillId="0" borderId="0" xfId="0" applyFont="1" applyFill="1"/>
    <xf numFmtId="0" fontId="101" fillId="0" borderId="0" xfId="0" applyFont="1" applyFill="1" applyAlignment="1">
      <alignment horizontal="right" vertical="top"/>
    </xf>
    <xf numFmtId="0" fontId="40" fillId="0" borderId="0" xfId="0" applyFont="1" applyFill="1" applyBorder="1" applyAlignment="1">
      <alignment horizontal="distributed" vertical="center" justifyLastLine="1"/>
    </xf>
    <xf numFmtId="0" fontId="68" fillId="0" borderId="0" xfId="0" applyFont="1" applyFill="1" applyAlignment="1">
      <alignment horizontal="right" vertical="center"/>
    </xf>
    <xf numFmtId="0" fontId="40" fillId="0" borderId="53" xfId="0" applyFont="1" applyFill="1" applyBorder="1" applyAlignment="1">
      <alignment horizontal="distributed"/>
    </xf>
    <xf numFmtId="0" fontId="40" fillId="0" borderId="53" xfId="0" applyFont="1" applyFill="1" applyBorder="1" applyAlignment="1">
      <alignment horizontal="distributed" vertical="center"/>
    </xf>
    <xf numFmtId="0" fontId="40" fillId="0" borderId="44" xfId="0" applyFont="1" applyFill="1" applyBorder="1" applyAlignment="1">
      <alignment horizontal="center" vertical="center"/>
    </xf>
    <xf numFmtId="0" fontId="40" fillId="0" borderId="44" xfId="0" applyFont="1" applyFill="1" applyBorder="1" applyAlignment="1">
      <alignment horizontal="distributed" vertical="center"/>
    </xf>
    <xf numFmtId="0" fontId="40" fillId="0" borderId="43" xfId="0" applyFont="1" applyFill="1" applyBorder="1" applyAlignment="1">
      <alignment horizontal="distributed" vertical="center" justifyLastLine="1"/>
    </xf>
    <xf numFmtId="0" fontId="40" fillId="0" borderId="42" xfId="0" applyFont="1" applyFill="1" applyBorder="1" applyAlignment="1">
      <alignment horizontal="distributed" vertical="center" wrapText="1" justifyLastLine="1"/>
    </xf>
    <xf numFmtId="0" fontId="40" fillId="0" borderId="42" xfId="0" applyFont="1" applyFill="1" applyBorder="1" applyAlignment="1">
      <alignment horizontal="distributed" vertical="center" justifyLastLine="1"/>
    </xf>
    <xf numFmtId="184" fontId="40" fillId="0" borderId="0" xfId="4" applyNumberFormat="1" applyFont="1" applyFill="1" applyAlignment="1">
      <alignment horizontal="center" vertical="center"/>
    </xf>
    <xf numFmtId="0" fontId="40" fillId="0" borderId="49" xfId="0" applyFont="1" applyFill="1" applyBorder="1" applyAlignment="1">
      <alignment horizontal="distributed"/>
    </xf>
    <xf numFmtId="0" fontId="40" fillId="0" borderId="36" xfId="0" applyFont="1" applyFill="1" applyBorder="1" applyAlignment="1">
      <alignment horizontal="distributed" vertical="center" justifyLastLine="1"/>
    </xf>
    <xf numFmtId="185" fontId="40" fillId="0" borderId="35" xfId="0" applyNumberFormat="1" applyFont="1" applyFill="1" applyBorder="1" applyAlignment="1">
      <alignment vertical="center"/>
    </xf>
    <xf numFmtId="190" fontId="40" fillId="0" borderId="35" xfId="0" applyNumberFormat="1" applyFont="1" applyFill="1" applyBorder="1" applyAlignment="1">
      <alignment vertical="center"/>
    </xf>
    <xf numFmtId="0" fontId="49" fillId="0" borderId="164" xfId="0" applyNumberFormat="1" applyFont="1" applyFill="1" applyBorder="1" applyAlignment="1">
      <alignment horizontal="right" vertical="center"/>
    </xf>
    <xf numFmtId="185" fontId="45" fillId="0" borderId="40" xfId="0" applyNumberFormat="1" applyFont="1" applyFill="1" applyBorder="1" applyAlignment="1">
      <alignment vertical="center"/>
    </xf>
    <xf numFmtId="185" fontId="40" fillId="0" borderId="40" xfId="0" applyNumberFormat="1" applyFont="1" applyFill="1" applyBorder="1" applyAlignment="1">
      <alignment vertical="center"/>
    </xf>
    <xf numFmtId="189" fontId="40" fillId="0" borderId="40" xfId="0" applyNumberFormat="1" applyFont="1" applyFill="1" applyBorder="1" applyAlignment="1">
      <alignment vertical="center"/>
    </xf>
    <xf numFmtId="177" fontId="40" fillId="0" borderId="0" xfId="0" applyNumberFormat="1" applyFont="1" applyFill="1"/>
    <xf numFmtId="0" fontId="40" fillId="0" borderId="38" xfId="0" applyFont="1" applyFill="1" applyBorder="1" applyAlignment="1">
      <alignment horizontal="distributed"/>
    </xf>
    <xf numFmtId="0" fontId="40" fillId="0" borderId="46" xfId="0" applyFont="1" applyFill="1" applyBorder="1" applyAlignment="1">
      <alignment horizontal="distributed" vertical="center" justifyLastLine="1"/>
    </xf>
    <xf numFmtId="0" fontId="40" fillId="2" borderId="0" xfId="0" applyFont="1" applyFill="1"/>
    <xf numFmtId="0" fontId="40" fillId="0" borderId="48" xfId="0" applyFont="1" applyFill="1" applyBorder="1" applyAlignment="1">
      <alignment horizontal="distributed" vertical="center" justifyLastLine="1"/>
    </xf>
    <xf numFmtId="185" fontId="40" fillId="0" borderId="47" xfId="0" applyNumberFormat="1" applyFont="1" applyFill="1" applyBorder="1" applyAlignment="1">
      <alignment vertical="center"/>
    </xf>
    <xf numFmtId="190" fontId="40" fillId="0" borderId="32" xfId="0" applyNumberFormat="1" applyFont="1" applyFill="1" applyBorder="1" applyAlignment="1">
      <alignment vertical="center"/>
    </xf>
    <xf numFmtId="0" fontId="40" fillId="0" borderId="2" xfId="0" applyFont="1" applyFill="1" applyBorder="1" applyAlignment="1">
      <alignment horizontal="distributed" vertical="center" justifyLastLine="1"/>
    </xf>
    <xf numFmtId="185" fontId="40" fillId="0" borderId="2" xfId="0" applyNumberFormat="1" applyFont="1" applyFill="1" applyBorder="1" applyAlignment="1">
      <alignment vertical="center"/>
    </xf>
    <xf numFmtId="190" fontId="40" fillId="0" borderId="2" xfId="0" applyNumberFormat="1" applyFont="1" applyFill="1" applyBorder="1" applyAlignment="1">
      <alignment vertical="center"/>
    </xf>
    <xf numFmtId="190" fontId="49" fillId="0" borderId="46" xfId="0" applyNumberFormat="1" applyFont="1" applyFill="1" applyBorder="1" applyAlignment="1">
      <alignment horizontal="right" vertical="center"/>
    </xf>
    <xf numFmtId="185" fontId="45" fillId="0" borderId="34" xfId="0" applyNumberFormat="1" applyFont="1" applyFill="1" applyBorder="1" applyAlignment="1">
      <alignment vertical="center"/>
    </xf>
    <xf numFmtId="185" fontId="40" fillId="0" borderId="34" xfId="0" applyNumberFormat="1" applyFont="1" applyFill="1" applyBorder="1" applyAlignment="1">
      <alignment vertical="center"/>
    </xf>
    <xf numFmtId="189" fontId="40" fillId="0" borderId="34" xfId="0" applyNumberFormat="1" applyFont="1" applyFill="1" applyBorder="1" applyAlignment="1">
      <alignment vertical="center"/>
    </xf>
    <xf numFmtId="0" fontId="40" fillId="0" borderId="64" xfId="0" applyFont="1" applyFill="1" applyBorder="1" applyAlignment="1">
      <alignment horizontal="distributed"/>
    </xf>
    <xf numFmtId="190" fontId="40" fillId="0" borderId="0" xfId="0" applyNumberFormat="1" applyFont="1" applyFill="1" applyBorder="1" applyAlignment="1">
      <alignment vertical="center"/>
    </xf>
    <xf numFmtId="3" fontId="40" fillId="0" borderId="0" xfId="0" applyNumberFormat="1" applyFont="1" applyFill="1" applyAlignment="1">
      <alignment horizontal="center"/>
    </xf>
    <xf numFmtId="49" fontId="40" fillId="0" borderId="0" xfId="0" applyNumberFormat="1" applyFont="1" applyFill="1" applyAlignment="1">
      <alignment horizontal="center"/>
    </xf>
    <xf numFmtId="0" fontId="40" fillId="0" borderId="0" xfId="0" applyFont="1" applyFill="1" applyAlignment="1">
      <alignment horizontal="center" vertical="center" wrapText="1"/>
    </xf>
    <xf numFmtId="0" fontId="40" fillId="0" borderId="165" xfId="0" applyFont="1" applyFill="1" applyBorder="1" applyAlignment="1">
      <alignment horizontal="distributed" vertical="center" justifyLastLine="1"/>
    </xf>
    <xf numFmtId="190" fontId="40" fillId="0" borderId="166" xfId="0" applyNumberFormat="1" applyFont="1" applyFill="1" applyBorder="1" applyAlignment="1">
      <alignment vertical="center"/>
    </xf>
    <xf numFmtId="0" fontId="92" fillId="0" borderId="162" xfId="3" applyFont="1" applyBorder="1" applyAlignment="1">
      <alignment horizontal="center" vertical="center"/>
    </xf>
    <xf numFmtId="38" fontId="92" fillId="3" borderId="0" xfId="7" applyFont="1" applyFill="1" applyAlignment="1">
      <alignment vertical="top"/>
    </xf>
    <xf numFmtId="38" fontId="92" fillId="0" borderId="143" xfId="7" applyFont="1" applyBorder="1" applyAlignment="1">
      <alignment horizontal="right" vertical="center"/>
    </xf>
    <xf numFmtId="38" fontId="92" fillId="0" borderId="144" xfId="7" applyFont="1" applyBorder="1" applyAlignment="1">
      <alignment horizontal="right" vertical="center"/>
    </xf>
    <xf numFmtId="0" fontId="94" fillId="0" borderId="0" xfId="3" applyFont="1" applyBorder="1" applyAlignment="1"/>
    <xf numFmtId="0" fontId="94" fillId="0" borderId="0" xfId="3" applyFont="1" applyBorder="1">
      <alignment vertical="center"/>
    </xf>
    <xf numFmtId="0" fontId="94" fillId="0" borderId="0" xfId="3" applyFont="1" applyBorder="1" applyAlignment="1">
      <alignment horizontal="center" vertical="center"/>
    </xf>
    <xf numFmtId="0" fontId="94" fillId="0" borderId="0" xfId="3" applyFont="1" applyBorder="1" applyAlignment="1">
      <alignment horizontal="distributed" vertical="center" justifyLastLine="1"/>
    </xf>
    <xf numFmtId="208" fontId="94" fillId="0" borderId="0" xfId="3" applyNumberFormat="1" applyFont="1" applyBorder="1" applyAlignment="1">
      <alignment horizontal="right" vertical="center"/>
    </xf>
    <xf numFmtId="0" fontId="46"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41" fillId="0" borderId="0" xfId="0" applyFont="1" applyFill="1" applyBorder="1" applyAlignment="1">
      <alignment horizontal="left" vertical="center" wrapText="1"/>
    </xf>
    <xf numFmtId="0" fontId="102" fillId="0" borderId="0" xfId="0" applyFont="1" applyFill="1" applyAlignment="1">
      <alignment vertical="center"/>
    </xf>
    <xf numFmtId="0" fontId="103" fillId="0" borderId="0" xfId="0" applyFont="1" applyFill="1" applyAlignment="1">
      <alignment vertical="top"/>
    </xf>
    <xf numFmtId="0" fontId="103" fillId="0" borderId="0" xfId="0" applyFont="1" applyFill="1" applyAlignment="1">
      <alignment vertical="center"/>
    </xf>
    <xf numFmtId="0" fontId="104" fillId="0" borderId="1" xfId="0" applyFont="1" applyFill="1" applyBorder="1" applyAlignment="1">
      <alignment vertical="center"/>
    </xf>
    <xf numFmtId="0" fontId="104" fillId="0" borderId="2" xfId="0" applyFont="1" applyFill="1" applyBorder="1" applyAlignment="1">
      <alignment vertical="center"/>
    </xf>
    <xf numFmtId="0" fontId="104" fillId="0" borderId="6" xfId="0" applyFont="1" applyFill="1" applyBorder="1" applyAlignment="1">
      <alignment vertical="center"/>
    </xf>
    <xf numFmtId="0" fontId="104" fillId="0" borderId="7" xfId="0" applyFont="1" applyFill="1" applyBorder="1" applyAlignment="1">
      <alignment vertical="center"/>
    </xf>
    <xf numFmtId="0" fontId="105" fillId="0" borderId="4" xfId="0" applyFont="1" applyFill="1" applyBorder="1" applyAlignment="1">
      <alignment horizontal="center" vertical="center" wrapText="1"/>
    </xf>
    <xf numFmtId="0" fontId="23" fillId="0" borderId="65" xfId="0" applyFont="1" applyFill="1" applyBorder="1" applyAlignment="1">
      <alignment horizontal="center" vertical="center"/>
    </xf>
    <xf numFmtId="0" fontId="105" fillId="0" borderId="7" xfId="0" applyFont="1" applyFill="1" applyBorder="1" applyAlignment="1">
      <alignment horizontal="center" vertical="center" wrapText="1"/>
    </xf>
    <xf numFmtId="180" fontId="106" fillId="0" borderId="91" xfId="0" applyNumberFormat="1" applyFont="1" applyFill="1" applyBorder="1" applyAlignment="1">
      <alignment horizontal="right" vertical="center" shrinkToFit="1"/>
    </xf>
    <xf numFmtId="180" fontId="106" fillId="0" borderId="24" xfId="0" applyNumberFormat="1" applyFont="1" applyFill="1" applyBorder="1" applyAlignment="1">
      <alignment horizontal="right" vertical="center" shrinkToFit="1"/>
    </xf>
    <xf numFmtId="180" fontId="106" fillId="0" borderId="21" xfId="0" applyNumberFormat="1" applyFont="1" applyFill="1" applyBorder="1" applyAlignment="1">
      <alignment horizontal="right" vertical="center" shrinkToFit="1"/>
    </xf>
    <xf numFmtId="180" fontId="106" fillId="0" borderId="23" xfId="0" applyNumberFormat="1" applyFont="1" applyFill="1" applyBorder="1" applyAlignment="1">
      <alignment horizontal="right" vertical="center" shrinkToFit="1"/>
    </xf>
    <xf numFmtId="0" fontId="103" fillId="0" borderId="0" xfId="0" applyFont="1" applyFill="1" applyAlignment="1">
      <alignment vertical="center" shrinkToFit="1"/>
    </xf>
    <xf numFmtId="0" fontId="43" fillId="0" borderId="81" xfId="0" applyFont="1" applyFill="1" applyBorder="1" applyAlignment="1">
      <alignment vertical="center" wrapText="1"/>
    </xf>
    <xf numFmtId="0" fontId="43" fillId="0" borderId="148" xfId="0" applyFont="1" applyFill="1" applyBorder="1" applyAlignment="1">
      <alignment horizontal="center" vertical="center" wrapText="1"/>
    </xf>
    <xf numFmtId="180" fontId="21" fillId="0" borderId="81" xfId="0" applyNumberFormat="1" applyFont="1" applyFill="1" applyBorder="1" applyAlignment="1">
      <alignment horizontal="right" vertical="center" shrinkToFit="1"/>
    </xf>
    <xf numFmtId="180" fontId="21" fillId="0" borderId="4"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0" fontId="21" fillId="0" borderId="0" xfId="0" applyNumberFormat="1" applyFont="1" applyFill="1" applyBorder="1" applyAlignment="1">
      <alignment horizontal="right" vertical="center" shrinkToFit="1"/>
    </xf>
    <xf numFmtId="180" fontId="21" fillId="0" borderId="82" xfId="0" applyNumberFormat="1" applyFont="1" applyFill="1" applyBorder="1" applyAlignment="1">
      <alignment horizontal="right" vertical="center" shrinkToFit="1"/>
    </xf>
    <xf numFmtId="0" fontId="43" fillId="0" borderId="81" xfId="0" applyFont="1" applyFill="1" applyBorder="1" applyAlignment="1">
      <alignment vertical="center"/>
    </xf>
    <xf numFmtId="0" fontId="43" fillId="0" borderId="149" xfId="0" applyFont="1" applyFill="1" applyBorder="1" applyAlignment="1">
      <alignment horizontal="center" vertical="center"/>
    </xf>
    <xf numFmtId="180" fontId="21" fillId="0" borderId="150" xfId="0" applyNumberFormat="1" applyFont="1" applyFill="1" applyBorder="1" applyAlignment="1">
      <alignment horizontal="right" vertical="center" shrinkToFit="1"/>
    </xf>
    <xf numFmtId="180" fontId="21" fillId="0" borderId="38" xfId="0" applyNumberFormat="1" applyFont="1" applyFill="1" applyBorder="1" applyAlignment="1">
      <alignment horizontal="right" vertical="center" shrinkToFit="1"/>
    </xf>
    <xf numFmtId="180" fontId="21" fillId="0" borderId="40"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0" fontId="43" fillId="0" borderId="151" xfId="0" applyFont="1" applyFill="1" applyBorder="1" applyAlignment="1">
      <alignment horizontal="center" vertical="center" wrapText="1"/>
    </xf>
    <xf numFmtId="0" fontId="43" fillId="0" borderId="63" xfId="0" applyFont="1" applyFill="1" applyBorder="1" applyAlignment="1">
      <alignment vertical="center"/>
    </xf>
    <xf numFmtId="0" fontId="43" fillId="0" borderId="153" xfId="0" applyFont="1" applyFill="1" applyBorder="1" applyAlignment="1">
      <alignment horizontal="center" vertical="center" wrapText="1"/>
    </xf>
    <xf numFmtId="180" fontId="21" fillId="0" borderId="154" xfId="0" applyNumberFormat="1" applyFont="1" applyFill="1" applyBorder="1" applyAlignment="1">
      <alignment horizontal="right" vertical="center" shrinkToFit="1"/>
    </xf>
    <xf numFmtId="180" fontId="21" fillId="0" borderId="64" xfId="0" applyNumberFormat="1" applyFont="1" applyFill="1" applyBorder="1" applyAlignment="1">
      <alignment horizontal="right" vertical="center" shrinkToFit="1"/>
    </xf>
    <xf numFmtId="180" fontId="21" fillId="0" borderId="65" xfId="0" applyNumberFormat="1" applyFont="1" applyFill="1" applyBorder="1" applyAlignment="1">
      <alignment horizontal="right" vertical="center" shrinkToFit="1"/>
    </xf>
    <xf numFmtId="180" fontId="21" fillId="0" borderId="51" xfId="0" applyNumberFormat="1" applyFont="1" applyFill="1" applyBorder="1" applyAlignment="1">
      <alignment horizontal="right" vertical="center" shrinkToFit="1"/>
    </xf>
    <xf numFmtId="180" fontId="21" fillId="0" borderId="63" xfId="0" applyNumberFormat="1" applyFont="1" applyFill="1" applyBorder="1" applyAlignment="1">
      <alignment horizontal="right" vertical="center" shrinkToFit="1"/>
    </xf>
    <xf numFmtId="0" fontId="43" fillId="0" borderId="148" xfId="0" applyFont="1" applyFill="1" applyBorder="1" applyAlignment="1">
      <alignment horizontal="center" vertical="center"/>
    </xf>
    <xf numFmtId="0" fontId="43" fillId="0" borderId="153" xfId="0" applyFont="1" applyFill="1" applyBorder="1" applyAlignment="1">
      <alignment horizontal="center" vertical="center"/>
    </xf>
    <xf numFmtId="0" fontId="43" fillId="0" borderId="149" xfId="0" applyFont="1" applyFill="1" applyBorder="1" applyAlignment="1">
      <alignment horizontal="center" vertical="center" wrapText="1"/>
    </xf>
    <xf numFmtId="0" fontId="43" fillId="0" borderId="63" xfId="0" applyFont="1" applyFill="1" applyBorder="1" applyAlignment="1">
      <alignment vertical="center" wrapText="1"/>
    </xf>
    <xf numFmtId="0" fontId="43" fillId="0" borderId="155" xfId="0" applyFont="1" applyFill="1" applyBorder="1" applyAlignment="1">
      <alignment horizontal="center" vertical="center" wrapText="1"/>
    </xf>
    <xf numFmtId="180" fontId="21" fillId="0" borderId="156" xfId="0" applyNumberFormat="1" applyFont="1" applyFill="1" applyBorder="1" applyAlignment="1">
      <alignment horizontal="right" vertical="center" shrinkToFit="1"/>
    </xf>
    <xf numFmtId="180" fontId="21" fillId="0" borderId="53"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0" fontId="21" fillId="0" borderId="44" xfId="0" applyNumberFormat="1" applyFont="1" applyFill="1" applyBorder="1" applyAlignment="1">
      <alignment horizontal="right" vertical="center" shrinkToFit="1"/>
    </xf>
    <xf numFmtId="0" fontId="43" fillId="0" borderId="157" xfId="0" applyFont="1" applyFill="1" applyBorder="1" applyAlignment="1">
      <alignment horizontal="center" vertical="center" wrapText="1"/>
    </xf>
    <xf numFmtId="180" fontId="21" fillId="0" borderId="158" xfId="0" applyNumberFormat="1" applyFont="1" applyFill="1" applyBorder="1" applyAlignment="1">
      <alignment horizontal="right" vertical="center" shrinkToFit="1"/>
    </xf>
    <xf numFmtId="180" fontId="21" fillId="0" borderId="159" xfId="0" applyNumberFormat="1" applyFont="1" applyFill="1" applyBorder="1" applyAlignment="1">
      <alignment horizontal="right" vertical="center" shrinkToFit="1"/>
    </xf>
    <xf numFmtId="180" fontId="21" fillId="0" borderId="160" xfId="0" applyNumberFormat="1" applyFont="1" applyFill="1" applyBorder="1" applyAlignment="1">
      <alignment horizontal="right" vertical="center" shrinkToFit="1"/>
    </xf>
    <xf numFmtId="180" fontId="21" fillId="0" borderId="58" xfId="0" applyNumberFormat="1" applyFont="1" applyFill="1" applyBorder="1" applyAlignment="1">
      <alignment horizontal="right" vertical="center" shrinkToFit="1"/>
    </xf>
    <xf numFmtId="180" fontId="105" fillId="0" borderId="161" xfId="0" applyNumberFormat="1" applyFont="1" applyFill="1" applyBorder="1" applyAlignment="1">
      <alignment horizontal="right" vertical="center" shrinkToFit="1"/>
    </xf>
    <xf numFmtId="180" fontId="105" fillId="0" borderId="31" xfId="0" applyNumberFormat="1" applyFont="1" applyFill="1" applyBorder="1" applyAlignment="1">
      <alignment horizontal="right" vertical="center" shrinkToFit="1"/>
    </xf>
    <xf numFmtId="180" fontId="105" fillId="0" borderId="29" xfId="0" applyNumberFormat="1" applyFont="1" applyFill="1" applyBorder="1" applyAlignment="1">
      <alignment horizontal="right" vertical="center" shrinkToFit="1"/>
    </xf>
    <xf numFmtId="180" fontId="105" fillId="0" borderId="28" xfId="0" applyNumberFormat="1" applyFont="1" applyFill="1" applyBorder="1" applyAlignment="1">
      <alignment horizontal="right" vertical="center" shrinkToFit="1"/>
    </xf>
    <xf numFmtId="180" fontId="105" fillId="0" borderId="63" xfId="0" applyNumberFormat="1" applyFont="1" applyFill="1" applyBorder="1" applyAlignment="1">
      <alignment horizontal="right" vertical="center" shrinkToFit="1"/>
    </xf>
    <xf numFmtId="0" fontId="103" fillId="0" borderId="0" xfId="0" applyFont="1" applyFill="1" applyAlignment="1">
      <alignment horizontal="right" vertical="center"/>
    </xf>
    <xf numFmtId="0" fontId="40" fillId="0" borderId="0" xfId="0" applyFont="1" applyFill="1" applyAlignment="1">
      <alignment horizontal="right" vertical="center"/>
    </xf>
    <xf numFmtId="0" fontId="40" fillId="0" borderId="0" xfId="0" applyFont="1" applyFill="1" applyBorder="1" applyAlignment="1">
      <alignment horizontal="left" vertical="center"/>
    </xf>
    <xf numFmtId="0" fontId="41" fillId="0" borderId="0" xfId="0" applyFont="1" applyFill="1" applyBorder="1" applyAlignment="1">
      <alignment horizontal="left" vertical="center" justifyLastLine="1"/>
    </xf>
    <xf numFmtId="0" fontId="46" fillId="0" borderId="1" xfId="0" applyFont="1" applyFill="1" applyBorder="1" applyAlignment="1">
      <alignment vertical="center" wrapText="1"/>
    </xf>
    <xf numFmtId="179" fontId="107" fillId="0" borderId="54" xfId="0" applyNumberFormat="1" applyFont="1" applyFill="1" applyBorder="1" applyAlignment="1">
      <alignment vertical="center" wrapText="1"/>
    </xf>
    <xf numFmtId="186" fontId="108" fillId="0" borderId="42" xfId="0" applyNumberFormat="1" applyFont="1" applyFill="1" applyBorder="1" applyAlignment="1">
      <alignment vertical="center"/>
    </xf>
    <xf numFmtId="186" fontId="108" fillId="0" borderId="35" xfId="0" applyNumberFormat="1" applyFont="1" applyFill="1" applyBorder="1" applyAlignment="1">
      <alignment vertical="center"/>
    </xf>
    <xf numFmtId="186" fontId="108" fillId="0" borderId="35" xfId="0" applyNumberFormat="1" applyFont="1" applyFill="1" applyBorder="1" applyAlignment="1">
      <alignment horizontal="right" vertical="center"/>
    </xf>
    <xf numFmtId="186" fontId="108" fillId="0" borderId="65" xfId="0" applyNumberFormat="1" applyFont="1" applyFill="1" applyBorder="1" applyAlignment="1">
      <alignment vertical="center"/>
    </xf>
    <xf numFmtId="0" fontId="13" fillId="0" borderId="0" xfId="0" applyFont="1" applyAlignment="1">
      <alignment horizontal="left"/>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15" fillId="0" borderId="0" xfId="0" applyFont="1" applyAlignment="1">
      <alignment horizontal="center" vertical="center"/>
    </xf>
    <xf numFmtId="176" fontId="4" fillId="0" borderId="0" xfId="0" applyNumberFormat="1" applyFont="1" applyFill="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horizontal="right" vertical="center"/>
    </xf>
    <xf numFmtId="176" fontId="11" fillId="0" borderId="0" xfId="0" applyNumberFormat="1" applyFont="1" applyFill="1" applyAlignment="1">
      <alignment horizontal="right" vertical="center"/>
    </xf>
    <xf numFmtId="0" fontId="3" fillId="0" borderId="0" xfId="0" applyFont="1" applyFill="1" applyAlignment="1">
      <alignment horizontal="center" vertical="center"/>
    </xf>
    <xf numFmtId="176" fontId="10" fillId="0" borderId="0" xfId="0" applyNumberFormat="1" applyFont="1" applyFill="1" applyAlignment="1">
      <alignment vertical="center"/>
    </xf>
    <xf numFmtId="0" fontId="6" fillId="0" borderId="0" xfId="0" applyFont="1" applyFill="1" applyAlignment="1">
      <alignment horizontal="left" vertical="center" shrinkToFit="1"/>
    </xf>
    <xf numFmtId="0" fontId="6" fillId="0" borderId="0" xfId="0" applyFont="1" applyFill="1" applyAlignment="1">
      <alignment horizontal="left" vertical="center"/>
    </xf>
    <xf numFmtId="0" fontId="24" fillId="0" borderId="2" xfId="0" applyFont="1" applyFill="1" applyBorder="1" applyAlignment="1">
      <alignment horizontal="center"/>
    </xf>
    <xf numFmtId="0" fontId="26" fillId="0" borderId="0" xfId="0" applyFont="1" applyFill="1" applyBorder="1" applyAlignment="1">
      <alignment horizontal="right" vertical="top"/>
    </xf>
    <xf numFmtId="0" fontId="26" fillId="0" borderId="0" xfId="0" applyFont="1" applyFill="1" applyBorder="1" applyAlignment="1">
      <alignment vertical="top"/>
    </xf>
    <xf numFmtId="0" fontId="26" fillId="0" borderId="0" xfId="0" quotePrefix="1" applyFont="1" applyFill="1" applyBorder="1" applyAlignment="1">
      <alignment horizontal="right" vertical="top"/>
    </xf>
    <xf numFmtId="10" fontId="25" fillId="0" borderId="0" xfId="0" quotePrefix="1" applyNumberFormat="1" applyFont="1" applyFill="1" applyBorder="1" applyAlignment="1">
      <alignment horizontal="right" vertical="center"/>
    </xf>
    <xf numFmtId="10" fontId="26" fillId="0" borderId="0" xfId="0" quotePrefix="1"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3" fontId="25" fillId="0" borderId="0" xfId="0" applyNumberFormat="1" applyFont="1" applyFill="1" applyBorder="1" applyAlignment="1">
      <alignment horizontal="right"/>
    </xf>
    <xf numFmtId="10" fontId="25" fillId="0" borderId="0" xfId="0" applyNumberFormat="1" applyFont="1" applyFill="1" applyBorder="1"/>
    <xf numFmtId="0" fontId="25" fillId="0" borderId="0" xfId="0" applyFont="1" applyFill="1" applyBorder="1"/>
    <xf numFmtId="0" fontId="43" fillId="0" borderId="37" xfId="0" applyFont="1" applyFill="1" applyBorder="1" applyAlignment="1">
      <alignment horizontal="distributed" vertical="center"/>
    </xf>
    <xf numFmtId="0" fontId="43" fillId="0" borderId="37" xfId="0" applyFont="1" applyFill="1" applyBorder="1" applyAlignment="1">
      <alignment horizontal="distributed"/>
    </xf>
    <xf numFmtId="0" fontId="40" fillId="0" borderId="7" xfId="0" applyFont="1" applyFill="1" applyBorder="1" applyAlignment="1">
      <alignment horizontal="right" vertical="center"/>
    </xf>
    <xf numFmtId="0" fontId="43" fillId="0" borderId="23" xfId="0" applyFont="1" applyFill="1" applyBorder="1" applyAlignment="1">
      <alignment horizontal="distributed" vertical="center"/>
    </xf>
    <xf numFmtId="0" fontId="42" fillId="0" borderId="2" xfId="0" applyFont="1" applyFill="1" applyBorder="1" applyAlignment="1">
      <alignment horizontal="distributed" vertical="center"/>
    </xf>
    <xf numFmtId="0" fontId="43" fillId="0" borderId="44" xfId="0" applyFont="1" applyFill="1" applyBorder="1" applyAlignment="1">
      <alignment horizontal="distributed" vertical="center"/>
    </xf>
    <xf numFmtId="0" fontId="43" fillId="0" borderId="44" xfId="0" applyFont="1" applyFill="1" applyBorder="1" applyAlignment="1">
      <alignment horizontal="distributed"/>
    </xf>
    <xf numFmtId="0" fontId="43" fillId="0" borderId="41" xfId="0" applyFont="1" applyFill="1" applyBorder="1" applyAlignment="1">
      <alignment horizontal="distributed" vertical="center"/>
    </xf>
    <xf numFmtId="0" fontId="43" fillId="0" borderId="34" xfId="0" applyFont="1" applyFill="1" applyBorder="1" applyAlignment="1">
      <alignment horizontal="distributed" vertical="center"/>
    </xf>
    <xf numFmtId="0" fontId="43" fillId="0" borderId="34" xfId="0" applyFont="1" applyFill="1" applyBorder="1" applyAlignment="1">
      <alignment horizontal="distributed"/>
    </xf>
    <xf numFmtId="0" fontId="43" fillId="0" borderId="28" xfId="0" applyFont="1" applyFill="1" applyBorder="1" applyAlignment="1">
      <alignment horizontal="left" vertical="center"/>
    </xf>
    <xf numFmtId="0" fontId="42" fillId="0" borderId="7" xfId="0" applyFont="1" applyFill="1" applyBorder="1" applyAlignment="1">
      <alignment horizontal="distributed" vertical="center"/>
    </xf>
    <xf numFmtId="0" fontId="41" fillId="0" borderId="0" xfId="0" applyFont="1" applyAlignment="1">
      <alignment horizontal="left" vertical="top" wrapText="1"/>
    </xf>
    <xf numFmtId="0" fontId="43" fillId="0" borderId="37" xfId="0" applyFont="1" applyFill="1" applyBorder="1" applyAlignment="1">
      <alignment horizontal="distributed" vertical="center" wrapText="1"/>
    </xf>
    <xf numFmtId="0" fontId="43" fillId="0" borderId="37" xfId="0" applyFont="1" applyFill="1" applyBorder="1" applyAlignment="1">
      <alignment horizontal="distributed" wrapText="1"/>
    </xf>
    <xf numFmtId="0" fontId="43" fillId="0" borderId="2" xfId="0" applyFont="1" applyFill="1" applyBorder="1" applyAlignment="1">
      <alignment horizontal="distributed" vertical="center"/>
    </xf>
    <xf numFmtId="0" fontId="43" fillId="0" borderId="2" xfId="0" applyFont="1" applyFill="1" applyBorder="1" applyAlignment="1">
      <alignment horizontal="distributed"/>
    </xf>
    <xf numFmtId="0" fontId="42" fillId="0" borderId="23" xfId="0" applyFont="1" applyFill="1" applyBorder="1" applyAlignment="1">
      <alignment horizontal="distributed" vertical="center"/>
    </xf>
    <xf numFmtId="180" fontId="40" fillId="0" borderId="3" xfId="0" applyNumberFormat="1" applyFont="1" applyFill="1" applyBorder="1" applyAlignment="1">
      <alignment horizontal="left" vertical="center" wrapText="1"/>
    </xf>
    <xf numFmtId="180" fontId="40" fillId="0" borderId="8" xfId="0" applyNumberFormat="1" applyFont="1" applyFill="1" applyBorder="1" applyAlignment="1">
      <alignment horizontal="left" vertical="center" wrapText="1"/>
    </xf>
    <xf numFmtId="0" fontId="43" fillId="3" borderId="44" xfId="0" applyFont="1" applyFill="1" applyBorder="1" applyAlignment="1">
      <alignment horizontal="distributed" vertical="center"/>
    </xf>
    <xf numFmtId="0" fontId="40" fillId="0" borderId="7" xfId="0" applyFont="1" applyBorder="1" applyAlignment="1">
      <alignment horizontal="right" vertical="center"/>
    </xf>
    <xf numFmtId="0" fontId="42" fillId="0" borderId="23" xfId="0" applyFont="1" applyBorder="1" applyAlignment="1">
      <alignment horizontal="distributed" vertical="center"/>
    </xf>
    <xf numFmtId="0" fontId="43" fillId="0" borderId="4" xfId="0" applyFont="1" applyBorder="1" applyAlignment="1">
      <alignment horizontal="center" vertical="center" justifyLastLine="1"/>
    </xf>
    <xf numFmtId="0" fontId="43" fillId="0" borderId="44" xfId="0" applyFont="1" applyBorder="1" applyAlignment="1">
      <alignment horizontal="distributed" vertical="center"/>
    </xf>
    <xf numFmtId="0" fontId="43" fillId="0" borderId="37" xfId="0" applyFont="1" applyBorder="1" applyAlignment="1">
      <alignment horizontal="distributed" vertical="center"/>
    </xf>
    <xf numFmtId="0" fontId="43" fillId="0" borderId="41" xfId="0" applyFont="1" applyBorder="1" applyAlignment="1">
      <alignment horizontal="distributed" vertical="center"/>
    </xf>
    <xf numFmtId="0" fontId="40" fillId="0" borderId="37" xfId="0" applyFont="1" applyBorder="1" applyAlignment="1">
      <alignment horizontal="right" vertical="center"/>
    </xf>
    <xf numFmtId="0" fontId="40" fillId="0" borderId="37" xfId="0" applyFont="1" applyBorder="1" applyAlignment="1">
      <alignment horizontal="right" vertical="center" wrapText="1"/>
    </xf>
    <xf numFmtId="0" fontId="43" fillId="0" borderId="58" xfId="0" applyFont="1" applyBorder="1" applyAlignment="1">
      <alignment horizontal="distributed" vertical="center"/>
    </xf>
    <xf numFmtId="0" fontId="42" fillId="0" borderId="60" xfId="0" applyFont="1" applyBorder="1" applyAlignment="1">
      <alignment horizontal="distributed" vertical="center" justifyLastLine="1"/>
    </xf>
    <xf numFmtId="0" fontId="42" fillId="0" borderId="61" xfId="0" applyFont="1" applyBorder="1" applyAlignment="1">
      <alignment horizontal="distributed" vertical="center" justifyLastLine="1"/>
    </xf>
    <xf numFmtId="0" fontId="46" fillId="0" borderId="0" xfId="0" applyFont="1" applyAlignment="1">
      <alignment horizontal="left"/>
    </xf>
    <xf numFmtId="0" fontId="43" fillId="3" borderId="37" xfId="0" applyFont="1" applyFill="1" applyBorder="1" applyAlignment="1">
      <alignment horizontal="distributed" vertical="center"/>
    </xf>
    <xf numFmtId="0" fontId="43" fillId="3" borderId="51" xfId="0" applyFont="1" applyFill="1" applyBorder="1" applyAlignment="1">
      <alignment horizontal="distributed" vertical="center"/>
    </xf>
    <xf numFmtId="0" fontId="46" fillId="0" borderId="0" xfId="0" applyFont="1" applyAlignment="1">
      <alignment horizontal="left" vertical="top"/>
    </xf>
    <xf numFmtId="0" fontId="43" fillId="0" borderId="25" xfId="0" applyFont="1" applyFill="1" applyBorder="1" applyAlignment="1">
      <alignment horizontal="distributed" vertical="center"/>
    </xf>
    <xf numFmtId="0" fontId="43" fillId="0" borderId="18" xfId="0" applyFont="1" applyFill="1" applyBorder="1" applyAlignment="1">
      <alignment horizontal="distributed"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3" fillId="0" borderId="7" xfId="0" applyFont="1" applyFill="1" applyBorder="1" applyAlignment="1">
      <alignment horizontal="distributed" vertical="center"/>
    </xf>
    <xf numFmtId="0" fontId="43" fillId="0" borderId="25" xfId="0" applyFont="1" applyFill="1" applyBorder="1" applyAlignment="1">
      <alignment horizontal="distributed" vertical="center" wrapText="1"/>
    </xf>
    <xf numFmtId="0" fontId="43" fillId="0" borderId="18" xfId="0" applyFont="1" applyFill="1" applyBorder="1" applyAlignment="1">
      <alignment horizontal="distributed" vertical="center" wrapText="1"/>
    </xf>
    <xf numFmtId="0" fontId="40" fillId="0" borderId="66" xfId="0" applyFont="1" applyFill="1" applyBorder="1" applyAlignment="1">
      <alignment horizontal="center" vertical="center" justifyLastLine="1"/>
    </xf>
    <xf numFmtId="0" fontId="40" fillId="0" borderId="2" xfId="0" applyFont="1" applyFill="1" applyBorder="1" applyAlignment="1">
      <alignment horizontal="center" vertical="center" justifyLastLine="1"/>
    </xf>
    <xf numFmtId="0" fontId="40" fillId="0" borderId="3" xfId="0" applyFont="1" applyFill="1" applyBorder="1" applyAlignment="1">
      <alignment horizontal="center" vertical="center" justifyLastLine="1"/>
    </xf>
    <xf numFmtId="0" fontId="40" fillId="0" borderId="68" xfId="0" applyFont="1" applyFill="1" applyBorder="1" applyAlignment="1">
      <alignment horizontal="center" vertical="center" justifyLastLine="1"/>
    </xf>
    <xf numFmtId="0" fontId="40" fillId="0" borderId="7" xfId="0" applyFont="1" applyFill="1" applyBorder="1" applyAlignment="1">
      <alignment horizontal="center" vertical="center" justifyLastLine="1"/>
    </xf>
    <xf numFmtId="0" fontId="40" fillId="0" borderId="8" xfId="0" applyFont="1" applyFill="1" applyBorder="1" applyAlignment="1">
      <alignment horizontal="center" vertical="center" justifyLastLine="1"/>
    </xf>
    <xf numFmtId="0" fontId="43" fillId="0" borderId="44" xfId="0" applyFont="1" applyFill="1" applyBorder="1" applyAlignment="1">
      <alignment horizontal="center" vertical="center" justifyLastLine="1"/>
    </xf>
    <xf numFmtId="0" fontId="43" fillId="0" borderId="43" xfId="0" applyFont="1" applyFill="1" applyBorder="1" applyAlignment="1">
      <alignment horizontal="center" vertical="center" justifyLastLine="1"/>
    </xf>
    <xf numFmtId="180" fontId="61" fillId="4" borderId="75" xfId="0" applyNumberFormat="1" applyFont="1" applyFill="1" applyBorder="1" applyAlignment="1">
      <alignment horizontal="distributed" vertical="center" justifyLastLine="1"/>
    </xf>
    <xf numFmtId="180" fontId="61" fillId="4" borderId="76" xfId="0" applyNumberFormat="1" applyFont="1" applyFill="1" applyBorder="1" applyAlignment="1">
      <alignment horizontal="distributed" vertical="center" justifyLastLine="1"/>
    </xf>
    <xf numFmtId="180" fontId="61" fillId="3" borderId="0" xfId="0" applyNumberFormat="1" applyFont="1" applyFill="1" applyBorder="1" applyAlignment="1">
      <alignment horizontal="distributed" vertical="center"/>
    </xf>
    <xf numFmtId="0" fontId="0" fillId="3" borderId="0" xfId="0" applyFill="1" applyBorder="1" applyAlignment="1">
      <alignment horizontal="distributed" vertical="center"/>
    </xf>
    <xf numFmtId="180" fontId="61"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180" fontId="61" fillId="3" borderId="87" xfId="0" applyNumberFormat="1" applyFont="1" applyFill="1" applyBorder="1" applyAlignment="1">
      <alignment horizontal="distributed" vertical="center"/>
    </xf>
    <xf numFmtId="0" fontId="0" fillId="3" borderId="87" xfId="0" applyFill="1" applyBorder="1" applyAlignment="1">
      <alignment horizontal="distributed" vertical="center"/>
    </xf>
    <xf numFmtId="180" fontId="61" fillId="4" borderId="98" xfId="0" applyNumberFormat="1" applyFont="1" applyFill="1" applyBorder="1" applyAlignment="1">
      <alignment horizontal="distributed" vertical="center"/>
    </xf>
    <xf numFmtId="180" fontId="61" fillId="4" borderId="99" xfId="0" applyNumberFormat="1" applyFont="1" applyFill="1" applyBorder="1" applyAlignment="1">
      <alignment horizontal="distributed" vertical="center"/>
    </xf>
    <xf numFmtId="180" fontId="61" fillId="4" borderId="100" xfId="0" applyNumberFormat="1" applyFont="1" applyFill="1" applyBorder="1" applyAlignment="1">
      <alignment horizontal="distributed" vertical="center"/>
    </xf>
    <xf numFmtId="0" fontId="41" fillId="0" borderId="93" xfId="0" applyFont="1" applyBorder="1" applyAlignment="1">
      <alignment horizontal="center" vertical="center"/>
    </xf>
    <xf numFmtId="0" fontId="41" fillId="0" borderId="105" xfId="0" applyFont="1" applyBorder="1" applyAlignment="1">
      <alignment horizontal="center" vertical="center"/>
    </xf>
    <xf numFmtId="0" fontId="41" fillId="0" borderId="0" xfId="0" applyFont="1" applyBorder="1" applyAlignment="1">
      <alignment horizontal="center" vertical="center"/>
    </xf>
    <xf numFmtId="0" fontId="41" fillId="0" borderId="97" xfId="0" applyFont="1" applyBorder="1" applyAlignment="1">
      <alignment horizontal="center" vertical="center"/>
    </xf>
    <xf numFmtId="0" fontId="41" fillId="0" borderId="107" xfId="0" applyFont="1" applyBorder="1" applyAlignment="1">
      <alignment horizontal="center" vertical="center"/>
    </xf>
    <xf numFmtId="0" fontId="41" fillId="0" borderId="111" xfId="0" applyFont="1" applyBorder="1" applyAlignment="1">
      <alignment horizontal="center" vertical="center"/>
    </xf>
    <xf numFmtId="0" fontId="40" fillId="0" borderId="0" xfId="0" applyFont="1" applyAlignment="1">
      <alignment horizontal="distributed" vertical="center"/>
    </xf>
    <xf numFmtId="191" fontId="40" fillId="0" borderId="0" xfId="0" applyNumberFormat="1" applyFont="1" applyAlignment="1">
      <alignment horizontal="right" vertical="center"/>
    </xf>
    <xf numFmtId="0" fontId="40" fillId="0" borderId="0" xfId="0" applyFont="1" applyAlignment="1">
      <alignment horizontal="center" vertical="center"/>
    </xf>
    <xf numFmtId="192" fontId="40" fillId="0" borderId="0" xfId="0" applyNumberFormat="1" applyFont="1" applyAlignment="1">
      <alignment horizontal="right" vertical="center"/>
    </xf>
    <xf numFmtId="193" fontId="40" fillId="0" borderId="0" xfId="0" applyNumberFormat="1" applyFont="1" applyAlignment="1">
      <alignment horizontal="right" vertical="center"/>
    </xf>
    <xf numFmtId="0" fontId="40" fillId="0" borderId="0" xfId="0" applyFont="1" applyFill="1" applyAlignment="1">
      <alignment horizontal="left" vertical="center" wrapText="1"/>
    </xf>
    <xf numFmtId="0" fontId="41" fillId="0" borderId="92" xfId="0" applyFont="1" applyBorder="1" applyAlignment="1">
      <alignment horizontal="center" vertical="center"/>
    </xf>
    <xf numFmtId="0" fontId="41" fillId="0" borderId="94" xfId="0" applyFont="1" applyBorder="1" applyAlignment="1">
      <alignment horizontal="center" vertical="center"/>
    </xf>
    <xf numFmtId="0" fontId="41" fillId="0" borderId="84" xfId="0" applyFont="1" applyBorder="1" applyAlignment="1">
      <alignment horizontal="center" vertical="center"/>
    </xf>
    <xf numFmtId="0" fontId="41" fillId="0" borderId="5" xfId="0" applyFont="1" applyBorder="1" applyAlignment="1">
      <alignment horizontal="center" vertical="center"/>
    </xf>
    <xf numFmtId="0" fontId="41" fillId="0" borderId="106" xfId="0" applyFont="1" applyBorder="1" applyAlignment="1">
      <alignment horizontal="center" vertical="center"/>
    </xf>
    <xf numFmtId="0" fontId="41" fillId="0" borderId="108" xfId="0" applyFont="1" applyBorder="1" applyAlignment="1">
      <alignment horizontal="center" vertical="center"/>
    </xf>
    <xf numFmtId="0" fontId="46" fillId="0" borderId="104" xfId="0" applyFont="1" applyBorder="1" applyAlignment="1">
      <alignment horizontal="center" vertical="center" wrapText="1"/>
    </xf>
    <xf numFmtId="0" fontId="46" fillId="0" borderId="93" xfId="0" applyFont="1" applyBorder="1" applyAlignment="1">
      <alignment horizontal="center" vertical="center"/>
    </xf>
    <xf numFmtId="0" fontId="46" fillId="0" borderId="94"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Border="1" applyAlignment="1">
      <alignment horizontal="center" vertical="center"/>
    </xf>
    <xf numFmtId="0" fontId="46" fillId="0" borderId="5" xfId="0" applyFont="1" applyBorder="1" applyAlignment="1">
      <alignment horizontal="center" vertical="center"/>
    </xf>
    <xf numFmtId="0" fontId="46" fillId="0" borderId="109" xfId="0" applyFont="1" applyBorder="1" applyAlignment="1">
      <alignment horizontal="center" vertical="center"/>
    </xf>
    <xf numFmtId="0" fontId="46" fillId="0" borderId="107" xfId="0" applyFont="1" applyBorder="1" applyAlignment="1">
      <alignment horizontal="center" vertical="center"/>
    </xf>
    <xf numFmtId="0" fontId="46" fillId="0" borderId="108" xfId="0" applyFont="1" applyBorder="1" applyAlignment="1">
      <alignment horizontal="center" vertical="center"/>
    </xf>
    <xf numFmtId="0" fontId="41" fillId="0" borderId="78" xfId="0" applyFont="1" applyBorder="1" applyAlignment="1">
      <alignment horizontal="center" vertical="center"/>
    </xf>
    <xf numFmtId="0" fontId="41" fillId="0" borderId="91" xfId="0" applyFont="1" applyBorder="1" applyAlignment="1">
      <alignment horizontal="center" vertical="center"/>
    </xf>
    <xf numFmtId="0" fontId="41" fillId="0" borderId="110" xfId="0" applyFont="1" applyBorder="1" applyAlignment="1">
      <alignment horizontal="center" vertical="center"/>
    </xf>
    <xf numFmtId="197" fontId="40" fillId="0" borderId="1" xfId="0" applyNumberFormat="1" applyFont="1" applyFill="1" applyBorder="1" applyAlignment="1">
      <alignment horizontal="right" vertical="center"/>
    </xf>
    <xf numFmtId="197" fontId="40" fillId="0" borderId="2" xfId="0" applyNumberFormat="1" applyFont="1" applyFill="1" applyBorder="1" applyAlignment="1">
      <alignment horizontal="right" vertical="center"/>
    </xf>
    <xf numFmtId="197" fontId="40" fillId="0" borderId="3" xfId="0" applyNumberFormat="1" applyFont="1" applyFill="1" applyBorder="1" applyAlignment="1">
      <alignment horizontal="right" vertical="center"/>
    </xf>
    <xf numFmtId="0" fontId="69" fillId="0" borderId="2" xfId="0" applyFont="1" applyFill="1" applyBorder="1" applyAlignment="1">
      <alignment horizontal="left" vertical="center" wrapText="1"/>
    </xf>
    <xf numFmtId="0" fontId="69" fillId="0" borderId="2" xfId="0" applyFont="1" applyFill="1" applyBorder="1" applyAlignment="1">
      <alignment horizontal="left" vertical="center"/>
    </xf>
    <xf numFmtId="0" fontId="69" fillId="0" borderId="117" xfId="0" applyFont="1" applyFill="1" applyBorder="1" applyAlignment="1">
      <alignment horizontal="left" vertical="center"/>
    </xf>
    <xf numFmtId="0" fontId="69" fillId="0" borderId="6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114" xfId="0" applyFont="1" applyFill="1" applyBorder="1" applyAlignment="1">
      <alignment horizontal="left" vertical="center" wrapText="1"/>
    </xf>
    <xf numFmtId="0" fontId="41" fillId="0" borderId="112" xfId="0" applyFont="1" applyBorder="1" applyAlignment="1">
      <alignment horizontal="center" vertical="center"/>
    </xf>
    <xf numFmtId="0" fontId="41" fillId="0" borderId="61" xfId="0" applyFont="1" applyBorder="1" applyAlignment="1">
      <alignment horizontal="center" vertical="center"/>
    </xf>
    <xf numFmtId="0" fontId="41" fillId="0" borderId="113" xfId="0" applyFont="1" applyBorder="1" applyAlignment="1">
      <alignment horizontal="center" vertical="center"/>
    </xf>
    <xf numFmtId="181" fontId="40" fillId="0" borderId="60" xfId="0" applyNumberFormat="1" applyFont="1" applyFill="1" applyBorder="1" applyAlignment="1">
      <alignment horizontal="right" vertical="center"/>
    </xf>
    <xf numFmtId="181" fontId="40" fillId="0" borderId="61" xfId="0" applyNumberFormat="1" applyFont="1" applyFill="1" applyBorder="1" applyAlignment="1">
      <alignment horizontal="right" vertical="center"/>
    </xf>
    <xf numFmtId="181" fontId="40" fillId="0" borderId="113" xfId="0" applyNumberFormat="1" applyFont="1" applyFill="1" applyBorder="1" applyAlignment="1">
      <alignment horizontal="right" vertical="center"/>
    </xf>
    <xf numFmtId="196" fontId="40" fillId="0" borderId="60" xfId="0" applyNumberFormat="1" applyFont="1" applyFill="1" applyBorder="1" applyAlignment="1">
      <alignment horizontal="right" vertical="center"/>
    </xf>
    <xf numFmtId="196" fontId="40" fillId="0" borderId="61" xfId="0" applyNumberFormat="1" applyFont="1" applyFill="1" applyBorder="1" applyAlignment="1">
      <alignment horizontal="right" vertical="center"/>
    </xf>
    <xf numFmtId="196" fontId="40" fillId="0" borderId="113" xfId="0" applyNumberFormat="1" applyFont="1" applyFill="1" applyBorder="1" applyAlignment="1">
      <alignment horizontal="right" vertical="center"/>
    </xf>
    <xf numFmtId="197" fontId="40" fillId="0" borderId="60" xfId="0" applyNumberFormat="1" applyFont="1" applyFill="1" applyBorder="1" applyAlignment="1">
      <alignment horizontal="right" vertical="center"/>
    </xf>
    <xf numFmtId="197" fontId="40" fillId="0" borderId="61" xfId="0" applyNumberFormat="1" applyFont="1" applyFill="1" applyBorder="1" applyAlignment="1">
      <alignment horizontal="right" vertical="center"/>
    </xf>
    <xf numFmtId="197" fontId="40" fillId="0" borderId="113" xfId="0" applyNumberFormat="1" applyFont="1" applyFill="1" applyBorder="1" applyAlignment="1">
      <alignment horizontal="right" vertical="center"/>
    </xf>
    <xf numFmtId="0" fontId="69" fillId="0" borderId="1"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117" xfId="0" applyFont="1" applyFill="1" applyBorder="1" applyAlignment="1">
      <alignment horizontal="center" vertical="center" wrapText="1"/>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200" fontId="40" fillId="0" borderId="1" xfId="0" applyNumberFormat="1" applyFont="1" applyFill="1" applyBorder="1" applyAlignment="1">
      <alignment horizontal="right" vertical="center"/>
    </xf>
    <xf numFmtId="200" fontId="40" fillId="0" borderId="2" xfId="0" applyNumberFormat="1" applyFont="1" applyFill="1" applyBorder="1" applyAlignment="1">
      <alignment horizontal="right" vertical="center"/>
    </xf>
    <xf numFmtId="200" fontId="40" fillId="0" borderId="3" xfId="0" applyNumberFormat="1" applyFont="1" applyFill="1" applyBorder="1" applyAlignment="1">
      <alignment horizontal="right" vertical="center"/>
    </xf>
    <xf numFmtId="196" fontId="40" fillId="0" borderId="1" xfId="0" applyNumberFormat="1" applyFont="1" applyFill="1" applyBorder="1" applyAlignment="1">
      <alignment horizontal="right" vertical="center"/>
    </xf>
    <xf numFmtId="196" fontId="40" fillId="0" borderId="2" xfId="0" applyNumberFormat="1" applyFont="1" applyFill="1" applyBorder="1" applyAlignment="1">
      <alignment horizontal="right" vertical="center"/>
    </xf>
    <xf numFmtId="196" fontId="40" fillId="0" borderId="3" xfId="0" applyNumberFormat="1" applyFont="1" applyFill="1" applyBorder="1" applyAlignment="1">
      <alignment horizontal="right" vertical="center"/>
    </xf>
    <xf numFmtId="0" fontId="69" fillId="0" borderId="117" xfId="0" applyFont="1" applyFill="1" applyBorder="1" applyAlignment="1">
      <alignment horizontal="left" vertical="center" wrapText="1"/>
    </xf>
    <xf numFmtId="0" fontId="41" fillId="0" borderId="1" xfId="0" applyFont="1" applyBorder="1" applyAlignment="1">
      <alignment horizontal="center"/>
    </xf>
    <xf numFmtId="0" fontId="41" fillId="0" borderId="4" xfId="0" applyFont="1" applyBorder="1" applyAlignment="1">
      <alignment horizontal="center"/>
    </xf>
    <xf numFmtId="0" fontId="41" fillId="0" borderId="1" xfId="0" applyFont="1" applyBorder="1" applyAlignment="1">
      <alignment horizontal="center" vertical="center" wrapText="1"/>
    </xf>
    <xf numFmtId="0" fontId="107" fillId="0" borderId="0" xfId="0" applyFont="1" applyAlignment="1">
      <alignment horizontal="left" vertical="center"/>
    </xf>
    <xf numFmtId="0" fontId="69" fillId="0" borderId="121" xfId="0" applyFont="1" applyFill="1" applyBorder="1" applyAlignment="1">
      <alignment horizontal="left" vertical="center" wrapText="1"/>
    </xf>
    <xf numFmtId="0" fontId="69" fillId="0" borderId="123" xfId="0" applyFont="1" applyFill="1" applyBorder="1" applyAlignment="1">
      <alignment horizontal="left" vertical="center" wrapText="1"/>
    </xf>
    <xf numFmtId="0" fontId="41" fillId="0" borderId="120" xfId="0" applyFont="1" applyBorder="1" applyAlignment="1">
      <alignment horizontal="center" vertical="center"/>
    </xf>
    <xf numFmtId="0" fontId="41" fillId="0" borderId="121" xfId="0" applyFont="1" applyBorder="1" applyAlignment="1">
      <alignment horizontal="center" vertical="center"/>
    </xf>
    <xf numFmtId="0" fontId="41" fillId="0" borderId="122" xfId="0" applyFont="1" applyBorder="1" applyAlignment="1">
      <alignment horizontal="center" vertical="center"/>
    </xf>
    <xf numFmtId="200" fontId="40" fillId="0" borderId="120" xfId="0" applyNumberFormat="1" applyFont="1" applyFill="1" applyBorder="1" applyAlignment="1">
      <alignment horizontal="right" vertical="center"/>
    </xf>
    <xf numFmtId="200" fontId="40" fillId="0" borderId="121" xfId="0" applyNumberFormat="1" applyFont="1" applyFill="1" applyBorder="1" applyAlignment="1">
      <alignment horizontal="right" vertical="center"/>
    </xf>
    <xf numFmtId="200" fontId="40" fillId="0" borderId="122" xfId="0" applyNumberFormat="1" applyFont="1" applyFill="1" applyBorder="1" applyAlignment="1">
      <alignment horizontal="right" vertical="center"/>
    </xf>
    <xf numFmtId="196" fontId="40" fillId="0" borderId="120" xfId="0" applyNumberFormat="1" applyFont="1" applyFill="1" applyBorder="1" applyAlignment="1">
      <alignment horizontal="right" vertical="center"/>
    </xf>
    <xf numFmtId="196" fontId="40" fillId="0" borderId="121" xfId="0" applyNumberFormat="1" applyFont="1" applyFill="1" applyBorder="1" applyAlignment="1">
      <alignment horizontal="right" vertical="center"/>
    </xf>
    <xf numFmtId="196" fontId="40" fillId="0" borderId="122" xfId="0" applyNumberFormat="1" applyFont="1" applyFill="1" applyBorder="1" applyAlignment="1">
      <alignment horizontal="right" vertical="center"/>
    </xf>
    <xf numFmtId="197" fontId="40" fillId="0" borderId="120" xfId="0" applyNumberFormat="1" applyFont="1" applyFill="1" applyBorder="1" applyAlignment="1">
      <alignment horizontal="right" vertical="center"/>
    </xf>
    <xf numFmtId="197" fontId="40" fillId="0" borderId="121" xfId="0" applyNumberFormat="1" applyFont="1" applyFill="1" applyBorder="1" applyAlignment="1">
      <alignment horizontal="right" vertical="center"/>
    </xf>
    <xf numFmtId="197" fontId="40" fillId="0" borderId="122" xfId="0" applyNumberFormat="1" applyFont="1" applyFill="1" applyBorder="1" applyAlignment="1">
      <alignment horizontal="right" vertical="center"/>
    </xf>
    <xf numFmtId="38" fontId="86" fillId="0" borderId="0" xfId="5" applyFont="1" applyBorder="1" applyAlignment="1">
      <alignment horizontal="center" vertical="center"/>
    </xf>
    <xf numFmtId="0" fontId="40" fillId="0" borderId="91" xfId="0" applyFont="1" applyBorder="1" applyAlignment="1">
      <alignment horizontal="center" vertical="center"/>
    </xf>
    <xf numFmtId="0" fontId="40" fillId="0" borderId="9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7"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91" xfId="0" applyFont="1" applyBorder="1" applyAlignment="1">
      <alignment horizontal="center" vertical="center" wrapText="1"/>
    </xf>
    <xf numFmtId="0" fontId="46" fillId="0" borderId="1" xfId="0" applyFont="1" applyFill="1" applyBorder="1" applyAlignment="1"/>
    <xf numFmtId="0" fontId="46" fillId="0" borderId="2" xfId="0" applyFont="1" applyFill="1" applyBorder="1" applyAlignment="1"/>
    <xf numFmtId="0" fontId="46" fillId="0" borderId="3" xfId="0" applyFont="1" applyFill="1" applyBorder="1" applyAlignment="1"/>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38" fontId="49" fillId="0" borderId="4" xfId="5" applyFont="1" applyFill="1" applyBorder="1" applyAlignment="1">
      <alignment horizontal="center" vertical="center" wrapText="1"/>
    </xf>
    <xf numFmtId="38" fontId="49" fillId="0" borderId="0" xfId="5" applyFont="1" applyFill="1" applyBorder="1" applyAlignment="1">
      <alignment horizontal="center" vertical="center" wrapText="1"/>
    </xf>
    <xf numFmtId="38" fontId="49" fillId="0" borderId="5" xfId="5" applyFont="1" applyFill="1" applyBorder="1" applyAlignment="1">
      <alignment horizontal="center" vertical="center" wrapText="1"/>
    </xf>
    <xf numFmtId="0" fontId="41" fillId="0" borderId="4" xfId="0" applyFont="1" applyFill="1" applyBorder="1" applyAlignment="1">
      <alignment horizontal="left" vertical="center"/>
    </xf>
    <xf numFmtId="0" fontId="41" fillId="0" borderId="0" xfId="0" applyFont="1" applyFill="1" applyBorder="1" applyAlignment="1">
      <alignment horizontal="left" vertical="center"/>
    </xf>
    <xf numFmtId="0" fontId="41" fillId="0" borderId="5" xfId="0" applyFont="1" applyFill="1" applyBorder="1" applyAlignment="1">
      <alignment horizontal="left" vertical="center"/>
    </xf>
    <xf numFmtId="0" fontId="41" fillId="0" borderId="0" xfId="0" applyFont="1" applyFill="1" applyBorder="1" applyAlignment="1">
      <alignment horizontal="center" vertical="center" wrapText="1"/>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38" fontId="49" fillId="0" borderId="4" xfId="5" applyFont="1" applyFill="1" applyBorder="1" applyAlignment="1">
      <alignment horizontal="center" vertical="center" wrapText="1" shrinkToFit="1"/>
    </xf>
    <xf numFmtId="38" fontId="49" fillId="0" borderId="0" xfId="5" applyFont="1" applyFill="1" applyBorder="1" applyAlignment="1">
      <alignment horizontal="center" vertical="center" wrapText="1" shrinkToFit="1"/>
    </xf>
    <xf numFmtId="38" fontId="49" fillId="0" borderId="5" xfId="5" applyFont="1" applyFill="1" applyBorder="1" applyAlignment="1">
      <alignment horizontal="center" vertical="center" wrapText="1" shrinkToFit="1"/>
    </xf>
    <xf numFmtId="0" fontId="41" fillId="0" borderId="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46" fillId="3" borderId="1" xfId="0" applyFont="1" applyFill="1" applyBorder="1" applyAlignment="1">
      <alignment shrinkToFit="1"/>
    </xf>
    <xf numFmtId="0" fontId="46" fillId="3" borderId="2" xfId="0" applyFont="1" applyFill="1" applyBorder="1" applyAlignment="1">
      <alignment shrinkToFit="1"/>
    </xf>
    <xf numFmtId="0" fontId="46" fillId="3" borderId="3" xfId="0" applyFont="1" applyFill="1" applyBorder="1" applyAlignment="1">
      <alignment shrinkToFit="1"/>
    </xf>
    <xf numFmtId="0" fontId="41" fillId="3" borderId="1"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41" fillId="3" borderId="3"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41" fillId="3" borderId="6" xfId="0" applyFont="1" applyFill="1" applyBorder="1" applyAlignment="1">
      <alignment horizontal="left" vertical="center" wrapText="1"/>
    </xf>
    <xf numFmtId="0" fontId="41" fillId="3" borderId="7" xfId="0" applyFont="1" applyFill="1" applyBorder="1" applyAlignment="1">
      <alignment horizontal="left" vertical="center" wrapText="1"/>
    </xf>
    <xf numFmtId="0" fontId="41" fillId="3" borderId="8" xfId="0" applyFont="1" applyFill="1" applyBorder="1" applyAlignment="1">
      <alignment horizontal="left" vertical="center" wrapText="1"/>
    </xf>
    <xf numFmtId="0" fontId="46" fillId="3" borderId="4" xfId="0" applyFont="1" applyFill="1" applyBorder="1" applyAlignment="1">
      <alignment vertical="center"/>
    </xf>
    <xf numFmtId="0" fontId="46" fillId="3" borderId="0" xfId="0" applyFont="1" applyFill="1" applyBorder="1" applyAlignment="1">
      <alignment vertical="center"/>
    </xf>
    <xf numFmtId="0" fontId="46" fillId="3" borderId="5" xfId="0" applyFont="1" applyFill="1" applyBorder="1" applyAlignment="1">
      <alignment vertical="center"/>
    </xf>
    <xf numFmtId="0" fontId="41" fillId="3" borderId="4" xfId="0" applyFont="1" applyFill="1" applyBorder="1" applyAlignment="1">
      <alignment horizontal="left" vertical="center"/>
    </xf>
    <xf numFmtId="0" fontId="41" fillId="3" borderId="0" xfId="0" applyFont="1" applyFill="1" applyBorder="1" applyAlignment="1">
      <alignment horizontal="left" vertical="center"/>
    </xf>
    <xf numFmtId="0" fontId="41" fillId="3" borderId="5" xfId="0" applyFont="1" applyFill="1" applyBorder="1" applyAlignment="1">
      <alignment horizontal="left" vertical="center"/>
    </xf>
    <xf numFmtId="38" fontId="87" fillId="3" borderId="4" xfId="5" applyFont="1" applyFill="1" applyBorder="1" applyAlignment="1">
      <alignment horizontal="center" vertical="center" shrinkToFit="1"/>
    </xf>
    <xf numFmtId="38" fontId="87" fillId="3" borderId="0" xfId="5" applyFont="1" applyFill="1" applyBorder="1" applyAlignment="1">
      <alignment horizontal="center" vertical="center" shrinkToFit="1"/>
    </xf>
    <xf numFmtId="38" fontId="87" fillId="3" borderId="5" xfId="5" applyFont="1" applyFill="1" applyBorder="1" applyAlignment="1">
      <alignment horizontal="center" vertical="center" shrinkToFit="1"/>
    </xf>
    <xf numFmtId="0" fontId="45" fillId="3" borderId="0" xfId="0" applyFont="1" applyFill="1" applyBorder="1" applyAlignment="1">
      <alignment horizontal="center" vertical="center" wrapText="1"/>
    </xf>
    <xf numFmtId="0" fontId="45" fillId="3" borderId="0" xfId="0" applyFont="1" applyFill="1" applyBorder="1" applyAlignment="1">
      <alignment horizontal="center" vertical="center" shrinkToFit="1"/>
    </xf>
    <xf numFmtId="38" fontId="49" fillId="3" borderId="4" xfId="5" applyFont="1" applyFill="1" applyBorder="1" applyAlignment="1">
      <alignment horizontal="center" vertical="center"/>
    </xf>
    <xf numFmtId="38" fontId="49" fillId="3" borderId="0" xfId="5" applyFont="1" applyFill="1" applyBorder="1" applyAlignment="1">
      <alignment horizontal="center" vertical="center"/>
    </xf>
    <xf numFmtId="38" fontId="49" fillId="3" borderId="5" xfId="5" applyFont="1" applyFill="1" applyBorder="1" applyAlignment="1">
      <alignment horizontal="center" vertical="center"/>
    </xf>
    <xf numFmtId="0" fontId="41" fillId="3" borderId="0" xfId="0" applyFont="1" applyFill="1" applyAlignment="1">
      <alignment horizontal="center" vertical="center"/>
    </xf>
    <xf numFmtId="0" fontId="0" fillId="3" borderId="0" xfId="0" applyFont="1" applyFill="1" applyAlignment="1">
      <alignment horizontal="left" vertical="center" wrapText="1"/>
    </xf>
    <xf numFmtId="38" fontId="49" fillId="3" borderId="4" xfId="5" applyFont="1" applyFill="1" applyBorder="1" applyAlignment="1">
      <alignment horizontal="center" vertical="center" shrinkToFit="1"/>
    </xf>
    <xf numFmtId="38" fontId="49" fillId="3" borderId="0" xfId="5" applyFont="1" applyFill="1" applyBorder="1" applyAlignment="1">
      <alignment horizontal="center" vertical="center" shrinkToFit="1"/>
    </xf>
    <xf numFmtId="38" fontId="49" fillId="3" borderId="5" xfId="5" applyFont="1" applyFill="1" applyBorder="1" applyAlignment="1">
      <alignment horizontal="center" vertical="center" shrinkToFit="1"/>
    </xf>
    <xf numFmtId="9" fontId="41" fillId="3" borderId="0"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71" fillId="0" borderId="0" xfId="0" applyFont="1" applyFill="1" applyBorder="1" applyAlignment="1"/>
    <xf numFmtId="38" fontId="81" fillId="0" borderId="0" xfId="5"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71" fillId="0" borderId="0" xfId="0" applyFont="1" applyFill="1" applyBorder="1" applyAlignment="1">
      <alignment horizontal="left" vertical="center" wrapText="1"/>
    </xf>
    <xf numFmtId="0" fontId="71" fillId="0" borderId="0" xfId="0" applyFont="1" applyFill="1" applyBorder="1" applyAlignment="1">
      <alignment horizontal="right" vertical="center" wrapText="1"/>
    </xf>
    <xf numFmtId="0" fontId="71" fillId="0" borderId="0" xfId="0" applyFont="1" applyFill="1" applyBorder="1" applyAlignment="1">
      <alignment horizontal="right" vertical="center"/>
    </xf>
    <xf numFmtId="0" fontId="43" fillId="0" borderId="37" xfId="0" applyFont="1" applyFill="1" applyBorder="1" applyAlignment="1">
      <alignment horizontal="left" vertical="center"/>
    </xf>
    <xf numFmtId="0" fontId="23" fillId="0" borderId="8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44" xfId="0" applyFont="1" applyFill="1" applyBorder="1" applyAlignment="1">
      <alignment horizontal="center" vertical="center"/>
    </xf>
    <xf numFmtId="0" fontId="105" fillId="0" borderId="82" xfId="0" applyFont="1" applyFill="1" applyBorder="1" applyAlignment="1">
      <alignment horizontal="center" vertical="center" wrapText="1"/>
    </xf>
    <xf numFmtId="0" fontId="105" fillId="0" borderId="63" xfId="0" applyFont="1" applyFill="1" applyBorder="1" applyAlignment="1">
      <alignment horizontal="center" vertical="center" wrapText="1"/>
    </xf>
    <xf numFmtId="0" fontId="105" fillId="0" borderId="1" xfId="0" applyFont="1" applyFill="1" applyBorder="1" applyAlignment="1">
      <alignment horizontal="left" vertical="center" wrapText="1"/>
    </xf>
    <xf numFmtId="0" fontId="105" fillId="0" borderId="2" xfId="0" applyFont="1" applyFill="1" applyBorder="1" applyAlignment="1">
      <alignment horizontal="left" vertical="center"/>
    </xf>
    <xf numFmtId="0" fontId="43" fillId="0" borderId="44" xfId="0" applyFont="1" applyFill="1" applyBorder="1" applyAlignment="1">
      <alignment horizontal="left" vertical="center" wrapText="1"/>
    </xf>
    <xf numFmtId="0" fontId="43" fillId="0" borderId="44" xfId="0" applyFont="1" applyFill="1" applyBorder="1" applyAlignment="1">
      <alignment horizontal="left" vertical="center"/>
    </xf>
    <xf numFmtId="0" fontId="43" fillId="0" borderId="54" xfId="0" applyFont="1" applyFill="1" applyBorder="1" applyAlignment="1">
      <alignment horizontal="left" vertical="center"/>
    </xf>
    <xf numFmtId="0" fontId="43" fillId="0" borderId="41" xfId="0" applyFont="1" applyFill="1" applyBorder="1" applyAlignment="1">
      <alignment horizontal="left" vertical="center" wrapText="1"/>
    </xf>
    <xf numFmtId="0" fontId="43" fillId="0" borderId="41" xfId="0" applyFont="1" applyFill="1" applyBorder="1" applyAlignment="1">
      <alignment horizontal="left" vertical="center"/>
    </xf>
    <xf numFmtId="0" fontId="43" fillId="0" borderId="37" xfId="0" applyFont="1" applyFill="1" applyBorder="1" applyAlignment="1">
      <alignment horizontal="left" vertical="center" wrapText="1"/>
    </xf>
    <xf numFmtId="0" fontId="43" fillId="0" borderId="152"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3" fillId="0" borderId="51" xfId="0" applyFont="1" applyFill="1" applyBorder="1" applyAlignment="1">
      <alignment horizontal="left" vertical="center" wrapText="1"/>
    </xf>
    <xf numFmtId="0" fontId="43" fillId="0" borderId="58" xfId="0" applyFont="1" applyFill="1" applyBorder="1" applyAlignment="1">
      <alignment horizontal="left" vertical="center" wrapText="1"/>
    </xf>
    <xf numFmtId="0" fontId="105" fillId="0" borderId="31" xfId="0" applyFont="1" applyFill="1" applyBorder="1" applyAlignment="1">
      <alignment horizontal="center" vertical="center"/>
    </xf>
    <xf numFmtId="0" fontId="105" fillId="0" borderId="28" xfId="0" applyFont="1" applyFill="1" applyBorder="1" applyAlignment="1">
      <alignment horizontal="center" vertical="center"/>
    </xf>
    <xf numFmtId="0" fontId="90" fillId="0" borderId="83" xfId="3" applyFont="1" applyBorder="1" applyAlignment="1">
      <alignment horizontal="center" vertical="center" wrapText="1" shrinkToFit="1"/>
    </xf>
    <xf numFmtId="0" fontId="90" fillId="0" borderId="131" xfId="3" applyFont="1" applyBorder="1" applyAlignment="1">
      <alignment horizontal="center" vertical="center" wrapText="1" shrinkToFit="1"/>
    </xf>
    <xf numFmtId="0" fontId="90" fillId="0" borderId="125" xfId="3" applyFont="1" applyBorder="1" applyAlignment="1">
      <alignment horizontal="center" vertical="center" shrinkToFit="1"/>
    </xf>
    <xf numFmtId="0" fontId="90" fillId="0" borderId="118" xfId="3" applyFont="1" applyBorder="1" applyAlignment="1">
      <alignment horizontal="center" vertical="center" shrinkToFit="1"/>
    </xf>
    <xf numFmtId="0" fontId="90" fillId="0" borderId="130" xfId="3" applyFont="1" applyBorder="1" applyAlignment="1">
      <alignment horizontal="center" vertical="center" shrinkToFit="1"/>
    </xf>
    <xf numFmtId="0" fontId="90" fillId="0" borderId="104" xfId="3" applyFont="1" applyBorder="1" applyAlignment="1">
      <alignment horizontal="center" vertical="center"/>
    </xf>
    <xf numFmtId="0" fontId="90" fillId="0" borderId="93" xfId="3" applyFont="1" applyBorder="1" applyAlignment="1">
      <alignment horizontal="center" vertical="center"/>
    </xf>
    <xf numFmtId="0" fontId="90" fillId="0" borderId="105" xfId="3" applyFont="1" applyBorder="1" applyAlignment="1">
      <alignment horizontal="center" vertical="center"/>
    </xf>
    <xf numFmtId="0" fontId="90" fillId="0" borderId="75" xfId="3" applyFont="1" applyBorder="1" applyAlignment="1">
      <alignment horizontal="center" vertical="center" wrapText="1" shrinkToFit="1"/>
    </xf>
    <xf numFmtId="0" fontId="90" fillId="0" borderId="138" xfId="3" applyFont="1" applyBorder="1" applyAlignment="1">
      <alignment horizontal="center" vertical="center" wrapText="1" shrinkToFit="1"/>
    </xf>
    <xf numFmtId="0" fontId="90" fillId="0" borderId="1" xfId="3" applyFont="1" applyBorder="1" applyAlignment="1">
      <alignment horizontal="center" vertical="center" shrinkToFit="1"/>
    </xf>
    <xf numFmtId="0" fontId="90" fillId="0" borderId="3" xfId="3" applyFont="1" applyBorder="1" applyAlignment="1">
      <alignment horizontal="center" vertical="center" shrinkToFit="1"/>
    </xf>
    <xf numFmtId="0" fontId="90" fillId="0" borderId="6" xfId="3" applyFont="1" applyBorder="1" applyAlignment="1">
      <alignment horizontal="center" vertical="center" shrinkToFit="1"/>
    </xf>
    <xf numFmtId="0" fontId="90" fillId="0" borderId="8" xfId="3" applyFont="1" applyBorder="1" applyAlignment="1">
      <alignment horizontal="center" vertical="center" shrinkToFit="1"/>
    </xf>
    <xf numFmtId="0" fontId="90" fillId="0" borderId="1" xfId="3" applyFont="1" applyBorder="1" applyAlignment="1">
      <alignment horizontal="center" vertical="center" wrapText="1" shrinkToFit="1"/>
    </xf>
    <xf numFmtId="0" fontId="90" fillId="0" borderId="3" xfId="3" applyFont="1" applyBorder="1" applyAlignment="1">
      <alignment horizontal="center" vertical="center" wrapText="1" shrinkToFit="1"/>
    </xf>
    <xf numFmtId="0" fontId="90" fillId="0" borderId="6" xfId="3" applyFont="1" applyBorder="1" applyAlignment="1">
      <alignment horizontal="center" vertical="center" wrapText="1" shrinkToFit="1"/>
    </xf>
    <xf numFmtId="0" fontId="90" fillId="0" borderId="8" xfId="3" applyFont="1" applyBorder="1" applyAlignment="1">
      <alignment horizontal="center" vertical="center" wrapText="1" shrinkToFit="1"/>
    </xf>
    <xf numFmtId="0" fontId="90" fillId="0" borderId="2" xfId="3" applyFont="1" applyBorder="1" applyAlignment="1">
      <alignment horizontal="center" vertical="center" shrinkToFit="1"/>
    </xf>
    <xf numFmtId="0" fontId="90" fillId="0" borderId="7" xfId="3" applyFont="1" applyBorder="1" applyAlignment="1">
      <alignment horizontal="center" vertical="center" shrinkToFit="1"/>
    </xf>
    <xf numFmtId="0" fontId="90" fillId="0" borderId="63" xfId="3" applyFont="1" applyBorder="1" applyAlignment="1">
      <alignment horizontal="center" vertical="center" wrapText="1" shrinkToFit="1"/>
    </xf>
    <xf numFmtId="0" fontId="90" fillId="0" borderId="116" xfId="3" applyFont="1" applyBorder="1" applyAlignment="1">
      <alignment horizontal="center" vertical="center" wrapText="1" shrinkToFit="1"/>
    </xf>
    <xf numFmtId="0" fontId="90" fillId="0" borderId="130" xfId="3" applyFont="1" applyBorder="1" applyAlignment="1">
      <alignment horizontal="center" vertical="center" wrapText="1" shrinkToFit="1"/>
    </xf>
    <xf numFmtId="181" fontId="90" fillId="0" borderId="2" xfId="3" applyNumberFormat="1" applyFont="1" applyBorder="1" applyAlignment="1">
      <alignment horizontal="right" vertical="center" shrinkToFit="1"/>
    </xf>
    <xf numFmtId="181" fontId="90" fillId="0" borderId="0" xfId="3" applyNumberFormat="1" applyFont="1" applyBorder="1" applyAlignment="1">
      <alignment horizontal="right" vertical="center" shrinkToFit="1"/>
    </xf>
    <xf numFmtId="181" fontId="90" fillId="0" borderId="7" xfId="3" applyNumberFormat="1" applyFont="1" applyBorder="1" applyAlignment="1">
      <alignment horizontal="right" vertical="center" shrinkToFit="1"/>
    </xf>
    <xf numFmtId="201" fontId="90" fillId="0" borderId="82" xfId="3" applyNumberFormat="1" applyFont="1" applyFill="1" applyBorder="1" applyAlignment="1">
      <alignment horizontal="right" vertical="center" shrinkToFit="1"/>
    </xf>
    <xf numFmtId="201" fontId="90" fillId="0" borderId="81" xfId="3" applyNumberFormat="1" applyFont="1" applyFill="1" applyBorder="1" applyAlignment="1">
      <alignment horizontal="right" vertical="center" shrinkToFit="1"/>
    </xf>
    <xf numFmtId="201" fontId="90" fillId="0" borderId="83" xfId="3" applyNumberFormat="1" applyFont="1" applyFill="1" applyBorder="1" applyAlignment="1">
      <alignment horizontal="right" vertical="center" shrinkToFit="1"/>
    </xf>
    <xf numFmtId="201" fontId="90" fillId="0" borderId="85" xfId="3" applyNumberFormat="1" applyFont="1" applyFill="1" applyBorder="1" applyAlignment="1">
      <alignment horizontal="right" vertical="center" shrinkToFit="1"/>
    </xf>
    <xf numFmtId="201" fontId="90" fillId="0" borderId="80" xfId="3" applyNumberFormat="1" applyFont="1" applyFill="1" applyBorder="1" applyAlignment="1">
      <alignment vertical="center" shrinkToFit="1"/>
    </xf>
    <xf numFmtId="201" fontId="90" fillId="0" borderId="84" xfId="3" applyNumberFormat="1" applyFont="1" applyFill="1" applyBorder="1" applyAlignment="1">
      <alignment vertical="center" shrinkToFit="1"/>
    </xf>
    <xf numFmtId="201" fontId="90" fillId="0" borderId="83" xfId="3" applyNumberFormat="1" applyFont="1" applyFill="1" applyBorder="1" applyAlignment="1">
      <alignment vertical="center" shrinkToFit="1"/>
    </xf>
    <xf numFmtId="201" fontId="90" fillId="0" borderId="85" xfId="3" applyNumberFormat="1" applyFont="1" applyFill="1" applyBorder="1" applyAlignment="1">
      <alignment vertical="center" shrinkToFit="1"/>
    </xf>
    <xf numFmtId="0" fontId="90" fillId="0" borderId="97" xfId="3" applyFont="1" applyBorder="1" applyAlignment="1">
      <alignment horizontal="left" vertical="center"/>
    </xf>
    <xf numFmtId="205" fontId="90" fillId="0" borderId="5" xfId="3" applyNumberFormat="1" applyFont="1" applyBorder="1" applyAlignment="1">
      <alignment vertical="top" shrinkToFit="1"/>
    </xf>
    <xf numFmtId="205" fontId="90" fillId="0" borderId="8" xfId="3" applyNumberFormat="1" applyFont="1" applyBorder="1" applyAlignment="1">
      <alignment vertical="top" shrinkToFit="1"/>
    </xf>
    <xf numFmtId="0" fontId="90" fillId="0" borderId="116" xfId="3" applyFont="1" applyBorder="1" applyAlignment="1">
      <alignment horizontal="center" vertical="center" wrapText="1"/>
    </xf>
    <xf numFmtId="0" fontId="90" fillId="0" borderId="118" xfId="3" applyFont="1" applyBorder="1" applyAlignment="1">
      <alignment horizontal="center" vertical="center" wrapText="1"/>
    </xf>
    <xf numFmtId="0" fontId="90" fillId="0" borderId="130" xfId="3" applyFont="1" applyBorder="1" applyAlignment="1">
      <alignment horizontal="center" vertical="center" wrapText="1"/>
    </xf>
    <xf numFmtId="181" fontId="90" fillId="0" borderId="3" xfId="3" applyNumberFormat="1" applyFont="1" applyBorder="1" applyAlignment="1">
      <alignment horizontal="right" vertical="center" shrinkToFit="1"/>
    </xf>
    <xf numFmtId="181" fontId="90" fillId="0" borderId="5" xfId="3" applyNumberFormat="1" applyFont="1" applyBorder="1" applyAlignment="1">
      <alignment horizontal="right" vertical="center" shrinkToFit="1"/>
    </xf>
    <xf numFmtId="181" fontId="90" fillId="0" borderId="8" xfId="3" applyNumberFormat="1" applyFont="1" applyBorder="1" applyAlignment="1">
      <alignment horizontal="right" vertical="center" shrinkToFit="1"/>
    </xf>
    <xf numFmtId="181" fontId="90" fillId="0" borderId="3" xfId="3" applyNumberFormat="1" applyFont="1" applyBorder="1" applyAlignment="1">
      <alignment horizontal="right" shrinkToFit="1"/>
    </xf>
    <xf numFmtId="181" fontId="90" fillId="0" borderId="5" xfId="3" applyNumberFormat="1" applyFont="1" applyBorder="1" applyAlignment="1">
      <alignment horizontal="right" shrinkToFit="1"/>
    </xf>
    <xf numFmtId="201" fontId="90" fillId="0" borderId="82" xfId="3" applyNumberFormat="1" applyFont="1" applyFill="1" applyBorder="1" applyAlignment="1">
      <alignment vertical="center" shrinkToFit="1"/>
    </xf>
    <xf numFmtId="201" fontId="90" fillId="0" borderId="81" xfId="3" applyNumberFormat="1" applyFont="1" applyFill="1" applyBorder="1" applyAlignment="1">
      <alignment vertical="center" shrinkToFit="1"/>
    </xf>
    <xf numFmtId="201" fontId="90" fillId="0" borderId="63" xfId="3" applyNumberFormat="1" applyFont="1" applyFill="1" applyBorder="1" applyAlignment="1">
      <alignment vertical="center" shrinkToFit="1"/>
    </xf>
    <xf numFmtId="201" fontId="90" fillId="0" borderId="131" xfId="3" applyNumberFormat="1" applyFont="1" applyFill="1" applyBorder="1" applyAlignment="1">
      <alignment vertical="center" shrinkToFit="1"/>
    </xf>
    <xf numFmtId="0" fontId="90" fillId="0" borderId="0" xfId="3" applyFont="1" applyBorder="1" applyAlignment="1">
      <alignment horizontal="center" vertical="center"/>
    </xf>
    <xf numFmtId="201" fontId="90" fillId="0" borderId="115" xfId="3" applyNumberFormat="1" applyFont="1" applyFill="1" applyBorder="1" applyAlignment="1">
      <alignment vertical="center" shrinkToFit="1"/>
    </xf>
    <xf numFmtId="205" fontId="90" fillId="0" borderId="5" xfId="3" applyNumberFormat="1" applyFont="1" applyBorder="1" applyAlignment="1">
      <alignment horizontal="right" vertical="top" shrinkToFit="1"/>
    </xf>
    <xf numFmtId="0" fontId="90" fillId="0" borderId="97" xfId="3" applyFont="1" applyBorder="1" applyAlignment="1">
      <alignment horizontal="center" vertical="center"/>
    </xf>
    <xf numFmtId="0" fontId="90" fillId="0" borderId="80" xfId="3" applyFont="1" applyBorder="1" applyAlignment="1">
      <alignment horizontal="center" vertical="center" wrapText="1"/>
    </xf>
    <xf numFmtId="0" fontId="90" fillId="0" borderId="84" xfId="3" applyFont="1" applyBorder="1" applyAlignment="1">
      <alignment horizontal="center" vertical="center" wrapText="1"/>
    </xf>
    <xf numFmtId="181" fontId="90" fillId="0" borderId="3" xfId="3" applyNumberFormat="1" applyFont="1" applyBorder="1" applyAlignment="1">
      <alignment vertical="center" shrinkToFit="1"/>
    </xf>
    <xf numFmtId="181" fontId="90" fillId="0" borderId="5" xfId="3" applyNumberFormat="1" applyFont="1" applyBorder="1" applyAlignment="1">
      <alignment vertical="center" shrinkToFit="1"/>
    </xf>
    <xf numFmtId="181" fontId="90" fillId="0" borderId="3" xfId="3" applyNumberFormat="1" applyFont="1" applyBorder="1" applyAlignment="1">
      <alignment shrinkToFit="1"/>
    </xf>
    <xf numFmtId="181" fontId="90" fillId="0" borderId="5" xfId="3" applyNumberFormat="1" applyFont="1" applyBorder="1" applyAlignment="1">
      <alignment shrinkToFit="1"/>
    </xf>
    <xf numFmtId="181" fontId="90" fillId="0" borderId="2" xfId="3" applyNumberFormat="1" applyFont="1" applyFill="1" applyBorder="1" applyAlignment="1">
      <alignment vertical="center" shrinkToFit="1"/>
    </xf>
    <xf numFmtId="181" fontId="90" fillId="0" borderId="0" xfId="3" applyNumberFormat="1" applyFont="1" applyFill="1" applyBorder="1" applyAlignment="1">
      <alignment vertical="center" shrinkToFit="1"/>
    </xf>
    <xf numFmtId="0" fontId="90" fillId="0" borderId="115" xfId="3" applyFont="1" applyBorder="1" applyAlignment="1">
      <alignment horizontal="center" vertical="center" wrapText="1"/>
    </xf>
    <xf numFmtId="181" fontId="90" fillId="0" borderId="8" xfId="3" applyNumberFormat="1" applyFont="1" applyBorder="1" applyAlignment="1">
      <alignment vertical="center" shrinkToFit="1"/>
    </xf>
    <xf numFmtId="181" fontId="90" fillId="0" borderId="2" xfId="3" applyNumberFormat="1" applyFont="1" applyBorder="1" applyAlignment="1">
      <alignment vertical="center" shrinkToFit="1"/>
    </xf>
    <xf numFmtId="181" fontId="90" fillId="0" borderId="0" xfId="3" applyNumberFormat="1" applyFont="1" applyBorder="1" applyAlignment="1">
      <alignment vertical="center" shrinkToFit="1"/>
    </xf>
    <xf numFmtId="181" fontId="90" fillId="0" borderId="7" xfId="3" applyNumberFormat="1" applyFont="1" applyBorder="1" applyAlignment="1">
      <alignment vertical="center" shrinkToFit="1"/>
    </xf>
    <xf numFmtId="201" fontId="90" fillId="0" borderId="89" xfId="3" applyNumberFormat="1" applyFont="1" applyFill="1" applyBorder="1" applyAlignment="1">
      <alignment vertical="center" shrinkToFit="1"/>
    </xf>
    <xf numFmtId="201" fontId="90" fillId="0" borderId="90" xfId="3" applyNumberFormat="1" applyFont="1" applyFill="1" applyBorder="1" applyAlignment="1">
      <alignment vertical="center" shrinkToFit="1"/>
    </xf>
    <xf numFmtId="201" fontId="90" fillId="0" borderId="86" xfId="3" applyNumberFormat="1" applyFont="1" applyFill="1" applyBorder="1" applyAlignment="1">
      <alignment vertical="center" shrinkToFit="1"/>
    </xf>
    <xf numFmtId="205" fontId="90" fillId="0" borderId="88" xfId="3" applyNumberFormat="1" applyFont="1" applyBorder="1" applyAlignment="1">
      <alignment vertical="top" shrinkToFit="1"/>
    </xf>
    <xf numFmtId="0" fontId="90" fillId="0" borderId="86" xfId="3" applyFont="1" applyBorder="1" applyAlignment="1">
      <alignment horizontal="center" vertical="center" wrapText="1"/>
    </xf>
    <xf numFmtId="181" fontId="90" fillId="0" borderId="88" xfId="3" applyNumberFormat="1" applyFont="1" applyBorder="1" applyAlignment="1">
      <alignment vertical="center" shrinkToFit="1"/>
    </xf>
    <xf numFmtId="181" fontId="90" fillId="0" borderId="87" xfId="3" applyNumberFormat="1" applyFont="1" applyBorder="1" applyAlignment="1">
      <alignment vertical="center" shrinkToFit="1"/>
    </xf>
    <xf numFmtId="181" fontId="94" fillId="0" borderId="0" xfId="3" applyNumberFormat="1" applyFont="1" applyBorder="1" applyAlignment="1">
      <alignment vertical="center" shrinkToFit="1"/>
    </xf>
    <xf numFmtId="0" fontId="90" fillId="0" borderId="0" xfId="3" applyFont="1" applyBorder="1" applyAlignment="1">
      <alignment horizontal="center" vertical="center" shrinkToFit="1"/>
    </xf>
    <xf numFmtId="0" fontId="90" fillId="0" borderId="0" xfId="3" applyFont="1" applyAlignment="1">
      <alignment horizontal="left" vertical="center"/>
    </xf>
    <xf numFmtId="38" fontId="92" fillId="3" borderId="91" xfId="7" applyFont="1" applyFill="1" applyBorder="1" applyAlignment="1">
      <alignment horizontal="distributed" vertical="center" justifyLastLine="1"/>
    </xf>
    <xf numFmtId="38" fontId="92" fillId="3" borderId="82" xfId="7" applyFont="1" applyFill="1" applyBorder="1" applyAlignment="1">
      <alignment horizontal="distributed" vertical="center" justifyLastLine="1"/>
    </xf>
    <xf numFmtId="38" fontId="92" fillId="3" borderId="63" xfId="7" applyFont="1" applyFill="1" applyBorder="1" applyAlignment="1">
      <alignment horizontal="distributed" vertical="center" justifyLastLine="1"/>
    </xf>
    <xf numFmtId="38" fontId="95" fillId="3" borderId="163" xfId="7" applyFont="1" applyFill="1" applyBorder="1" applyAlignment="1">
      <alignment horizontal="left" vertical="center"/>
    </xf>
    <xf numFmtId="38" fontId="95" fillId="3" borderId="150" xfId="7" applyFont="1" applyFill="1" applyBorder="1" applyAlignment="1">
      <alignment horizontal="left" vertical="center"/>
    </xf>
    <xf numFmtId="38" fontId="95" fillId="3" borderId="63" xfId="7" applyFont="1" applyFill="1" applyBorder="1" applyAlignment="1">
      <alignment horizontal="left" vertical="center"/>
    </xf>
    <xf numFmtId="38" fontId="95" fillId="3" borderId="156" xfId="7" applyFont="1" applyFill="1" applyBorder="1" applyAlignment="1">
      <alignment horizontal="left" vertical="center"/>
    </xf>
    <xf numFmtId="38" fontId="95" fillId="3" borderId="154" xfId="7" applyFont="1" applyFill="1" applyBorder="1" applyAlignment="1">
      <alignment horizontal="left" vertical="center"/>
    </xf>
    <xf numFmtId="38" fontId="92" fillId="3" borderId="0" xfId="7" applyFont="1" applyFill="1" applyBorder="1" applyAlignment="1">
      <alignment horizontal="distributed" vertical="center" justifyLastLine="1"/>
    </xf>
    <xf numFmtId="38" fontId="95" fillId="3" borderId="0" xfId="7" applyFont="1" applyFill="1" applyBorder="1" applyAlignment="1">
      <alignment horizontal="left" vertical="center"/>
    </xf>
    <xf numFmtId="0" fontId="93" fillId="0" borderId="0" xfId="3" applyFont="1" applyAlignment="1">
      <alignment horizontal="left" vertical="top" wrapText="1"/>
    </xf>
    <xf numFmtId="38" fontId="95" fillId="3" borderId="82" xfId="7" applyFont="1" applyFill="1" applyBorder="1" applyAlignment="1">
      <alignment horizontal="left" vertical="center"/>
    </xf>
    <xf numFmtId="38" fontId="92" fillId="0" borderId="63" xfId="7" applyFont="1" applyBorder="1" applyAlignment="1">
      <alignment vertical="center" textRotation="255"/>
    </xf>
    <xf numFmtId="0" fontId="92" fillId="0" borderId="91" xfId="3" applyFont="1" applyBorder="1" applyAlignment="1">
      <alignment vertical="center" textRotation="255"/>
    </xf>
    <xf numFmtId="38" fontId="92" fillId="0" borderId="91" xfId="7" applyFont="1" applyBorder="1" applyAlignment="1">
      <alignment horizontal="distributed" vertical="center" justifyLastLine="1"/>
    </xf>
    <xf numFmtId="38" fontId="92" fillId="0" borderId="91" xfId="7" applyFont="1" applyBorder="1" applyAlignment="1">
      <alignment vertical="center" textRotation="255"/>
    </xf>
    <xf numFmtId="0" fontId="92" fillId="0" borderId="91" xfId="3" applyFont="1" applyBorder="1" applyAlignment="1">
      <alignment vertical="center"/>
    </xf>
    <xf numFmtId="0" fontId="92" fillId="0" borderId="82" xfId="3" applyFont="1" applyBorder="1" applyAlignment="1">
      <alignment vertical="center"/>
    </xf>
    <xf numFmtId="0" fontId="92" fillId="0" borderId="156" xfId="3" applyFont="1" applyBorder="1" applyAlignment="1">
      <alignment vertical="center"/>
    </xf>
    <xf numFmtId="38" fontId="92" fillId="0" borderId="154" xfId="7" applyFont="1" applyBorder="1" applyAlignment="1">
      <alignment vertical="center" textRotation="255"/>
    </xf>
    <xf numFmtId="0" fontId="40" fillId="0" borderId="38" xfId="0" applyFont="1" applyFill="1" applyBorder="1" applyAlignment="1">
      <alignment horizontal="distributed" vertical="center"/>
    </xf>
    <xf numFmtId="0" fontId="40" fillId="0" borderId="37" xfId="0" applyFont="1" applyFill="1" applyBorder="1" applyAlignment="1">
      <alignment horizontal="distributed" vertical="center"/>
    </xf>
    <xf numFmtId="0" fontId="23" fillId="0" borderId="0" xfId="0" applyFont="1" applyFill="1" applyAlignment="1">
      <alignment vertical="center"/>
    </xf>
    <xf numFmtId="0" fontId="49" fillId="0" borderId="4" xfId="0" applyFont="1" applyFill="1" applyBorder="1" applyAlignment="1">
      <alignment horizontal="center" vertical="center" justifyLastLine="1"/>
    </xf>
    <xf numFmtId="0" fontId="49" fillId="0" borderId="0" xfId="0" applyFont="1" applyFill="1" applyBorder="1" applyAlignment="1">
      <alignment horizontal="center" vertical="center" justifyLastLine="1"/>
    </xf>
    <xf numFmtId="0" fontId="40" fillId="0" borderId="49" xfId="0" applyFont="1" applyFill="1" applyBorder="1" applyAlignment="1">
      <alignment horizontal="distributed" vertical="center"/>
    </xf>
    <xf numFmtId="0" fontId="40" fillId="0" borderId="41" xfId="0" applyFont="1" applyFill="1" applyBorder="1" applyAlignment="1">
      <alignment horizontal="distributed" vertical="center"/>
    </xf>
    <xf numFmtId="0" fontId="0" fillId="0" borderId="37" xfId="0" applyFont="1" applyFill="1" applyBorder="1" applyAlignment="1">
      <alignment horizontal="distributed"/>
    </xf>
    <xf numFmtId="0" fontId="40" fillId="0" borderId="2" xfId="0" applyFont="1" applyFill="1" applyBorder="1" applyAlignment="1">
      <alignment horizontal="distributed" vertical="center"/>
    </xf>
    <xf numFmtId="0" fontId="0" fillId="0" borderId="2" xfId="0" applyFont="1" applyFill="1" applyBorder="1" applyAlignment="1">
      <alignment horizontal="distributed"/>
    </xf>
    <xf numFmtId="0" fontId="40" fillId="0" borderId="45" xfId="0" applyFont="1" applyFill="1" applyBorder="1" applyAlignment="1">
      <alignment horizontal="distributed" vertical="center"/>
    </xf>
    <xf numFmtId="0" fontId="0" fillId="0" borderId="34" xfId="0" applyFont="1" applyFill="1" applyBorder="1" applyAlignment="1">
      <alignment horizontal="distributed"/>
    </xf>
    <xf numFmtId="0" fontId="46" fillId="0" borderId="126" xfId="0" applyFont="1" applyBorder="1" applyAlignment="1">
      <alignment horizontal="center" vertical="center" wrapText="1"/>
    </xf>
    <xf numFmtId="0" fontId="46" fillId="0" borderId="129" xfId="0" applyFont="1" applyBorder="1" applyAlignment="1">
      <alignment horizontal="center" vertical="center" wrapText="1"/>
    </xf>
    <xf numFmtId="0" fontId="46" fillId="2" borderId="126" xfId="0" applyFont="1" applyFill="1" applyBorder="1" applyAlignment="1">
      <alignment horizontal="center" vertical="center" wrapText="1"/>
    </xf>
    <xf numFmtId="0" fontId="46" fillId="2" borderId="129" xfId="0" applyFont="1" applyFill="1" applyBorder="1" applyAlignment="1">
      <alignment horizontal="center" vertical="center" wrapText="1"/>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8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71" fillId="0" borderId="104" xfId="0" applyFont="1" applyBorder="1" applyAlignment="1">
      <alignment horizontal="center" vertical="center" wrapText="1"/>
    </xf>
    <xf numFmtId="0" fontId="71" fillId="0" borderId="93" xfId="0" applyFont="1" applyBorder="1" applyAlignment="1">
      <alignment horizontal="center" vertical="center"/>
    </xf>
    <xf numFmtId="0" fontId="71" fillId="0" borderId="94" xfId="0" applyFont="1" applyBorder="1" applyAlignment="1">
      <alignment horizontal="center" vertical="center"/>
    </xf>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5" xfId="0" applyFont="1" applyBorder="1" applyAlignment="1">
      <alignment horizontal="center" vertical="center"/>
    </xf>
    <xf numFmtId="0" fontId="71" fillId="0" borderId="109" xfId="0" applyFont="1" applyBorder="1" applyAlignment="1">
      <alignment horizontal="center" vertical="center"/>
    </xf>
    <xf numFmtId="0" fontId="71" fillId="0" borderId="107" xfId="0" applyFont="1" applyBorder="1" applyAlignment="1">
      <alignment horizontal="center" vertical="center"/>
    </xf>
    <xf numFmtId="0" fontId="71" fillId="0" borderId="108" xfId="0" applyFont="1" applyBorder="1" applyAlignment="1">
      <alignment horizontal="center" vertical="center"/>
    </xf>
    <xf numFmtId="0" fontId="0" fillId="0" borderId="78" xfId="0" applyBorder="1" applyAlignment="1">
      <alignment horizontal="distributed" vertical="center" justifyLastLine="1"/>
    </xf>
    <xf numFmtId="0" fontId="18" fillId="0" borderId="78" xfId="0" applyFont="1" applyBorder="1" applyAlignment="1">
      <alignment horizontal="distributed" vertical="center" justifyLastLine="1"/>
    </xf>
    <xf numFmtId="0" fontId="18" fillId="0" borderId="91" xfId="0" applyFont="1" applyBorder="1" applyAlignment="1">
      <alignment horizontal="distributed" vertical="center" justifyLastLine="1"/>
    </xf>
    <xf numFmtId="0" fontId="18" fillId="0" borderId="110" xfId="0" applyFont="1" applyBorder="1" applyAlignment="1">
      <alignment horizontal="distributed" vertical="center" justifyLastLine="1"/>
    </xf>
    <xf numFmtId="0" fontId="0" fillId="0" borderId="112" xfId="0" applyBorder="1" applyAlignment="1">
      <alignment horizontal="center" vertical="center"/>
    </xf>
    <xf numFmtId="0" fontId="0" fillId="0" borderId="61"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81" fontId="4" fillId="0" borderId="60" xfId="0" applyNumberFormat="1" applyFont="1" applyFill="1" applyBorder="1" applyAlignment="1">
      <alignment horizontal="right" vertical="center"/>
    </xf>
    <xf numFmtId="181" fontId="4" fillId="0" borderId="61" xfId="0" applyNumberFormat="1" applyFont="1" applyFill="1" applyBorder="1" applyAlignment="1">
      <alignment horizontal="right" vertical="center"/>
    </xf>
    <xf numFmtId="181" fontId="4" fillId="0" borderId="113" xfId="0" applyNumberFormat="1" applyFont="1" applyFill="1" applyBorder="1" applyAlignment="1">
      <alignment horizontal="right" vertical="center"/>
    </xf>
    <xf numFmtId="196" fontId="4" fillId="0" borderId="60" xfId="0" applyNumberFormat="1" applyFont="1" applyFill="1" applyBorder="1" applyAlignment="1">
      <alignment horizontal="right" vertical="center"/>
    </xf>
    <xf numFmtId="196" fontId="4" fillId="0" borderId="61" xfId="0" applyNumberFormat="1" applyFont="1" applyFill="1" applyBorder="1" applyAlignment="1">
      <alignment horizontal="right" vertical="center"/>
    </xf>
    <xf numFmtId="196" fontId="4" fillId="0" borderId="113" xfId="0" applyNumberFormat="1" applyFont="1" applyFill="1" applyBorder="1" applyAlignment="1">
      <alignment horizontal="right" vertical="center"/>
    </xf>
    <xf numFmtId="197" fontId="4" fillId="0" borderId="60" xfId="0" applyNumberFormat="1" applyFont="1" applyFill="1" applyBorder="1" applyAlignment="1">
      <alignment horizontal="right" vertical="center"/>
    </xf>
    <xf numFmtId="197" fontId="4" fillId="0" borderId="61" xfId="0" applyNumberFormat="1" applyFont="1" applyFill="1" applyBorder="1" applyAlignment="1">
      <alignment horizontal="right" vertical="center"/>
    </xf>
    <xf numFmtId="197" fontId="4" fillId="0" borderId="113" xfId="0" applyNumberFormat="1" applyFont="1" applyFill="1" applyBorder="1" applyAlignment="1">
      <alignment horizontal="right" vertical="center"/>
    </xf>
    <xf numFmtId="198" fontId="70" fillId="0" borderId="6" xfId="0" applyNumberFormat="1" applyFont="1" applyFill="1" applyBorder="1" applyAlignment="1">
      <alignment horizontal="right" vertical="center"/>
    </xf>
    <xf numFmtId="198" fontId="70" fillId="0" borderId="7" xfId="0" applyNumberFormat="1" applyFont="1" applyFill="1" applyBorder="1" applyAlignment="1">
      <alignment horizontal="right" vertical="center"/>
    </xf>
    <xf numFmtId="198" fontId="70" fillId="0" borderId="8" xfId="0" applyNumberFormat="1" applyFont="1" applyFill="1" applyBorder="1" applyAlignment="1">
      <alignment horizontal="right" vertical="center"/>
    </xf>
    <xf numFmtId="199" fontId="70" fillId="0" borderId="6" xfId="0" applyNumberFormat="1" applyFont="1" applyFill="1" applyBorder="1" applyAlignment="1">
      <alignment horizontal="right" vertical="center"/>
    </xf>
    <xf numFmtId="199" fontId="70" fillId="0" borderId="7" xfId="0" applyNumberFormat="1" applyFont="1" applyFill="1" applyBorder="1" applyAlignment="1">
      <alignment horizontal="right" vertical="center"/>
    </xf>
    <xf numFmtId="199" fontId="70" fillId="0" borderId="8" xfId="0" applyNumberFormat="1" applyFont="1" applyFill="1" applyBorder="1" applyAlignment="1">
      <alignment horizontal="righ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200" fontId="4" fillId="0" borderId="1" xfId="0" applyNumberFormat="1" applyFont="1" applyFill="1" applyBorder="1" applyAlignment="1">
      <alignment horizontal="right" vertical="center"/>
    </xf>
    <xf numFmtId="200" fontId="4" fillId="0" borderId="2" xfId="0" applyNumberFormat="1" applyFont="1" applyFill="1" applyBorder="1" applyAlignment="1">
      <alignment horizontal="right" vertical="center"/>
    </xf>
    <xf numFmtId="200" fontId="4" fillId="0" borderId="3" xfId="0" applyNumberFormat="1" applyFont="1" applyFill="1" applyBorder="1" applyAlignment="1">
      <alignment horizontal="right" vertical="center"/>
    </xf>
    <xf numFmtId="196" fontId="4" fillId="0" borderId="1" xfId="0" applyNumberFormat="1" applyFont="1" applyFill="1" applyBorder="1" applyAlignment="1">
      <alignment horizontal="right" vertical="center"/>
    </xf>
    <xf numFmtId="196" fontId="4" fillId="0" borderId="2" xfId="0" applyNumberFormat="1" applyFont="1" applyFill="1" applyBorder="1" applyAlignment="1">
      <alignment horizontal="right" vertical="center"/>
    </xf>
    <xf numFmtId="196" fontId="4" fillId="0" borderId="3" xfId="0" applyNumberFormat="1" applyFont="1" applyFill="1" applyBorder="1" applyAlignment="1">
      <alignment horizontal="right" vertical="center"/>
    </xf>
    <xf numFmtId="197" fontId="4" fillId="0" borderId="1" xfId="0" applyNumberFormat="1" applyFont="1" applyFill="1" applyBorder="1" applyAlignment="1">
      <alignment horizontal="right" vertical="center"/>
    </xf>
    <xf numFmtId="197" fontId="4" fillId="0" borderId="2" xfId="0" applyNumberFormat="1" applyFont="1" applyFill="1" applyBorder="1" applyAlignment="1">
      <alignment horizontal="right" vertical="center"/>
    </xf>
    <xf numFmtId="197" fontId="4" fillId="0" borderId="3" xfId="0" applyNumberFormat="1" applyFont="1" applyFill="1" applyBorder="1" applyAlignment="1">
      <alignment horizontal="right" vertical="center"/>
    </xf>
    <xf numFmtId="198" fontId="70" fillId="0" borderId="4" xfId="0" applyNumberFormat="1" applyFont="1" applyFill="1" applyBorder="1" applyAlignment="1">
      <alignment horizontal="right" vertical="center"/>
    </xf>
    <xf numFmtId="198" fontId="70" fillId="0" borderId="0" xfId="0" applyNumberFormat="1" applyFont="1" applyFill="1" applyBorder="1" applyAlignment="1">
      <alignment horizontal="right" vertical="center"/>
    </xf>
    <xf numFmtId="198" fontId="70" fillId="0" borderId="5" xfId="0" applyNumberFormat="1" applyFont="1" applyFill="1" applyBorder="1" applyAlignment="1">
      <alignment horizontal="right" vertical="center"/>
    </xf>
    <xf numFmtId="0" fontId="18" fillId="0" borderId="1" xfId="0" applyFont="1" applyBorder="1" applyAlignment="1">
      <alignment horizontal="center"/>
    </xf>
    <xf numFmtId="0" fontId="18" fillId="0" borderId="4" xfId="0" applyFont="1" applyBorder="1" applyAlignment="1">
      <alignment horizont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8" fillId="0" borderId="124" xfId="0" applyFont="1" applyBorder="1" applyAlignment="1">
      <alignment horizontal="center" vertical="center"/>
    </xf>
    <xf numFmtId="0" fontId="18" fillId="0" borderId="87" xfId="0" applyFont="1" applyBorder="1" applyAlignment="1">
      <alignment horizontal="center" vertical="center"/>
    </xf>
    <xf numFmtId="198" fontId="70" fillId="0" borderId="124" xfId="0" applyNumberFormat="1" applyFont="1" applyFill="1" applyBorder="1" applyAlignment="1">
      <alignment horizontal="right" vertical="center"/>
    </xf>
    <xf numFmtId="198" fontId="70" fillId="0" borderId="87" xfId="0" applyNumberFormat="1" applyFont="1" applyFill="1" applyBorder="1" applyAlignment="1">
      <alignment horizontal="right" vertical="center"/>
    </xf>
    <xf numFmtId="198" fontId="70" fillId="0" borderId="88" xfId="0" applyNumberFormat="1" applyFont="1" applyFill="1" applyBorder="1" applyAlignment="1">
      <alignment horizontal="right" vertical="center"/>
    </xf>
    <xf numFmtId="199" fontId="70" fillId="0" borderId="124" xfId="0" applyNumberFormat="1" applyFont="1" applyFill="1" applyBorder="1" applyAlignment="1">
      <alignment horizontal="right" vertical="center"/>
    </xf>
    <xf numFmtId="199" fontId="70" fillId="0" borderId="87" xfId="0" applyNumberFormat="1" applyFont="1" applyFill="1" applyBorder="1" applyAlignment="1">
      <alignment horizontal="right" vertical="center"/>
    </xf>
    <xf numFmtId="199" fontId="70" fillId="0" borderId="88" xfId="0" applyNumberFormat="1" applyFont="1" applyFill="1" applyBorder="1" applyAlignment="1">
      <alignment horizontal="right" vertical="center"/>
    </xf>
    <xf numFmtId="0" fontId="0" fillId="0" borderId="91" xfId="0" applyFont="1" applyBorder="1" applyAlignment="1">
      <alignment horizontal="center" vertical="center"/>
    </xf>
    <xf numFmtId="0" fontId="0" fillId="5" borderId="91" xfId="0" applyFont="1" applyFill="1" applyBorder="1" applyAlignment="1">
      <alignment horizontal="left" vertical="center"/>
    </xf>
    <xf numFmtId="0" fontId="0" fillId="0" borderId="91" xfId="0" applyFont="1" applyBorder="1" applyAlignment="1">
      <alignment vertical="center"/>
    </xf>
    <xf numFmtId="0" fontId="0" fillId="7" borderId="91" xfId="0" applyFont="1" applyFill="1" applyBorder="1" applyAlignment="1">
      <alignment vertical="center" wrapText="1"/>
    </xf>
    <xf numFmtId="0" fontId="0" fillId="7" borderId="91" xfId="0" applyFont="1" applyFill="1" applyBorder="1" applyAlignment="1">
      <alignment horizontal="center" vertical="center" wrapText="1"/>
    </xf>
    <xf numFmtId="0" fontId="81" fillId="7" borderId="91" xfId="0" applyFont="1" applyFill="1" applyBorder="1" applyAlignment="1">
      <alignment vertical="center" wrapText="1"/>
    </xf>
    <xf numFmtId="0" fontId="0" fillId="0" borderId="91" xfId="0" applyFont="1" applyBorder="1" applyAlignment="1">
      <alignment vertical="center" wrapText="1"/>
    </xf>
    <xf numFmtId="0" fontId="0" fillId="7" borderId="91" xfId="0" applyFont="1" applyFill="1" applyBorder="1" applyAlignment="1">
      <alignment vertical="center"/>
    </xf>
  </cellXfs>
  <cellStyles count="9">
    <cellStyle name="パーセント" xfId="2" builtinId="5"/>
    <cellStyle name="パーセント 2" xfId="4"/>
    <cellStyle name="桁区切り" xfId="1" builtinId="6"/>
    <cellStyle name="桁区切り 2" xfId="5"/>
    <cellStyle name="桁区切り 3" xfId="7"/>
    <cellStyle name="桁区切り 4" xfId="8"/>
    <cellStyle name="標準" xfId="0" builtinId="0"/>
    <cellStyle name="標準 2" xfId="6"/>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BD構成比!$K$6</c:f>
              <c:strCache>
                <c:ptCount val="1"/>
                <c:pt idx="0">
                  <c:v>構成比</c:v>
                </c:pt>
              </c:strCache>
            </c:strRef>
          </c:tx>
          <c:spPr>
            <a:pattFill prst="narVert">
              <a:fgClr>
                <a:srgbClr val="0070C0"/>
              </a:fgClr>
              <a:bgClr>
                <a:schemeClr val="bg1"/>
              </a:bgClr>
            </a:pattFill>
            <a:ln>
              <a:solidFill>
                <a:srgbClr val="000000"/>
              </a:solidFill>
            </a:ln>
            <a:effectLst/>
          </c:spPr>
          <c:explosion val="10"/>
          <c:dPt>
            <c:idx val="0"/>
            <c:bubble3D val="0"/>
            <c:spPr>
              <a:pattFill prst="ltDnDiag">
                <a:fgClr>
                  <a:schemeClr val="tx1"/>
                </a:fgClr>
                <a:bgClr>
                  <a:schemeClr val="bg1"/>
                </a:bgClr>
              </a:pattFill>
              <a:ln w="25400">
                <a:solidFill>
                  <a:srgbClr val="000000"/>
                </a:solidFill>
              </a:ln>
              <a:effectLst/>
              <a:sp3d contourW="25400">
                <a:contourClr>
                  <a:srgbClr val="000000"/>
                </a:contourClr>
              </a:sp3d>
            </c:spPr>
            <c:extLst>
              <c:ext xmlns:c16="http://schemas.microsoft.com/office/drawing/2014/chart" uri="{C3380CC4-5D6E-409C-BE32-E72D297353CC}">
                <c16:uniqueId val="{00000001-70C6-4CF9-914F-01B6A9B461D2}"/>
              </c:ext>
            </c:extLst>
          </c:dPt>
          <c:dPt>
            <c:idx val="1"/>
            <c:bubble3D val="0"/>
            <c:spPr>
              <a:pattFill prst="pct10">
                <a:fgClr>
                  <a:schemeClr val="tx1"/>
                </a:fgClr>
                <a:bgClr>
                  <a:schemeClr val="bg1"/>
                </a:bgClr>
              </a:pattFill>
              <a:ln w="25400">
                <a:solidFill>
                  <a:srgbClr val="000000"/>
                </a:solidFill>
              </a:ln>
              <a:effectLst/>
              <a:sp3d contourW="25400">
                <a:contourClr>
                  <a:srgbClr val="000000"/>
                </a:contourClr>
              </a:sp3d>
            </c:spPr>
            <c:extLst>
              <c:ext xmlns:c16="http://schemas.microsoft.com/office/drawing/2014/chart" uri="{C3380CC4-5D6E-409C-BE32-E72D297353CC}">
                <c16:uniqueId val="{00000003-70C6-4CF9-914F-01B6A9B461D2}"/>
              </c:ext>
            </c:extLst>
          </c:dPt>
          <c:dPt>
            <c:idx val="2"/>
            <c:bubble3D val="0"/>
            <c:spPr>
              <a:solidFill>
                <a:schemeClr val="bg1"/>
              </a:solidFill>
              <a:ln w="25400">
                <a:solidFill>
                  <a:srgbClr val="000000"/>
                </a:solidFill>
              </a:ln>
              <a:effectLst/>
              <a:sp3d contourW="25400">
                <a:contourClr>
                  <a:srgbClr val="000000"/>
                </a:contourClr>
              </a:sp3d>
            </c:spPr>
            <c:extLst>
              <c:ext xmlns:c16="http://schemas.microsoft.com/office/drawing/2014/chart" uri="{C3380CC4-5D6E-409C-BE32-E72D297353CC}">
                <c16:uniqueId val="{00000005-70C6-4CF9-914F-01B6A9B461D2}"/>
              </c:ext>
            </c:extLst>
          </c:dPt>
          <c:dPt>
            <c:idx val="3"/>
            <c:bubble3D val="0"/>
            <c:spPr>
              <a:solidFill>
                <a:srgbClr val="CCCCFF"/>
              </a:solidFill>
              <a:ln w="25400">
                <a:solidFill>
                  <a:srgbClr val="000000"/>
                </a:solidFill>
              </a:ln>
              <a:effectLst/>
              <a:sp3d contourW="25400">
                <a:contourClr>
                  <a:srgbClr val="000000"/>
                </a:contourClr>
              </a:sp3d>
            </c:spPr>
            <c:extLst>
              <c:ext xmlns:c16="http://schemas.microsoft.com/office/drawing/2014/chart" uri="{C3380CC4-5D6E-409C-BE32-E72D297353CC}">
                <c16:uniqueId val="{00000007-70C6-4CF9-914F-01B6A9B461D2}"/>
              </c:ext>
            </c:extLst>
          </c:dPt>
          <c:dLbls>
            <c:dLbl>
              <c:idx val="0"/>
              <c:layout>
                <c:manualLayout>
                  <c:x val="7.7360625999749032E-3"/>
                  <c:y val="-0.12647839227071533"/>
                </c:manualLayout>
              </c:layout>
              <c:tx>
                <c:rich>
                  <a:bodyPr/>
                  <a:lstStyle/>
                  <a:p>
                    <a:fld id="{477DE2EC-3F24-46EB-BB74-5631252F4580}" type="CATEGORYNAME">
                      <a:rPr lang="ja-JP" altLang="en-US"/>
                      <a:pPr/>
                      <a:t>[分類名]</a:t>
                    </a:fld>
                    <a:endParaRPr lang="ja-JP" altLang="en-US" baseline="0"/>
                  </a:p>
                  <a:p>
                    <a:fld id="{A7539F2C-5753-445D-9535-5FB79FAE00EE}"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660975279929728"/>
                      <c:h val="0.21343532356067457"/>
                    </c:manualLayout>
                  </c15:layout>
                  <c15:dlblFieldTable/>
                  <c15:showDataLabelsRange val="0"/>
                </c:ext>
                <c:ext xmlns:c16="http://schemas.microsoft.com/office/drawing/2014/chart" uri="{C3380CC4-5D6E-409C-BE32-E72D297353CC}">
                  <c16:uniqueId val="{00000001-70C6-4CF9-914F-01B6A9B461D2}"/>
                </c:ext>
              </c:extLst>
            </c:dLbl>
            <c:dLbl>
              <c:idx val="1"/>
              <c:layout>
                <c:manualLayout>
                  <c:x val="-2.6157942377907266E-3"/>
                  <c:y val="0.22155359097615535"/>
                </c:manualLayout>
              </c:layout>
              <c:tx>
                <c:rich>
                  <a:bodyPr/>
                  <a:lstStyle/>
                  <a:p>
                    <a:fld id="{08BFC473-49D4-4E9F-84AD-708B9304C7FB}" type="CATEGORYNAME">
                      <a:rPr lang="ja-JP" altLang="en-US"/>
                      <a:pPr/>
                      <a:t>[分類名]</a:t>
                    </a:fld>
                    <a:endParaRPr lang="ja-JP" altLang="en-US"/>
                  </a:p>
                  <a:p>
                    <a:fld id="{66424E1F-A549-4A2E-BABE-BBFC510F33D0}"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456891857154514"/>
                      <c:h val="0.20194878079736012"/>
                    </c:manualLayout>
                  </c15:layout>
                  <c15:dlblFieldTable/>
                  <c15:showDataLabelsRange val="0"/>
                </c:ext>
                <c:ext xmlns:c16="http://schemas.microsoft.com/office/drawing/2014/chart" uri="{C3380CC4-5D6E-409C-BE32-E72D297353CC}">
                  <c16:uniqueId val="{00000003-70C6-4CF9-914F-01B6A9B461D2}"/>
                </c:ext>
              </c:extLst>
            </c:dLbl>
            <c:dLbl>
              <c:idx val="2"/>
              <c:layout>
                <c:manualLayout>
                  <c:x val="-3.4693881887213618E-2"/>
                  <c:y val="0.22279577845444365"/>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fld id="{75054C4B-C722-4907-B88A-EF61A404F017}" type="CATEGORYNAME">
                      <a:rPr lang="ja-JP" altLang="en-US"/>
                      <a:pPr>
                        <a:defRPr>
                          <a:solidFill>
                            <a:schemeClr val="tx1"/>
                          </a:solidFill>
                        </a:defRPr>
                      </a:pPr>
                      <a:t>[分類名]</a:t>
                    </a:fld>
                    <a:endParaRPr lang="ja-JP" altLang="en-US"/>
                  </a:p>
                  <a:p>
                    <a:pPr>
                      <a:defRPr>
                        <a:solidFill>
                          <a:schemeClr val="tx1"/>
                        </a:solidFill>
                      </a:defRPr>
                    </a:pPr>
                    <a:r>
                      <a:rPr lang="ja-JP" altLang="en-US" baseline="0"/>
                      <a:t> </a:t>
                    </a:r>
                    <a:fld id="{CB256124-FF3A-4935-A285-7202A7A61597}" type="VALUE">
                      <a:rPr lang="en-US" altLang="ja-JP" baseline="0">
                        <a:solidFill>
                          <a:sysClr val="windowText" lastClr="000000"/>
                        </a:solidFill>
                      </a:rPr>
                      <a:pPr>
                        <a:defRPr>
                          <a:solidFill>
                            <a:schemeClr val="tx1"/>
                          </a:solidFill>
                        </a:defRPr>
                      </a:pPr>
                      <a:t>[値]</a:t>
                    </a:fld>
                    <a:endParaRPr lang="ja-JP" altLang="en-US" baseline="0"/>
                  </a:p>
                </c:rich>
              </c:tx>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7266568301569055"/>
                      <c:h val="0.27631274308335668"/>
                    </c:manualLayout>
                  </c15:layout>
                  <c15:dlblFieldTable/>
                  <c15:showDataLabelsRange val="0"/>
                </c:ext>
                <c:ext xmlns:c16="http://schemas.microsoft.com/office/drawing/2014/chart" uri="{C3380CC4-5D6E-409C-BE32-E72D297353CC}">
                  <c16:uniqueId val="{00000005-70C6-4CF9-914F-01B6A9B461D2}"/>
                </c:ext>
              </c:extLst>
            </c:dLbl>
            <c:dLbl>
              <c:idx val="3"/>
              <c:layout>
                <c:manualLayout>
                  <c:x val="-8.8433703161795801E-2"/>
                  <c:y val="2.12460635698761E-2"/>
                </c:manualLayout>
              </c:layout>
              <c:tx>
                <c:rich>
                  <a:bodyPr/>
                  <a:lstStyle/>
                  <a:p>
                    <a:fld id="{6B04A23C-6941-4F3E-B5E0-8927971AC380}" type="CATEGORYNAME">
                      <a:rPr lang="ja-JP" altLang="en-US"/>
                      <a:pPr/>
                      <a:t>[分類名]</a:t>
                    </a:fld>
                    <a:endParaRPr lang="ja-JP" altLang="en-US" baseline="0"/>
                  </a:p>
                  <a:p>
                    <a:fld id="{4177D90B-99BA-4F81-95CB-F0CCB942E085}"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5669565355109636"/>
                      <c:h val="0.20936106880522898"/>
                    </c:manualLayout>
                  </c15:layout>
                  <c15:dlblFieldTable/>
                  <c15:showDataLabelsRange val="0"/>
                </c:ext>
                <c:ext xmlns:c16="http://schemas.microsoft.com/office/drawing/2014/chart" uri="{C3380CC4-5D6E-409C-BE32-E72D297353CC}">
                  <c16:uniqueId val="{00000007-70C6-4CF9-914F-01B6A9B461D2}"/>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1"/>
            <c:showSerName val="0"/>
            <c:showPercent val="0"/>
            <c:showBubbleSize val="0"/>
            <c:separator> </c:separator>
            <c:showLeaderLines val="1"/>
            <c:leaderLines>
              <c:spPr>
                <a:ln w="12700"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BD構成比!$I$7:$I$10</c:f>
              <c:strCache>
                <c:ptCount val="4"/>
                <c:pt idx="0">
                  <c:v>個人市民税</c:v>
                </c:pt>
                <c:pt idx="1">
                  <c:v>法人市民税</c:v>
                </c:pt>
                <c:pt idx="2">
                  <c:v>固定資産税
都市計画税</c:v>
                </c:pt>
                <c:pt idx="3">
                  <c:v>その他の税</c:v>
                </c:pt>
              </c:strCache>
            </c:strRef>
          </c:cat>
          <c:val>
            <c:numRef>
              <c:f>BD構成比!$K$7:$K$10</c:f>
              <c:numCache>
                <c:formatCode>#,##0.0%;"▲ "#,##0.0%</c:formatCode>
                <c:ptCount val="4"/>
                <c:pt idx="0">
                  <c:v>0.28599999999999998</c:v>
                </c:pt>
                <c:pt idx="1">
                  <c:v>0.14699999999999999</c:v>
                </c:pt>
                <c:pt idx="2">
                  <c:v>0.49199999999999999</c:v>
                </c:pt>
                <c:pt idx="3">
                  <c:v>7.4999999999999997E-2</c:v>
                </c:pt>
              </c:numCache>
            </c:numRef>
          </c:val>
          <c:extLst>
            <c:ext xmlns:c16="http://schemas.microsoft.com/office/drawing/2014/chart" uri="{C3380CC4-5D6E-409C-BE32-E72D297353CC}">
              <c16:uniqueId val="{00000008-70C6-4CF9-914F-01B6A9B461D2}"/>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5210203987655"/>
          <c:y val="6.8122721446288934E-2"/>
          <c:w val="0.88778051181102358"/>
          <c:h val="0.70705607587736863"/>
        </c:manualLayout>
      </c:layout>
      <c:barChart>
        <c:barDir val="col"/>
        <c:grouping val="stacked"/>
        <c:varyColors val="0"/>
        <c:ser>
          <c:idx val="0"/>
          <c:order val="0"/>
          <c:tx>
            <c:strRef>
              <c:f>ＢＤ収入の推移!$A$5</c:f>
              <c:strCache>
                <c:ptCount val="1"/>
                <c:pt idx="0">
                  <c:v>固定資産税・都市計画税</c:v>
                </c:pt>
              </c:strCache>
            </c:strRef>
          </c:tx>
          <c:spPr>
            <a:solidFill>
              <a:srgbClr val="FFFF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ＢＤ収入の推移!$B$2:$H$2</c:f>
              <c:strCache>
                <c:ptCount val="7"/>
                <c:pt idx="0">
                  <c:v>Ｈ8</c:v>
                </c:pt>
                <c:pt idx="2">
                  <c:v>R元</c:v>
                </c:pt>
                <c:pt idx="3">
                  <c:v>R２</c:v>
                </c:pt>
                <c:pt idx="4">
                  <c:v>R３</c:v>
                </c:pt>
                <c:pt idx="5">
                  <c:v>R４
(予算）</c:v>
                </c:pt>
                <c:pt idx="6">
                  <c:v>R５
(予算）</c:v>
                </c:pt>
              </c:strCache>
            </c:strRef>
          </c:cat>
          <c:val>
            <c:numRef>
              <c:f>ＢＤ収入の推移!$B$5:$H$5</c:f>
              <c:numCache>
                <c:formatCode>#,##0;"▲ "#,##0</c:formatCode>
                <c:ptCount val="7"/>
                <c:pt idx="0">
                  <c:v>4296</c:v>
                </c:pt>
                <c:pt idx="2">
                  <c:v>3552</c:v>
                </c:pt>
                <c:pt idx="3">
                  <c:v>3591</c:v>
                </c:pt>
                <c:pt idx="4">
                  <c:v>3637</c:v>
                </c:pt>
                <c:pt idx="5">
                  <c:v>3756.7635500000001</c:v>
                </c:pt>
                <c:pt idx="6">
                  <c:v>3909.0911500000002</c:v>
                </c:pt>
              </c:numCache>
            </c:numRef>
          </c:val>
          <c:extLst>
            <c:ext xmlns:c16="http://schemas.microsoft.com/office/drawing/2014/chart" uri="{C3380CC4-5D6E-409C-BE32-E72D297353CC}">
              <c16:uniqueId val="{00000000-9EF7-40CD-B245-A00BCBF5D097}"/>
            </c:ext>
          </c:extLst>
        </c:ser>
        <c:ser>
          <c:idx val="1"/>
          <c:order val="1"/>
          <c:tx>
            <c:strRef>
              <c:f>ＢＤ収入の推移!$A$4</c:f>
              <c:strCache>
                <c:ptCount val="1"/>
                <c:pt idx="0">
                  <c:v>法人市民税</c:v>
                </c:pt>
              </c:strCache>
            </c:strRef>
          </c:tx>
          <c:spPr>
            <a:pattFill prst="pct20">
              <a:fgClr>
                <a:srgbClr val="0000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ＢＤ収入の推移!$B$2:$H$2</c:f>
              <c:strCache>
                <c:ptCount val="7"/>
                <c:pt idx="0">
                  <c:v>Ｈ8</c:v>
                </c:pt>
                <c:pt idx="2">
                  <c:v>R元</c:v>
                </c:pt>
                <c:pt idx="3">
                  <c:v>R２</c:v>
                </c:pt>
                <c:pt idx="4">
                  <c:v>R３</c:v>
                </c:pt>
                <c:pt idx="5">
                  <c:v>R４
(予算）</c:v>
                </c:pt>
                <c:pt idx="6">
                  <c:v>R５
(予算）</c:v>
                </c:pt>
              </c:strCache>
            </c:strRef>
          </c:cat>
          <c:val>
            <c:numRef>
              <c:f>ＢＤ収入の推移!$B$4:$H$4</c:f>
              <c:numCache>
                <c:formatCode>#,##0;"▲ "#,##0</c:formatCode>
                <c:ptCount val="7"/>
                <c:pt idx="0">
                  <c:v>1643</c:v>
                </c:pt>
                <c:pt idx="2">
                  <c:v>1499</c:v>
                </c:pt>
                <c:pt idx="3">
                  <c:v>1094</c:v>
                </c:pt>
                <c:pt idx="4">
                  <c:v>1082</c:v>
                </c:pt>
                <c:pt idx="5">
                  <c:v>1102.9986799999999</c:v>
                </c:pt>
                <c:pt idx="6">
                  <c:v>1165.0118</c:v>
                </c:pt>
              </c:numCache>
            </c:numRef>
          </c:val>
          <c:extLst>
            <c:ext xmlns:c16="http://schemas.microsoft.com/office/drawing/2014/chart" uri="{C3380CC4-5D6E-409C-BE32-E72D297353CC}">
              <c16:uniqueId val="{00000001-9EF7-40CD-B245-A00BCBF5D097}"/>
            </c:ext>
          </c:extLst>
        </c:ser>
        <c:ser>
          <c:idx val="2"/>
          <c:order val="2"/>
          <c:tx>
            <c:strRef>
              <c:f>ＢＤ収入の推移!$A$3</c:f>
              <c:strCache>
                <c:ptCount val="1"/>
                <c:pt idx="0">
                  <c:v>個人市民税</c:v>
                </c:pt>
              </c:strCache>
            </c:strRef>
          </c:tx>
          <c:spPr>
            <a:pattFill prst="ltDnDiag">
              <a:fgClr>
                <a:srgbClr val="0000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ＢＤ収入の推移!$B$2:$H$2</c:f>
              <c:strCache>
                <c:ptCount val="7"/>
                <c:pt idx="0">
                  <c:v>Ｈ8</c:v>
                </c:pt>
                <c:pt idx="2">
                  <c:v>R元</c:v>
                </c:pt>
                <c:pt idx="3">
                  <c:v>R２</c:v>
                </c:pt>
                <c:pt idx="4">
                  <c:v>R３</c:v>
                </c:pt>
                <c:pt idx="5">
                  <c:v>R４
(予算）</c:v>
                </c:pt>
                <c:pt idx="6">
                  <c:v>R５
(予算）</c:v>
                </c:pt>
              </c:strCache>
            </c:strRef>
          </c:cat>
          <c:val>
            <c:numRef>
              <c:f>ＢＤ収入の推移!$B$3:$H$3</c:f>
              <c:numCache>
                <c:formatCode>#,##0;"▲ "#,##0</c:formatCode>
                <c:ptCount val="7"/>
                <c:pt idx="0">
                  <c:v>1294</c:v>
                </c:pt>
                <c:pt idx="2">
                  <c:v>2120</c:v>
                </c:pt>
                <c:pt idx="3">
                  <c:v>2199</c:v>
                </c:pt>
                <c:pt idx="4">
                  <c:v>2194</c:v>
                </c:pt>
                <c:pt idx="5">
                  <c:v>2220.7921799999999</c:v>
                </c:pt>
                <c:pt idx="6">
                  <c:v>2275.5371300000002</c:v>
                </c:pt>
              </c:numCache>
            </c:numRef>
          </c:val>
          <c:extLst>
            <c:ext xmlns:c16="http://schemas.microsoft.com/office/drawing/2014/chart" uri="{C3380CC4-5D6E-409C-BE32-E72D297353CC}">
              <c16:uniqueId val="{00000002-9EF7-40CD-B245-A00BCBF5D097}"/>
            </c:ext>
          </c:extLst>
        </c:ser>
        <c:ser>
          <c:idx val="3"/>
          <c:order val="3"/>
          <c:tx>
            <c:strRef>
              <c:f>ＢＤ収入の推移!$A$6</c:f>
              <c:strCache>
                <c:ptCount val="1"/>
                <c:pt idx="0">
                  <c:v>その他の税</c:v>
                </c:pt>
              </c:strCache>
            </c:strRef>
          </c:tx>
          <c:spPr>
            <a:solidFill>
              <a:schemeClr val="bg1">
                <a:lumMod val="85000"/>
              </a:schemeClr>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ＢＤ収入の推移!$B$2:$H$2</c:f>
              <c:strCache>
                <c:ptCount val="7"/>
                <c:pt idx="0">
                  <c:v>Ｈ8</c:v>
                </c:pt>
                <c:pt idx="2">
                  <c:v>R元</c:v>
                </c:pt>
                <c:pt idx="3">
                  <c:v>R２</c:v>
                </c:pt>
                <c:pt idx="4">
                  <c:v>R３</c:v>
                </c:pt>
                <c:pt idx="5">
                  <c:v>R４
(予算）</c:v>
                </c:pt>
                <c:pt idx="6">
                  <c:v>R５
(予算）</c:v>
                </c:pt>
              </c:strCache>
            </c:strRef>
          </c:cat>
          <c:val>
            <c:numRef>
              <c:f>ＢＤ収入の推移!$B$6:$H$6</c:f>
              <c:numCache>
                <c:formatCode>#,##0;"▲ "#,##0</c:formatCode>
                <c:ptCount val="7"/>
                <c:pt idx="0">
                  <c:v>543</c:v>
                </c:pt>
                <c:pt idx="2">
                  <c:v>590</c:v>
                </c:pt>
                <c:pt idx="3">
                  <c:v>562</c:v>
                </c:pt>
                <c:pt idx="4">
                  <c:v>587</c:v>
                </c:pt>
                <c:pt idx="5">
                  <c:v>571.72559999999999</c:v>
                </c:pt>
                <c:pt idx="6">
                  <c:v>595.05381</c:v>
                </c:pt>
              </c:numCache>
            </c:numRef>
          </c:val>
          <c:extLst>
            <c:ext xmlns:c16="http://schemas.microsoft.com/office/drawing/2014/chart" uri="{C3380CC4-5D6E-409C-BE32-E72D297353CC}">
              <c16:uniqueId val="{00000003-9EF7-40CD-B245-A00BCBF5D097}"/>
            </c:ext>
          </c:extLst>
        </c:ser>
        <c:ser>
          <c:idx val="4"/>
          <c:order val="4"/>
          <c:tx>
            <c:strRef>
              <c:f>ＢＤ収入の推移!$A$7</c:f>
              <c:strCache>
                <c:ptCount val="1"/>
                <c:pt idx="0">
                  <c:v>市税総計</c:v>
                </c:pt>
              </c:strCache>
            </c:strRef>
          </c:tx>
          <c:spPr>
            <a:noFill/>
            <a:ln>
              <a:noFill/>
            </a:ln>
          </c:spPr>
          <c:invertIfNegative val="0"/>
          <c:dLbls>
            <c:dLbl>
              <c:idx val="6"/>
              <c:layout>
                <c:manualLayout>
                  <c:x val="-1.8001016331709848E-4"/>
                  <c:y val="5.48064690129259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F7-40CD-B245-A00BCBF5D097}"/>
                </c:ext>
              </c:extLst>
            </c:dLbl>
            <c:spPr>
              <a:solidFill>
                <a:srgbClr val="FFFFFF"/>
              </a:solidFill>
              <a:ln>
                <a:noFill/>
              </a:ln>
              <a:effectLst/>
            </c:spPr>
            <c:txPr>
              <a:bodyPr wrap="square" lIns="38100" tIns="19050" rIns="38100" bIns="19050" anchor="ctr">
                <a:spAutoFit/>
              </a:bodyPr>
              <a:lstStyle/>
              <a:p>
                <a:pPr>
                  <a:defRPr sz="900">
                    <a:latin typeface="+mj-ea"/>
                    <a:ea typeface="+mj-ea"/>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ＢＤ収入の推移!$B$2:$H$2</c:f>
              <c:strCache>
                <c:ptCount val="7"/>
                <c:pt idx="0">
                  <c:v>Ｈ8</c:v>
                </c:pt>
                <c:pt idx="2">
                  <c:v>R元</c:v>
                </c:pt>
                <c:pt idx="3">
                  <c:v>R２</c:v>
                </c:pt>
                <c:pt idx="4">
                  <c:v>R３</c:v>
                </c:pt>
                <c:pt idx="5">
                  <c:v>R４
(予算）</c:v>
                </c:pt>
                <c:pt idx="6">
                  <c:v>R５
(予算）</c:v>
                </c:pt>
              </c:strCache>
            </c:strRef>
          </c:cat>
          <c:val>
            <c:numRef>
              <c:f>ＢＤ収入の推移!$B$7:$H$7</c:f>
              <c:numCache>
                <c:formatCode>#,##0;"▲ "#,##0</c:formatCode>
                <c:ptCount val="7"/>
                <c:pt idx="0">
                  <c:v>7776</c:v>
                </c:pt>
                <c:pt idx="2">
                  <c:v>7761</c:v>
                </c:pt>
                <c:pt idx="3">
                  <c:v>7447</c:v>
                </c:pt>
                <c:pt idx="4">
                  <c:v>7500</c:v>
                </c:pt>
                <c:pt idx="5">
                  <c:v>7652.2800100000004</c:v>
                </c:pt>
                <c:pt idx="6">
                  <c:v>7944.6938899999996</c:v>
                </c:pt>
              </c:numCache>
            </c:numRef>
          </c:val>
          <c:extLst>
            <c:ext xmlns:c16="http://schemas.microsoft.com/office/drawing/2014/chart" uri="{C3380CC4-5D6E-409C-BE32-E72D297353CC}">
              <c16:uniqueId val="{00000005-9EF7-40CD-B245-A00BCBF5D097}"/>
            </c:ext>
          </c:extLst>
        </c:ser>
        <c:dLbls>
          <c:showLegendKey val="0"/>
          <c:showVal val="1"/>
          <c:showCatName val="0"/>
          <c:showSerName val="0"/>
          <c:showPercent val="0"/>
          <c:showBubbleSize val="0"/>
        </c:dLbls>
        <c:gapWidth val="30"/>
        <c:overlap val="100"/>
        <c:serLines/>
        <c:axId val="371269872"/>
        <c:axId val="369154400"/>
      </c:barChart>
      <c:catAx>
        <c:axId val="371269872"/>
        <c:scaling>
          <c:orientation val="minMax"/>
        </c:scaling>
        <c:delete val="0"/>
        <c:axPos val="b"/>
        <c:numFmt formatCode="General" sourceLinked="0"/>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69154400"/>
        <c:crosses val="autoZero"/>
        <c:auto val="1"/>
        <c:lblAlgn val="ctr"/>
        <c:lblOffset val="0"/>
        <c:noMultiLvlLbl val="0"/>
      </c:catAx>
      <c:valAx>
        <c:axId val="369154400"/>
        <c:scaling>
          <c:orientation val="minMax"/>
          <c:max val="8800"/>
          <c:min val="0"/>
        </c:scaling>
        <c:delete val="0"/>
        <c:axPos val="l"/>
        <c:majorGridlines>
          <c:spPr>
            <a:ln w="3175">
              <a:solidFill>
                <a:srgbClr val="000000"/>
              </a:solidFill>
              <a:prstDash val="sysDash"/>
            </a:ln>
          </c:spPr>
        </c:majorGridlines>
        <c:numFmt formatCode="#,##0;&quot;△ &quot;#,##0" sourceLinked="0"/>
        <c:majorTickMark val="out"/>
        <c:minorTickMark val="none"/>
        <c:tickLblPos val="nextTo"/>
        <c:spPr>
          <a:ln w="9525">
            <a:solidFill>
              <a:srgbClr val="000000">
                <a:alpha val="96000"/>
              </a:srgbClr>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71269872"/>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1000000000000063" l="0.56999999999999995" r="0.78700000000000003" t="0.82000000000000062"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noFill/>
            <a:ln>
              <a:solidFill>
                <a:schemeClr val="tx1"/>
              </a:solidFill>
            </a:ln>
          </c:spPr>
          <c:dPt>
            <c:idx val="0"/>
            <c:bubble3D val="0"/>
            <c:extLst>
              <c:ext xmlns:c16="http://schemas.microsoft.com/office/drawing/2014/chart" uri="{C3380CC4-5D6E-409C-BE32-E72D297353CC}">
                <c16:uniqueId val="{00000000-A85A-4CBB-9CA4-9B6595B94EEB}"/>
              </c:ext>
            </c:extLst>
          </c:dPt>
          <c:dPt>
            <c:idx val="1"/>
            <c:bubble3D val="0"/>
            <c:extLst>
              <c:ext xmlns:c16="http://schemas.microsoft.com/office/drawing/2014/chart" uri="{C3380CC4-5D6E-409C-BE32-E72D297353CC}">
                <c16:uniqueId val="{00000001-A85A-4CBB-9CA4-9B6595B94EEB}"/>
              </c:ext>
            </c:extLst>
          </c:dPt>
          <c:dPt>
            <c:idx val="2"/>
            <c:bubble3D val="0"/>
            <c:extLst>
              <c:ext xmlns:c16="http://schemas.microsoft.com/office/drawing/2014/chart" uri="{C3380CC4-5D6E-409C-BE32-E72D297353CC}">
                <c16:uniqueId val="{00000002-A85A-4CBB-9CA4-9B6595B94EEB}"/>
              </c:ext>
            </c:extLst>
          </c:dPt>
          <c:dPt>
            <c:idx val="3"/>
            <c:bubble3D val="0"/>
            <c:extLst>
              <c:ext xmlns:c16="http://schemas.microsoft.com/office/drawing/2014/chart" uri="{C3380CC4-5D6E-409C-BE32-E72D297353CC}">
                <c16:uniqueId val="{00000003-A85A-4CBB-9CA4-9B6595B94EEB}"/>
              </c:ext>
            </c:extLst>
          </c:dPt>
          <c:dPt>
            <c:idx val="4"/>
            <c:bubble3D val="0"/>
            <c:extLst>
              <c:ext xmlns:c16="http://schemas.microsoft.com/office/drawing/2014/chart" uri="{C3380CC4-5D6E-409C-BE32-E72D297353CC}">
                <c16:uniqueId val="{00000004-A85A-4CBB-9CA4-9B6595B94EEB}"/>
              </c:ext>
            </c:extLst>
          </c:dPt>
          <c:dPt>
            <c:idx val="5"/>
            <c:bubble3D val="0"/>
            <c:extLst>
              <c:ext xmlns:c16="http://schemas.microsoft.com/office/drawing/2014/chart" uri="{C3380CC4-5D6E-409C-BE32-E72D297353CC}">
                <c16:uniqueId val="{00000005-A85A-4CBB-9CA4-9B6595B94EEB}"/>
              </c:ext>
            </c:extLst>
          </c:dPt>
          <c:dPt>
            <c:idx val="6"/>
            <c:bubble3D val="0"/>
            <c:extLst>
              <c:ext xmlns:c16="http://schemas.microsoft.com/office/drawing/2014/chart" uri="{C3380CC4-5D6E-409C-BE32-E72D297353CC}">
                <c16:uniqueId val="{00000006-A85A-4CBB-9CA4-9B6595B94EEB}"/>
              </c:ext>
            </c:extLst>
          </c:dPt>
          <c:dPt>
            <c:idx val="7"/>
            <c:bubble3D val="0"/>
            <c:extLst>
              <c:ext xmlns:c16="http://schemas.microsoft.com/office/drawing/2014/chart" uri="{C3380CC4-5D6E-409C-BE32-E72D297353CC}">
                <c16:uniqueId val="{00000007-A85A-4CBB-9CA4-9B6595B94EEB}"/>
              </c:ext>
            </c:extLst>
          </c:dPt>
          <c:dPt>
            <c:idx val="8"/>
            <c:bubble3D val="0"/>
            <c:extLst>
              <c:ext xmlns:c16="http://schemas.microsoft.com/office/drawing/2014/chart" uri="{C3380CC4-5D6E-409C-BE32-E72D297353CC}">
                <c16:uniqueId val="{00000008-A85A-4CBB-9CA4-9B6595B94EEB}"/>
              </c:ext>
            </c:extLst>
          </c:dPt>
          <c:dPt>
            <c:idx val="9"/>
            <c:bubble3D val="0"/>
            <c:extLst>
              <c:ext xmlns:c16="http://schemas.microsoft.com/office/drawing/2014/chart" uri="{C3380CC4-5D6E-409C-BE32-E72D297353CC}">
                <c16:uniqueId val="{00000009-A85A-4CBB-9CA4-9B6595B94EEB}"/>
              </c:ext>
            </c:extLst>
          </c:dPt>
          <c:dPt>
            <c:idx val="10"/>
            <c:bubble3D val="0"/>
            <c:extLst>
              <c:ext xmlns:c16="http://schemas.microsoft.com/office/drawing/2014/chart" uri="{C3380CC4-5D6E-409C-BE32-E72D297353CC}">
                <c16:uniqueId val="{0000000A-A85A-4CBB-9CA4-9B6595B94EEB}"/>
              </c:ext>
            </c:extLst>
          </c:dPt>
          <c:dPt>
            <c:idx val="11"/>
            <c:bubble3D val="0"/>
            <c:extLst>
              <c:ext xmlns:c16="http://schemas.microsoft.com/office/drawing/2014/chart" uri="{C3380CC4-5D6E-409C-BE32-E72D297353CC}">
                <c16:uniqueId val="{0000000B-A85A-4CBB-9CA4-9B6595B94EEB}"/>
              </c:ext>
            </c:extLst>
          </c:dPt>
          <c:dPt>
            <c:idx val="12"/>
            <c:bubble3D val="0"/>
            <c:extLst>
              <c:ext xmlns:c16="http://schemas.microsoft.com/office/drawing/2014/chart" uri="{C3380CC4-5D6E-409C-BE32-E72D297353CC}">
                <c16:uniqueId val="{0000000C-A85A-4CBB-9CA4-9B6595B94EEB}"/>
              </c:ext>
            </c:extLst>
          </c:dPt>
          <c:dPt>
            <c:idx val="13"/>
            <c:bubble3D val="0"/>
            <c:extLst>
              <c:ext xmlns:c16="http://schemas.microsoft.com/office/drawing/2014/chart" uri="{C3380CC4-5D6E-409C-BE32-E72D297353CC}">
                <c16:uniqueId val="{0000000D-A85A-4CBB-9CA4-9B6595B94EEB}"/>
              </c:ext>
            </c:extLst>
          </c:dPt>
          <c:dPt>
            <c:idx val="14"/>
            <c:bubble3D val="0"/>
            <c:extLst>
              <c:ext xmlns:c16="http://schemas.microsoft.com/office/drawing/2014/chart" uri="{C3380CC4-5D6E-409C-BE32-E72D297353CC}">
                <c16:uniqueId val="{0000000E-A85A-4CBB-9CA4-9B6595B94EEB}"/>
              </c:ext>
            </c:extLst>
          </c:dPt>
          <c:dPt>
            <c:idx val="15"/>
            <c:bubble3D val="0"/>
            <c:extLst>
              <c:ext xmlns:c16="http://schemas.microsoft.com/office/drawing/2014/chart" uri="{C3380CC4-5D6E-409C-BE32-E72D297353CC}">
                <c16:uniqueId val="{0000000F-A85A-4CBB-9CA4-9B6595B94EEB}"/>
              </c:ext>
            </c:extLst>
          </c:dPt>
          <c:dLbls>
            <c:dLbl>
              <c:idx val="0"/>
              <c:layout>
                <c:manualLayout>
                  <c:x val="-0.16116685540836287"/>
                  <c:y val="0.12110291219418294"/>
                </c:manualLayout>
              </c:layout>
              <c:tx>
                <c:rich>
                  <a:bodyPr/>
                  <a:lstStyle/>
                  <a:p>
                    <a:pPr>
                      <a:defRPr/>
                    </a:pPr>
                    <a:r>
                      <a:rPr lang="ja-JP" altLang="en-US"/>
                      <a:t>福祉費</a:t>
                    </a:r>
                  </a:p>
                  <a:p>
                    <a:pPr>
                      <a:defRPr/>
                    </a:pPr>
                    <a:r>
                      <a:rPr lang="en-US" altLang="ja-JP"/>
                      <a:t>588,181</a:t>
                    </a:r>
                  </a:p>
                  <a:p>
                    <a:pPr>
                      <a:defRPr/>
                    </a:pPr>
                    <a:r>
                      <a:rPr lang="en-US" altLang="ja-JP"/>
                      <a:t>(31.9%)</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5A-4CBB-9CA4-9B6595B94EEB}"/>
                </c:ext>
              </c:extLst>
            </c:dLbl>
            <c:dLbl>
              <c:idx val="1"/>
              <c:layout>
                <c:manualLayout>
                  <c:x val="-0.12509638193959943"/>
                  <c:y val="-0.15431235431235432"/>
                </c:manualLayout>
              </c:layout>
              <c:tx>
                <c:rich>
                  <a:bodyPr/>
                  <a:lstStyle/>
                  <a:p>
                    <a:pPr>
                      <a:defRPr/>
                    </a:pPr>
                    <a:r>
                      <a:rPr lang="ja-JP" altLang="en-US"/>
                      <a:t>こども青少年費</a:t>
                    </a:r>
                  </a:p>
                  <a:p>
                    <a:pPr>
                      <a:defRPr/>
                    </a:pPr>
                    <a:r>
                      <a:rPr lang="en-US" altLang="ja-JP"/>
                      <a:t>230,910</a:t>
                    </a:r>
                  </a:p>
                  <a:p>
                    <a:pPr>
                      <a:defRPr/>
                    </a:pPr>
                    <a:r>
                      <a:rPr lang="en-US" altLang="ja-JP"/>
                      <a:t>(12.6%)</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A-4CBB-9CA4-9B6595B94EEB}"/>
                </c:ext>
              </c:extLst>
            </c:dLbl>
            <c:dLbl>
              <c:idx val="2"/>
              <c:layout>
                <c:manualLayout>
                  <c:x val="-5.9958829107754734E-3"/>
                  <c:y val="-0.15776046318817485"/>
                </c:manualLayout>
              </c:layout>
              <c:tx>
                <c:rich>
                  <a:bodyPr/>
                  <a:lstStyle/>
                  <a:p>
                    <a:pPr>
                      <a:defRPr/>
                    </a:pPr>
                    <a:r>
                      <a:rPr lang="ja-JP" altLang="en-US" sz="1000" b="0" i="0" u="none" strike="noStrike" kern="1200" baseline="0">
                        <a:solidFill>
                          <a:sysClr val="windowText" lastClr="000000"/>
                        </a:solidFill>
                      </a:rPr>
                      <a:t>教育費</a:t>
                    </a:r>
                  </a:p>
                  <a:p>
                    <a:pPr>
                      <a:defRPr/>
                    </a:pPr>
                    <a:r>
                      <a:rPr lang="en-US" altLang="ja-JP" sz="1000" b="0" i="0" u="none" strike="noStrike" kern="1200" baseline="0">
                        <a:solidFill>
                          <a:sysClr val="windowText" lastClr="000000"/>
                        </a:solidFill>
                      </a:rPr>
                      <a:t>209,846</a:t>
                    </a:r>
                  </a:p>
                  <a:p>
                    <a:pPr>
                      <a:defRPr/>
                    </a:pPr>
                    <a:r>
                      <a:rPr lang="en-US" altLang="ja-JP" sz="1000" b="0" i="0" u="none" strike="noStrike" kern="1200" baseline="0">
                        <a:solidFill>
                          <a:sysClr val="windowText" lastClr="000000"/>
                        </a:solidFill>
                      </a:rPr>
                      <a:t>(11.4%)</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A-4CBB-9CA4-9B6595B94EEB}"/>
                </c:ext>
              </c:extLst>
            </c:dLbl>
            <c:dLbl>
              <c:idx val="3"/>
              <c:layout>
                <c:manualLayout>
                  <c:x val="7.4275726025224545E-2"/>
                  <c:y val="-0.13577569819479379"/>
                </c:manualLayout>
              </c:layout>
              <c:tx>
                <c:rich>
                  <a:bodyPr/>
                  <a:lstStyle/>
                  <a:p>
                    <a:pPr>
                      <a:defRPr/>
                    </a:pPr>
                    <a:r>
                      <a:rPr lang="ja-JP" altLang="en-US"/>
                      <a:t>土木費</a:t>
                    </a:r>
                  </a:p>
                  <a:p>
                    <a:pPr>
                      <a:defRPr/>
                    </a:pPr>
                    <a:r>
                      <a:rPr lang="en-US" altLang="ja-JP"/>
                      <a:t>150,903</a:t>
                    </a:r>
                  </a:p>
                  <a:p>
                    <a:pPr>
                      <a:defRPr/>
                    </a:pPr>
                    <a:r>
                      <a:rPr lang="en-US" altLang="ja-JP"/>
                      <a:t>(8.2%)</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5A-4CBB-9CA4-9B6595B94EEB}"/>
                </c:ext>
              </c:extLst>
            </c:dLbl>
            <c:dLbl>
              <c:idx val="4"/>
              <c:layout>
                <c:manualLayout>
                  <c:x val="2.7529751818997316E-2"/>
                  <c:y val="0.11752877044215643"/>
                </c:manualLayout>
              </c:layout>
              <c:tx>
                <c:rich>
                  <a:bodyPr/>
                  <a:lstStyle/>
                  <a:p>
                    <a:pPr>
                      <a:defRPr/>
                    </a:pPr>
                    <a:r>
                      <a:rPr lang="ja-JP" altLang="en-US"/>
                      <a:t>健康費</a:t>
                    </a:r>
                  </a:p>
                  <a:p>
                    <a:pPr>
                      <a:defRPr/>
                    </a:pPr>
                    <a:r>
                      <a:rPr lang="en-US" altLang="ja-JP"/>
                      <a:t>103,204</a:t>
                    </a:r>
                  </a:p>
                  <a:p>
                    <a:pPr>
                      <a:defRPr/>
                    </a:pPr>
                    <a:r>
                      <a:rPr lang="en-US" altLang="ja-JP"/>
                      <a:t>(5.6%)</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5A-4CBB-9CA4-9B6595B94EEB}"/>
                </c:ext>
              </c:extLst>
            </c:dLbl>
            <c:dLbl>
              <c:idx val="5"/>
              <c:layout>
                <c:manualLayout>
                  <c:x val="-9.8927004309099051E-2"/>
                  <c:y val="0.20098440538351475"/>
                </c:manualLayout>
              </c:layout>
              <c:tx>
                <c:rich>
                  <a:bodyPr/>
                  <a:lstStyle/>
                  <a:p>
                    <a:pPr>
                      <a:defRPr/>
                    </a:pPr>
                    <a:r>
                      <a:rPr lang="ja-JP" altLang="en-US"/>
                      <a:t>住宅費</a:t>
                    </a:r>
                  </a:p>
                  <a:p>
                    <a:pPr>
                      <a:defRPr/>
                    </a:pPr>
                    <a:r>
                      <a:rPr lang="en-US" altLang="ja-JP"/>
                      <a:t>51,498</a:t>
                    </a:r>
                  </a:p>
                  <a:p>
                    <a:pPr>
                      <a:defRPr/>
                    </a:pPr>
                    <a:r>
                      <a:rPr lang="en-US" altLang="ja-JP"/>
                      <a:t>(2.8%)</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5A-4CBB-9CA4-9B6595B94EEB}"/>
                </c:ext>
              </c:extLst>
            </c:dLbl>
            <c:dLbl>
              <c:idx val="6"/>
              <c:layout>
                <c:manualLayout>
                  <c:x val="-9.4883379724126124E-2"/>
                  <c:y val="0.16033295914415238"/>
                </c:manualLayout>
              </c:layout>
              <c:tx>
                <c:rich>
                  <a:bodyPr/>
                  <a:lstStyle/>
                  <a:p>
                    <a:pPr>
                      <a:defRPr sz="1000"/>
                    </a:pPr>
                    <a:r>
                      <a:rPr lang="ja-JP" altLang="en-US" sz="1000"/>
                      <a:t>消防費</a:t>
                    </a:r>
                  </a:p>
                  <a:p>
                    <a:pPr>
                      <a:defRPr sz="1000"/>
                    </a:pPr>
                    <a:r>
                      <a:rPr lang="en-US" altLang="ja-JP" sz="1000"/>
                      <a:t>39,299</a:t>
                    </a:r>
                  </a:p>
                  <a:p>
                    <a:pPr>
                      <a:defRPr sz="1000"/>
                    </a:pPr>
                    <a:r>
                      <a:rPr lang="en-US" altLang="ja-JP" sz="1000"/>
                      <a:t>(2.1%)</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5A-4CBB-9CA4-9B6595B94EEB}"/>
                </c:ext>
              </c:extLst>
            </c:dLbl>
            <c:dLbl>
              <c:idx val="7"/>
              <c:layout>
                <c:manualLayout>
                  <c:x val="-6.585853350609655E-2"/>
                  <c:y val="0.1159937044582714"/>
                </c:manualLayout>
              </c:layout>
              <c:tx>
                <c:rich>
                  <a:bodyPr/>
                  <a:lstStyle/>
                  <a:p>
                    <a:pPr>
                      <a:defRPr sz="1000"/>
                    </a:pPr>
                    <a:r>
                      <a:rPr lang="ja-JP" altLang="en-US" sz="1000"/>
                      <a:t>経済戦略費</a:t>
                    </a:r>
                  </a:p>
                  <a:p>
                    <a:pPr>
                      <a:defRPr sz="1000"/>
                    </a:pPr>
                    <a:r>
                      <a:rPr lang="en-US" altLang="ja-JP" sz="1000"/>
                      <a:t>37,600</a:t>
                    </a:r>
                  </a:p>
                  <a:p>
                    <a:pPr>
                      <a:defRPr sz="1000"/>
                    </a:pPr>
                    <a:r>
                      <a:rPr lang="en-US" altLang="ja-JP" sz="1000"/>
                      <a:t>(2.1%)</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5A-4CBB-9CA4-9B6595B94EEB}"/>
                </c:ext>
              </c:extLst>
            </c:dLbl>
            <c:dLbl>
              <c:idx val="8"/>
              <c:layout>
                <c:manualLayout>
                  <c:x val="-8.6704719107673134E-2"/>
                  <c:y val="6.8142186476803174E-2"/>
                </c:manualLayout>
              </c:layout>
              <c:tx>
                <c:rich>
                  <a:bodyPr/>
                  <a:lstStyle/>
                  <a:p>
                    <a:pPr>
                      <a:defRPr sz="1000"/>
                    </a:pPr>
                    <a:r>
                      <a:rPr lang="ja-JP" altLang="en-US" sz="1000" b="0" i="0" baseline="0"/>
                      <a:t>環境費</a:t>
                    </a:r>
                  </a:p>
                  <a:p>
                    <a:pPr>
                      <a:defRPr sz="1000"/>
                    </a:pPr>
                    <a:r>
                      <a:rPr lang="en-US" altLang="ja-JP" sz="1000" b="0" i="0" baseline="0"/>
                      <a:t>36,661</a:t>
                    </a:r>
                  </a:p>
                  <a:p>
                    <a:pPr>
                      <a:defRPr sz="1000"/>
                    </a:pPr>
                    <a:r>
                      <a:rPr lang="en-US" altLang="ja-JP" sz="1000" b="0" i="0" baseline="0"/>
                      <a:t>(2.0%)</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5A-4CBB-9CA4-9B6595B94EEB}"/>
                </c:ext>
              </c:extLst>
            </c:dLbl>
            <c:dLbl>
              <c:idx val="9"/>
              <c:layout>
                <c:manualLayout>
                  <c:x val="-8.7581310650235208E-2"/>
                  <c:y val="1.0181261319951425E-2"/>
                </c:manualLayout>
              </c:layout>
              <c:tx>
                <c:rich>
                  <a:bodyPr/>
                  <a:lstStyle/>
                  <a:p>
                    <a:pPr>
                      <a:defRPr sz="1000"/>
                    </a:pPr>
                    <a:r>
                      <a:rPr lang="ja-JP" altLang="en-US" sz="1000" b="0" i="0" baseline="0"/>
                      <a:t>港湾費</a:t>
                    </a:r>
                  </a:p>
                  <a:p>
                    <a:pPr>
                      <a:defRPr sz="1000"/>
                    </a:pPr>
                    <a:r>
                      <a:rPr lang="en-US" altLang="ja-JP" sz="1000" b="0" i="0" baseline="0"/>
                      <a:t>32,596</a:t>
                    </a:r>
                  </a:p>
                  <a:p>
                    <a:pPr>
                      <a:defRPr sz="1000"/>
                    </a:pPr>
                    <a:r>
                      <a:rPr lang="en-US" altLang="ja-JP" sz="1000" b="0" i="0" baseline="0"/>
                      <a:t>(1.8%)</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5A-4CBB-9CA4-9B6595B94EEB}"/>
                </c:ext>
              </c:extLst>
            </c:dLbl>
            <c:dLbl>
              <c:idx val="10"/>
              <c:layout>
                <c:manualLayout>
                  <c:x val="-8.8201336582606413E-2"/>
                  <c:y val="-6.9188869537997674E-2"/>
                </c:manualLayout>
              </c:layout>
              <c:tx>
                <c:rich>
                  <a:bodyPr/>
                  <a:lstStyle/>
                  <a:p>
                    <a:pPr>
                      <a:defRPr sz="1000"/>
                    </a:pPr>
                    <a:r>
                      <a:rPr lang="ja-JP" altLang="en-US" sz="1000" b="0" i="0" baseline="0"/>
                      <a:t>大学費</a:t>
                    </a:r>
                  </a:p>
                  <a:p>
                    <a:pPr>
                      <a:defRPr sz="1000"/>
                    </a:pPr>
                    <a:r>
                      <a:rPr lang="en-US" altLang="ja-JP" sz="1000" b="0" i="0" baseline="0"/>
                      <a:t>25,673</a:t>
                    </a:r>
                  </a:p>
                  <a:p>
                    <a:pPr>
                      <a:defRPr sz="1000"/>
                    </a:pPr>
                    <a:r>
                      <a:rPr lang="en-US" altLang="ja-JP" sz="1000" b="0" i="0" baseline="0"/>
                      <a:t>(1.4%)</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5A-4CBB-9CA4-9B6595B94EEB}"/>
                </c:ext>
              </c:extLst>
            </c:dLbl>
            <c:dLbl>
              <c:idx val="11"/>
              <c:delete val="1"/>
              <c:extLst>
                <c:ext xmlns:c15="http://schemas.microsoft.com/office/drawing/2012/chart" uri="{CE6537A1-D6FC-4f65-9D91-7224C49458BB}"/>
                <c:ext xmlns:c16="http://schemas.microsoft.com/office/drawing/2014/chart" uri="{C3380CC4-5D6E-409C-BE32-E72D297353CC}">
                  <c16:uniqueId val="{0000000B-A85A-4CBB-9CA4-9B6595B94EEB}"/>
                </c:ext>
              </c:extLst>
            </c:dLbl>
            <c:dLbl>
              <c:idx val="12"/>
              <c:layout>
                <c:manualLayout>
                  <c:x val="-3.1206808315660403E-2"/>
                  <c:y val="-0.1483364977277207"/>
                </c:manualLayout>
              </c:layout>
              <c:tx>
                <c:rich>
                  <a:bodyPr/>
                  <a:lstStyle/>
                  <a:p>
                    <a:pPr>
                      <a:defRPr/>
                    </a:pPr>
                    <a:r>
                      <a:rPr lang="ja-JP" altLang="en-US"/>
                      <a:t>議会費</a:t>
                    </a:r>
                  </a:p>
                  <a:p>
                    <a:pPr>
                      <a:defRPr/>
                    </a:pPr>
                    <a:r>
                      <a:rPr lang="en-US" altLang="ja-JP"/>
                      <a:t>2,466 </a:t>
                    </a:r>
                  </a:p>
                  <a:p>
                    <a:pPr>
                      <a:defRPr/>
                    </a:pPr>
                    <a:r>
                      <a:rPr lang="en-US" altLang="ja-JP"/>
                      <a:t>(0.1%)</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5A-4CBB-9CA4-9B6595B94EEB}"/>
                </c:ext>
              </c:extLst>
            </c:dLbl>
            <c:dLbl>
              <c:idx val="13"/>
              <c:layout>
                <c:manualLayout>
                  <c:x val="8.5991826970995708E-2"/>
                  <c:y val="8.7111576087954001E-2"/>
                </c:manualLayout>
              </c:layout>
              <c:tx>
                <c:rich>
                  <a:bodyPr/>
                  <a:lstStyle/>
                  <a:p>
                    <a:pPr>
                      <a:defRPr/>
                    </a:pPr>
                    <a:r>
                      <a:rPr lang="ja-JP" altLang="en-US"/>
                      <a:t>総務費</a:t>
                    </a:r>
                  </a:p>
                  <a:p>
                    <a:pPr>
                      <a:defRPr/>
                    </a:pPr>
                    <a:r>
                      <a:rPr lang="en-US" altLang="ja-JP"/>
                      <a:t>116,621</a:t>
                    </a:r>
                  </a:p>
                  <a:p>
                    <a:pPr>
                      <a:defRPr/>
                    </a:pPr>
                    <a:r>
                      <a:rPr lang="en-US" altLang="ja-JP"/>
                      <a:t>(6.3%)</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5A-4CBB-9CA4-9B6595B94EEB}"/>
                </c:ext>
              </c:extLst>
            </c:dLbl>
            <c:dLbl>
              <c:idx val="14"/>
              <c:layout>
                <c:manualLayout>
                  <c:x val="6.6669618458834068E-2"/>
                  <c:y val="0.16033694741036952"/>
                </c:manualLayout>
              </c:layout>
              <c:tx>
                <c:rich>
                  <a:bodyPr/>
                  <a:lstStyle/>
                  <a:p>
                    <a:pPr>
                      <a:defRPr/>
                    </a:pPr>
                    <a:r>
                      <a:rPr lang="ja-JP" altLang="en-US"/>
                      <a:t>公債費</a:t>
                    </a:r>
                  </a:p>
                  <a:p>
                    <a:pPr>
                      <a:defRPr/>
                    </a:pPr>
                    <a:r>
                      <a:rPr lang="en-US" altLang="ja-JP"/>
                      <a:t>188,222</a:t>
                    </a:r>
                  </a:p>
                  <a:p>
                    <a:pPr>
                      <a:defRPr/>
                    </a:pPr>
                    <a:r>
                      <a:rPr lang="en-US" altLang="ja-JP"/>
                      <a:t>(10.2%)</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5A-4CBB-9CA4-9B6595B94EEB}"/>
                </c:ext>
              </c:extLst>
            </c:dLbl>
            <c:dLbl>
              <c:idx val="15"/>
              <c:layout>
                <c:manualLayout>
                  <c:x val="-0.13623602175065266"/>
                  <c:y val="1.5867515897574911E-3"/>
                </c:manualLayout>
              </c:layout>
              <c:tx>
                <c:rich>
                  <a:bodyPr/>
                  <a:lstStyle/>
                  <a:p>
                    <a:pPr>
                      <a:defRPr/>
                    </a:pPr>
                    <a:r>
                      <a:rPr lang="ja-JP" altLang="en-US"/>
                      <a:t>その他</a:t>
                    </a:r>
                  </a:p>
                  <a:p>
                    <a:pPr>
                      <a:defRPr/>
                    </a:pPr>
                    <a:r>
                      <a:rPr lang="en-US" altLang="ja-JP"/>
                      <a:t>28,239 </a:t>
                    </a:r>
                  </a:p>
                  <a:p>
                    <a:pPr>
                      <a:defRPr/>
                    </a:pPr>
                    <a:r>
                      <a:rPr lang="en-US" altLang="ja-JP"/>
                      <a:t>(1.5%)</a:t>
                    </a:r>
                  </a:p>
                </c:rich>
              </c:tx>
              <c:numFmt formatCode="0.0%" sourceLinked="0"/>
              <c:spPr>
                <a:solidFill>
                  <a:sysClr val="window" lastClr="FFFFFF"/>
                </a:solid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5A-4CBB-9CA4-9B6595B94EEB}"/>
                </c:ext>
              </c:extLst>
            </c:dLbl>
            <c:numFmt formatCode="0.0%" sourceLinked="0"/>
            <c:spPr>
              <a:solidFill>
                <a:sysClr val="window" lastClr="FFFFFF"/>
              </a:solidFill>
            </c:spPr>
            <c:showLegendKey val="0"/>
            <c:showVal val="1"/>
            <c:showCatName val="1"/>
            <c:showSerName val="0"/>
            <c:showPercent val="1"/>
            <c:showBubbleSize val="0"/>
            <c:showLeaderLines val="1"/>
            <c:extLst>
              <c:ext xmlns:c15="http://schemas.microsoft.com/office/drawing/2012/chart" uri="{CE6537A1-D6FC-4f65-9D91-7224C49458BB}"/>
            </c:extLst>
          </c:dLbls>
          <c:cat>
            <c:strRef>
              <c:f>'R5一般会計歳出 (2)'!$K$5:$K$20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予備費</c:v>
                </c:pt>
              </c:strCache>
            </c:strRef>
          </c:cat>
          <c:val>
            <c:numRef>
              <c:f>'R5一般会計歳出 (2)'!$L$5:$L$20</c:f>
              <c:numCache>
                <c:formatCode>#,##0_ ;[Red]\-#,##0\ </c:formatCode>
                <c:ptCount val="16"/>
                <c:pt idx="0">
                  <c:v>618583</c:v>
                </c:pt>
                <c:pt idx="1">
                  <c:v>233913</c:v>
                </c:pt>
                <c:pt idx="2">
                  <c:v>215294</c:v>
                </c:pt>
                <c:pt idx="3">
                  <c:v>153416</c:v>
                </c:pt>
                <c:pt idx="4">
                  <c:v>108644</c:v>
                </c:pt>
                <c:pt idx="5">
                  <c:v>57966</c:v>
                </c:pt>
                <c:pt idx="6">
                  <c:v>53157</c:v>
                </c:pt>
                <c:pt idx="7">
                  <c:v>43881</c:v>
                </c:pt>
                <c:pt idx="8">
                  <c:v>38672</c:v>
                </c:pt>
                <c:pt idx="9">
                  <c:v>34284</c:v>
                </c:pt>
                <c:pt idx="10">
                  <c:v>33718</c:v>
                </c:pt>
                <c:pt idx="11">
                  <c:v>2505</c:v>
                </c:pt>
                <c:pt idx="13">
                  <c:v>122347</c:v>
                </c:pt>
                <c:pt idx="14">
                  <c:v>187459</c:v>
                </c:pt>
                <c:pt idx="15">
                  <c:v>5000</c:v>
                </c:pt>
              </c:numCache>
            </c:numRef>
          </c:val>
          <c:extLst>
            <c:ext xmlns:c16="http://schemas.microsoft.com/office/drawing/2014/chart" uri="{C3380CC4-5D6E-409C-BE32-E72D297353CC}">
              <c16:uniqueId val="{00000010-A85A-4CBB-9CA4-9B6595B94EEB}"/>
            </c:ext>
          </c:extLst>
        </c:ser>
        <c:ser>
          <c:idx val="1"/>
          <c:order val="1"/>
          <c:dPt>
            <c:idx val="0"/>
            <c:bubble3D val="0"/>
            <c:extLst>
              <c:ext xmlns:c16="http://schemas.microsoft.com/office/drawing/2014/chart" uri="{C3380CC4-5D6E-409C-BE32-E72D297353CC}">
                <c16:uniqueId val="{00000011-A85A-4CBB-9CA4-9B6595B94EEB}"/>
              </c:ext>
            </c:extLst>
          </c:dPt>
          <c:dPt>
            <c:idx val="1"/>
            <c:bubble3D val="0"/>
            <c:extLst>
              <c:ext xmlns:c16="http://schemas.microsoft.com/office/drawing/2014/chart" uri="{C3380CC4-5D6E-409C-BE32-E72D297353CC}">
                <c16:uniqueId val="{00000012-A85A-4CBB-9CA4-9B6595B94EEB}"/>
              </c:ext>
            </c:extLst>
          </c:dPt>
          <c:dPt>
            <c:idx val="2"/>
            <c:bubble3D val="0"/>
            <c:extLst>
              <c:ext xmlns:c16="http://schemas.microsoft.com/office/drawing/2014/chart" uri="{C3380CC4-5D6E-409C-BE32-E72D297353CC}">
                <c16:uniqueId val="{00000013-A85A-4CBB-9CA4-9B6595B94EEB}"/>
              </c:ext>
            </c:extLst>
          </c:dPt>
          <c:dPt>
            <c:idx val="3"/>
            <c:bubble3D val="0"/>
            <c:extLst>
              <c:ext xmlns:c16="http://schemas.microsoft.com/office/drawing/2014/chart" uri="{C3380CC4-5D6E-409C-BE32-E72D297353CC}">
                <c16:uniqueId val="{00000014-A85A-4CBB-9CA4-9B6595B94EEB}"/>
              </c:ext>
            </c:extLst>
          </c:dPt>
          <c:dPt>
            <c:idx val="4"/>
            <c:bubble3D val="0"/>
            <c:extLst>
              <c:ext xmlns:c16="http://schemas.microsoft.com/office/drawing/2014/chart" uri="{C3380CC4-5D6E-409C-BE32-E72D297353CC}">
                <c16:uniqueId val="{00000015-A85A-4CBB-9CA4-9B6595B94EEB}"/>
              </c:ext>
            </c:extLst>
          </c:dPt>
          <c:dPt>
            <c:idx val="5"/>
            <c:bubble3D val="0"/>
            <c:extLst>
              <c:ext xmlns:c16="http://schemas.microsoft.com/office/drawing/2014/chart" uri="{C3380CC4-5D6E-409C-BE32-E72D297353CC}">
                <c16:uniqueId val="{00000016-A85A-4CBB-9CA4-9B6595B94EEB}"/>
              </c:ext>
            </c:extLst>
          </c:dPt>
          <c:dPt>
            <c:idx val="6"/>
            <c:bubble3D val="0"/>
            <c:extLst>
              <c:ext xmlns:c16="http://schemas.microsoft.com/office/drawing/2014/chart" uri="{C3380CC4-5D6E-409C-BE32-E72D297353CC}">
                <c16:uniqueId val="{00000017-A85A-4CBB-9CA4-9B6595B94EEB}"/>
              </c:ext>
            </c:extLst>
          </c:dPt>
          <c:dPt>
            <c:idx val="7"/>
            <c:bubble3D val="0"/>
            <c:extLst>
              <c:ext xmlns:c16="http://schemas.microsoft.com/office/drawing/2014/chart" uri="{C3380CC4-5D6E-409C-BE32-E72D297353CC}">
                <c16:uniqueId val="{00000018-A85A-4CBB-9CA4-9B6595B94EEB}"/>
              </c:ext>
            </c:extLst>
          </c:dPt>
          <c:dPt>
            <c:idx val="8"/>
            <c:bubble3D val="0"/>
            <c:extLst>
              <c:ext xmlns:c16="http://schemas.microsoft.com/office/drawing/2014/chart" uri="{C3380CC4-5D6E-409C-BE32-E72D297353CC}">
                <c16:uniqueId val="{00000019-A85A-4CBB-9CA4-9B6595B94EEB}"/>
              </c:ext>
            </c:extLst>
          </c:dPt>
          <c:dPt>
            <c:idx val="9"/>
            <c:bubble3D val="0"/>
            <c:extLst>
              <c:ext xmlns:c16="http://schemas.microsoft.com/office/drawing/2014/chart" uri="{C3380CC4-5D6E-409C-BE32-E72D297353CC}">
                <c16:uniqueId val="{0000001A-A85A-4CBB-9CA4-9B6595B94EEB}"/>
              </c:ext>
            </c:extLst>
          </c:dPt>
          <c:dPt>
            <c:idx val="10"/>
            <c:bubble3D val="0"/>
            <c:extLst>
              <c:ext xmlns:c16="http://schemas.microsoft.com/office/drawing/2014/chart" uri="{C3380CC4-5D6E-409C-BE32-E72D297353CC}">
                <c16:uniqueId val="{0000001B-A85A-4CBB-9CA4-9B6595B94EEB}"/>
              </c:ext>
            </c:extLst>
          </c:dPt>
          <c:dPt>
            <c:idx val="11"/>
            <c:bubble3D val="0"/>
            <c:extLst>
              <c:ext xmlns:c16="http://schemas.microsoft.com/office/drawing/2014/chart" uri="{C3380CC4-5D6E-409C-BE32-E72D297353CC}">
                <c16:uniqueId val="{0000001C-A85A-4CBB-9CA4-9B6595B94EEB}"/>
              </c:ext>
            </c:extLst>
          </c:dPt>
          <c:dPt>
            <c:idx val="12"/>
            <c:bubble3D val="0"/>
            <c:extLst>
              <c:ext xmlns:c16="http://schemas.microsoft.com/office/drawing/2014/chart" uri="{C3380CC4-5D6E-409C-BE32-E72D297353CC}">
                <c16:uniqueId val="{0000001D-A85A-4CBB-9CA4-9B6595B94EEB}"/>
              </c:ext>
            </c:extLst>
          </c:dPt>
          <c:dPt>
            <c:idx val="13"/>
            <c:bubble3D val="0"/>
            <c:extLst>
              <c:ext xmlns:c16="http://schemas.microsoft.com/office/drawing/2014/chart" uri="{C3380CC4-5D6E-409C-BE32-E72D297353CC}">
                <c16:uniqueId val="{0000001E-A85A-4CBB-9CA4-9B6595B94EEB}"/>
              </c:ext>
            </c:extLst>
          </c:dPt>
          <c:dPt>
            <c:idx val="14"/>
            <c:bubble3D val="0"/>
            <c:extLst>
              <c:ext xmlns:c16="http://schemas.microsoft.com/office/drawing/2014/chart" uri="{C3380CC4-5D6E-409C-BE32-E72D297353CC}">
                <c16:uniqueId val="{0000001F-A85A-4CBB-9CA4-9B6595B94EEB}"/>
              </c:ext>
            </c:extLst>
          </c:dPt>
          <c:dPt>
            <c:idx val="15"/>
            <c:bubble3D val="0"/>
            <c:extLst>
              <c:ext xmlns:c16="http://schemas.microsoft.com/office/drawing/2014/chart" uri="{C3380CC4-5D6E-409C-BE32-E72D297353CC}">
                <c16:uniqueId val="{00000020-A85A-4CBB-9CA4-9B6595B94EEB}"/>
              </c:ext>
            </c:extLst>
          </c:dPt>
          <c:cat>
            <c:strRef>
              <c:f>'R5一般会計歳出 (2)'!$K$5:$K$20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予備費</c:v>
                </c:pt>
              </c:strCache>
            </c:strRef>
          </c:cat>
          <c:val>
            <c:numRef>
              <c:f>'R5一般会計歳出 (2)'!$M$5:$M$20</c:f>
              <c:numCache>
                <c:formatCode>#,##0.0_ ;[Red]\-#,##0.0\ </c:formatCode>
                <c:ptCount val="16"/>
                <c:pt idx="0">
                  <c:v>32.406259724502547</c:v>
                </c:pt>
                <c:pt idx="1">
                  <c:v>12.254209105225273</c:v>
                </c:pt>
                <c:pt idx="2">
                  <c:v>11.278798934220715</c:v>
                </c:pt>
                <c:pt idx="3">
                  <c:v>8.0371409202876301</c:v>
                </c:pt>
                <c:pt idx="4">
                  <c:v>5.6916301959621514</c:v>
                </c:pt>
                <c:pt idx="5">
                  <c:v>3.0367165783581425</c:v>
                </c:pt>
                <c:pt idx="6">
                  <c:v>2.7847832031843458</c:v>
                </c:pt>
                <c:pt idx="7">
                  <c:v>2.2988331120818004</c:v>
                </c:pt>
                <c:pt idx="8">
                  <c:v>2.025944579896251</c:v>
                </c:pt>
                <c:pt idx="9">
                  <c:v>1.7960665074773241</c:v>
                </c:pt>
                <c:pt idx="10">
                  <c:v>1.7664149603056938</c:v>
                </c:pt>
                <c:pt idx="11">
                  <c:v>0.13123167078610129</c:v>
                </c:pt>
                <c:pt idx="13">
                  <c:v>6.4095014872922684</c:v>
                </c:pt>
                <c:pt idx="14">
                  <c:v>9.8205819456653725</c:v>
                </c:pt>
                <c:pt idx="15">
                  <c:v>0.26193946264690876</c:v>
                </c:pt>
              </c:numCache>
            </c:numRef>
          </c:val>
          <c:extLst>
            <c:ext xmlns:c16="http://schemas.microsoft.com/office/drawing/2014/chart" uri="{C3380CC4-5D6E-409C-BE32-E72D297353CC}">
              <c16:uniqueId val="{00000021-A85A-4CBB-9CA4-9B6595B94EE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noFill/>
            <a:ln>
              <a:solidFill>
                <a:schemeClr val="tx1"/>
              </a:solidFill>
            </a:ln>
          </c:spPr>
          <c:dPt>
            <c:idx val="0"/>
            <c:bubble3D val="0"/>
            <c:extLst>
              <c:ext xmlns:c16="http://schemas.microsoft.com/office/drawing/2014/chart" uri="{C3380CC4-5D6E-409C-BE32-E72D297353CC}">
                <c16:uniqueId val="{00000000-2399-4D94-8179-077413276A21}"/>
              </c:ext>
            </c:extLst>
          </c:dPt>
          <c:dPt>
            <c:idx val="1"/>
            <c:bubble3D val="0"/>
            <c:extLst>
              <c:ext xmlns:c16="http://schemas.microsoft.com/office/drawing/2014/chart" uri="{C3380CC4-5D6E-409C-BE32-E72D297353CC}">
                <c16:uniqueId val="{00000001-2399-4D94-8179-077413276A21}"/>
              </c:ext>
            </c:extLst>
          </c:dPt>
          <c:dPt>
            <c:idx val="2"/>
            <c:bubble3D val="0"/>
            <c:extLst>
              <c:ext xmlns:c16="http://schemas.microsoft.com/office/drawing/2014/chart" uri="{C3380CC4-5D6E-409C-BE32-E72D297353CC}">
                <c16:uniqueId val="{00000002-2399-4D94-8179-077413276A21}"/>
              </c:ext>
            </c:extLst>
          </c:dPt>
          <c:dPt>
            <c:idx val="3"/>
            <c:bubble3D val="0"/>
            <c:extLst>
              <c:ext xmlns:c16="http://schemas.microsoft.com/office/drawing/2014/chart" uri="{C3380CC4-5D6E-409C-BE32-E72D297353CC}">
                <c16:uniqueId val="{00000003-2399-4D94-8179-077413276A21}"/>
              </c:ext>
            </c:extLst>
          </c:dPt>
          <c:dPt>
            <c:idx val="4"/>
            <c:bubble3D val="0"/>
            <c:extLst>
              <c:ext xmlns:c16="http://schemas.microsoft.com/office/drawing/2014/chart" uri="{C3380CC4-5D6E-409C-BE32-E72D297353CC}">
                <c16:uniqueId val="{00000004-2399-4D94-8179-077413276A21}"/>
              </c:ext>
            </c:extLst>
          </c:dPt>
          <c:dPt>
            <c:idx val="5"/>
            <c:bubble3D val="0"/>
            <c:extLst>
              <c:ext xmlns:c16="http://schemas.microsoft.com/office/drawing/2014/chart" uri="{C3380CC4-5D6E-409C-BE32-E72D297353CC}">
                <c16:uniqueId val="{00000005-2399-4D94-8179-077413276A21}"/>
              </c:ext>
            </c:extLst>
          </c:dPt>
          <c:dPt>
            <c:idx val="6"/>
            <c:bubble3D val="0"/>
            <c:extLst>
              <c:ext xmlns:c16="http://schemas.microsoft.com/office/drawing/2014/chart" uri="{C3380CC4-5D6E-409C-BE32-E72D297353CC}">
                <c16:uniqueId val="{00000006-2399-4D94-8179-077413276A21}"/>
              </c:ext>
            </c:extLst>
          </c:dPt>
          <c:dPt>
            <c:idx val="7"/>
            <c:bubble3D val="0"/>
            <c:extLst>
              <c:ext xmlns:c16="http://schemas.microsoft.com/office/drawing/2014/chart" uri="{C3380CC4-5D6E-409C-BE32-E72D297353CC}">
                <c16:uniqueId val="{00000007-2399-4D94-8179-077413276A21}"/>
              </c:ext>
            </c:extLst>
          </c:dPt>
          <c:dPt>
            <c:idx val="8"/>
            <c:bubble3D val="0"/>
            <c:extLst>
              <c:ext xmlns:c16="http://schemas.microsoft.com/office/drawing/2014/chart" uri="{C3380CC4-5D6E-409C-BE32-E72D297353CC}">
                <c16:uniqueId val="{00000008-2399-4D94-8179-077413276A21}"/>
              </c:ext>
            </c:extLst>
          </c:dPt>
          <c:dPt>
            <c:idx val="9"/>
            <c:bubble3D val="0"/>
            <c:extLst>
              <c:ext xmlns:c16="http://schemas.microsoft.com/office/drawing/2014/chart" uri="{C3380CC4-5D6E-409C-BE32-E72D297353CC}">
                <c16:uniqueId val="{00000009-2399-4D94-8179-077413276A21}"/>
              </c:ext>
            </c:extLst>
          </c:dPt>
          <c:dPt>
            <c:idx val="10"/>
            <c:bubble3D val="0"/>
            <c:extLst>
              <c:ext xmlns:c16="http://schemas.microsoft.com/office/drawing/2014/chart" uri="{C3380CC4-5D6E-409C-BE32-E72D297353CC}">
                <c16:uniqueId val="{0000000A-2399-4D94-8179-077413276A21}"/>
              </c:ext>
            </c:extLst>
          </c:dPt>
          <c:dPt>
            <c:idx val="11"/>
            <c:bubble3D val="0"/>
            <c:extLst>
              <c:ext xmlns:c16="http://schemas.microsoft.com/office/drawing/2014/chart" uri="{C3380CC4-5D6E-409C-BE32-E72D297353CC}">
                <c16:uniqueId val="{0000000B-2399-4D94-8179-077413276A21}"/>
              </c:ext>
            </c:extLst>
          </c:dPt>
          <c:dPt>
            <c:idx val="12"/>
            <c:bubble3D val="0"/>
            <c:extLst>
              <c:ext xmlns:c16="http://schemas.microsoft.com/office/drawing/2014/chart" uri="{C3380CC4-5D6E-409C-BE32-E72D297353CC}">
                <c16:uniqueId val="{0000000C-2399-4D94-8179-077413276A21}"/>
              </c:ext>
            </c:extLst>
          </c:dPt>
          <c:dPt>
            <c:idx val="13"/>
            <c:bubble3D val="0"/>
            <c:extLst>
              <c:ext xmlns:c16="http://schemas.microsoft.com/office/drawing/2014/chart" uri="{C3380CC4-5D6E-409C-BE32-E72D297353CC}">
                <c16:uniqueId val="{0000000D-2399-4D94-8179-077413276A21}"/>
              </c:ext>
            </c:extLst>
          </c:dPt>
          <c:dPt>
            <c:idx val="14"/>
            <c:bubble3D val="0"/>
            <c:extLst>
              <c:ext xmlns:c16="http://schemas.microsoft.com/office/drawing/2014/chart" uri="{C3380CC4-5D6E-409C-BE32-E72D297353CC}">
                <c16:uniqueId val="{0000000E-2399-4D94-8179-077413276A21}"/>
              </c:ext>
            </c:extLst>
          </c:dPt>
          <c:dPt>
            <c:idx val="15"/>
            <c:bubble3D val="0"/>
            <c:extLst>
              <c:ext xmlns:c16="http://schemas.microsoft.com/office/drawing/2014/chart" uri="{C3380CC4-5D6E-409C-BE32-E72D297353CC}">
                <c16:uniqueId val="{0000000F-2399-4D94-8179-077413276A21}"/>
              </c:ext>
            </c:extLst>
          </c:dPt>
          <c:dLbls>
            <c:dLbl>
              <c:idx val="0"/>
              <c:layout>
                <c:manualLayout>
                  <c:x val="-0.16116685540836287"/>
                  <c:y val="0.12110291219418294"/>
                </c:manualLayout>
              </c:layout>
              <c:tx>
                <c:rich>
                  <a:bodyPr/>
                  <a:lstStyle/>
                  <a:p>
                    <a:pPr>
                      <a:defRPr/>
                    </a:pPr>
                    <a:r>
                      <a:rPr lang="ja-JP" altLang="en-US"/>
                      <a:t>福祉費</a:t>
                    </a:r>
                  </a:p>
                  <a:p>
                    <a:pPr>
                      <a:defRPr/>
                    </a:pPr>
                    <a:r>
                      <a:rPr lang="en-US" altLang="ja-JP"/>
                      <a:t>576,668</a:t>
                    </a:r>
                  </a:p>
                  <a:p>
                    <a:pPr>
                      <a:defRPr/>
                    </a:pPr>
                    <a:r>
                      <a:rPr lang="en-US" altLang="ja-JP"/>
                      <a:t>(31.5%)</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99-4D94-8179-077413276A21}"/>
                </c:ext>
              </c:extLst>
            </c:dLbl>
            <c:dLbl>
              <c:idx val="1"/>
              <c:layout>
                <c:manualLayout>
                  <c:x val="-0.14703731483837298"/>
                  <c:y val="-0.15431238634437711"/>
                </c:manualLayout>
              </c:layout>
              <c:tx>
                <c:rich>
                  <a:bodyPr/>
                  <a:lstStyle/>
                  <a:p>
                    <a:pPr>
                      <a:defRPr/>
                    </a:pPr>
                    <a:r>
                      <a:rPr lang="ja-JP" altLang="en-US"/>
                      <a:t>こども青少年費</a:t>
                    </a:r>
                  </a:p>
                  <a:p>
                    <a:pPr>
                      <a:defRPr/>
                    </a:pPr>
                    <a:r>
                      <a:rPr lang="en-US" altLang="ja-JP"/>
                      <a:t>225,898</a:t>
                    </a:r>
                  </a:p>
                  <a:p>
                    <a:pPr>
                      <a:defRPr/>
                    </a:pPr>
                    <a:r>
                      <a:rPr lang="en-US" altLang="ja-JP"/>
                      <a:t>(12.4%)</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399-4D94-8179-077413276A21}"/>
                </c:ext>
              </c:extLst>
            </c:dLbl>
            <c:dLbl>
              <c:idx val="2"/>
              <c:layout>
                <c:manualLayout>
                  <c:x val="-5.9958829107754734E-3"/>
                  <c:y val="-0.15776046318817485"/>
                </c:manualLayout>
              </c:layout>
              <c:tx>
                <c:rich>
                  <a:bodyPr/>
                  <a:lstStyle/>
                  <a:p>
                    <a:pPr>
                      <a:defRPr/>
                    </a:pPr>
                    <a:r>
                      <a:rPr lang="ja-JP" altLang="en-US" sz="1000" b="0" i="0" u="none" strike="noStrike" kern="1200" baseline="0">
                        <a:solidFill>
                          <a:sysClr val="windowText" lastClr="000000"/>
                        </a:solidFill>
                      </a:rPr>
                      <a:t>教育費</a:t>
                    </a:r>
                  </a:p>
                  <a:p>
                    <a:pPr>
                      <a:defRPr/>
                    </a:pPr>
                    <a:r>
                      <a:rPr lang="en-US" altLang="ja-JP" sz="1000" b="0" i="0" u="none" strike="noStrike" kern="1200" baseline="0">
                        <a:solidFill>
                          <a:sysClr val="windowText" lastClr="000000"/>
                        </a:solidFill>
                      </a:rPr>
                      <a:t>221,790</a:t>
                    </a:r>
                  </a:p>
                  <a:p>
                    <a:pPr>
                      <a:defRPr/>
                    </a:pPr>
                    <a:r>
                      <a:rPr lang="en-US" altLang="ja-JP" sz="1000" b="0" i="0" u="none" strike="noStrike" kern="1200" baseline="0">
                        <a:solidFill>
                          <a:sysClr val="windowText" lastClr="000000"/>
                        </a:solidFill>
                      </a:rPr>
                      <a:t>(12.1%)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399-4D94-8179-077413276A21}"/>
                </c:ext>
              </c:extLst>
            </c:dLbl>
            <c:dLbl>
              <c:idx val="3"/>
              <c:layout>
                <c:manualLayout>
                  <c:x val="7.4275726025224545E-2"/>
                  <c:y val="-0.13577569819479379"/>
                </c:manualLayout>
              </c:layout>
              <c:tx>
                <c:rich>
                  <a:bodyPr/>
                  <a:lstStyle/>
                  <a:p>
                    <a:pPr>
                      <a:defRPr/>
                    </a:pPr>
                    <a:r>
                      <a:rPr lang="ja-JP" altLang="en-US"/>
                      <a:t>土木費</a:t>
                    </a:r>
                  </a:p>
                  <a:p>
                    <a:pPr>
                      <a:defRPr/>
                    </a:pPr>
                    <a:r>
                      <a:rPr lang="en-US" altLang="ja-JP"/>
                      <a:t>139,948</a:t>
                    </a:r>
                  </a:p>
                  <a:p>
                    <a:pPr>
                      <a:defRPr/>
                    </a:pPr>
                    <a:r>
                      <a:rPr lang="en-US" altLang="ja-JP"/>
                      <a:t>(7.7%)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399-4D94-8179-077413276A21}"/>
                </c:ext>
              </c:extLst>
            </c:dLbl>
            <c:dLbl>
              <c:idx val="4"/>
              <c:layout>
                <c:manualLayout>
                  <c:x val="-2.5634886758009109E-2"/>
                  <c:y val="0.1210252419204103"/>
                </c:manualLayout>
              </c:layout>
              <c:tx>
                <c:rich>
                  <a:bodyPr/>
                  <a:lstStyle/>
                  <a:p>
                    <a:pPr>
                      <a:defRPr/>
                    </a:pPr>
                    <a:r>
                      <a:rPr lang="ja-JP" altLang="en-US"/>
                      <a:t>健康費</a:t>
                    </a:r>
                  </a:p>
                  <a:p>
                    <a:pPr>
                      <a:defRPr/>
                    </a:pPr>
                    <a:r>
                      <a:rPr lang="en-US" altLang="ja-JP"/>
                      <a:t>94,368</a:t>
                    </a:r>
                  </a:p>
                  <a:p>
                    <a:pPr>
                      <a:defRPr/>
                    </a:pPr>
                    <a:r>
                      <a:rPr lang="en-US" altLang="ja-JP"/>
                      <a:t>(5.2%)</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399-4D94-8179-077413276A21}"/>
                </c:ext>
              </c:extLst>
            </c:dLbl>
            <c:dLbl>
              <c:idx val="5"/>
              <c:layout>
                <c:manualLayout>
                  <c:x val="-9.8927004309099051E-2"/>
                  <c:y val="0.20098440538351475"/>
                </c:manualLayout>
              </c:layout>
              <c:tx>
                <c:rich>
                  <a:bodyPr/>
                  <a:lstStyle/>
                  <a:p>
                    <a:pPr>
                      <a:defRPr/>
                    </a:pPr>
                    <a:r>
                      <a:rPr lang="ja-JP" altLang="en-US"/>
                      <a:t>経済戦略費</a:t>
                    </a:r>
                  </a:p>
                  <a:p>
                    <a:pPr>
                      <a:defRPr/>
                    </a:pPr>
                    <a:r>
                      <a:rPr lang="en-US" altLang="ja-JP"/>
                      <a:t>51,309</a:t>
                    </a:r>
                  </a:p>
                  <a:p>
                    <a:pPr>
                      <a:defRPr/>
                    </a:pPr>
                    <a:r>
                      <a:rPr lang="en-US" altLang="ja-JP"/>
                      <a:t>(2.8%)</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399-4D94-8179-077413276A21}"/>
                </c:ext>
              </c:extLst>
            </c:dLbl>
            <c:dLbl>
              <c:idx val="6"/>
              <c:layout>
                <c:manualLayout>
                  <c:x val="-9.4883379724126124E-2"/>
                  <c:y val="0.16033295914415238"/>
                </c:manualLayout>
              </c:layout>
              <c:tx>
                <c:rich>
                  <a:bodyPr/>
                  <a:lstStyle/>
                  <a:p>
                    <a:pPr>
                      <a:defRPr sz="1000"/>
                    </a:pPr>
                    <a:r>
                      <a:rPr lang="ja-JP" altLang="en-US" sz="1000"/>
                      <a:t>住宅費</a:t>
                    </a:r>
                  </a:p>
                  <a:p>
                    <a:pPr>
                      <a:defRPr sz="1000"/>
                    </a:pPr>
                    <a:r>
                      <a:rPr lang="en-US" altLang="ja-JP" sz="1000"/>
                      <a:t>48,683</a:t>
                    </a:r>
                  </a:p>
                  <a:p>
                    <a:pPr>
                      <a:defRPr sz="1000"/>
                    </a:pPr>
                    <a:r>
                      <a:rPr lang="en-US" altLang="ja-JP" sz="1000"/>
                      <a:t>(2.7%)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399-4D94-8179-077413276A21}"/>
                </c:ext>
              </c:extLst>
            </c:dLbl>
            <c:dLbl>
              <c:idx val="7"/>
              <c:layout>
                <c:manualLayout>
                  <c:x val="-7.6829057456889616E-2"/>
                  <c:y val="0.10900066222867635"/>
                </c:manualLayout>
              </c:layout>
              <c:tx>
                <c:rich>
                  <a:bodyPr/>
                  <a:lstStyle/>
                  <a:p>
                    <a:pPr>
                      <a:defRPr sz="1000"/>
                    </a:pPr>
                    <a:r>
                      <a:rPr lang="ja-JP" altLang="en-US" sz="1000"/>
                      <a:t>消防費</a:t>
                    </a:r>
                  </a:p>
                  <a:p>
                    <a:pPr>
                      <a:defRPr sz="1000"/>
                    </a:pPr>
                    <a:r>
                      <a:rPr lang="en-US" altLang="ja-JP" sz="1000"/>
                      <a:t>39,187</a:t>
                    </a:r>
                  </a:p>
                  <a:p>
                    <a:pPr>
                      <a:defRPr sz="1000"/>
                    </a:pPr>
                    <a:r>
                      <a:rPr lang="en-US" altLang="ja-JP" sz="1000"/>
                      <a:t>(2.1%)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399-4D94-8179-077413276A21}"/>
                </c:ext>
              </c:extLst>
            </c:dLbl>
            <c:dLbl>
              <c:idx val="8"/>
              <c:layout>
                <c:manualLayout>
                  <c:x val="-8.6704719107673134E-2"/>
                  <c:y val="6.8142186476803174E-2"/>
                </c:manualLayout>
              </c:layout>
              <c:tx>
                <c:rich>
                  <a:bodyPr/>
                  <a:lstStyle/>
                  <a:p>
                    <a:pPr>
                      <a:defRPr sz="1000"/>
                    </a:pPr>
                    <a:r>
                      <a:rPr lang="ja-JP" altLang="en-US" sz="1000" b="0" i="0" baseline="0"/>
                      <a:t>環境費</a:t>
                    </a:r>
                  </a:p>
                  <a:p>
                    <a:pPr>
                      <a:defRPr sz="1000"/>
                    </a:pPr>
                    <a:r>
                      <a:rPr lang="en-US" altLang="ja-JP" sz="1000" b="0" i="0" baseline="0"/>
                      <a:t>35,317</a:t>
                    </a:r>
                  </a:p>
                  <a:p>
                    <a:pPr>
                      <a:defRPr sz="1000"/>
                    </a:pPr>
                    <a:r>
                      <a:rPr lang="en-US" altLang="ja-JP" sz="1000" b="0" i="0" baseline="0"/>
                      <a:t>(1.9%)</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399-4D94-8179-077413276A21}"/>
                </c:ext>
              </c:extLst>
            </c:dLbl>
            <c:dLbl>
              <c:idx val="9"/>
              <c:layout>
                <c:manualLayout>
                  <c:x val="-8.7581310650235208E-2"/>
                  <c:y val="1.0181261319951425E-2"/>
                </c:manualLayout>
              </c:layout>
              <c:tx>
                <c:rich>
                  <a:bodyPr/>
                  <a:lstStyle/>
                  <a:p>
                    <a:pPr>
                      <a:defRPr sz="1000"/>
                    </a:pPr>
                    <a:r>
                      <a:rPr lang="ja-JP" altLang="en-US" sz="1000" b="0" i="0" baseline="0"/>
                      <a:t>港湾費</a:t>
                    </a:r>
                  </a:p>
                  <a:p>
                    <a:pPr>
                      <a:defRPr sz="1000"/>
                    </a:pPr>
                    <a:r>
                      <a:rPr lang="en-US" altLang="ja-JP" sz="1000" b="0" i="0" baseline="0"/>
                      <a:t>30,745</a:t>
                    </a:r>
                  </a:p>
                  <a:p>
                    <a:pPr>
                      <a:defRPr sz="1000"/>
                    </a:pPr>
                    <a:r>
                      <a:rPr lang="en-US" altLang="ja-JP" sz="1000" b="0" i="0" baseline="0"/>
                      <a:t>(1.7%)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399-4D94-8179-077413276A21}"/>
                </c:ext>
              </c:extLst>
            </c:dLbl>
            <c:dLbl>
              <c:idx val="10"/>
              <c:layout>
                <c:manualLayout>
                  <c:x val="-8.8201336582606413E-2"/>
                  <c:y val="-6.9188869537997674E-2"/>
                </c:manualLayout>
              </c:layout>
              <c:tx>
                <c:rich>
                  <a:bodyPr/>
                  <a:lstStyle/>
                  <a:p>
                    <a:pPr>
                      <a:defRPr sz="1000"/>
                    </a:pPr>
                    <a:r>
                      <a:rPr lang="ja-JP" altLang="en-US" sz="1000" b="0" i="0" baseline="0"/>
                      <a:t>大学費</a:t>
                    </a:r>
                  </a:p>
                  <a:p>
                    <a:pPr>
                      <a:defRPr sz="1000"/>
                    </a:pPr>
                    <a:r>
                      <a:rPr lang="en-US" altLang="ja-JP" sz="1000" b="0" i="0" baseline="0"/>
                      <a:t>20,658</a:t>
                    </a:r>
                  </a:p>
                  <a:p>
                    <a:pPr>
                      <a:defRPr sz="1000"/>
                    </a:pPr>
                    <a:r>
                      <a:rPr lang="en-US" altLang="ja-JP" sz="1000" b="0" i="0" baseline="0"/>
                      <a:t>(1.1%)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399-4D94-8179-077413276A21}"/>
                </c:ext>
              </c:extLst>
            </c:dLbl>
            <c:dLbl>
              <c:idx val="11"/>
              <c:delete val="1"/>
              <c:extLst>
                <c:ext xmlns:c15="http://schemas.microsoft.com/office/drawing/2012/chart" uri="{CE6537A1-D6FC-4f65-9D91-7224C49458BB}"/>
                <c:ext xmlns:c16="http://schemas.microsoft.com/office/drawing/2014/chart" uri="{C3380CC4-5D6E-409C-BE32-E72D297353CC}">
                  <c16:uniqueId val="{0000000B-2399-4D94-8179-077413276A21}"/>
                </c:ext>
              </c:extLst>
            </c:dLbl>
            <c:dLbl>
              <c:idx val="12"/>
              <c:layout>
                <c:manualLayout>
                  <c:x val="-3.1206808315660403E-2"/>
                  <c:y val="-0.1483364977277207"/>
                </c:manualLayout>
              </c:layout>
              <c:tx>
                <c:rich>
                  <a:bodyPr/>
                  <a:lstStyle/>
                  <a:p>
                    <a:pPr>
                      <a:defRPr/>
                    </a:pPr>
                    <a:r>
                      <a:rPr lang="ja-JP" altLang="en-US"/>
                      <a:t>議会費</a:t>
                    </a:r>
                  </a:p>
                  <a:p>
                    <a:pPr>
                      <a:defRPr/>
                    </a:pPr>
                    <a:r>
                      <a:rPr lang="en-US" altLang="ja-JP"/>
                      <a:t>2,483 </a:t>
                    </a:r>
                  </a:p>
                  <a:p>
                    <a:pPr>
                      <a:defRPr/>
                    </a:pPr>
                    <a:r>
                      <a:rPr lang="en-US" altLang="ja-JP"/>
                      <a:t>(0.1%)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399-4D94-8179-077413276A21}"/>
                </c:ext>
              </c:extLst>
            </c:dLbl>
            <c:dLbl>
              <c:idx val="13"/>
              <c:layout>
                <c:manualLayout>
                  <c:x val="8.4304109489461085E-2"/>
                  <c:y val="7.3125649869682521E-2"/>
                </c:manualLayout>
              </c:layout>
              <c:tx>
                <c:rich>
                  <a:bodyPr/>
                  <a:lstStyle/>
                  <a:p>
                    <a:pPr>
                      <a:defRPr/>
                    </a:pPr>
                    <a:r>
                      <a:rPr lang="ja-JP" altLang="en-US"/>
                      <a:t>総務費</a:t>
                    </a:r>
                  </a:p>
                  <a:p>
                    <a:pPr>
                      <a:defRPr/>
                    </a:pPr>
                    <a:r>
                      <a:rPr lang="en-US" altLang="ja-JP"/>
                      <a:t>113,197</a:t>
                    </a:r>
                  </a:p>
                  <a:p>
                    <a:pPr>
                      <a:defRPr/>
                    </a:pPr>
                    <a:r>
                      <a:rPr lang="en-US" altLang="ja-JP"/>
                      <a:t>(6.2%)</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399-4D94-8179-077413276A21}"/>
                </c:ext>
              </c:extLst>
            </c:dLbl>
            <c:dLbl>
              <c:idx val="14"/>
              <c:layout>
                <c:manualLayout>
                  <c:x val="6.6669618458834068E-2"/>
                  <c:y val="0.16033694741036952"/>
                </c:manualLayout>
              </c:layout>
              <c:tx>
                <c:rich>
                  <a:bodyPr/>
                  <a:lstStyle/>
                  <a:p>
                    <a:pPr>
                      <a:defRPr/>
                    </a:pPr>
                    <a:r>
                      <a:rPr lang="ja-JP" altLang="en-US"/>
                      <a:t>公債費</a:t>
                    </a:r>
                  </a:p>
                  <a:p>
                    <a:pPr>
                      <a:defRPr/>
                    </a:pPr>
                    <a:r>
                      <a:rPr lang="en-US" altLang="ja-JP"/>
                      <a:t>201,919</a:t>
                    </a:r>
                  </a:p>
                  <a:p>
                    <a:pPr>
                      <a:defRPr/>
                    </a:pPr>
                    <a:r>
                      <a:rPr lang="en-US" altLang="ja-JP"/>
                      <a:t>(11.0%)</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399-4D94-8179-077413276A21}"/>
                </c:ext>
              </c:extLst>
            </c:dLbl>
            <c:dLbl>
              <c:idx val="15"/>
              <c:layout>
                <c:manualLayout>
                  <c:x val="-0.13623602175065266"/>
                  <c:y val="1.5867515897574911E-3"/>
                </c:manualLayout>
              </c:layout>
              <c:tx>
                <c:rich>
                  <a:bodyPr/>
                  <a:lstStyle/>
                  <a:p>
                    <a:pPr>
                      <a:defRPr/>
                    </a:pPr>
                    <a:r>
                      <a:rPr lang="ja-JP" altLang="en-US"/>
                      <a:t>その他</a:t>
                    </a:r>
                  </a:p>
                  <a:p>
                    <a:pPr>
                      <a:defRPr/>
                    </a:pPr>
                    <a:r>
                      <a:rPr lang="en-US" altLang="ja-JP"/>
                      <a:t>27,933 </a:t>
                    </a:r>
                  </a:p>
                  <a:p>
                    <a:pPr>
                      <a:defRPr/>
                    </a:pPr>
                    <a:r>
                      <a:rPr lang="en-US" altLang="ja-JP"/>
                      <a:t>(1.5%)</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399-4D94-8179-077413276A21}"/>
                </c:ext>
              </c:extLst>
            </c:dLbl>
            <c:numFmt formatCode="0.0%" sourceLinked="0"/>
            <c:spPr>
              <a:noFill/>
            </c:spPr>
            <c:showLegendKey val="0"/>
            <c:showVal val="1"/>
            <c:showCatName val="1"/>
            <c:showSerName val="0"/>
            <c:showPercent val="1"/>
            <c:showBubbleSize val="0"/>
            <c:showLeaderLines val="1"/>
            <c:extLst>
              <c:ext xmlns:c15="http://schemas.microsoft.com/office/drawing/2012/chart" uri="{CE6537A1-D6FC-4f65-9D91-7224C49458BB}"/>
            </c:extLst>
          </c:dLbls>
          <c:cat>
            <c:strRef>
              <c:f>一般会計歳出!$K$5:$K$20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その他</c:v>
                </c:pt>
              </c:strCache>
            </c:strRef>
          </c:cat>
          <c:val>
            <c:numRef>
              <c:f>一般会計歳出!$L$5:$L$20</c:f>
              <c:numCache>
                <c:formatCode>#,##0_ ;[Red]\-#,##0\ </c:formatCode>
                <c:ptCount val="16"/>
                <c:pt idx="0">
                  <c:v>576668</c:v>
                </c:pt>
                <c:pt idx="1">
                  <c:v>225898</c:v>
                </c:pt>
                <c:pt idx="2">
                  <c:v>221790</c:v>
                </c:pt>
                <c:pt idx="3">
                  <c:v>139948</c:v>
                </c:pt>
                <c:pt idx="4">
                  <c:v>94368</c:v>
                </c:pt>
                <c:pt idx="5">
                  <c:v>51309</c:v>
                </c:pt>
                <c:pt idx="6">
                  <c:v>48683</c:v>
                </c:pt>
                <c:pt idx="7">
                  <c:v>39187</c:v>
                </c:pt>
                <c:pt idx="8">
                  <c:v>35317</c:v>
                </c:pt>
                <c:pt idx="9">
                  <c:v>30745</c:v>
                </c:pt>
                <c:pt idx="10">
                  <c:v>20658</c:v>
                </c:pt>
                <c:pt idx="11">
                  <c:v>2483</c:v>
                </c:pt>
                <c:pt idx="13">
                  <c:v>113197</c:v>
                </c:pt>
                <c:pt idx="14">
                  <c:v>201919</c:v>
                </c:pt>
                <c:pt idx="15">
                  <c:v>27933</c:v>
                </c:pt>
              </c:numCache>
            </c:numRef>
          </c:val>
          <c:extLst>
            <c:ext xmlns:c16="http://schemas.microsoft.com/office/drawing/2014/chart" uri="{C3380CC4-5D6E-409C-BE32-E72D297353CC}">
              <c16:uniqueId val="{00000010-2399-4D94-8179-077413276A21}"/>
            </c:ext>
          </c:extLst>
        </c:ser>
        <c:ser>
          <c:idx val="1"/>
          <c:order val="1"/>
          <c:dPt>
            <c:idx val="0"/>
            <c:bubble3D val="0"/>
            <c:extLst>
              <c:ext xmlns:c16="http://schemas.microsoft.com/office/drawing/2014/chart" uri="{C3380CC4-5D6E-409C-BE32-E72D297353CC}">
                <c16:uniqueId val="{00000011-2399-4D94-8179-077413276A21}"/>
              </c:ext>
            </c:extLst>
          </c:dPt>
          <c:dPt>
            <c:idx val="1"/>
            <c:bubble3D val="0"/>
            <c:extLst>
              <c:ext xmlns:c16="http://schemas.microsoft.com/office/drawing/2014/chart" uri="{C3380CC4-5D6E-409C-BE32-E72D297353CC}">
                <c16:uniqueId val="{00000012-2399-4D94-8179-077413276A21}"/>
              </c:ext>
            </c:extLst>
          </c:dPt>
          <c:dPt>
            <c:idx val="2"/>
            <c:bubble3D val="0"/>
            <c:extLst>
              <c:ext xmlns:c16="http://schemas.microsoft.com/office/drawing/2014/chart" uri="{C3380CC4-5D6E-409C-BE32-E72D297353CC}">
                <c16:uniqueId val="{00000013-2399-4D94-8179-077413276A21}"/>
              </c:ext>
            </c:extLst>
          </c:dPt>
          <c:dPt>
            <c:idx val="3"/>
            <c:bubble3D val="0"/>
            <c:extLst>
              <c:ext xmlns:c16="http://schemas.microsoft.com/office/drawing/2014/chart" uri="{C3380CC4-5D6E-409C-BE32-E72D297353CC}">
                <c16:uniqueId val="{00000014-2399-4D94-8179-077413276A21}"/>
              </c:ext>
            </c:extLst>
          </c:dPt>
          <c:dPt>
            <c:idx val="4"/>
            <c:bubble3D val="0"/>
            <c:extLst>
              <c:ext xmlns:c16="http://schemas.microsoft.com/office/drawing/2014/chart" uri="{C3380CC4-5D6E-409C-BE32-E72D297353CC}">
                <c16:uniqueId val="{00000015-2399-4D94-8179-077413276A21}"/>
              </c:ext>
            </c:extLst>
          </c:dPt>
          <c:dPt>
            <c:idx val="5"/>
            <c:bubble3D val="0"/>
            <c:extLst>
              <c:ext xmlns:c16="http://schemas.microsoft.com/office/drawing/2014/chart" uri="{C3380CC4-5D6E-409C-BE32-E72D297353CC}">
                <c16:uniqueId val="{00000016-2399-4D94-8179-077413276A21}"/>
              </c:ext>
            </c:extLst>
          </c:dPt>
          <c:dPt>
            <c:idx val="6"/>
            <c:bubble3D val="0"/>
            <c:extLst>
              <c:ext xmlns:c16="http://schemas.microsoft.com/office/drawing/2014/chart" uri="{C3380CC4-5D6E-409C-BE32-E72D297353CC}">
                <c16:uniqueId val="{00000017-2399-4D94-8179-077413276A21}"/>
              </c:ext>
            </c:extLst>
          </c:dPt>
          <c:dPt>
            <c:idx val="7"/>
            <c:bubble3D val="0"/>
            <c:extLst>
              <c:ext xmlns:c16="http://schemas.microsoft.com/office/drawing/2014/chart" uri="{C3380CC4-5D6E-409C-BE32-E72D297353CC}">
                <c16:uniqueId val="{00000018-2399-4D94-8179-077413276A21}"/>
              </c:ext>
            </c:extLst>
          </c:dPt>
          <c:dPt>
            <c:idx val="8"/>
            <c:bubble3D val="0"/>
            <c:extLst>
              <c:ext xmlns:c16="http://schemas.microsoft.com/office/drawing/2014/chart" uri="{C3380CC4-5D6E-409C-BE32-E72D297353CC}">
                <c16:uniqueId val="{00000019-2399-4D94-8179-077413276A21}"/>
              </c:ext>
            </c:extLst>
          </c:dPt>
          <c:dPt>
            <c:idx val="9"/>
            <c:bubble3D val="0"/>
            <c:extLst>
              <c:ext xmlns:c16="http://schemas.microsoft.com/office/drawing/2014/chart" uri="{C3380CC4-5D6E-409C-BE32-E72D297353CC}">
                <c16:uniqueId val="{0000001A-2399-4D94-8179-077413276A21}"/>
              </c:ext>
            </c:extLst>
          </c:dPt>
          <c:dPt>
            <c:idx val="10"/>
            <c:bubble3D val="0"/>
            <c:extLst>
              <c:ext xmlns:c16="http://schemas.microsoft.com/office/drawing/2014/chart" uri="{C3380CC4-5D6E-409C-BE32-E72D297353CC}">
                <c16:uniqueId val="{0000001B-2399-4D94-8179-077413276A21}"/>
              </c:ext>
            </c:extLst>
          </c:dPt>
          <c:dPt>
            <c:idx val="11"/>
            <c:bubble3D val="0"/>
            <c:extLst>
              <c:ext xmlns:c16="http://schemas.microsoft.com/office/drawing/2014/chart" uri="{C3380CC4-5D6E-409C-BE32-E72D297353CC}">
                <c16:uniqueId val="{0000001C-2399-4D94-8179-077413276A21}"/>
              </c:ext>
            </c:extLst>
          </c:dPt>
          <c:dPt>
            <c:idx val="12"/>
            <c:bubble3D val="0"/>
            <c:extLst>
              <c:ext xmlns:c16="http://schemas.microsoft.com/office/drawing/2014/chart" uri="{C3380CC4-5D6E-409C-BE32-E72D297353CC}">
                <c16:uniqueId val="{0000001D-2399-4D94-8179-077413276A21}"/>
              </c:ext>
            </c:extLst>
          </c:dPt>
          <c:dPt>
            <c:idx val="13"/>
            <c:bubble3D val="0"/>
            <c:extLst>
              <c:ext xmlns:c16="http://schemas.microsoft.com/office/drawing/2014/chart" uri="{C3380CC4-5D6E-409C-BE32-E72D297353CC}">
                <c16:uniqueId val="{0000001E-2399-4D94-8179-077413276A21}"/>
              </c:ext>
            </c:extLst>
          </c:dPt>
          <c:dPt>
            <c:idx val="14"/>
            <c:bubble3D val="0"/>
            <c:extLst>
              <c:ext xmlns:c16="http://schemas.microsoft.com/office/drawing/2014/chart" uri="{C3380CC4-5D6E-409C-BE32-E72D297353CC}">
                <c16:uniqueId val="{0000001F-2399-4D94-8179-077413276A21}"/>
              </c:ext>
            </c:extLst>
          </c:dPt>
          <c:dPt>
            <c:idx val="15"/>
            <c:bubble3D val="0"/>
            <c:extLst>
              <c:ext xmlns:c16="http://schemas.microsoft.com/office/drawing/2014/chart" uri="{C3380CC4-5D6E-409C-BE32-E72D297353CC}">
                <c16:uniqueId val="{00000020-2399-4D94-8179-077413276A21}"/>
              </c:ext>
            </c:extLst>
          </c:dPt>
          <c:cat>
            <c:strRef>
              <c:f>一般会計歳出!$K$5:$K$20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その他</c:v>
                </c:pt>
              </c:strCache>
            </c:strRef>
          </c:cat>
          <c:val>
            <c:numRef>
              <c:f>一般会計歳出!$M$5:$M$20</c:f>
              <c:numCache>
                <c:formatCode>#,##0.0_ ;[Red]\-#,##0.0\ </c:formatCode>
                <c:ptCount val="16"/>
                <c:pt idx="0">
                  <c:v>31.5</c:v>
                </c:pt>
                <c:pt idx="1">
                  <c:v>12.4</c:v>
                </c:pt>
                <c:pt idx="2">
                  <c:v>12.1</c:v>
                </c:pt>
                <c:pt idx="3">
                  <c:v>7.6999999999999993</c:v>
                </c:pt>
                <c:pt idx="4">
                  <c:v>5.2</c:v>
                </c:pt>
                <c:pt idx="5">
                  <c:v>2.8</c:v>
                </c:pt>
                <c:pt idx="6">
                  <c:v>2.7</c:v>
                </c:pt>
                <c:pt idx="7">
                  <c:v>2.1</c:v>
                </c:pt>
                <c:pt idx="8">
                  <c:v>1.9</c:v>
                </c:pt>
                <c:pt idx="9">
                  <c:v>1.7</c:v>
                </c:pt>
                <c:pt idx="10">
                  <c:v>1.1000000000000001</c:v>
                </c:pt>
                <c:pt idx="11">
                  <c:v>0.1</c:v>
                </c:pt>
                <c:pt idx="13">
                  <c:v>6.2</c:v>
                </c:pt>
                <c:pt idx="14">
                  <c:v>11</c:v>
                </c:pt>
                <c:pt idx="15">
                  <c:v>1.5</c:v>
                </c:pt>
              </c:numCache>
            </c:numRef>
          </c:val>
          <c:extLst>
            <c:ext xmlns:c16="http://schemas.microsoft.com/office/drawing/2014/chart" uri="{C3380CC4-5D6E-409C-BE32-E72D297353CC}">
              <c16:uniqueId val="{00000021-2399-4D94-8179-077413276A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H20</a:t>
            </a:r>
            <a:r>
              <a:rPr lang="ja-JP" altLang="en-US"/>
              <a:t>以降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2"/>
          <c:order val="0"/>
          <c:tx>
            <c:strRef>
              <c:f>ＢＤ収入の推移!$A$18</c:f>
              <c:strCache>
                <c:ptCount val="1"/>
                <c:pt idx="0">
                  <c:v>固定資産税・都市計画税</c:v>
                </c:pt>
              </c:strCache>
            </c:strRef>
          </c:tx>
          <c:spPr>
            <a:solidFill>
              <a:schemeClr val="dk1">
                <a:tint val="75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c:v>
                </c:pt>
                <c:pt idx="14">
                  <c:v>R３</c:v>
                </c:pt>
              </c:strCache>
            </c:strRef>
          </c:cat>
          <c:val>
            <c:numRef>
              <c:f>ＢＤ収入の推移!$B$18:$P$18</c:f>
              <c:numCache>
                <c:formatCode>#,##0;"▲ "#,##0</c:formatCode>
                <c:ptCount val="15"/>
                <c:pt idx="0">
                  <c:v>4296</c:v>
                </c:pt>
                <c:pt idx="1">
                  <c:v>3242</c:v>
                </c:pt>
                <c:pt idx="2">
                  <c:v>3302</c:v>
                </c:pt>
                <c:pt idx="3">
                  <c:v>3363</c:v>
                </c:pt>
                <c:pt idx="4">
                  <c:v>3357</c:v>
                </c:pt>
                <c:pt idx="5">
                  <c:v>3191</c:v>
                </c:pt>
                <c:pt idx="6">
                  <c:v>3225</c:v>
                </c:pt>
                <c:pt idx="7">
                  <c:v>3267</c:v>
                </c:pt>
                <c:pt idx="8">
                  <c:v>3267</c:v>
                </c:pt>
                <c:pt idx="9">
                  <c:v>3317</c:v>
                </c:pt>
                <c:pt idx="10">
                  <c:v>3346</c:v>
                </c:pt>
                <c:pt idx="11">
                  <c:v>3408</c:v>
                </c:pt>
                <c:pt idx="12">
                  <c:v>3552</c:v>
                </c:pt>
                <c:pt idx="13">
                  <c:v>3591</c:v>
                </c:pt>
                <c:pt idx="14">
                  <c:v>3637</c:v>
                </c:pt>
              </c:numCache>
            </c:numRef>
          </c:val>
          <c:extLst>
            <c:ext xmlns:c16="http://schemas.microsoft.com/office/drawing/2014/chart" uri="{C3380CC4-5D6E-409C-BE32-E72D297353CC}">
              <c16:uniqueId val="{00000000-5AC8-40D0-B909-A5CB1650B5D6}"/>
            </c:ext>
          </c:extLst>
        </c:ser>
        <c:ser>
          <c:idx val="1"/>
          <c:order val="1"/>
          <c:tx>
            <c:strRef>
              <c:f>ＢＤ収入の推移!$A$17</c:f>
              <c:strCache>
                <c:ptCount val="1"/>
                <c:pt idx="0">
                  <c:v>法人市民税</c:v>
                </c:pt>
              </c:strCache>
            </c:strRef>
          </c:tx>
          <c:spPr>
            <a:solidFill>
              <a:schemeClr val="dk1">
                <a:tint val="55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c:v>
                </c:pt>
                <c:pt idx="14">
                  <c:v>R３</c:v>
                </c:pt>
              </c:strCache>
            </c:strRef>
          </c:cat>
          <c:val>
            <c:numRef>
              <c:f>ＢＤ収入の推移!$B$17:$P$17</c:f>
              <c:numCache>
                <c:formatCode>#,##0;"▲ "#,##0</c:formatCode>
                <c:ptCount val="15"/>
                <c:pt idx="0">
                  <c:v>1643</c:v>
                </c:pt>
                <c:pt idx="1">
                  <c:v>1544</c:v>
                </c:pt>
                <c:pt idx="2">
                  <c:v>1034</c:v>
                </c:pt>
                <c:pt idx="3">
                  <c:v>1081</c:v>
                </c:pt>
                <c:pt idx="4">
                  <c:v>1162</c:v>
                </c:pt>
                <c:pt idx="5">
                  <c:v>1182</c:v>
                </c:pt>
                <c:pt idx="6">
                  <c:v>1252</c:v>
                </c:pt>
                <c:pt idx="7">
                  <c:v>1350</c:v>
                </c:pt>
                <c:pt idx="8">
                  <c:v>1319</c:v>
                </c:pt>
                <c:pt idx="9">
                  <c:v>1223</c:v>
                </c:pt>
                <c:pt idx="10">
                  <c:v>1311</c:v>
                </c:pt>
                <c:pt idx="11">
                  <c:v>1388</c:v>
                </c:pt>
                <c:pt idx="12">
                  <c:v>1499</c:v>
                </c:pt>
                <c:pt idx="13">
                  <c:v>1094</c:v>
                </c:pt>
                <c:pt idx="14">
                  <c:v>1082</c:v>
                </c:pt>
              </c:numCache>
            </c:numRef>
          </c:val>
          <c:extLst>
            <c:ext xmlns:c16="http://schemas.microsoft.com/office/drawing/2014/chart" uri="{C3380CC4-5D6E-409C-BE32-E72D297353CC}">
              <c16:uniqueId val="{00000001-5AC8-40D0-B909-A5CB1650B5D6}"/>
            </c:ext>
          </c:extLst>
        </c:ser>
        <c:ser>
          <c:idx val="0"/>
          <c:order val="2"/>
          <c:tx>
            <c:strRef>
              <c:f>ＢＤ収入の推移!$A$16</c:f>
              <c:strCache>
                <c:ptCount val="1"/>
                <c:pt idx="0">
                  <c:v>個人市民税</c:v>
                </c:pt>
              </c:strCache>
            </c:strRef>
          </c:tx>
          <c:spPr>
            <a:solidFill>
              <a:schemeClr val="dk1">
                <a:tint val="885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c:v>
                </c:pt>
                <c:pt idx="14">
                  <c:v>R３</c:v>
                </c:pt>
              </c:strCache>
            </c:strRef>
          </c:cat>
          <c:val>
            <c:numRef>
              <c:f>ＢＤ収入の推移!$B$16:$P$16</c:f>
              <c:numCache>
                <c:formatCode>#,##0;"▲ "#,##0</c:formatCode>
                <c:ptCount val="15"/>
                <c:pt idx="0">
                  <c:v>1294</c:v>
                </c:pt>
                <c:pt idx="1">
                  <c:v>1400</c:v>
                </c:pt>
                <c:pt idx="2">
                  <c:v>1389</c:v>
                </c:pt>
                <c:pt idx="3">
                  <c:v>1306</c:v>
                </c:pt>
                <c:pt idx="4">
                  <c:v>1287</c:v>
                </c:pt>
                <c:pt idx="5">
                  <c:v>1340</c:v>
                </c:pt>
                <c:pt idx="6">
                  <c:v>1354</c:v>
                </c:pt>
                <c:pt idx="7">
                  <c:v>1383</c:v>
                </c:pt>
                <c:pt idx="8">
                  <c:v>1422</c:v>
                </c:pt>
                <c:pt idx="9">
                  <c:v>1465</c:v>
                </c:pt>
                <c:pt idx="10">
                  <c:v>1505</c:v>
                </c:pt>
                <c:pt idx="11">
                  <c:v>1993</c:v>
                </c:pt>
                <c:pt idx="12">
                  <c:v>2120</c:v>
                </c:pt>
                <c:pt idx="13">
                  <c:v>2199</c:v>
                </c:pt>
                <c:pt idx="14">
                  <c:v>2194</c:v>
                </c:pt>
              </c:numCache>
            </c:numRef>
          </c:val>
          <c:extLst>
            <c:ext xmlns:c16="http://schemas.microsoft.com/office/drawing/2014/chart" uri="{C3380CC4-5D6E-409C-BE32-E72D297353CC}">
              <c16:uniqueId val="{00000002-5AC8-40D0-B909-A5CB1650B5D6}"/>
            </c:ext>
          </c:extLst>
        </c:ser>
        <c:ser>
          <c:idx val="3"/>
          <c:order val="3"/>
          <c:tx>
            <c:strRef>
              <c:f>ＢＤ収入の推移!$A$19</c:f>
              <c:strCache>
                <c:ptCount val="1"/>
                <c:pt idx="0">
                  <c:v>その他の税</c:v>
                </c:pt>
              </c:strCache>
            </c:strRef>
          </c:tx>
          <c:spPr>
            <a:solidFill>
              <a:schemeClr val="dk1">
                <a:tint val="985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c:v>
                </c:pt>
                <c:pt idx="14">
                  <c:v>R３</c:v>
                </c:pt>
              </c:strCache>
            </c:strRef>
          </c:cat>
          <c:val>
            <c:numRef>
              <c:f>ＢＤ収入の推移!$B$19:$P$19</c:f>
              <c:numCache>
                <c:formatCode>#,##0;"▲ "#,##0</c:formatCode>
                <c:ptCount val="15"/>
                <c:pt idx="0">
                  <c:v>543</c:v>
                </c:pt>
                <c:pt idx="1">
                  <c:v>522</c:v>
                </c:pt>
                <c:pt idx="2">
                  <c:v>511</c:v>
                </c:pt>
                <c:pt idx="3">
                  <c:v>510</c:v>
                </c:pt>
                <c:pt idx="4">
                  <c:v>555</c:v>
                </c:pt>
                <c:pt idx="5">
                  <c:v>557</c:v>
                </c:pt>
                <c:pt idx="6">
                  <c:v>588</c:v>
                </c:pt>
                <c:pt idx="7">
                  <c:v>593</c:v>
                </c:pt>
                <c:pt idx="8">
                  <c:v>593</c:v>
                </c:pt>
                <c:pt idx="9">
                  <c:v>590</c:v>
                </c:pt>
                <c:pt idx="10">
                  <c:v>592</c:v>
                </c:pt>
                <c:pt idx="11">
                  <c:v>585</c:v>
                </c:pt>
                <c:pt idx="12">
                  <c:v>590</c:v>
                </c:pt>
                <c:pt idx="13">
                  <c:v>562</c:v>
                </c:pt>
                <c:pt idx="14">
                  <c:v>587</c:v>
                </c:pt>
              </c:numCache>
            </c:numRef>
          </c:val>
          <c:extLst>
            <c:ext xmlns:c16="http://schemas.microsoft.com/office/drawing/2014/chart" uri="{C3380CC4-5D6E-409C-BE32-E72D297353CC}">
              <c16:uniqueId val="{00000003-5AC8-40D0-B909-A5CB1650B5D6}"/>
            </c:ext>
          </c:extLst>
        </c:ser>
        <c:ser>
          <c:idx val="4"/>
          <c:order val="4"/>
          <c:tx>
            <c:strRef>
              <c:f>ＢＤ収入の推移!$A$20</c:f>
              <c:strCache>
                <c:ptCount val="1"/>
                <c:pt idx="0">
                  <c:v>市税総計</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c:v>
                </c:pt>
                <c:pt idx="14">
                  <c:v>R３</c:v>
                </c:pt>
              </c:strCache>
            </c:strRef>
          </c:cat>
          <c:val>
            <c:numRef>
              <c:f>ＢＤ収入の推移!$B$20:$P$20</c:f>
              <c:numCache>
                <c:formatCode>#,##0;"▲ "#,##0</c:formatCode>
                <c:ptCount val="15"/>
                <c:pt idx="0">
                  <c:v>7776</c:v>
                </c:pt>
                <c:pt idx="1">
                  <c:v>6708</c:v>
                </c:pt>
                <c:pt idx="2">
                  <c:v>6236</c:v>
                </c:pt>
                <c:pt idx="3">
                  <c:v>6260</c:v>
                </c:pt>
                <c:pt idx="4">
                  <c:v>6361</c:v>
                </c:pt>
                <c:pt idx="5">
                  <c:v>6270</c:v>
                </c:pt>
                <c:pt idx="6">
                  <c:v>6419</c:v>
                </c:pt>
                <c:pt idx="7">
                  <c:v>6593</c:v>
                </c:pt>
                <c:pt idx="8">
                  <c:v>6601</c:v>
                </c:pt>
                <c:pt idx="9">
                  <c:v>6595</c:v>
                </c:pt>
                <c:pt idx="10">
                  <c:v>6754</c:v>
                </c:pt>
                <c:pt idx="11">
                  <c:v>7374</c:v>
                </c:pt>
                <c:pt idx="12">
                  <c:v>7761</c:v>
                </c:pt>
                <c:pt idx="13">
                  <c:v>7447</c:v>
                </c:pt>
                <c:pt idx="14">
                  <c:v>7500</c:v>
                </c:pt>
              </c:numCache>
            </c:numRef>
          </c:val>
          <c:extLst>
            <c:ext xmlns:c16="http://schemas.microsoft.com/office/drawing/2014/chart" uri="{C3380CC4-5D6E-409C-BE32-E72D297353CC}">
              <c16:uniqueId val="{00000004-5AC8-40D0-B909-A5CB1650B5D6}"/>
            </c:ext>
          </c:extLst>
        </c:ser>
        <c:dLbls>
          <c:dLblPos val="ctr"/>
          <c:showLegendKey val="0"/>
          <c:showVal val="1"/>
          <c:showCatName val="0"/>
          <c:showSerName val="0"/>
          <c:showPercent val="0"/>
          <c:showBubbleSize val="0"/>
        </c:dLbls>
        <c:gapWidth val="20"/>
        <c:overlap val="100"/>
        <c:axId val="372412000"/>
        <c:axId val="495263280"/>
      </c:barChart>
      <c:catAx>
        <c:axId val="37241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5263280"/>
        <c:crosses val="autoZero"/>
        <c:auto val="1"/>
        <c:lblAlgn val="ctr"/>
        <c:lblOffset val="100"/>
        <c:noMultiLvlLbl val="0"/>
      </c:catAx>
      <c:valAx>
        <c:axId val="49526328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2412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upload.wikimedia.org/wikipedia/commons/2/2e/Emblem_of_Osaka,_Osaka.svg"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3</xdr:col>
      <xdr:colOff>517073</xdr:colOff>
      <xdr:row>34</xdr:row>
      <xdr:rowOff>52985</xdr:rowOff>
    </xdr:from>
    <xdr:to>
      <xdr:col>5</xdr:col>
      <xdr:colOff>214541</xdr:colOff>
      <xdr:row>40</xdr:row>
      <xdr:rowOff>138339</xdr:rowOff>
    </xdr:to>
    <xdr:pic>
      <xdr:nvPicPr>
        <xdr:cNvPr id="1025" name="Picture 1" descr="ファイル:Emblem of Osaka, Osaka.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1430" y="6067342"/>
          <a:ext cx="1167040" cy="114671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56250</xdr:colOff>
          <xdr:row>5</xdr:row>
          <xdr:rowOff>47625</xdr:rowOff>
        </xdr:from>
        <xdr:to>
          <xdr:col>2</xdr:col>
          <xdr:colOff>1084950</xdr:colOff>
          <xdr:row>12</xdr:row>
          <xdr:rowOff>66675</xdr:rowOff>
        </xdr:to>
        <xdr:pic>
          <xdr:nvPicPr>
            <xdr:cNvPr id="2" name="図 1">
              <a:extLst>
                <a:ext uri="{FF2B5EF4-FFF2-40B4-BE49-F238E27FC236}">
                  <a16:creationId xmlns:a16="http://schemas.microsoft.com/office/drawing/2014/main" id="{00000000-0008-0000-0200-000007000000}"/>
                </a:ext>
              </a:extLst>
            </xdr:cNvPr>
            <xdr:cNvPicPr>
              <a:picLocks noChangeArrowheads="1"/>
              <a:extLst>
                <a:ext uri="{84589F7E-364E-4C9E-8A38-B11213B215E9}">
                  <a14:cameraTool cellRange="'カメラ（都計・森林環境譲与税）'!$A$1:$H$7" spid="_x0000_s40023"/>
                </a:ext>
              </a:extLst>
            </xdr:cNvPicPr>
          </xdr:nvPicPr>
          <xdr:blipFill>
            <a:blip xmlns:r="http://schemas.openxmlformats.org/officeDocument/2006/relationships" r:embed="rId1"/>
            <a:srcRect/>
            <a:stretch>
              <a:fillRect/>
            </a:stretch>
          </xdr:blipFill>
          <xdr:spPr bwMode="auto">
            <a:xfrm>
              <a:off x="56250" y="1514475"/>
              <a:ext cx="6496050" cy="1666875"/>
            </a:xfrm>
            <a:prstGeom prst="rect">
              <a:avLst/>
            </a:prstGeom>
            <a:solidFill>
              <a:srgbClr val="FFFFFF" mc:Ignorable="a14" a14:legacySpreadsheetColorIndex="9"/>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56250</xdr:colOff>
          <xdr:row>18</xdr:row>
          <xdr:rowOff>63231</xdr:rowOff>
        </xdr:from>
        <xdr:to>
          <xdr:col>2</xdr:col>
          <xdr:colOff>1084950</xdr:colOff>
          <xdr:row>22</xdr:row>
          <xdr:rowOff>415656</xdr:rowOff>
        </xdr:to>
        <xdr:pic>
          <xdr:nvPicPr>
            <xdr:cNvPr id="3" name="図 2">
              <a:extLst>
                <a:ext uri="{FF2B5EF4-FFF2-40B4-BE49-F238E27FC236}">
                  <a16:creationId xmlns:a16="http://schemas.microsoft.com/office/drawing/2014/main" id="{581A2709-09C7-4641-AFF7-05854704ED2C}"/>
                </a:ext>
              </a:extLst>
            </xdr:cNvPr>
            <xdr:cNvPicPr>
              <a:picLocks noChangeArrowheads="1"/>
              <a:extLst>
                <a:ext uri="{84589F7E-364E-4C9E-8A38-B11213B215E9}">
                  <a14:cameraTool cellRange="'カメラ（都計・森林環境譲与税）'!$A$11:$H$17" spid="_x0000_s40024"/>
                </a:ext>
              </a:extLst>
            </xdr:cNvPicPr>
          </xdr:nvPicPr>
          <xdr:blipFill>
            <a:blip xmlns:r="http://schemas.openxmlformats.org/officeDocument/2006/relationships" r:embed="rId2"/>
            <a:srcRect/>
            <a:stretch>
              <a:fillRect/>
            </a:stretch>
          </xdr:blipFill>
          <xdr:spPr bwMode="auto">
            <a:xfrm>
              <a:off x="56250" y="4825731"/>
              <a:ext cx="6496050" cy="1381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76198</xdr:rowOff>
        </xdr:from>
        <xdr:to>
          <xdr:col>2</xdr:col>
          <xdr:colOff>1076325</xdr:colOff>
          <xdr:row>29</xdr:row>
          <xdr:rowOff>200023</xdr:rowOff>
        </xdr:to>
        <xdr:pic>
          <xdr:nvPicPr>
            <xdr:cNvPr id="5" name="図 4">
              <a:extLst>
                <a:ext uri="{FF2B5EF4-FFF2-40B4-BE49-F238E27FC236}">
                  <a16:creationId xmlns:a16="http://schemas.microsoft.com/office/drawing/2014/main" id="{0C85E299-2B18-4A12-9D71-E18F295CA809}"/>
                </a:ext>
              </a:extLst>
            </xdr:cNvPr>
            <xdr:cNvPicPr>
              <a:picLocks noChangeArrowheads="1"/>
              <a:extLst>
                <a:ext uri="{84589F7E-364E-4C9E-8A38-B11213B215E9}">
                  <a14:cameraTool cellRange="'カメラ（消費税）'!$A$3:$H$21" spid="_x0000_s41004"/>
                </a:ext>
              </a:extLst>
            </xdr:cNvPicPr>
          </xdr:nvPicPr>
          <xdr:blipFill>
            <a:blip xmlns:r="http://schemas.openxmlformats.org/officeDocument/2006/relationships" r:embed="rId1"/>
            <a:srcRect/>
            <a:stretch>
              <a:fillRect/>
            </a:stretch>
          </xdr:blipFill>
          <xdr:spPr bwMode="auto">
            <a:xfrm>
              <a:off x="47625" y="3809998"/>
              <a:ext cx="6496050" cy="50958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66675</xdr:colOff>
      <xdr:row>2</xdr:row>
      <xdr:rowOff>9525</xdr:rowOff>
    </xdr:from>
    <xdr:to>
      <xdr:col>2</xdr:col>
      <xdr:colOff>1038225</xdr:colOff>
      <xdr:row>4</xdr:row>
      <xdr:rowOff>123825</xdr:rowOff>
    </xdr:to>
    <xdr:sp macro="" textlink="">
      <xdr:nvSpPr>
        <xdr:cNvPr id="7" name="角丸四角形 6"/>
        <xdr:cNvSpPr/>
      </xdr:nvSpPr>
      <xdr:spPr>
        <a:xfrm>
          <a:off x="66675" y="742950"/>
          <a:ext cx="6438900" cy="1571625"/>
        </a:xfrm>
        <a:prstGeom prst="roundRect">
          <a:avLst>
            <a:gd name="adj" fmla="val 739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aseline="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消費税率の引上げ分（５％→</a:t>
          </a:r>
          <a:r>
            <a:rPr kumimoji="1" lang="en-US" altLang="ja-JP" sz="1000">
              <a:solidFill>
                <a:sysClr val="windowText" lastClr="000000"/>
              </a:solidFill>
              <a:latin typeface="ＭＳ Ｐ明朝" pitchFamily="18" charset="-128"/>
              <a:ea typeface="ＭＳ Ｐ明朝" pitchFamily="18" charset="-128"/>
            </a:rPr>
            <a:t>10</a:t>
          </a:r>
          <a:r>
            <a:rPr kumimoji="1" lang="ja-JP" altLang="en-US" sz="1000">
              <a:solidFill>
                <a:sysClr val="windowText" lastClr="000000"/>
              </a:solidFill>
              <a:latin typeface="ＭＳ Ｐ明朝" pitchFamily="18" charset="-128"/>
              <a:ea typeface="ＭＳ Ｐ明朝" pitchFamily="18" charset="-128"/>
            </a:rPr>
            <a:t>％）に係る地方消費税収（市町村は地方消費税交付金）は、地方税法に</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より「社会保障４経費」（制度として確立された年金、医療及び介護の社会保障給付並びに少子化に対処</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するための施策に要する経費）やその他の社会保障施策（社会福祉、社会保険及び保健衛生に関する</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施策事業費）に充てることとされています。</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令和５年度における引上げ分に係る地方消費税交付金は</a:t>
          </a:r>
          <a:r>
            <a:rPr kumimoji="1" lang="en-US" altLang="ja-JP" sz="1000">
              <a:solidFill>
                <a:sysClr val="windowText" lastClr="000000"/>
              </a:solidFill>
              <a:latin typeface="ＭＳ Ｐ明朝" pitchFamily="18" charset="-128"/>
              <a:ea typeface="ＭＳ Ｐ明朝" pitchFamily="18" charset="-128"/>
            </a:rPr>
            <a:t>376</a:t>
          </a:r>
          <a:r>
            <a:rPr kumimoji="1" lang="ja-JP" altLang="en-US" sz="1000">
              <a:solidFill>
                <a:sysClr val="windowText" lastClr="000000"/>
              </a:solidFill>
              <a:latin typeface="ＭＳ Ｐ明朝" pitchFamily="18" charset="-128"/>
              <a:ea typeface="ＭＳ Ｐ明朝" pitchFamily="18" charset="-128"/>
            </a:rPr>
            <a:t>億円と見込んでおり、その全額を社会保障</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施策に要する経費に充当します。</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2</xdr:row>
      <xdr:rowOff>9526</xdr:rowOff>
    </xdr:from>
    <xdr:to>
      <xdr:col>2</xdr:col>
      <xdr:colOff>1076325</xdr:colOff>
      <xdr:row>4</xdr:row>
      <xdr:rowOff>133351</xdr:rowOff>
    </xdr:to>
    <xdr:sp macro="" textlink="">
      <xdr:nvSpPr>
        <xdr:cNvPr id="4" name="角丸四角形 3"/>
        <xdr:cNvSpPr/>
      </xdr:nvSpPr>
      <xdr:spPr>
        <a:xfrm>
          <a:off x="66675" y="704851"/>
          <a:ext cx="6477000" cy="1581150"/>
        </a:xfrm>
        <a:prstGeom prst="roundRect">
          <a:avLst>
            <a:gd name="adj" fmla="val 739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aseline="0">
              <a:solidFill>
                <a:sysClr val="windowText" lastClr="000000"/>
              </a:solidFill>
              <a:latin typeface="ＭＳ Ｐ明朝" pitchFamily="18" charset="-128"/>
              <a:ea typeface="ＭＳ Ｐ明朝" pitchFamily="18" charset="-128"/>
            </a:rPr>
            <a:t>　　</a:t>
          </a:r>
          <a:r>
            <a:rPr kumimoji="1" lang="en-US" altLang="ja-JP" sz="1000">
              <a:solidFill>
                <a:sysClr val="windowText" lastClr="000000"/>
              </a:solidFill>
              <a:latin typeface="ＭＳ Ｐ明朝" pitchFamily="18" charset="-128"/>
              <a:ea typeface="ＭＳ Ｐ明朝" pitchFamily="18" charset="-128"/>
            </a:rPr>
            <a:t>2025</a:t>
          </a:r>
          <a:r>
            <a:rPr kumimoji="1" lang="ja-JP" altLang="en-US" sz="1000">
              <a:solidFill>
                <a:sysClr val="windowText" lastClr="000000"/>
              </a:solidFill>
              <a:latin typeface="ＭＳ Ｐ明朝" pitchFamily="18" charset="-128"/>
              <a:ea typeface="ＭＳ Ｐ明朝" pitchFamily="18" charset="-128"/>
            </a:rPr>
            <a:t>年（令和７年）１月の市内全域路上喫煙禁止に向け、望まない受動喫煙を未然に防止し、喫煙者と</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非喫煙者が共存できる分煙環境の整備をはじめとする喫煙対策関連事業を行います。</a:t>
          </a:r>
        </a:p>
        <a:p>
          <a:pPr algn="l"/>
          <a:r>
            <a:rPr kumimoji="1" lang="ja-JP" altLang="en-US" sz="1000">
              <a:solidFill>
                <a:sysClr val="windowText" lastClr="000000"/>
              </a:solidFill>
              <a:latin typeface="ＭＳ Ｐ明朝" pitchFamily="18" charset="-128"/>
              <a:ea typeface="ＭＳ Ｐ明朝" pitchFamily="18" charset="-128"/>
            </a:rPr>
            <a:t>　　また、こうした取組が今後の地方のたばこ税の継続的かつ安定的な確保にも資すると見込まれることから、</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市たばこ税を活用します。</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令和５年度における市たばこ税は</a:t>
          </a:r>
          <a:r>
            <a:rPr kumimoji="1" lang="en-US" altLang="ja-JP" sz="1000">
              <a:solidFill>
                <a:sysClr val="windowText" lastClr="000000"/>
              </a:solidFill>
              <a:latin typeface="ＭＳ Ｐ明朝" pitchFamily="18" charset="-128"/>
              <a:ea typeface="ＭＳ Ｐ明朝" pitchFamily="18" charset="-128"/>
            </a:rPr>
            <a:t>281</a:t>
          </a:r>
          <a:r>
            <a:rPr kumimoji="1" lang="ja-JP" altLang="en-US" sz="1000">
              <a:solidFill>
                <a:sysClr val="windowText" lastClr="000000"/>
              </a:solidFill>
              <a:latin typeface="ＭＳ Ｐ明朝" pitchFamily="18" charset="-128"/>
              <a:ea typeface="ＭＳ Ｐ明朝" pitchFamily="18" charset="-128"/>
            </a:rPr>
            <a:t>億円と見込んでおり、そのうち</a:t>
          </a:r>
          <a:r>
            <a:rPr kumimoji="1" lang="en-US" altLang="ja-JP" sz="1000">
              <a:solidFill>
                <a:sysClr val="windowText" lastClr="000000"/>
              </a:solidFill>
              <a:latin typeface="ＭＳ Ｐ明朝" pitchFamily="18" charset="-128"/>
              <a:ea typeface="ＭＳ Ｐ明朝" pitchFamily="18" charset="-128"/>
            </a:rPr>
            <a:t>11</a:t>
          </a:r>
          <a:r>
            <a:rPr kumimoji="1" lang="ja-JP" altLang="en-US" sz="1000">
              <a:solidFill>
                <a:sysClr val="windowText" lastClr="000000"/>
              </a:solidFill>
              <a:latin typeface="ＭＳ Ｐ明朝" pitchFamily="18" charset="-128"/>
              <a:ea typeface="ＭＳ Ｐ明朝" pitchFamily="18" charset="-128"/>
            </a:rPr>
            <a:t>億円を喫煙対策関連事業に要する</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経費に充当します。</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9</xdr:row>
          <xdr:rowOff>95250</xdr:rowOff>
        </xdr:from>
        <xdr:to>
          <xdr:col>3</xdr:col>
          <xdr:colOff>0</xdr:colOff>
          <xdr:row>16</xdr:row>
          <xdr:rowOff>123825</xdr:rowOff>
        </xdr:to>
        <xdr:pic>
          <xdr:nvPicPr>
            <xdr:cNvPr id="6" name="図 5"/>
            <xdr:cNvPicPr>
              <a:picLocks noChangeAspect="1" noChangeArrowheads="1"/>
              <a:extLst>
                <a:ext uri="{84589F7E-364E-4C9E-8A38-B11213B215E9}">
                  <a14:cameraTool cellRange="'カメラ（市たばこ税）'!$A$2:$H$8" spid="_x0000_s42028"/>
                </a:ext>
              </a:extLst>
            </xdr:cNvPicPr>
          </xdr:nvPicPr>
          <xdr:blipFill>
            <a:blip xmlns:r="http://schemas.openxmlformats.org/officeDocument/2006/relationships" r:embed="rId1"/>
            <a:srcRect/>
            <a:stretch>
              <a:fillRect/>
            </a:stretch>
          </xdr:blipFill>
          <xdr:spPr bwMode="auto">
            <a:xfrm>
              <a:off x="66675" y="3762375"/>
              <a:ext cx="6505575" cy="16764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7</xdr:col>
      <xdr:colOff>422462</xdr:colOff>
      <xdr:row>1</xdr:row>
      <xdr:rowOff>39798</xdr:rowOff>
    </xdr:from>
    <xdr:ext cx="1396536" cy="242374"/>
    <xdr:sp macro="" textlink="">
      <xdr:nvSpPr>
        <xdr:cNvPr id="8" name="テキスト ボックス 7"/>
        <xdr:cNvSpPr txBox="1"/>
      </xdr:nvSpPr>
      <xdr:spPr>
        <a:xfrm>
          <a:off x="5223062" y="249348"/>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oneCellAnchor>
    <xdr:from>
      <xdr:col>2</xdr:col>
      <xdr:colOff>381000</xdr:colOff>
      <xdr:row>1</xdr:row>
      <xdr:rowOff>171450</xdr:rowOff>
    </xdr:from>
    <xdr:ext cx="3200556" cy="425822"/>
    <xdr:sp macro="" textlink="">
      <xdr:nvSpPr>
        <xdr:cNvPr id="9" name="テキスト ボックス 8"/>
        <xdr:cNvSpPr txBox="1"/>
      </xdr:nvSpPr>
      <xdr:spPr>
        <a:xfrm>
          <a:off x="1752600" y="381000"/>
          <a:ext cx="320055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歳入予算　</a:t>
          </a:r>
          <a:r>
            <a:rPr kumimoji="1" lang="en-US" altLang="ja-JP" sz="2000" b="1" u="sng"/>
            <a:t>1,908,838</a:t>
          </a:r>
          <a:r>
            <a:rPr kumimoji="1" lang="ja-JP" altLang="en-US" sz="2000" b="1"/>
            <a:t>百万円</a:t>
          </a:r>
        </a:p>
      </xdr:txBody>
    </xdr:sp>
    <xdr:clientData/>
  </xdr:oneCellAnchor>
  <xdr:oneCellAnchor>
    <xdr:from>
      <xdr:col>2</xdr:col>
      <xdr:colOff>521581</xdr:colOff>
      <xdr:row>30</xdr:row>
      <xdr:rowOff>45418</xdr:rowOff>
    </xdr:from>
    <xdr:ext cx="3128613" cy="359073"/>
    <xdr:sp macro="" textlink="">
      <xdr:nvSpPr>
        <xdr:cNvPr id="12" name="テキスト ボックス 11"/>
        <xdr:cNvSpPr txBox="1"/>
      </xdr:nvSpPr>
      <xdr:spPr>
        <a:xfrm>
          <a:off x="1893181" y="5303218"/>
          <a:ext cx="312861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n-lt"/>
            </a:rPr>
            <a:t>＜市税（</a:t>
          </a:r>
          <a:r>
            <a:rPr kumimoji="1" lang="en-US" altLang="ja-JP" sz="1600" b="1" u="none">
              <a:latin typeface="+mn-lt"/>
            </a:rPr>
            <a:t>794,469</a:t>
          </a:r>
          <a:r>
            <a:rPr kumimoji="1" lang="ja-JP" altLang="en-US" sz="1600" b="1" u="none">
              <a:latin typeface="+mn-lt"/>
            </a:rPr>
            <a:t>百万円）</a:t>
          </a:r>
          <a:r>
            <a:rPr kumimoji="1" lang="ja-JP" altLang="en-US" sz="1600" b="1">
              <a:latin typeface="+mn-lt"/>
            </a:rPr>
            <a:t>の内訳＞</a:t>
          </a:r>
        </a:p>
      </xdr:txBody>
    </xdr:sp>
    <xdr:clientData/>
  </xdr:oneCellAnchor>
  <xdr:twoCellAnchor editAs="oneCell">
    <xdr:from>
      <xdr:col>0</xdr:col>
      <xdr:colOff>9525</xdr:colOff>
      <xdr:row>4</xdr:row>
      <xdr:rowOff>57150</xdr:rowOff>
    </xdr:from>
    <xdr:to>
      <xdr:col>9</xdr:col>
      <xdr:colOff>561796</xdr:colOff>
      <xdr:row>29</xdr:row>
      <xdr:rowOff>38470</xdr:rowOff>
    </xdr:to>
    <xdr:pic>
      <xdr:nvPicPr>
        <xdr:cNvPr id="16" name="図 15"/>
        <xdr:cNvPicPr>
          <a:picLocks noChangeAspect="1"/>
        </xdr:cNvPicPr>
      </xdr:nvPicPr>
      <xdr:blipFill>
        <a:blip xmlns:r="http://schemas.openxmlformats.org/officeDocument/2006/relationships" r:embed="rId1"/>
        <a:stretch>
          <a:fillRect/>
        </a:stretch>
      </xdr:blipFill>
      <xdr:spPr>
        <a:xfrm>
          <a:off x="9525" y="857250"/>
          <a:ext cx="6724471" cy="4267570"/>
        </a:xfrm>
        <a:prstGeom prst="rect">
          <a:avLst/>
        </a:prstGeom>
      </xdr:spPr>
    </xdr:pic>
    <xdr:clientData/>
  </xdr:twoCellAnchor>
  <xdr:twoCellAnchor editAs="oneCell">
    <xdr:from>
      <xdr:col>0</xdr:col>
      <xdr:colOff>28575</xdr:colOff>
      <xdr:row>32</xdr:row>
      <xdr:rowOff>66675</xdr:rowOff>
    </xdr:from>
    <xdr:to>
      <xdr:col>9</xdr:col>
      <xdr:colOff>580846</xdr:colOff>
      <xdr:row>57</xdr:row>
      <xdr:rowOff>54091</xdr:rowOff>
    </xdr:to>
    <xdr:pic>
      <xdr:nvPicPr>
        <xdr:cNvPr id="18" name="図 17"/>
        <xdr:cNvPicPr>
          <a:picLocks noChangeAspect="1"/>
        </xdr:cNvPicPr>
      </xdr:nvPicPr>
      <xdr:blipFill>
        <a:blip xmlns:r="http://schemas.openxmlformats.org/officeDocument/2006/relationships" r:embed="rId2"/>
        <a:stretch>
          <a:fillRect/>
        </a:stretch>
      </xdr:blipFill>
      <xdr:spPr>
        <a:xfrm>
          <a:off x="28575" y="5667375"/>
          <a:ext cx="6724471" cy="427366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7</xdr:col>
      <xdr:colOff>381001</xdr:colOff>
      <xdr:row>0</xdr:row>
      <xdr:rowOff>201707</xdr:rowOff>
    </xdr:from>
    <xdr:ext cx="1396536" cy="242374"/>
    <xdr:sp macro="" textlink="">
      <xdr:nvSpPr>
        <xdr:cNvPr id="4" name="テキスト ボックス 3"/>
        <xdr:cNvSpPr txBox="1"/>
      </xdr:nvSpPr>
      <xdr:spPr>
        <a:xfrm>
          <a:off x="5181601" y="201707"/>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oneCellAnchor>
    <xdr:from>
      <xdr:col>2</xdr:col>
      <xdr:colOff>224117</xdr:colOff>
      <xdr:row>1</xdr:row>
      <xdr:rowOff>134471</xdr:rowOff>
    </xdr:from>
    <xdr:ext cx="3200556" cy="425822"/>
    <xdr:sp macro="" textlink="">
      <xdr:nvSpPr>
        <xdr:cNvPr id="5" name="テキスト ボックス 4"/>
        <xdr:cNvSpPr txBox="1"/>
      </xdr:nvSpPr>
      <xdr:spPr>
        <a:xfrm>
          <a:off x="1595717" y="344021"/>
          <a:ext cx="320055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歳出予算　</a:t>
          </a:r>
          <a:r>
            <a:rPr kumimoji="1" lang="en-US" altLang="ja-JP" sz="2000" b="1" u="sng"/>
            <a:t>1,908,838</a:t>
          </a:r>
          <a:r>
            <a:rPr kumimoji="1" lang="ja-JP" altLang="en-US" sz="2000" b="1"/>
            <a:t>百万円</a:t>
          </a:r>
        </a:p>
      </xdr:txBody>
    </xdr:sp>
    <xdr:clientData/>
  </xdr:oneCellAnchor>
  <xdr:oneCellAnchor>
    <xdr:from>
      <xdr:col>4</xdr:col>
      <xdr:colOff>44824</xdr:colOff>
      <xdr:row>5</xdr:row>
      <xdr:rowOff>11207</xdr:rowOff>
    </xdr:from>
    <xdr:ext cx="1214756" cy="359073"/>
    <xdr:sp macro="" textlink="">
      <xdr:nvSpPr>
        <xdr:cNvPr id="6" name="テキスト ボックス 5"/>
        <xdr:cNvSpPr txBox="1"/>
      </xdr:nvSpPr>
      <xdr:spPr>
        <a:xfrm>
          <a:off x="2788024" y="982757"/>
          <a:ext cx="121475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n-lt"/>
            </a:rPr>
            <a:t>＜性質別＞</a:t>
          </a:r>
        </a:p>
      </xdr:txBody>
    </xdr:sp>
    <xdr:clientData/>
  </xdr:oneCellAnchor>
  <xdr:oneCellAnchor>
    <xdr:from>
      <xdr:col>4</xdr:col>
      <xdr:colOff>11206</xdr:colOff>
      <xdr:row>32</xdr:row>
      <xdr:rowOff>123265</xdr:rowOff>
    </xdr:from>
    <xdr:ext cx="1214756" cy="359073"/>
    <xdr:sp macro="" textlink="">
      <xdr:nvSpPr>
        <xdr:cNvPr id="7" name="テキスト ボックス 6"/>
        <xdr:cNvSpPr txBox="1"/>
      </xdr:nvSpPr>
      <xdr:spPr>
        <a:xfrm>
          <a:off x="2754406" y="5762065"/>
          <a:ext cx="121475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＜目的別＞</a:t>
          </a:r>
        </a:p>
      </xdr:txBody>
    </xdr:sp>
    <xdr:clientData/>
  </xdr:oneCellAnchor>
  <xdr:twoCellAnchor editAs="oneCell">
    <xdr:from>
      <xdr:col>0</xdr:col>
      <xdr:colOff>381000</xdr:colOff>
      <xdr:row>35</xdr:row>
      <xdr:rowOff>38100</xdr:rowOff>
    </xdr:from>
    <xdr:to>
      <xdr:col>9</xdr:col>
      <xdr:colOff>506514</xdr:colOff>
      <xdr:row>57</xdr:row>
      <xdr:rowOff>94820</xdr:rowOff>
    </xdr:to>
    <xdr:pic>
      <xdr:nvPicPr>
        <xdr:cNvPr id="8" name="図 7"/>
        <xdr:cNvPicPr>
          <a:picLocks noChangeAspect="1"/>
        </xdr:cNvPicPr>
      </xdr:nvPicPr>
      <xdr:blipFill>
        <a:blip xmlns:r="http://schemas.openxmlformats.org/officeDocument/2006/relationships" r:embed="rId1"/>
        <a:stretch>
          <a:fillRect/>
        </a:stretch>
      </xdr:blipFill>
      <xdr:spPr>
        <a:xfrm>
          <a:off x="381000" y="6191250"/>
          <a:ext cx="6297714" cy="3828620"/>
        </a:xfrm>
        <a:prstGeom prst="rect">
          <a:avLst/>
        </a:prstGeom>
      </xdr:spPr>
    </xdr:pic>
    <xdr:clientData/>
  </xdr:twoCellAnchor>
  <xdr:twoCellAnchor editAs="oneCell">
    <xdr:from>
      <xdr:col>0</xdr:col>
      <xdr:colOff>47625</xdr:colOff>
      <xdr:row>7</xdr:row>
      <xdr:rowOff>161925</xdr:rowOff>
    </xdr:from>
    <xdr:to>
      <xdr:col>9</xdr:col>
      <xdr:colOff>599896</xdr:colOff>
      <xdr:row>32</xdr:row>
      <xdr:rowOff>105145</xdr:rowOff>
    </xdr:to>
    <xdr:pic>
      <xdr:nvPicPr>
        <xdr:cNvPr id="9" name="図 8"/>
        <xdr:cNvPicPr>
          <a:picLocks noChangeAspect="1"/>
        </xdr:cNvPicPr>
      </xdr:nvPicPr>
      <xdr:blipFill>
        <a:blip xmlns:r="http://schemas.openxmlformats.org/officeDocument/2006/relationships" r:embed="rId2"/>
        <a:stretch>
          <a:fillRect/>
        </a:stretch>
      </xdr:blipFill>
      <xdr:spPr>
        <a:xfrm>
          <a:off x="47625" y="1476375"/>
          <a:ext cx="6724471" cy="42675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22</xdr:row>
      <xdr:rowOff>28575</xdr:rowOff>
    </xdr:from>
    <xdr:to>
      <xdr:col>10</xdr:col>
      <xdr:colOff>466725</xdr:colOff>
      <xdr:row>42</xdr:row>
      <xdr:rowOff>38100</xdr:rowOff>
    </xdr:to>
    <xdr:graphicFrame macro="">
      <xdr:nvGraphicFramePr>
        <xdr:cNvPr id="2"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609600</xdr:colOff>
      <xdr:row>22</xdr:row>
      <xdr:rowOff>108941</xdr:rowOff>
    </xdr:from>
    <xdr:ext cx="1396536" cy="242374"/>
    <xdr:sp macro="" textlink="">
      <xdr:nvSpPr>
        <xdr:cNvPr id="3" name="テキスト ボックス 2"/>
        <xdr:cNvSpPr txBox="1"/>
      </xdr:nvSpPr>
      <xdr:spPr>
        <a:xfrm>
          <a:off x="4905375" y="5614391"/>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22</xdr:row>
      <xdr:rowOff>19050</xdr:rowOff>
    </xdr:from>
    <xdr:to>
      <xdr:col>10</xdr:col>
      <xdr:colOff>466725</xdr:colOff>
      <xdr:row>42</xdr:row>
      <xdr:rowOff>28575</xdr:rowOff>
    </xdr:to>
    <xdr:graphicFrame macro="">
      <xdr:nvGraphicFramePr>
        <xdr:cNvPr id="2"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609600</xdr:colOff>
      <xdr:row>22</xdr:row>
      <xdr:rowOff>108941</xdr:rowOff>
    </xdr:from>
    <xdr:ext cx="1396536" cy="242374"/>
    <xdr:sp macro="" textlink="">
      <xdr:nvSpPr>
        <xdr:cNvPr id="3" name="テキスト ボックス 2"/>
        <xdr:cNvSpPr txBox="1"/>
      </xdr:nvSpPr>
      <xdr:spPr>
        <a:xfrm>
          <a:off x="4905375" y="5614391"/>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23</xdr:row>
      <xdr:rowOff>98434</xdr:rowOff>
    </xdr:from>
    <xdr:to>
      <xdr:col>13</xdr:col>
      <xdr:colOff>547687</xdr:colOff>
      <xdr:row>74</xdr:row>
      <xdr:rowOff>23812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22412</xdr:colOff>
      <xdr:row>0</xdr:row>
      <xdr:rowOff>3</xdr:rowOff>
    </xdr:from>
    <xdr:to>
      <xdr:col>6</xdr:col>
      <xdr:colOff>44823</xdr:colOff>
      <xdr:row>46</xdr:row>
      <xdr:rowOff>34640</xdr:rowOff>
    </xdr:to>
    <xdr:sp macro="" textlink="">
      <xdr:nvSpPr>
        <xdr:cNvPr id="2" name="乗算 1"/>
        <xdr:cNvSpPr/>
      </xdr:nvSpPr>
      <xdr:spPr bwMode="auto">
        <a:xfrm>
          <a:off x="193862" y="3"/>
          <a:ext cx="2613211" cy="13941137"/>
        </a:xfrm>
        <a:prstGeom prst="mathMultiply">
          <a:avLst>
            <a:gd name="adj1" fmla="val 964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12</xdr:row>
      <xdr:rowOff>114300</xdr:rowOff>
    </xdr:from>
    <xdr:to>
      <xdr:col>40</xdr:col>
      <xdr:colOff>67237</xdr:colOff>
      <xdr:row>14</xdr:row>
      <xdr:rowOff>0</xdr:rowOff>
    </xdr:to>
    <xdr:sp macro="" textlink="">
      <xdr:nvSpPr>
        <xdr:cNvPr id="2" name="AutoShape 5"/>
        <xdr:cNvSpPr>
          <a:spLocks noChangeArrowheads="1"/>
        </xdr:cNvSpPr>
      </xdr:nvSpPr>
      <xdr:spPr bwMode="auto">
        <a:xfrm>
          <a:off x="1533525" y="14773275"/>
          <a:ext cx="4905937" cy="647700"/>
        </a:xfrm>
        <a:prstGeom prst="bracketPair">
          <a:avLst>
            <a:gd name="adj" fmla="val 12903"/>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990600</xdr:colOff>
      <xdr:row>13</xdr:row>
      <xdr:rowOff>522515</xdr:rowOff>
    </xdr:from>
    <xdr:ext cx="413318" cy="275717"/>
    <xdr:sp macro="" textlink="">
      <xdr:nvSpPr>
        <xdr:cNvPr id="2" name="テキスト ボックス 1"/>
        <xdr:cNvSpPr txBox="1"/>
      </xdr:nvSpPr>
      <xdr:spPr>
        <a:xfrm>
          <a:off x="1285875" y="6837590"/>
          <a:ext cx="4133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１</a:t>
          </a:r>
        </a:p>
      </xdr:txBody>
    </xdr:sp>
    <xdr:clientData/>
  </xdr:oneCellAnchor>
  <xdr:oneCellAnchor>
    <xdr:from>
      <xdr:col>1</xdr:col>
      <xdr:colOff>990600</xdr:colOff>
      <xdr:row>14</xdr:row>
      <xdr:rowOff>557891</xdr:rowOff>
    </xdr:from>
    <xdr:ext cx="413318" cy="275717"/>
    <xdr:sp macro="" textlink="">
      <xdr:nvSpPr>
        <xdr:cNvPr id="3" name="テキスト ボックス 2"/>
        <xdr:cNvSpPr txBox="1"/>
      </xdr:nvSpPr>
      <xdr:spPr>
        <a:xfrm>
          <a:off x="1285875" y="7673066"/>
          <a:ext cx="4133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２</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168088</xdr:colOff>
      <xdr:row>47</xdr:row>
      <xdr:rowOff>11209</xdr:rowOff>
    </xdr:from>
    <xdr:to>
      <xdr:col>21</xdr:col>
      <xdr:colOff>56029</xdr:colOff>
      <xdr:row>59</xdr:row>
      <xdr:rowOff>11205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66676</xdr:colOff>
      <xdr:row>29</xdr:row>
      <xdr:rowOff>85725</xdr:rowOff>
    </xdr:from>
    <xdr:to>
      <xdr:col>33</xdr:col>
      <xdr:colOff>291353</xdr:colOff>
      <xdr:row>45</xdr:row>
      <xdr:rowOff>33617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32</xdr:col>
      <xdr:colOff>66855</xdr:colOff>
      <xdr:row>45</xdr:row>
      <xdr:rowOff>63091</xdr:rowOff>
    </xdr:from>
    <xdr:ext cx="1034514" cy="275717"/>
    <xdr:sp macro="" textlink="">
      <xdr:nvSpPr>
        <xdr:cNvPr id="4" name="テキスト ボックス 3"/>
        <xdr:cNvSpPr txBox="1"/>
      </xdr:nvSpPr>
      <xdr:spPr>
        <a:xfrm>
          <a:off x="5267505" y="9750016"/>
          <a:ext cx="1034514"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収納率の推移</a:t>
          </a:r>
        </a:p>
      </xdr:txBody>
    </xdr:sp>
    <xdr:clientData/>
  </xdr:oneCellAnchor>
  <xdr:oneCellAnchor>
    <xdr:from>
      <xdr:col>17</xdr:col>
      <xdr:colOff>116540</xdr:colOff>
      <xdr:row>25</xdr:row>
      <xdr:rowOff>141194</xdr:rowOff>
    </xdr:from>
    <xdr:ext cx="892873" cy="275717"/>
    <xdr:sp macro="" textlink="">
      <xdr:nvSpPr>
        <xdr:cNvPr id="5" name="テキスト ボックス 4"/>
        <xdr:cNvSpPr txBox="1"/>
      </xdr:nvSpPr>
      <xdr:spPr>
        <a:xfrm>
          <a:off x="2945465" y="6361019"/>
          <a:ext cx="892873"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収入の推移</a:t>
          </a:r>
        </a:p>
      </xdr:txBody>
    </xdr:sp>
    <xdr:clientData/>
  </xdr:oneCellAnchor>
  <xdr:oneCellAnchor>
    <xdr:from>
      <xdr:col>7</xdr:col>
      <xdr:colOff>177055</xdr:colOff>
      <xdr:row>45</xdr:row>
      <xdr:rowOff>59148</xdr:rowOff>
    </xdr:from>
    <xdr:ext cx="1220847" cy="275717"/>
    <xdr:sp macro="" textlink="">
      <xdr:nvSpPr>
        <xdr:cNvPr id="6" name="テキスト ボックス 5"/>
        <xdr:cNvSpPr txBox="1"/>
      </xdr:nvSpPr>
      <xdr:spPr>
        <a:xfrm>
          <a:off x="1224805" y="9746073"/>
          <a:ext cx="1220847"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構成比（</a:t>
          </a:r>
          <a:r>
            <a:rPr kumimoji="1" lang="en-US" altLang="ja-JP" sz="1100" b="1">
              <a:latin typeface="+mn-ea"/>
              <a:ea typeface="+mn-ea"/>
            </a:rPr>
            <a:t>R</a:t>
          </a:r>
          <a:r>
            <a:rPr kumimoji="1" lang="ja-JP" altLang="en-US" sz="1100" b="1">
              <a:solidFill>
                <a:schemeClr val="tx1"/>
              </a:solidFill>
              <a:latin typeface="+mn-ea"/>
              <a:ea typeface="+mn-ea"/>
            </a:rPr>
            <a:t>５</a:t>
          </a:r>
          <a:r>
            <a:rPr kumimoji="1" lang="ja-JP" altLang="en-US" sz="1100" b="1"/>
            <a:t>予算）</a:t>
          </a:r>
        </a:p>
      </xdr:txBody>
    </xdr:sp>
    <xdr:clientData/>
  </xdr:oneCellAnchor>
  <mc:AlternateContent xmlns:mc="http://schemas.openxmlformats.org/markup-compatibility/2006">
    <mc:Choice xmlns:a14="http://schemas.microsoft.com/office/drawing/2010/main" Requires="a14">
      <xdr:twoCellAnchor editAs="oneCell">
        <xdr:from>
          <xdr:col>26</xdr:col>
          <xdr:colOff>16815</xdr:colOff>
          <xdr:row>48</xdr:row>
          <xdr:rowOff>86720</xdr:rowOff>
        </xdr:from>
        <xdr:to>
          <xdr:col>37</xdr:col>
          <xdr:colOff>226365</xdr:colOff>
          <xdr:row>51</xdr:row>
          <xdr:rowOff>67670</xdr:rowOff>
        </xdr:to>
        <xdr:pic>
          <xdr:nvPicPr>
            <xdr:cNvPr id="7" name="図 6"/>
            <xdr:cNvPicPr>
              <a:picLocks noChangeAspect="1" noChangeArrowheads="1"/>
              <a:extLst>
                <a:ext uri="{84589F7E-364E-4C9E-8A38-B11213B215E9}">
                  <a14:cameraTool cellRange="収納率カメラ!$B$2:$E$3" spid="_x0000_s16440"/>
                </a:ext>
              </a:extLst>
            </xdr:cNvPicPr>
          </xdr:nvPicPr>
          <xdr:blipFill>
            <a:blip xmlns:r="http://schemas.openxmlformats.org/officeDocument/2006/relationships" r:embed="rId3"/>
            <a:srcRect/>
            <a:stretch>
              <a:fillRect/>
            </a:stretch>
          </xdr:blipFill>
          <xdr:spPr bwMode="auto">
            <a:xfrm>
              <a:off x="4303065" y="10287995"/>
              <a:ext cx="2905125" cy="49530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25</xdr:col>
      <xdr:colOff>114301</xdr:colOff>
      <xdr:row>27</xdr:row>
      <xdr:rowOff>106054</xdr:rowOff>
    </xdr:from>
    <xdr:ext cx="909278" cy="212913"/>
    <xdr:sp macro="" textlink="">
      <xdr:nvSpPr>
        <xdr:cNvPr id="8" name="テキスト ボックス 7"/>
        <xdr:cNvSpPr txBox="1"/>
      </xdr:nvSpPr>
      <xdr:spPr>
        <a:xfrm>
          <a:off x="4238626" y="6687829"/>
          <a:ext cx="909278" cy="212913"/>
        </a:xfrm>
        <a:prstGeom prst="rect">
          <a:avLst/>
        </a:prstGeom>
        <a:solidFill>
          <a:schemeClr val="bg1">
            <a:lumMod val="95000"/>
          </a:schemeClr>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rPr>
            <a:t>168</a:t>
          </a:r>
          <a:r>
            <a:rPr kumimoji="1" lang="ja-JP" altLang="en-US" sz="900" b="1">
              <a:solidFill>
                <a:sysClr val="windowText" lastClr="000000"/>
              </a:solidFill>
            </a:rPr>
            <a:t>億円の増</a:t>
          </a:r>
          <a:endParaRPr kumimoji="1" lang="en-US" altLang="ja-JP" sz="900" b="1">
            <a:solidFill>
              <a:sysClr val="windowText" lastClr="000000"/>
            </a:solidFill>
          </a:endParaRPr>
        </a:p>
      </xdr:txBody>
    </xdr:sp>
    <xdr:clientData/>
  </xdr:oneCellAnchor>
  <xdr:twoCellAnchor>
    <xdr:from>
      <xdr:col>7</xdr:col>
      <xdr:colOff>56030</xdr:colOff>
      <xdr:row>29</xdr:row>
      <xdr:rowOff>23155</xdr:rowOff>
    </xdr:from>
    <xdr:to>
      <xdr:col>32</xdr:col>
      <xdr:colOff>151130</xdr:colOff>
      <xdr:row>29</xdr:row>
      <xdr:rowOff>23155</xdr:rowOff>
    </xdr:to>
    <xdr:cxnSp macro="">
      <xdr:nvCxnSpPr>
        <xdr:cNvPr id="9" name="直線コネクタ 8"/>
        <xdr:cNvCxnSpPr/>
      </xdr:nvCxnSpPr>
      <xdr:spPr bwMode="auto">
        <a:xfrm>
          <a:off x="1103780" y="6957355"/>
          <a:ext cx="4248000" cy="0"/>
        </a:xfrm>
        <a:prstGeom prst="line">
          <a:avLst/>
        </a:prstGeom>
        <a:ln w="15875">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47064</xdr:colOff>
      <xdr:row>39</xdr:row>
      <xdr:rowOff>34178</xdr:rowOff>
    </xdr:from>
    <xdr:to>
      <xdr:col>35</xdr:col>
      <xdr:colOff>265017</xdr:colOff>
      <xdr:row>39</xdr:row>
      <xdr:rowOff>34178</xdr:rowOff>
    </xdr:to>
    <xdr:cxnSp macro="">
      <xdr:nvCxnSpPr>
        <xdr:cNvPr id="10" name="直線コネクタ 27"/>
        <xdr:cNvCxnSpPr>
          <a:cxnSpLocks noChangeShapeType="1"/>
        </xdr:cNvCxnSpPr>
      </xdr:nvCxnSpPr>
      <xdr:spPr bwMode="auto">
        <a:xfrm>
          <a:off x="6085914" y="8692403"/>
          <a:ext cx="532278"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35</xdr:col>
      <xdr:colOff>281802</xdr:colOff>
      <xdr:row>31</xdr:row>
      <xdr:rowOff>67639</xdr:rowOff>
    </xdr:from>
    <xdr:to>
      <xdr:col>39</xdr:col>
      <xdr:colOff>147818</xdr:colOff>
      <xdr:row>40</xdr:row>
      <xdr:rowOff>123255</xdr:rowOff>
    </xdr:to>
    <xdr:grpSp>
      <xdr:nvGrpSpPr>
        <xdr:cNvPr id="11" name="グループ化 10"/>
        <xdr:cNvGrpSpPr/>
      </xdr:nvGrpSpPr>
      <xdr:grpSpPr>
        <a:xfrm>
          <a:off x="6634977" y="7354264"/>
          <a:ext cx="1189991" cy="1598666"/>
          <a:chOff x="2613803" y="7276349"/>
          <a:chExt cx="967712" cy="1562125"/>
        </a:xfrm>
      </xdr:grpSpPr>
      <xdr:sp macro="" textlink="">
        <xdr:nvSpPr>
          <xdr:cNvPr id="12" name="テキスト ボックス 11"/>
          <xdr:cNvSpPr txBox="1"/>
        </xdr:nvSpPr>
        <xdr:spPr>
          <a:xfrm>
            <a:off x="2614848" y="7276349"/>
            <a:ext cx="966667" cy="35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その他の税</a:t>
            </a:r>
            <a:endParaRPr kumimoji="1" lang="en-US" altLang="ja-JP" sz="900"/>
          </a:p>
          <a:p>
            <a:endParaRPr kumimoji="1" lang="ja-JP" altLang="en-US" sz="900"/>
          </a:p>
        </xdr:txBody>
      </xdr:sp>
      <xdr:sp macro="" textlink="">
        <xdr:nvSpPr>
          <xdr:cNvPr id="13" name="テキスト ボックス 12"/>
          <xdr:cNvSpPr txBox="1"/>
        </xdr:nvSpPr>
        <xdr:spPr>
          <a:xfrm>
            <a:off x="2613803" y="7584300"/>
            <a:ext cx="966667" cy="37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個人市民税</a:t>
            </a:r>
            <a:endParaRPr kumimoji="1" lang="en-US" altLang="ja-JP" sz="900"/>
          </a:p>
        </xdr:txBody>
      </xdr:sp>
      <xdr:sp macro="" textlink="">
        <xdr:nvSpPr>
          <xdr:cNvPr id="14" name="テキスト ボックス 13"/>
          <xdr:cNvSpPr txBox="1"/>
        </xdr:nvSpPr>
        <xdr:spPr>
          <a:xfrm>
            <a:off x="2613805" y="7933811"/>
            <a:ext cx="966667" cy="34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法人市民税</a:t>
            </a:r>
            <a:endParaRPr kumimoji="1" lang="en-US" altLang="ja-JP" sz="900"/>
          </a:p>
        </xdr:txBody>
      </xdr:sp>
      <xdr:sp macro="" textlink="">
        <xdr:nvSpPr>
          <xdr:cNvPr id="15" name="テキスト ボックス 14"/>
          <xdr:cNvSpPr txBox="1"/>
        </xdr:nvSpPr>
        <xdr:spPr>
          <a:xfrm>
            <a:off x="2613809" y="8378424"/>
            <a:ext cx="785909" cy="46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固定資産税</a:t>
            </a:r>
            <a:endParaRPr kumimoji="1" lang="en-US" altLang="ja-JP" sz="900"/>
          </a:p>
          <a:p>
            <a:r>
              <a:rPr kumimoji="1" lang="ja-JP" altLang="en-US" sz="900"/>
              <a:t>都市計画税</a:t>
            </a:r>
            <a:endParaRPr kumimoji="1" lang="en-US" altLang="ja-JP" sz="900"/>
          </a:p>
          <a:p>
            <a:endParaRPr kumimoji="1" lang="ja-JP" altLang="en-US" sz="900"/>
          </a:p>
        </xdr:txBody>
      </xdr:sp>
    </xdr:grpSp>
    <xdr:clientData/>
  </xdr:twoCellAnchor>
  <xdr:oneCellAnchor>
    <xdr:from>
      <xdr:col>32</xdr:col>
      <xdr:colOff>238930</xdr:colOff>
      <xdr:row>28</xdr:row>
      <xdr:rowOff>117334</xdr:rowOff>
    </xdr:from>
    <xdr:ext cx="409811" cy="151836"/>
    <xdr:sp macro="" textlink="">
      <xdr:nvSpPr>
        <xdr:cNvPr id="16" name="Text Box 7"/>
        <xdr:cNvSpPr txBox="1">
          <a:spLocks noChangeArrowheads="1"/>
        </xdr:cNvSpPr>
      </xdr:nvSpPr>
      <xdr:spPr bwMode="auto">
        <a:xfrm>
          <a:off x="5439580" y="6880084"/>
          <a:ext cx="409811" cy="151836"/>
        </a:xfrm>
        <a:prstGeom prst="rect">
          <a:avLst/>
        </a:prstGeom>
        <a:solidFill>
          <a:schemeClr val="bg1">
            <a:lumMod val="95000"/>
          </a:schemeClr>
        </a:solidFill>
        <a:ln w="9525">
          <a:solidFill>
            <a:schemeClr val="accent1"/>
          </a:solidFill>
          <a:miter lim="800000"/>
          <a:headEnd/>
          <a:tailEnd/>
        </a:ln>
        <a:effectLst/>
      </xdr:spPr>
      <xdr:txBody>
        <a:bodyPr vertOverflow="clip" wrap="square" lIns="27432" tIns="18288" rIns="0" bIns="0" anchor="ctr" anchorCtr="1" upright="1">
          <a:spAutoFit/>
        </a:bodyPr>
        <a:lstStyle/>
        <a:p>
          <a:pPr algn="ctr" rtl="0">
            <a:defRPr sz="1000"/>
          </a:pPr>
          <a:r>
            <a:rPr lang="ja-JP" altLang="en-US" sz="800" b="0" i="0" u="none" strike="noStrike" baseline="0">
              <a:solidFill>
                <a:srgbClr val="000000"/>
              </a:solidFill>
              <a:latin typeface="ＭＳ Ｐゴシック"/>
              <a:ea typeface="ＭＳ Ｐゴシック"/>
            </a:rPr>
            <a:t>ピーク </a:t>
          </a:r>
        </a:p>
      </xdr:txBody>
    </xdr:sp>
    <xdr:clientData/>
  </xdr:oneCellAnchor>
  <xdr:twoCellAnchor>
    <xdr:from>
      <xdr:col>10</xdr:col>
      <xdr:colOff>43708</xdr:colOff>
      <xdr:row>40</xdr:row>
      <xdr:rowOff>135029</xdr:rowOff>
    </xdr:from>
    <xdr:to>
      <xdr:col>11</xdr:col>
      <xdr:colOff>43708</xdr:colOff>
      <xdr:row>42</xdr:row>
      <xdr:rowOff>109256</xdr:rowOff>
    </xdr:to>
    <xdr:grpSp>
      <xdr:nvGrpSpPr>
        <xdr:cNvPr id="17" name="グループ化 16"/>
        <xdr:cNvGrpSpPr/>
      </xdr:nvGrpSpPr>
      <xdr:grpSpPr>
        <a:xfrm>
          <a:off x="1739158" y="8964704"/>
          <a:ext cx="161925" cy="317127"/>
          <a:chOff x="3425638" y="9654428"/>
          <a:chExt cx="156883" cy="317126"/>
        </a:xfrm>
      </xdr:grpSpPr>
      <xdr:sp macro="" textlink="">
        <xdr:nvSpPr>
          <xdr:cNvPr id="18" name="フリーフォーム 17"/>
          <xdr:cNvSpPr/>
        </xdr:nvSpPr>
        <xdr:spPr bwMode="auto">
          <a:xfrm>
            <a:off x="3482789" y="9654429"/>
            <a:ext cx="99732" cy="31712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sp macro="" textlink="">
        <xdr:nvSpPr>
          <xdr:cNvPr id="19" name="フリーフォーム 18"/>
          <xdr:cNvSpPr/>
        </xdr:nvSpPr>
        <xdr:spPr bwMode="auto">
          <a:xfrm>
            <a:off x="3425638" y="9654428"/>
            <a:ext cx="104774" cy="31712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grpSp>
    <xdr:clientData/>
  </xdr:twoCellAnchor>
  <xdr:twoCellAnchor>
    <xdr:from>
      <xdr:col>34</xdr:col>
      <xdr:colOff>42580</xdr:colOff>
      <xdr:row>36</xdr:row>
      <xdr:rowOff>7276</xdr:rowOff>
    </xdr:from>
    <xdr:to>
      <xdr:col>35</xdr:col>
      <xdr:colOff>260533</xdr:colOff>
      <xdr:row>36</xdr:row>
      <xdr:rowOff>7276</xdr:rowOff>
    </xdr:to>
    <xdr:cxnSp macro="">
      <xdr:nvCxnSpPr>
        <xdr:cNvPr id="20" name="直線コネクタ 27"/>
        <xdr:cNvCxnSpPr>
          <a:cxnSpLocks noChangeShapeType="1"/>
        </xdr:cNvCxnSpPr>
      </xdr:nvCxnSpPr>
      <xdr:spPr bwMode="auto">
        <a:xfrm>
          <a:off x="6081430" y="8151151"/>
          <a:ext cx="532278"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34</xdr:col>
      <xdr:colOff>49302</xdr:colOff>
      <xdr:row>33</xdr:row>
      <xdr:rowOff>159681</xdr:rowOff>
    </xdr:from>
    <xdr:to>
      <xdr:col>35</xdr:col>
      <xdr:colOff>267255</xdr:colOff>
      <xdr:row>33</xdr:row>
      <xdr:rowOff>159681</xdr:rowOff>
    </xdr:to>
    <xdr:cxnSp macro="">
      <xdr:nvCxnSpPr>
        <xdr:cNvPr id="21" name="直線コネクタ 27"/>
        <xdr:cNvCxnSpPr>
          <a:cxnSpLocks noChangeShapeType="1"/>
        </xdr:cNvCxnSpPr>
      </xdr:nvCxnSpPr>
      <xdr:spPr bwMode="auto">
        <a:xfrm>
          <a:off x="6088152" y="7789206"/>
          <a:ext cx="532278"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34</xdr:col>
      <xdr:colOff>44818</xdr:colOff>
      <xdr:row>32</xdr:row>
      <xdr:rowOff>9519</xdr:rowOff>
    </xdr:from>
    <xdr:to>
      <xdr:col>35</xdr:col>
      <xdr:colOff>262771</xdr:colOff>
      <xdr:row>32</xdr:row>
      <xdr:rowOff>9519</xdr:rowOff>
    </xdr:to>
    <xdr:cxnSp macro="">
      <xdr:nvCxnSpPr>
        <xdr:cNvPr id="22" name="直線コネクタ 27"/>
        <xdr:cNvCxnSpPr>
          <a:cxnSpLocks noChangeShapeType="1"/>
        </xdr:cNvCxnSpPr>
      </xdr:nvCxnSpPr>
      <xdr:spPr bwMode="auto">
        <a:xfrm>
          <a:off x="6083668" y="7467594"/>
          <a:ext cx="532278"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7</xdr:col>
      <xdr:colOff>54306</xdr:colOff>
      <xdr:row>29</xdr:row>
      <xdr:rowOff>20411</xdr:rowOff>
    </xdr:from>
    <xdr:to>
      <xdr:col>7</xdr:col>
      <xdr:colOff>54306</xdr:colOff>
      <xdr:row>29</xdr:row>
      <xdr:rowOff>164411</xdr:rowOff>
    </xdr:to>
    <xdr:cxnSp macro="">
      <xdr:nvCxnSpPr>
        <xdr:cNvPr id="23" name="直線コネクタ 22"/>
        <xdr:cNvCxnSpPr/>
      </xdr:nvCxnSpPr>
      <xdr:spPr bwMode="auto">
        <a:xfrm flipV="1">
          <a:off x="1102056" y="6954611"/>
          <a:ext cx="0" cy="144000"/>
        </a:xfrm>
        <a:prstGeom prst="line">
          <a:avLst/>
        </a:prstGeom>
        <a:ln w="15875">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33618</xdr:rowOff>
    </xdr:from>
    <xdr:ext cx="992579" cy="242374"/>
    <xdr:sp macro="" textlink="">
      <xdr:nvSpPr>
        <xdr:cNvPr id="24" name="テキスト ボックス 23"/>
        <xdr:cNvSpPr txBox="1"/>
      </xdr:nvSpPr>
      <xdr:spPr>
        <a:xfrm>
          <a:off x="0" y="9206193"/>
          <a:ext cx="99257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（単位：億円）</a:t>
          </a:r>
        </a:p>
      </xdr:txBody>
    </xdr:sp>
    <xdr:clientData/>
  </xdr:oneCellAnchor>
  <xdr:oneCellAnchor>
    <xdr:from>
      <xdr:col>5</xdr:col>
      <xdr:colOff>58510</xdr:colOff>
      <xdr:row>29</xdr:row>
      <xdr:rowOff>142875</xdr:rowOff>
    </xdr:from>
    <xdr:ext cx="609719" cy="175689"/>
    <xdr:sp macro="" textlink="">
      <xdr:nvSpPr>
        <xdr:cNvPr id="25" name="テキスト ボックス 24"/>
        <xdr:cNvSpPr txBox="1"/>
      </xdr:nvSpPr>
      <xdr:spPr>
        <a:xfrm>
          <a:off x="782410" y="7077075"/>
          <a:ext cx="609719"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t>（従来のピーク）</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13</xdr:col>
      <xdr:colOff>104774</xdr:colOff>
      <xdr:row>8</xdr:row>
      <xdr:rowOff>152400</xdr:rowOff>
    </xdr:from>
    <xdr:to>
      <xdr:col>37</xdr:col>
      <xdr:colOff>104774</xdr:colOff>
      <xdr:row>20</xdr:row>
      <xdr:rowOff>85725</xdr:rowOff>
    </xdr:to>
    <xdr:sp macro="" textlink="">
      <xdr:nvSpPr>
        <xdr:cNvPr id="2" name="大かっこ 1"/>
        <xdr:cNvSpPr/>
      </xdr:nvSpPr>
      <xdr:spPr>
        <a:xfrm>
          <a:off x="1733549" y="2419350"/>
          <a:ext cx="2524125" cy="2590800"/>
        </a:xfrm>
        <a:prstGeom prst="bracketPair">
          <a:avLst>
            <a:gd name="adj" fmla="val 322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28575</xdr:colOff>
      <xdr:row>19</xdr:row>
      <xdr:rowOff>28575</xdr:rowOff>
    </xdr:from>
    <xdr:to>
      <xdr:col>27</xdr:col>
      <xdr:colOff>73400</xdr:colOff>
      <xdr:row>19</xdr:row>
      <xdr:rowOff>218194</xdr:rowOff>
    </xdr:to>
    <xdr:sp macro="" textlink="">
      <xdr:nvSpPr>
        <xdr:cNvPr id="3" name="右矢印 2">
          <a:extLst>
            <a:ext uri="{FF2B5EF4-FFF2-40B4-BE49-F238E27FC236}">
              <a16:creationId xmlns:a16="http://schemas.microsoft.com/office/drawing/2014/main" id="{00000000-0008-0000-0000-000022000000}"/>
            </a:ext>
          </a:extLst>
        </xdr:cNvPr>
        <xdr:cNvSpPr/>
      </xdr:nvSpPr>
      <xdr:spPr>
        <a:xfrm>
          <a:off x="2924175" y="4733925"/>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28575</xdr:colOff>
      <xdr:row>17</xdr:row>
      <xdr:rowOff>38100</xdr:rowOff>
    </xdr:from>
    <xdr:to>
      <xdr:col>27</xdr:col>
      <xdr:colOff>73400</xdr:colOff>
      <xdr:row>17</xdr:row>
      <xdr:rowOff>227719</xdr:rowOff>
    </xdr:to>
    <xdr:sp macro="" textlink="">
      <xdr:nvSpPr>
        <xdr:cNvPr id="4" name="右矢印 3">
          <a:extLst>
            <a:ext uri="{FF2B5EF4-FFF2-40B4-BE49-F238E27FC236}">
              <a16:creationId xmlns:a16="http://schemas.microsoft.com/office/drawing/2014/main" id="{00000000-0008-0000-0000-000022000000}"/>
            </a:ext>
          </a:extLst>
        </xdr:cNvPr>
        <xdr:cNvSpPr/>
      </xdr:nvSpPr>
      <xdr:spPr>
        <a:xfrm>
          <a:off x="2924175" y="428625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28575</xdr:colOff>
      <xdr:row>15</xdr:row>
      <xdr:rowOff>19050</xdr:rowOff>
    </xdr:from>
    <xdr:to>
      <xdr:col>27</xdr:col>
      <xdr:colOff>73400</xdr:colOff>
      <xdr:row>15</xdr:row>
      <xdr:rowOff>208669</xdr:rowOff>
    </xdr:to>
    <xdr:sp macro="" textlink="">
      <xdr:nvSpPr>
        <xdr:cNvPr id="5" name="右矢印 4">
          <a:extLst>
            <a:ext uri="{FF2B5EF4-FFF2-40B4-BE49-F238E27FC236}">
              <a16:creationId xmlns:a16="http://schemas.microsoft.com/office/drawing/2014/main" id="{00000000-0008-0000-0000-000022000000}"/>
            </a:ext>
          </a:extLst>
        </xdr:cNvPr>
        <xdr:cNvSpPr/>
      </xdr:nvSpPr>
      <xdr:spPr>
        <a:xfrm>
          <a:off x="2924175" y="381000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38100</xdr:colOff>
      <xdr:row>13</xdr:row>
      <xdr:rowOff>19050</xdr:rowOff>
    </xdr:from>
    <xdr:to>
      <xdr:col>27</xdr:col>
      <xdr:colOff>82925</xdr:colOff>
      <xdr:row>13</xdr:row>
      <xdr:rowOff>208669</xdr:rowOff>
    </xdr:to>
    <xdr:sp macro="" textlink="">
      <xdr:nvSpPr>
        <xdr:cNvPr id="6" name="右矢印 5">
          <a:extLst>
            <a:ext uri="{FF2B5EF4-FFF2-40B4-BE49-F238E27FC236}">
              <a16:creationId xmlns:a16="http://schemas.microsoft.com/office/drawing/2014/main" id="{00000000-0008-0000-0000-000022000000}"/>
            </a:ext>
          </a:extLst>
        </xdr:cNvPr>
        <xdr:cNvSpPr/>
      </xdr:nvSpPr>
      <xdr:spPr>
        <a:xfrm>
          <a:off x="2933700" y="335280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28575</xdr:colOff>
      <xdr:row>24</xdr:row>
      <xdr:rowOff>19050</xdr:rowOff>
    </xdr:from>
    <xdr:to>
      <xdr:col>24</xdr:col>
      <xdr:colOff>73400</xdr:colOff>
      <xdr:row>24</xdr:row>
      <xdr:rowOff>208669</xdr:rowOff>
    </xdr:to>
    <xdr:sp macro="" textlink="">
      <xdr:nvSpPr>
        <xdr:cNvPr id="7" name="右矢印 6">
          <a:extLst>
            <a:ext uri="{FF2B5EF4-FFF2-40B4-BE49-F238E27FC236}">
              <a16:creationId xmlns:a16="http://schemas.microsoft.com/office/drawing/2014/main" id="{00000000-0008-0000-0000-000022000000}"/>
            </a:ext>
          </a:extLst>
        </xdr:cNvPr>
        <xdr:cNvSpPr/>
      </xdr:nvSpPr>
      <xdr:spPr>
        <a:xfrm>
          <a:off x="2609850" y="575310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43143</xdr:colOff>
      <xdr:row>30</xdr:row>
      <xdr:rowOff>50987</xdr:rowOff>
    </xdr:from>
    <xdr:to>
      <xdr:col>24</xdr:col>
      <xdr:colOff>87968</xdr:colOff>
      <xdr:row>31</xdr:row>
      <xdr:rowOff>12006</xdr:rowOff>
    </xdr:to>
    <xdr:sp macro="" textlink="">
      <xdr:nvSpPr>
        <xdr:cNvPr id="8" name="右矢印 7">
          <a:extLst>
            <a:ext uri="{FF2B5EF4-FFF2-40B4-BE49-F238E27FC236}">
              <a16:creationId xmlns:a16="http://schemas.microsoft.com/office/drawing/2014/main" id="{00000000-0008-0000-0000-000022000000}"/>
            </a:ext>
          </a:extLst>
        </xdr:cNvPr>
        <xdr:cNvSpPr/>
      </xdr:nvSpPr>
      <xdr:spPr>
        <a:xfrm>
          <a:off x="2624418" y="7004237"/>
          <a:ext cx="254375" cy="17056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47626</xdr:colOff>
      <xdr:row>35</xdr:row>
      <xdr:rowOff>58616</xdr:rowOff>
    </xdr:from>
    <xdr:to>
      <xdr:col>23</xdr:col>
      <xdr:colOff>0</xdr:colOff>
      <xdr:row>35</xdr:row>
      <xdr:rowOff>172917</xdr:rowOff>
    </xdr:to>
    <xdr:sp macro="" textlink="">
      <xdr:nvSpPr>
        <xdr:cNvPr id="9" name="右矢印 14">
          <a:extLst>
            <a:ext uri="{FF2B5EF4-FFF2-40B4-BE49-F238E27FC236}">
              <a16:creationId xmlns:a16="http://schemas.microsoft.com/office/drawing/2014/main" id="{00000000-0008-0000-0000-000022000000}"/>
            </a:ext>
          </a:extLst>
        </xdr:cNvPr>
        <xdr:cNvSpPr/>
      </xdr:nvSpPr>
      <xdr:spPr>
        <a:xfrm>
          <a:off x="2524126" y="8059616"/>
          <a:ext cx="161924" cy="114301"/>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28575</xdr:colOff>
      <xdr:row>43</xdr:row>
      <xdr:rowOff>19050</xdr:rowOff>
    </xdr:from>
    <xdr:to>
      <xdr:col>27</xdr:col>
      <xdr:colOff>47625</xdr:colOff>
      <xdr:row>44</xdr:row>
      <xdr:rowOff>202570</xdr:rowOff>
    </xdr:to>
    <xdr:sp macro="" textlink="">
      <xdr:nvSpPr>
        <xdr:cNvPr id="10" name="大かっこ 9"/>
        <xdr:cNvSpPr/>
      </xdr:nvSpPr>
      <xdr:spPr>
        <a:xfrm>
          <a:off x="2505075" y="9544050"/>
          <a:ext cx="647700" cy="3930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43</xdr:row>
      <xdr:rowOff>19050</xdr:rowOff>
    </xdr:from>
    <xdr:to>
      <xdr:col>36</xdr:col>
      <xdr:colOff>76200</xdr:colOff>
      <xdr:row>44</xdr:row>
      <xdr:rowOff>202570</xdr:rowOff>
    </xdr:to>
    <xdr:sp macro="" textlink="">
      <xdr:nvSpPr>
        <xdr:cNvPr id="11" name="大かっこ 10"/>
        <xdr:cNvSpPr/>
      </xdr:nvSpPr>
      <xdr:spPr>
        <a:xfrm>
          <a:off x="3571875" y="9544050"/>
          <a:ext cx="552450" cy="3930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47626</xdr:colOff>
      <xdr:row>35</xdr:row>
      <xdr:rowOff>58616</xdr:rowOff>
    </xdr:from>
    <xdr:to>
      <xdr:col>23</xdr:col>
      <xdr:colOff>0</xdr:colOff>
      <xdr:row>35</xdr:row>
      <xdr:rowOff>172917</xdr:rowOff>
    </xdr:to>
    <xdr:sp macro="" textlink="">
      <xdr:nvSpPr>
        <xdr:cNvPr id="12" name="右矢印 14">
          <a:extLst>
            <a:ext uri="{FF2B5EF4-FFF2-40B4-BE49-F238E27FC236}">
              <a16:creationId xmlns:a16="http://schemas.microsoft.com/office/drawing/2014/main" id="{00000000-0008-0000-0000-000022000000}"/>
            </a:ext>
          </a:extLst>
        </xdr:cNvPr>
        <xdr:cNvSpPr/>
      </xdr:nvSpPr>
      <xdr:spPr>
        <a:xfrm>
          <a:off x="2524126" y="8059616"/>
          <a:ext cx="161924" cy="114301"/>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28575</xdr:colOff>
      <xdr:row>43</xdr:row>
      <xdr:rowOff>19050</xdr:rowOff>
    </xdr:from>
    <xdr:to>
      <xdr:col>27</xdr:col>
      <xdr:colOff>47625</xdr:colOff>
      <xdr:row>44</xdr:row>
      <xdr:rowOff>202570</xdr:rowOff>
    </xdr:to>
    <xdr:sp macro="" textlink="">
      <xdr:nvSpPr>
        <xdr:cNvPr id="13" name="大かっこ 12"/>
        <xdr:cNvSpPr/>
      </xdr:nvSpPr>
      <xdr:spPr>
        <a:xfrm>
          <a:off x="2505075" y="9544050"/>
          <a:ext cx="647700" cy="3930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43</xdr:row>
      <xdr:rowOff>19050</xdr:rowOff>
    </xdr:from>
    <xdr:to>
      <xdr:col>36</xdr:col>
      <xdr:colOff>76200</xdr:colOff>
      <xdr:row>44</xdr:row>
      <xdr:rowOff>202570</xdr:rowOff>
    </xdr:to>
    <xdr:sp macro="" textlink="">
      <xdr:nvSpPr>
        <xdr:cNvPr id="14" name="大かっこ 13"/>
        <xdr:cNvSpPr/>
      </xdr:nvSpPr>
      <xdr:spPr>
        <a:xfrm>
          <a:off x="3571875" y="9544050"/>
          <a:ext cx="552450" cy="3930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152400</xdr:colOff>
      <xdr:row>16</xdr:row>
      <xdr:rowOff>57150</xdr:rowOff>
    </xdr:from>
    <xdr:to>
      <xdr:col>3</xdr:col>
      <xdr:colOff>3495675</xdr:colOff>
      <xdr:row>17</xdr:row>
      <xdr:rowOff>171450</xdr:rowOff>
    </xdr:to>
    <xdr:grpSp>
      <xdr:nvGrpSpPr>
        <xdr:cNvPr id="2" name="グループ化 1"/>
        <xdr:cNvGrpSpPr>
          <a:grpSpLocks/>
        </xdr:cNvGrpSpPr>
      </xdr:nvGrpSpPr>
      <xdr:grpSpPr bwMode="auto">
        <a:xfrm>
          <a:off x="1728355" y="7850332"/>
          <a:ext cx="3343275" cy="720436"/>
          <a:chOff x="1333500" y="4608891"/>
          <a:chExt cx="3419880" cy="694765"/>
        </a:xfrm>
      </xdr:grpSpPr>
      <xdr:sp macro="" textlink="">
        <xdr:nvSpPr>
          <xdr:cNvPr id="3" name="テキスト ボックス 2"/>
          <xdr:cNvSpPr txBox="1"/>
        </xdr:nvSpPr>
        <xdr:spPr>
          <a:xfrm>
            <a:off x="1440676" y="4608891"/>
            <a:ext cx="2991177"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明朝" panose="02020609040205080304" pitchFamily="17" charset="-128"/>
                <a:ea typeface="ＭＳ 明朝" panose="02020609040205080304" pitchFamily="17" charset="-128"/>
              </a:rPr>
              <a:t>学校教育ＩＣＴ活用事業、</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救急活動用資器材の購入　　など</a:t>
            </a:r>
          </a:p>
        </xdr:txBody>
      </xdr:sp>
      <xdr:sp macro="" textlink="">
        <xdr:nvSpPr>
          <xdr:cNvPr id="4" name="大かっこ 3"/>
          <xdr:cNvSpPr/>
        </xdr:nvSpPr>
        <xdr:spPr>
          <a:xfrm>
            <a:off x="1333500" y="4618033"/>
            <a:ext cx="3419880" cy="484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565019</xdr:colOff>
      <xdr:row>14</xdr:row>
      <xdr:rowOff>57150</xdr:rowOff>
    </xdr:from>
    <xdr:ext cx="487185" cy="242374"/>
    <xdr:sp macro="" textlink="">
      <xdr:nvSpPr>
        <xdr:cNvPr id="2" name="テキスト ボックス 1"/>
        <xdr:cNvSpPr txBox="1"/>
      </xdr:nvSpPr>
      <xdr:spPr>
        <a:xfrm>
          <a:off x="6099044" y="3514725"/>
          <a:ext cx="48718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a:t>
          </a:r>
        </a:p>
      </xdr:txBody>
    </xdr:sp>
    <xdr:clientData/>
  </xdr:oneCellAnchor>
  <xdr:oneCellAnchor>
    <xdr:from>
      <xdr:col>12</xdr:col>
      <xdr:colOff>552450</xdr:colOff>
      <xdr:row>18</xdr:row>
      <xdr:rowOff>57150</xdr:rowOff>
    </xdr:from>
    <xdr:ext cx="487185" cy="242374"/>
    <xdr:sp macro="" textlink="">
      <xdr:nvSpPr>
        <xdr:cNvPr id="3" name="テキスト ボックス 2"/>
        <xdr:cNvSpPr txBox="1"/>
      </xdr:nvSpPr>
      <xdr:spPr>
        <a:xfrm>
          <a:off x="6086475" y="4467225"/>
          <a:ext cx="48718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※4</a:t>
          </a:r>
          <a:r>
            <a:rPr kumimoji="1" lang="ja-JP" altLang="en-US" sz="900">
              <a:latin typeface="ＭＳ Ｐ明朝" panose="02020600040205080304" pitchFamily="18" charset="-128"/>
              <a:ea typeface="ＭＳ Ｐ明朝" panose="02020600040205080304" pitchFamily="18" charset="-128"/>
            </a:rPr>
            <a:t>）</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56250</xdr:colOff>
          <xdr:row>22</xdr:row>
          <xdr:rowOff>46800</xdr:rowOff>
        </xdr:from>
        <xdr:to>
          <xdr:col>2</xdr:col>
          <xdr:colOff>1084950</xdr:colOff>
          <xdr:row>40</xdr:row>
          <xdr:rowOff>170625</xdr:rowOff>
        </xdr:to>
        <xdr:pic>
          <xdr:nvPicPr>
            <xdr:cNvPr id="2" name="図 1">
              <a:extLst>
                <a:ext uri="{FF2B5EF4-FFF2-40B4-BE49-F238E27FC236}">
                  <a16:creationId xmlns:a16="http://schemas.microsoft.com/office/drawing/2014/main" id="{00000000-0008-0000-0000-00000B000000}"/>
                </a:ext>
              </a:extLst>
            </xdr:cNvPr>
            <xdr:cNvPicPr>
              <a:picLocks noChangeArrowheads="1"/>
              <a:extLst>
                <a:ext uri="{84589F7E-364E-4C9E-8A38-B11213B215E9}">
                  <a14:cameraTool cellRange="'カメラ (入湯・事業所) '!$A$11:$H$26" spid="_x0000_s37975"/>
                </a:ext>
              </a:extLst>
            </xdr:cNvPicPr>
          </xdr:nvPicPr>
          <xdr:blipFill>
            <a:blip xmlns:r="http://schemas.openxmlformats.org/officeDocument/2006/relationships" r:embed="rId1"/>
            <a:srcRect/>
            <a:stretch>
              <a:fillRect/>
            </a:stretch>
          </xdr:blipFill>
          <xdr:spPr bwMode="auto">
            <a:xfrm>
              <a:off x="56250" y="6219000"/>
              <a:ext cx="6496050" cy="4238625"/>
            </a:xfrm>
            <a:prstGeom prst="rect">
              <a:avLst/>
            </a:prstGeom>
            <a:solidFill>
              <a:srgbClr val="FFFFFF" mc:Ignorable="a14" a14:legacySpreadsheetColorIndex="9"/>
            </a:solidFill>
          </xdr:spPr>
        </xdr:pic>
        <xdr:clientData/>
      </xdr:twoCellAnchor>
    </mc:Choice>
    <mc:Fallback/>
  </mc:AlternateContent>
  <xdr:twoCellAnchor>
    <xdr:from>
      <xdr:col>0</xdr:col>
      <xdr:colOff>28575</xdr:colOff>
      <xdr:row>2</xdr:row>
      <xdr:rowOff>38100</xdr:rowOff>
    </xdr:from>
    <xdr:to>
      <xdr:col>2</xdr:col>
      <xdr:colOff>1068600</xdr:colOff>
      <xdr:row>3</xdr:row>
      <xdr:rowOff>371475</xdr:rowOff>
    </xdr:to>
    <xdr:sp macro="" textlink="">
      <xdr:nvSpPr>
        <xdr:cNvPr id="3" name="角丸四角形 2"/>
        <xdr:cNvSpPr/>
      </xdr:nvSpPr>
      <xdr:spPr>
        <a:xfrm>
          <a:off x="28575" y="476250"/>
          <a:ext cx="6507375" cy="771525"/>
        </a:xfrm>
        <a:prstGeom prst="roundRect">
          <a:avLst>
            <a:gd name="adj" fmla="val 739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aseline="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入湯税・事業所税・都市計画税・森林環境譲与税は、法律で使途が定められている目的税等であり、</a:t>
          </a:r>
          <a:endParaRPr kumimoji="1" lang="en-US" altLang="ja-JP" sz="1000">
            <a:solidFill>
              <a:sysClr val="windowText" lastClr="000000"/>
            </a:solidFill>
            <a:latin typeface="ＭＳ Ｐ明朝" pitchFamily="18" charset="-128"/>
            <a:ea typeface="ＭＳ Ｐ明朝" pitchFamily="18" charset="-128"/>
          </a:endParaRPr>
        </a:p>
        <a:p>
          <a:pPr algn="l"/>
          <a:r>
            <a:rPr kumimoji="1" lang="en-US" altLang="ja-JP" sz="100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本市ではその全額を対象事業に充当します。</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9</xdr:row>
          <xdr:rowOff>95250</xdr:rowOff>
        </xdr:from>
        <xdr:to>
          <xdr:col>2</xdr:col>
          <xdr:colOff>1085850</xdr:colOff>
          <xdr:row>17</xdr:row>
          <xdr:rowOff>504825</xdr:rowOff>
        </xdr:to>
        <xdr:pic>
          <xdr:nvPicPr>
            <xdr:cNvPr id="4" name="図 3"/>
            <xdr:cNvPicPr>
              <a:picLocks noChangeAspect="1" noChangeArrowheads="1"/>
              <a:extLst>
                <a:ext uri="{84589F7E-364E-4C9E-8A38-B11213B215E9}">
                  <a14:cameraTool cellRange="'カメラ (入湯・事業所) '!$A$1:$H$9" spid="_x0000_s37976"/>
                </a:ext>
              </a:extLst>
            </xdr:cNvPicPr>
          </xdr:nvPicPr>
          <xdr:blipFill>
            <a:blip xmlns:r="http://schemas.openxmlformats.org/officeDocument/2006/relationships" r:embed="rId2"/>
            <a:srcRect/>
            <a:stretch>
              <a:fillRect/>
            </a:stretch>
          </xdr:blipFill>
          <xdr:spPr bwMode="auto">
            <a:xfrm>
              <a:off x="47625" y="2724150"/>
              <a:ext cx="6505575" cy="22479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47625</xdr:colOff>
      <xdr:row>4</xdr:row>
      <xdr:rowOff>47626</xdr:rowOff>
    </xdr:from>
    <xdr:to>
      <xdr:col>15</xdr:col>
      <xdr:colOff>542925</xdr:colOff>
      <xdr:row>8</xdr:row>
      <xdr:rowOff>28575</xdr:rowOff>
    </xdr:to>
    <xdr:sp macro="" textlink="">
      <xdr:nvSpPr>
        <xdr:cNvPr id="2" name="四角形: 角を丸くする 1">
          <a:extLst>
            <a:ext uri="{FF2B5EF4-FFF2-40B4-BE49-F238E27FC236}">
              <a16:creationId xmlns:a16="http://schemas.microsoft.com/office/drawing/2014/main" id="{53916877-4353-43EB-97DC-50E3908AE6FE}"/>
            </a:ext>
          </a:extLst>
        </xdr:cNvPr>
        <xdr:cNvSpPr/>
      </xdr:nvSpPr>
      <xdr:spPr>
        <a:xfrm>
          <a:off x="7229475" y="857251"/>
          <a:ext cx="4610100" cy="112394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a:t>
          </a:r>
          <a:r>
            <a:rPr kumimoji="1" lang="ja-JP" altLang="en-US" sz="1100"/>
            <a:t>作業メモ</a:t>
          </a:r>
          <a:r>
            <a:rPr kumimoji="1" lang="en-US" altLang="ja-JP" sz="1100"/>
            <a:t>】</a:t>
          </a:r>
        </a:p>
        <a:p>
          <a:pPr algn="l"/>
          <a:r>
            <a:rPr kumimoji="1" lang="ja-JP" altLang="en-US" sz="1100"/>
            <a:t>・資料の公表時には、ゼロは空欄としている。</a:t>
          </a:r>
          <a:endParaRPr kumimoji="1" lang="en-US" altLang="ja-JP" sz="1100"/>
        </a:p>
        <a:p>
          <a:pPr algn="l"/>
          <a:r>
            <a:rPr kumimoji="1" lang="ja-JP" altLang="en-US" sz="1100"/>
            <a:t>・数字のゼロは、以下の設定で表示されないようにしています。</a:t>
          </a:r>
          <a:endParaRPr kumimoji="1" lang="en-US" altLang="ja-JP" sz="1100"/>
        </a:p>
        <a:p>
          <a:pPr algn="l"/>
          <a:r>
            <a:rPr kumimoji="1" lang="ja-JP" altLang="en-US" sz="1100"/>
            <a:t>　ファイル　＞　オプション　＞詳細設定</a:t>
          </a:r>
          <a:endParaRPr kumimoji="1" lang="en-US" altLang="ja-JP" sz="1100"/>
        </a:p>
        <a:p>
          <a:pPr algn="l"/>
          <a:r>
            <a:rPr kumimoji="1" lang="ja-JP" altLang="en-US" sz="1100"/>
            <a:t>　　＞「ゼロ値のセルにゼロを表示する」のチェックを外す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5"/>
  <sheetViews>
    <sheetView view="pageBreakPreview" topLeftCell="A17" zoomScale="70" zoomScaleNormal="100" zoomScaleSheetLayoutView="70" workbookViewId="0">
      <selection activeCell="L19" sqref="L19"/>
    </sheetView>
  </sheetViews>
  <sheetFormatPr defaultRowHeight="13.5" x14ac:dyDescent="0.15"/>
  <cols>
    <col min="1" max="9" width="9.625" style="18" customWidth="1"/>
    <col min="10" max="16384" width="9" style="18"/>
  </cols>
  <sheetData>
    <row r="1" spans="1:18" ht="13.5" customHeight="1" x14ac:dyDescent="0.2">
      <c r="G1" s="19"/>
      <c r="H1" s="19"/>
      <c r="I1" s="19"/>
      <c r="J1" s="19"/>
    </row>
    <row r="2" spans="1:18" ht="13.5" customHeight="1" x14ac:dyDescent="0.2">
      <c r="G2" s="19"/>
      <c r="H2" s="19"/>
      <c r="I2" s="19"/>
      <c r="J2" s="19"/>
    </row>
    <row r="3" spans="1:18" ht="13.5" customHeight="1" x14ac:dyDescent="0.2">
      <c r="G3" s="19"/>
      <c r="H3" s="19"/>
      <c r="I3" s="19"/>
      <c r="J3" s="19"/>
    </row>
    <row r="4" spans="1:18" ht="14.25" customHeight="1" x14ac:dyDescent="0.2">
      <c r="G4" s="19"/>
      <c r="H4" s="19"/>
      <c r="I4" s="19"/>
      <c r="J4" s="19"/>
    </row>
    <row r="5" spans="1:18" ht="14.25" customHeight="1" x14ac:dyDescent="0.2">
      <c r="G5" s="19"/>
      <c r="H5" s="19"/>
      <c r="I5" s="19"/>
      <c r="J5" s="19"/>
    </row>
    <row r="9" spans="1:18" hidden="1" x14ac:dyDescent="0.15"/>
    <row r="10" spans="1:18" hidden="1" x14ac:dyDescent="0.15"/>
    <row r="11" spans="1:18" ht="13.5" customHeight="1" x14ac:dyDescent="0.15">
      <c r="A11" s="1068" t="s">
        <v>17</v>
      </c>
      <c r="B11" s="1069"/>
      <c r="C11" s="1069"/>
      <c r="D11" s="1069"/>
      <c r="E11" s="1069"/>
      <c r="F11" s="1069"/>
      <c r="G11" s="1069"/>
      <c r="H11" s="1069"/>
      <c r="I11" s="1069"/>
    </row>
    <row r="12" spans="1:18" ht="13.5" customHeight="1" x14ac:dyDescent="0.15">
      <c r="A12" s="1069"/>
      <c r="B12" s="1069"/>
      <c r="C12" s="1069"/>
      <c r="D12" s="1069"/>
      <c r="E12" s="1069"/>
      <c r="F12" s="1069"/>
      <c r="G12" s="1069"/>
      <c r="H12" s="1069"/>
      <c r="I12" s="1069"/>
      <c r="J12" s="1067"/>
      <c r="K12" s="1067"/>
      <c r="L12" s="1067"/>
      <c r="M12" s="1067"/>
      <c r="N12" s="1067"/>
      <c r="O12" s="1067"/>
      <c r="P12" s="1067"/>
      <c r="Q12" s="1067"/>
      <c r="R12" s="1067"/>
    </row>
    <row r="13" spans="1:18" ht="13.5" customHeight="1" x14ac:dyDescent="0.15">
      <c r="A13" s="1069"/>
      <c r="B13" s="1069"/>
      <c r="C13" s="1069"/>
      <c r="D13" s="1069"/>
      <c r="E13" s="1069"/>
      <c r="F13" s="1069"/>
      <c r="G13" s="1069"/>
      <c r="H13" s="1069"/>
      <c r="I13" s="1069"/>
      <c r="J13" s="1067"/>
      <c r="K13" s="1067"/>
      <c r="L13" s="1067"/>
      <c r="M13" s="1067"/>
      <c r="N13" s="1067"/>
      <c r="O13" s="1067"/>
      <c r="P13" s="1067"/>
      <c r="Q13" s="1067"/>
      <c r="R13" s="1067"/>
    </row>
    <row r="14" spans="1:18" ht="13.5" customHeight="1" x14ac:dyDescent="0.15">
      <c r="A14" s="1069"/>
      <c r="B14" s="1069"/>
      <c r="C14" s="1069"/>
      <c r="D14" s="1069"/>
      <c r="E14" s="1069"/>
      <c r="F14" s="1069"/>
      <c r="G14" s="1069"/>
      <c r="H14" s="1069"/>
      <c r="I14" s="1069"/>
      <c r="J14" s="1067"/>
      <c r="K14" s="1067"/>
      <c r="L14" s="1067"/>
      <c r="M14" s="1067"/>
      <c r="N14" s="1067"/>
      <c r="O14" s="1067"/>
      <c r="P14" s="1067"/>
      <c r="Q14" s="1067"/>
      <c r="R14" s="1067"/>
    </row>
    <row r="15" spans="1:18" ht="13.5" customHeight="1" x14ac:dyDescent="0.15">
      <c r="A15" s="1069"/>
      <c r="B15" s="1069"/>
      <c r="C15" s="1069"/>
      <c r="D15" s="1069"/>
      <c r="E15" s="1069"/>
      <c r="F15" s="1069"/>
      <c r="G15" s="1069"/>
      <c r="H15" s="1069"/>
      <c r="I15" s="1069"/>
      <c r="J15" s="1067"/>
      <c r="K15" s="1067"/>
      <c r="L15" s="1067"/>
      <c r="M15" s="1067"/>
      <c r="N15" s="1067"/>
      <c r="O15" s="1067"/>
      <c r="P15" s="1067"/>
      <c r="Q15" s="1067"/>
      <c r="R15" s="1067"/>
    </row>
    <row r="16" spans="1:18" ht="13.5" customHeight="1" x14ac:dyDescent="0.15">
      <c r="A16" s="1068" t="s">
        <v>11</v>
      </c>
      <c r="B16" s="1069"/>
      <c r="C16" s="1069"/>
      <c r="D16" s="1069"/>
      <c r="E16" s="1069"/>
      <c r="F16" s="1069"/>
      <c r="G16" s="1069"/>
      <c r="H16" s="1069"/>
      <c r="I16" s="1069"/>
    </row>
    <row r="17" spans="1:14" ht="13.5" customHeight="1" x14ac:dyDescent="0.15">
      <c r="A17" s="1069"/>
      <c r="B17" s="1069"/>
      <c r="C17" s="1069"/>
      <c r="D17" s="1069"/>
      <c r="E17" s="1069"/>
      <c r="F17" s="1069"/>
      <c r="G17" s="1069"/>
      <c r="H17" s="1069"/>
      <c r="I17" s="1069"/>
    </row>
    <row r="18" spans="1:14" ht="13.5" customHeight="1" x14ac:dyDescent="0.15">
      <c r="A18" s="1069"/>
      <c r="B18" s="1069"/>
      <c r="C18" s="1069"/>
      <c r="D18" s="1069"/>
      <c r="E18" s="1069"/>
      <c r="F18" s="1069"/>
      <c r="G18" s="1069"/>
      <c r="H18" s="1069"/>
      <c r="I18" s="1069"/>
    </row>
    <row r="19" spans="1:14" ht="13.5" customHeight="1" x14ac:dyDescent="0.15">
      <c r="A19" s="1069"/>
      <c r="B19" s="1069"/>
      <c r="C19" s="1069"/>
      <c r="D19" s="1069"/>
      <c r="E19" s="1069"/>
      <c r="F19" s="1069"/>
      <c r="G19" s="1069"/>
      <c r="H19" s="1069"/>
      <c r="I19" s="1069"/>
    </row>
    <row r="20" spans="1:14" ht="13.5" customHeight="1" x14ac:dyDescent="0.15">
      <c r="A20" s="1069"/>
      <c r="B20" s="1069"/>
      <c r="C20" s="1069"/>
      <c r="D20" s="1069"/>
      <c r="E20" s="1069"/>
      <c r="F20" s="1069"/>
      <c r="G20" s="1069"/>
      <c r="H20" s="1069"/>
      <c r="I20" s="1069"/>
    </row>
    <row r="22" spans="1:14" x14ac:dyDescent="0.15">
      <c r="N22" s="20"/>
    </row>
    <row r="46" spans="3:7" ht="13.5" customHeight="1" x14ac:dyDescent="0.15">
      <c r="C46" s="1070" t="s">
        <v>18</v>
      </c>
      <c r="D46" s="1071"/>
      <c r="E46" s="1071"/>
      <c r="F46" s="1071"/>
      <c r="G46" s="1071"/>
    </row>
    <row r="47" spans="3:7" ht="13.5" customHeight="1" x14ac:dyDescent="0.15">
      <c r="C47" s="1071"/>
      <c r="D47" s="1071"/>
      <c r="E47" s="1071"/>
      <c r="F47" s="1071"/>
      <c r="G47" s="1071"/>
    </row>
    <row r="48" spans="3:7" ht="13.5" customHeight="1" x14ac:dyDescent="0.15">
      <c r="C48" s="1071"/>
      <c r="D48" s="1071"/>
      <c r="E48" s="1071"/>
      <c r="F48" s="1071"/>
      <c r="G48" s="1071"/>
    </row>
    <row r="49" spans="3:7" ht="13.5" customHeight="1" x14ac:dyDescent="0.4">
      <c r="C49" s="21"/>
      <c r="D49" s="21"/>
      <c r="E49" s="21"/>
      <c r="F49" s="21"/>
      <c r="G49" s="21"/>
    </row>
    <row r="50" spans="3:7" ht="13.5" customHeight="1" x14ac:dyDescent="0.15">
      <c r="C50" s="1070" t="s">
        <v>12</v>
      </c>
      <c r="D50" s="1071"/>
      <c r="E50" s="1071"/>
      <c r="F50" s="1071"/>
      <c r="G50" s="1071"/>
    </row>
    <row r="51" spans="3:7" ht="13.5" customHeight="1" x14ac:dyDescent="0.15">
      <c r="C51" s="1071"/>
      <c r="D51" s="1071"/>
      <c r="E51" s="1071"/>
      <c r="F51" s="1071"/>
      <c r="G51" s="1071"/>
    </row>
    <row r="52" spans="3:7" ht="13.5" customHeight="1" x14ac:dyDescent="0.15">
      <c r="C52" s="1071"/>
      <c r="D52" s="1071"/>
      <c r="E52" s="1071"/>
      <c r="F52" s="1071"/>
      <c r="G52" s="1071"/>
    </row>
    <row r="53" spans="3:7" x14ac:dyDescent="0.15">
      <c r="C53" s="1072"/>
      <c r="D53" s="1072"/>
      <c r="E53" s="1072"/>
      <c r="F53" s="1072"/>
      <c r="G53" s="1072"/>
    </row>
    <row r="54" spans="3:7" x14ac:dyDescent="0.15">
      <c r="C54" s="1072"/>
      <c r="D54" s="1072"/>
      <c r="E54" s="1072"/>
      <c r="F54" s="1072"/>
      <c r="G54" s="1072"/>
    </row>
    <row r="55" spans="3:7" x14ac:dyDescent="0.15">
      <c r="C55" s="1072"/>
      <c r="D55" s="1072"/>
      <c r="E55" s="1072"/>
      <c r="F55" s="1072"/>
      <c r="G55" s="1072"/>
    </row>
  </sheetData>
  <mergeCells count="6">
    <mergeCell ref="J12:R15"/>
    <mergeCell ref="A11:I15"/>
    <mergeCell ref="C46:G48"/>
    <mergeCell ref="C53:G55"/>
    <mergeCell ref="A16:I20"/>
    <mergeCell ref="C50:G5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R57"/>
  <sheetViews>
    <sheetView view="pageBreakPreview" zoomScale="70" zoomScaleNormal="75" zoomScaleSheetLayoutView="70" workbookViewId="0">
      <selection activeCell="N9" sqref="N9"/>
    </sheetView>
  </sheetViews>
  <sheetFormatPr defaultRowHeight="21" customHeight="1" x14ac:dyDescent="0.15"/>
  <cols>
    <col min="1" max="1" width="3.875" style="188" customWidth="1"/>
    <col min="2" max="2" width="31.25" style="188" customWidth="1"/>
    <col min="3" max="3" width="3.875" style="188" customWidth="1"/>
    <col min="4" max="5" width="20.125" style="187" customWidth="1"/>
    <col min="6" max="6" width="20.125" style="371" customWidth="1"/>
    <col min="7" max="7" width="11.25" style="357" customWidth="1"/>
    <col min="8" max="8" width="1.75" style="372" customWidth="1"/>
    <col min="9" max="9" width="1.75" style="187" customWidth="1"/>
    <col min="10" max="10" width="5.75" style="461" customWidth="1"/>
    <col min="11" max="11" width="9.125" style="187" bestFit="1" customWidth="1"/>
    <col min="12" max="12" width="9" style="187"/>
    <col min="13" max="13" width="10.75" style="187" bestFit="1" customWidth="1"/>
    <col min="14" max="14" width="9.125" style="187" bestFit="1" customWidth="1"/>
    <col min="15" max="15" width="9" style="187"/>
    <col min="16" max="16" width="9.75" style="187" bestFit="1" customWidth="1"/>
    <col min="17" max="21" width="9.125" style="187" bestFit="1" customWidth="1"/>
    <col min="22" max="250" width="9" style="187"/>
    <col min="251" max="251" width="3.875" style="187" customWidth="1"/>
    <col min="252" max="252" width="31.25" style="187" customWidth="1"/>
    <col min="253" max="253" width="3.875" style="187" customWidth="1"/>
    <col min="254" max="256" width="20.125" style="187" customWidth="1"/>
    <col min="257" max="257" width="11.25" style="187" customWidth="1"/>
    <col min="258" max="259" width="1.75" style="187" customWidth="1"/>
    <col min="260" max="261" width="20.125" style="187" customWidth="1"/>
    <col min="262" max="262" width="49.5" style="187" customWidth="1"/>
    <col min="263" max="263" width="11.5" style="187" customWidth="1"/>
    <col min="264" max="264" width="3.875" style="187" customWidth="1"/>
    <col min="265" max="265" width="1.75" style="187" customWidth="1"/>
    <col min="266" max="266" width="9" style="187" hidden="1" customWidth="1"/>
    <col min="267" max="506" width="9" style="187"/>
    <col min="507" max="507" width="3.875" style="187" customWidth="1"/>
    <col min="508" max="508" width="31.25" style="187" customWidth="1"/>
    <col min="509" max="509" width="3.875" style="187" customWidth="1"/>
    <col min="510" max="512" width="20.125" style="187" customWidth="1"/>
    <col min="513" max="513" width="11.25" style="187" customWidth="1"/>
    <col min="514" max="515" width="1.75" style="187" customWidth="1"/>
    <col min="516" max="517" width="20.125" style="187" customWidth="1"/>
    <col min="518" max="518" width="49.5" style="187" customWidth="1"/>
    <col min="519" max="519" width="11.5" style="187" customWidth="1"/>
    <col min="520" max="520" width="3.875" style="187" customWidth="1"/>
    <col min="521" max="521" width="1.75" style="187" customWidth="1"/>
    <col min="522" max="522" width="9" style="187" hidden="1" customWidth="1"/>
    <col min="523" max="762" width="9" style="187"/>
    <col min="763" max="763" width="3.875" style="187" customWidth="1"/>
    <col min="764" max="764" width="31.25" style="187" customWidth="1"/>
    <col min="765" max="765" width="3.875" style="187" customWidth="1"/>
    <col min="766" max="768" width="20.125" style="187" customWidth="1"/>
    <col min="769" max="769" width="11.25" style="187" customWidth="1"/>
    <col min="770" max="771" width="1.75" style="187" customWidth="1"/>
    <col min="772" max="773" width="20.125" style="187" customWidth="1"/>
    <col min="774" max="774" width="49.5" style="187" customWidth="1"/>
    <col min="775" max="775" width="11.5" style="187" customWidth="1"/>
    <col min="776" max="776" width="3.875" style="187" customWidth="1"/>
    <col min="777" max="777" width="1.75" style="187" customWidth="1"/>
    <col min="778" max="778" width="9" style="187" hidden="1" customWidth="1"/>
    <col min="779" max="1018" width="9" style="187"/>
    <col min="1019" max="1019" width="3.875" style="187" customWidth="1"/>
    <col min="1020" max="1020" width="31.25" style="187" customWidth="1"/>
    <col min="1021" max="1021" width="3.875" style="187" customWidth="1"/>
    <col min="1022" max="1024" width="20.125" style="187" customWidth="1"/>
    <col min="1025" max="1025" width="11.25" style="187" customWidth="1"/>
    <col min="1026" max="1027" width="1.75" style="187" customWidth="1"/>
    <col min="1028" max="1029" width="20.125" style="187" customWidth="1"/>
    <col min="1030" max="1030" width="49.5" style="187" customWidth="1"/>
    <col min="1031" max="1031" width="11.5" style="187" customWidth="1"/>
    <col min="1032" max="1032" width="3.875" style="187" customWidth="1"/>
    <col min="1033" max="1033" width="1.75" style="187" customWidth="1"/>
    <col min="1034" max="1034" width="9" style="187" hidden="1" customWidth="1"/>
    <col min="1035" max="1274" width="9" style="187"/>
    <col min="1275" max="1275" width="3.875" style="187" customWidth="1"/>
    <col min="1276" max="1276" width="31.25" style="187" customWidth="1"/>
    <col min="1277" max="1277" width="3.875" style="187" customWidth="1"/>
    <col min="1278" max="1280" width="20.125" style="187" customWidth="1"/>
    <col min="1281" max="1281" width="11.25" style="187" customWidth="1"/>
    <col min="1282" max="1283" width="1.75" style="187" customWidth="1"/>
    <col min="1284" max="1285" width="20.125" style="187" customWidth="1"/>
    <col min="1286" max="1286" width="49.5" style="187" customWidth="1"/>
    <col min="1287" max="1287" width="11.5" style="187" customWidth="1"/>
    <col min="1288" max="1288" width="3.875" style="187" customWidth="1"/>
    <col min="1289" max="1289" width="1.75" style="187" customWidth="1"/>
    <col min="1290" max="1290" width="9" style="187" hidden="1" customWidth="1"/>
    <col min="1291" max="1530" width="9" style="187"/>
    <col min="1531" max="1531" width="3.875" style="187" customWidth="1"/>
    <col min="1532" max="1532" width="31.25" style="187" customWidth="1"/>
    <col min="1533" max="1533" width="3.875" style="187" customWidth="1"/>
    <col min="1534" max="1536" width="20.125" style="187" customWidth="1"/>
    <col min="1537" max="1537" width="11.25" style="187" customWidth="1"/>
    <col min="1538" max="1539" width="1.75" style="187" customWidth="1"/>
    <col min="1540" max="1541" width="20.125" style="187" customWidth="1"/>
    <col min="1542" max="1542" width="49.5" style="187" customWidth="1"/>
    <col min="1543" max="1543" width="11.5" style="187" customWidth="1"/>
    <col min="1544" max="1544" width="3.875" style="187" customWidth="1"/>
    <col min="1545" max="1545" width="1.75" style="187" customWidth="1"/>
    <col min="1546" max="1546" width="9" style="187" hidden="1" customWidth="1"/>
    <col min="1547" max="1786" width="9" style="187"/>
    <col min="1787" max="1787" width="3.875" style="187" customWidth="1"/>
    <col min="1788" max="1788" width="31.25" style="187" customWidth="1"/>
    <col min="1789" max="1789" width="3.875" style="187" customWidth="1"/>
    <col min="1790" max="1792" width="20.125" style="187" customWidth="1"/>
    <col min="1793" max="1793" width="11.25" style="187" customWidth="1"/>
    <col min="1794" max="1795" width="1.75" style="187" customWidth="1"/>
    <col min="1796" max="1797" width="20.125" style="187" customWidth="1"/>
    <col min="1798" max="1798" width="49.5" style="187" customWidth="1"/>
    <col min="1799" max="1799" width="11.5" style="187" customWidth="1"/>
    <col min="1800" max="1800" width="3.875" style="187" customWidth="1"/>
    <col min="1801" max="1801" width="1.75" style="187" customWidth="1"/>
    <col min="1802" max="1802" width="9" style="187" hidden="1" customWidth="1"/>
    <col min="1803" max="2042" width="9" style="187"/>
    <col min="2043" max="2043" width="3.875" style="187" customWidth="1"/>
    <col min="2044" max="2044" width="31.25" style="187" customWidth="1"/>
    <col min="2045" max="2045" width="3.875" style="187" customWidth="1"/>
    <col min="2046" max="2048" width="20.125" style="187" customWidth="1"/>
    <col min="2049" max="2049" width="11.25" style="187" customWidth="1"/>
    <col min="2050" max="2051" width="1.75" style="187" customWidth="1"/>
    <col min="2052" max="2053" width="20.125" style="187" customWidth="1"/>
    <col min="2054" max="2054" width="49.5" style="187" customWidth="1"/>
    <col min="2055" max="2055" width="11.5" style="187" customWidth="1"/>
    <col min="2056" max="2056" width="3.875" style="187" customWidth="1"/>
    <col min="2057" max="2057" width="1.75" style="187" customWidth="1"/>
    <col min="2058" max="2058" width="9" style="187" hidden="1" customWidth="1"/>
    <col min="2059" max="2298" width="9" style="187"/>
    <col min="2299" max="2299" width="3.875" style="187" customWidth="1"/>
    <col min="2300" max="2300" width="31.25" style="187" customWidth="1"/>
    <col min="2301" max="2301" width="3.875" style="187" customWidth="1"/>
    <col min="2302" max="2304" width="20.125" style="187" customWidth="1"/>
    <col min="2305" max="2305" width="11.25" style="187" customWidth="1"/>
    <col min="2306" max="2307" width="1.75" style="187" customWidth="1"/>
    <col min="2308" max="2309" width="20.125" style="187" customWidth="1"/>
    <col min="2310" max="2310" width="49.5" style="187" customWidth="1"/>
    <col min="2311" max="2311" width="11.5" style="187" customWidth="1"/>
    <col min="2312" max="2312" width="3.875" style="187" customWidth="1"/>
    <col min="2313" max="2313" width="1.75" style="187" customWidth="1"/>
    <col min="2314" max="2314" width="9" style="187" hidden="1" customWidth="1"/>
    <col min="2315" max="2554" width="9" style="187"/>
    <col min="2555" max="2555" width="3.875" style="187" customWidth="1"/>
    <col min="2556" max="2556" width="31.25" style="187" customWidth="1"/>
    <col min="2557" max="2557" width="3.875" style="187" customWidth="1"/>
    <col min="2558" max="2560" width="20.125" style="187" customWidth="1"/>
    <col min="2561" max="2561" width="11.25" style="187" customWidth="1"/>
    <col min="2562" max="2563" width="1.75" style="187" customWidth="1"/>
    <col min="2564" max="2565" width="20.125" style="187" customWidth="1"/>
    <col min="2566" max="2566" width="49.5" style="187" customWidth="1"/>
    <col min="2567" max="2567" width="11.5" style="187" customWidth="1"/>
    <col min="2568" max="2568" width="3.875" style="187" customWidth="1"/>
    <col min="2569" max="2569" width="1.75" style="187" customWidth="1"/>
    <col min="2570" max="2570" width="9" style="187" hidden="1" customWidth="1"/>
    <col min="2571" max="2810" width="9" style="187"/>
    <col min="2811" max="2811" width="3.875" style="187" customWidth="1"/>
    <col min="2812" max="2812" width="31.25" style="187" customWidth="1"/>
    <col min="2813" max="2813" width="3.875" style="187" customWidth="1"/>
    <col min="2814" max="2816" width="20.125" style="187" customWidth="1"/>
    <col min="2817" max="2817" width="11.25" style="187" customWidth="1"/>
    <col min="2818" max="2819" width="1.75" style="187" customWidth="1"/>
    <col min="2820" max="2821" width="20.125" style="187" customWidth="1"/>
    <col min="2822" max="2822" width="49.5" style="187" customWidth="1"/>
    <col min="2823" max="2823" width="11.5" style="187" customWidth="1"/>
    <col min="2824" max="2824" width="3.875" style="187" customWidth="1"/>
    <col min="2825" max="2825" width="1.75" style="187" customWidth="1"/>
    <col min="2826" max="2826" width="9" style="187" hidden="1" customWidth="1"/>
    <col min="2827" max="3066" width="9" style="187"/>
    <col min="3067" max="3067" width="3.875" style="187" customWidth="1"/>
    <col min="3068" max="3068" width="31.25" style="187" customWidth="1"/>
    <col min="3069" max="3069" width="3.875" style="187" customWidth="1"/>
    <col min="3070" max="3072" width="20.125" style="187" customWidth="1"/>
    <col min="3073" max="3073" width="11.25" style="187" customWidth="1"/>
    <col min="3074" max="3075" width="1.75" style="187" customWidth="1"/>
    <col min="3076" max="3077" width="20.125" style="187" customWidth="1"/>
    <col min="3078" max="3078" width="49.5" style="187" customWidth="1"/>
    <col min="3079" max="3079" width="11.5" style="187" customWidth="1"/>
    <col min="3080" max="3080" width="3.875" style="187" customWidth="1"/>
    <col min="3081" max="3081" width="1.75" style="187" customWidth="1"/>
    <col min="3082" max="3082" width="9" style="187" hidden="1" customWidth="1"/>
    <col min="3083" max="3322" width="9" style="187"/>
    <col min="3323" max="3323" width="3.875" style="187" customWidth="1"/>
    <col min="3324" max="3324" width="31.25" style="187" customWidth="1"/>
    <col min="3325" max="3325" width="3.875" style="187" customWidth="1"/>
    <col min="3326" max="3328" width="20.125" style="187" customWidth="1"/>
    <col min="3329" max="3329" width="11.25" style="187" customWidth="1"/>
    <col min="3330" max="3331" width="1.75" style="187" customWidth="1"/>
    <col min="3332" max="3333" width="20.125" style="187" customWidth="1"/>
    <col min="3334" max="3334" width="49.5" style="187" customWidth="1"/>
    <col min="3335" max="3335" width="11.5" style="187" customWidth="1"/>
    <col min="3336" max="3336" width="3.875" style="187" customWidth="1"/>
    <col min="3337" max="3337" width="1.75" style="187" customWidth="1"/>
    <col min="3338" max="3338" width="9" style="187" hidden="1" customWidth="1"/>
    <col min="3339" max="3578" width="9" style="187"/>
    <col min="3579" max="3579" width="3.875" style="187" customWidth="1"/>
    <col min="3580" max="3580" width="31.25" style="187" customWidth="1"/>
    <col min="3581" max="3581" width="3.875" style="187" customWidth="1"/>
    <col min="3582" max="3584" width="20.125" style="187" customWidth="1"/>
    <col min="3585" max="3585" width="11.25" style="187" customWidth="1"/>
    <col min="3586" max="3587" width="1.75" style="187" customWidth="1"/>
    <col min="3588" max="3589" width="20.125" style="187" customWidth="1"/>
    <col min="3590" max="3590" width="49.5" style="187" customWidth="1"/>
    <col min="3591" max="3591" width="11.5" style="187" customWidth="1"/>
    <col min="3592" max="3592" width="3.875" style="187" customWidth="1"/>
    <col min="3593" max="3593" width="1.75" style="187" customWidth="1"/>
    <col min="3594" max="3594" width="9" style="187" hidden="1" customWidth="1"/>
    <col min="3595" max="3834" width="9" style="187"/>
    <col min="3835" max="3835" width="3.875" style="187" customWidth="1"/>
    <col min="3836" max="3836" width="31.25" style="187" customWidth="1"/>
    <col min="3837" max="3837" width="3.875" style="187" customWidth="1"/>
    <col min="3838" max="3840" width="20.125" style="187" customWidth="1"/>
    <col min="3841" max="3841" width="11.25" style="187" customWidth="1"/>
    <col min="3842" max="3843" width="1.75" style="187" customWidth="1"/>
    <col min="3844" max="3845" width="20.125" style="187" customWidth="1"/>
    <col min="3846" max="3846" width="49.5" style="187" customWidth="1"/>
    <col min="3847" max="3847" width="11.5" style="187" customWidth="1"/>
    <col min="3848" max="3848" width="3.875" style="187" customWidth="1"/>
    <col min="3849" max="3849" width="1.75" style="187" customWidth="1"/>
    <col min="3850" max="3850" width="9" style="187" hidden="1" customWidth="1"/>
    <col min="3851" max="4090" width="9" style="187"/>
    <col min="4091" max="4091" width="3.875" style="187" customWidth="1"/>
    <col min="4092" max="4092" width="31.25" style="187" customWidth="1"/>
    <col min="4093" max="4093" width="3.875" style="187" customWidth="1"/>
    <col min="4094" max="4096" width="20.125" style="187" customWidth="1"/>
    <col min="4097" max="4097" width="11.25" style="187" customWidth="1"/>
    <col min="4098" max="4099" width="1.75" style="187" customWidth="1"/>
    <col min="4100" max="4101" width="20.125" style="187" customWidth="1"/>
    <col min="4102" max="4102" width="49.5" style="187" customWidth="1"/>
    <col min="4103" max="4103" width="11.5" style="187" customWidth="1"/>
    <col min="4104" max="4104" width="3.875" style="187" customWidth="1"/>
    <col min="4105" max="4105" width="1.75" style="187" customWidth="1"/>
    <col min="4106" max="4106" width="9" style="187" hidden="1" customWidth="1"/>
    <col min="4107" max="4346" width="9" style="187"/>
    <col min="4347" max="4347" width="3.875" style="187" customWidth="1"/>
    <col min="4348" max="4348" width="31.25" style="187" customWidth="1"/>
    <col min="4349" max="4349" width="3.875" style="187" customWidth="1"/>
    <col min="4350" max="4352" width="20.125" style="187" customWidth="1"/>
    <col min="4353" max="4353" width="11.25" style="187" customWidth="1"/>
    <col min="4354" max="4355" width="1.75" style="187" customWidth="1"/>
    <col min="4356" max="4357" width="20.125" style="187" customWidth="1"/>
    <col min="4358" max="4358" width="49.5" style="187" customWidth="1"/>
    <col min="4359" max="4359" width="11.5" style="187" customWidth="1"/>
    <col min="4360" max="4360" width="3.875" style="187" customWidth="1"/>
    <col min="4361" max="4361" width="1.75" style="187" customWidth="1"/>
    <col min="4362" max="4362" width="9" style="187" hidden="1" customWidth="1"/>
    <col min="4363" max="4602" width="9" style="187"/>
    <col min="4603" max="4603" width="3.875" style="187" customWidth="1"/>
    <col min="4604" max="4604" width="31.25" style="187" customWidth="1"/>
    <col min="4605" max="4605" width="3.875" style="187" customWidth="1"/>
    <col min="4606" max="4608" width="20.125" style="187" customWidth="1"/>
    <col min="4609" max="4609" width="11.25" style="187" customWidth="1"/>
    <col min="4610" max="4611" width="1.75" style="187" customWidth="1"/>
    <col min="4612" max="4613" width="20.125" style="187" customWidth="1"/>
    <col min="4614" max="4614" width="49.5" style="187" customWidth="1"/>
    <col min="4615" max="4615" width="11.5" style="187" customWidth="1"/>
    <col min="4616" max="4616" width="3.875" style="187" customWidth="1"/>
    <col min="4617" max="4617" width="1.75" style="187" customWidth="1"/>
    <col min="4618" max="4618" width="9" style="187" hidden="1" customWidth="1"/>
    <col min="4619" max="4858" width="9" style="187"/>
    <col min="4859" max="4859" width="3.875" style="187" customWidth="1"/>
    <col min="4860" max="4860" width="31.25" style="187" customWidth="1"/>
    <col min="4861" max="4861" width="3.875" style="187" customWidth="1"/>
    <col min="4862" max="4864" width="20.125" style="187" customWidth="1"/>
    <col min="4865" max="4865" width="11.25" style="187" customWidth="1"/>
    <col min="4866" max="4867" width="1.75" style="187" customWidth="1"/>
    <col min="4868" max="4869" width="20.125" style="187" customWidth="1"/>
    <col min="4870" max="4870" width="49.5" style="187" customWidth="1"/>
    <col min="4871" max="4871" width="11.5" style="187" customWidth="1"/>
    <col min="4872" max="4872" width="3.875" style="187" customWidth="1"/>
    <col min="4873" max="4873" width="1.75" style="187" customWidth="1"/>
    <col min="4874" max="4874" width="9" style="187" hidden="1" customWidth="1"/>
    <col min="4875" max="5114" width="9" style="187"/>
    <col min="5115" max="5115" width="3.875" style="187" customWidth="1"/>
    <col min="5116" max="5116" width="31.25" style="187" customWidth="1"/>
    <col min="5117" max="5117" width="3.875" style="187" customWidth="1"/>
    <col min="5118" max="5120" width="20.125" style="187" customWidth="1"/>
    <col min="5121" max="5121" width="11.25" style="187" customWidth="1"/>
    <col min="5122" max="5123" width="1.75" style="187" customWidth="1"/>
    <col min="5124" max="5125" width="20.125" style="187" customWidth="1"/>
    <col min="5126" max="5126" width="49.5" style="187" customWidth="1"/>
    <col min="5127" max="5127" width="11.5" style="187" customWidth="1"/>
    <col min="5128" max="5128" width="3.875" style="187" customWidth="1"/>
    <col min="5129" max="5129" width="1.75" style="187" customWidth="1"/>
    <col min="5130" max="5130" width="9" style="187" hidden="1" customWidth="1"/>
    <col min="5131" max="5370" width="9" style="187"/>
    <col min="5371" max="5371" width="3.875" style="187" customWidth="1"/>
    <col min="5372" max="5372" width="31.25" style="187" customWidth="1"/>
    <col min="5373" max="5373" width="3.875" style="187" customWidth="1"/>
    <col min="5374" max="5376" width="20.125" style="187" customWidth="1"/>
    <col min="5377" max="5377" width="11.25" style="187" customWidth="1"/>
    <col min="5378" max="5379" width="1.75" style="187" customWidth="1"/>
    <col min="5380" max="5381" width="20.125" style="187" customWidth="1"/>
    <col min="5382" max="5382" width="49.5" style="187" customWidth="1"/>
    <col min="5383" max="5383" width="11.5" style="187" customWidth="1"/>
    <col min="5384" max="5384" width="3.875" style="187" customWidth="1"/>
    <col min="5385" max="5385" width="1.75" style="187" customWidth="1"/>
    <col min="5386" max="5386" width="9" style="187" hidden="1" customWidth="1"/>
    <col min="5387" max="5626" width="9" style="187"/>
    <col min="5627" max="5627" width="3.875" style="187" customWidth="1"/>
    <col min="5628" max="5628" width="31.25" style="187" customWidth="1"/>
    <col min="5629" max="5629" width="3.875" style="187" customWidth="1"/>
    <col min="5630" max="5632" width="20.125" style="187" customWidth="1"/>
    <col min="5633" max="5633" width="11.25" style="187" customWidth="1"/>
    <col min="5634" max="5635" width="1.75" style="187" customWidth="1"/>
    <col min="5636" max="5637" width="20.125" style="187" customWidth="1"/>
    <col min="5638" max="5638" width="49.5" style="187" customWidth="1"/>
    <col min="5639" max="5639" width="11.5" style="187" customWidth="1"/>
    <col min="5640" max="5640" width="3.875" style="187" customWidth="1"/>
    <col min="5641" max="5641" width="1.75" style="187" customWidth="1"/>
    <col min="5642" max="5642" width="9" style="187" hidden="1" customWidth="1"/>
    <col min="5643" max="5882" width="9" style="187"/>
    <col min="5883" max="5883" width="3.875" style="187" customWidth="1"/>
    <col min="5884" max="5884" width="31.25" style="187" customWidth="1"/>
    <col min="5885" max="5885" width="3.875" style="187" customWidth="1"/>
    <col min="5886" max="5888" width="20.125" style="187" customWidth="1"/>
    <col min="5889" max="5889" width="11.25" style="187" customWidth="1"/>
    <col min="5890" max="5891" width="1.75" style="187" customWidth="1"/>
    <col min="5892" max="5893" width="20.125" style="187" customWidth="1"/>
    <col min="5894" max="5894" width="49.5" style="187" customWidth="1"/>
    <col min="5895" max="5895" width="11.5" style="187" customWidth="1"/>
    <col min="5896" max="5896" width="3.875" style="187" customWidth="1"/>
    <col min="5897" max="5897" width="1.75" style="187" customWidth="1"/>
    <col min="5898" max="5898" width="9" style="187" hidden="1" customWidth="1"/>
    <col min="5899" max="6138" width="9" style="187"/>
    <col min="6139" max="6139" width="3.875" style="187" customWidth="1"/>
    <col min="6140" max="6140" width="31.25" style="187" customWidth="1"/>
    <col min="6141" max="6141" width="3.875" style="187" customWidth="1"/>
    <col min="6142" max="6144" width="20.125" style="187" customWidth="1"/>
    <col min="6145" max="6145" width="11.25" style="187" customWidth="1"/>
    <col min="6146" max="6147" width="1.75" style="187" customWidth="1"/>
    <col min="6148" max="6149" width="20.125" style="187" customWidth="1"/>
    <col min="6150" max="6150" width="49.5" style="187" customWidth="1"/>
    <col min="6151" max="6151" width="11.5" style="187" customWidth="1"/>
    <col min="6152" max="6152" width="3.875" style="187" customWidth="1"/>
    <col min="6153" max="6153" width="1.75" style="187" customWidth="1"/>
    <col min="6154" max="6154" width="9" style="187" hidden="1" customWidth="1"/>
    <col min="6155" max="6394" width="9" style="187"/>
    <col min="6395" max="6395" width="3.875" style="187" customWidth="1"/>
    <col min="6396" max="6396" width="31.25" style="187" customWidth="1"/>
    <col min="6397" max="6397" width="3.875" style="187" customWidth="1"/>
    <col min="6398" max="6400" width="20.125" style="187" customWidth="1"/>
    <col min="6401" max="6401" width="11.25" style="187" customWidth="1"/>
    <col min="6402" max="6403" width="1.75" style="187" customWidth="1"/>
    <col min="6404" max="6405" width="20.125" style="187" customWidth="1"/>
    <col min="6406" max="6406" width="49.5" style="187" customWidth="1"/>
    <col min="6407" max="6407" width="11.5" style="187" customWidth="1"/>
    <col min="6408" max="6408" width="3.875" style="187" customWidth="1"/>
    <col min="6409" max="6409" width="1.75" style="187" customWidth="1"/>
    <col min="6410" max="6410" width="9" style="187" hidden="1" customWidth="1"/>
    <col min="6411" max="6650" width="9" style="187"/>
    <col min="6651" max="6651" width="3.875" style="187" customWidth="1"/>
    <col min="6652" max="6652" width="31.25" style="187" customWidth="1"/>
    <col min="6653" max="6653" width="3.875" style="187" customWidth="1"/>
    <col min="6654" max="6656" width="20.125" style="187" customWidth="1"/>
    <col min="6657" max="6657" width="11.25" style="187" customWidth="1"/>
    <col min="6658" max="6659" width="1.75" style="187" customWidth="1"/>
    <col min="6660" max="6661" width="20.125" style="187" customWidth="1"/>
    <col min="6662" max="6662" width="49.5" style="187" customWidth="1"/>
    <col min="6663" max="6663" width="11.5" style="187" customWidth="1"/>
    <col min="6664" max="6664" width="3.875" style="187" customWidth="1"/>
    <col min="6665" max="6665" width="1.75" style="187" customWidth="1"/>
    <col min="6666" max="6666" width="9" style="187" hidden="1" customWidth="1"/>
    <col min="6667" max="6906" width="9" style="187"/>
    <col min="6907" max="6907" width="3.875" style="187" customWidth="1"/>
    <col min="6908" max="6908" width="31.25" style="187" customWidth="1"/>
    <col min="6909" max="6909" width="3.875" style="187" customWidth="1"/>
    <col min="6910" max="6912" width="20.125" style="187" customWidth="1"/>
    <col min="6913" max="6913" width="11.25" style="187" customWidth="1"/>
    <col min="6914" max="6915" width="1.75" style="187" customWidth="1"/>
    <col min="6916" max="6917" width="20.125" style="187" customWidth="1"/>
    <col min="6918" max="6918" width="49.5" style="187" customWidth="1"/>
    <col min="6919" max="6919" width="11.5" style="187" customWidth="1"/>
    <col min="6920" max="6920" width="3.875" style="187" customWidth="1"/>
    <col min="6921" max="6921" width="1.75" style="187" customWidth="1"/>
    <col min="6922" max="6922" width="9" style="187" hidden="1" customWidth="1"/>
    <col min="6923" max="7162" width="9" style="187"/>
    <col min="7163" max="7163" width="3.875" style="187" customWidth="1"/>
    <col min="7164" max="7164" width="31.25" style="187" customWidth="1"/>
    <col min="7165" max="7165" width="3.875" style="187" customWidth="1"/>
    <col min="7166" max="7168" width="20.125" style="187" customWidth="1"/>
    <col min="7169" max="7169" width="11.25" style="187" customWidth="1"/>
    <col min="7170" max="7171" width="1.75" style="187" customWidth="1"/>
    <col min="7172" max="7173" width="20.125" style="187" customWidth="1"/>
    <col min="7174" max="7174" width="49.5" style="187" customWidth="1"/>
    <col min="7175" max="7175" width="11.5" style="187" customWidth="1"/>
    <col min="7176" max="7176" width="3.875" style="187" customWidth="1"/>
    <col min="7177" max="7177" width="1.75" style="187" customWidth="1"/>
    <col min="7178" max="7178" width="9" style="187" hidden="1" customWidth="1"/>
    <col min="7179" max="7418" width="9" style="187"/>
    <col min="7419" max="7419" width="3.875" style="187" customWidth="1"/>
    <col min="7420" max="7420" width="31.25" style="187" customWidth="1"/>
    <col min="7421" max="7421" width="3.875" style="187" customWidth="1"/>
    <col min="7422" max="7424" width="20.125" style="187" customWidth="1"/>
    <col min="7425" max="7425" width="11.25" style="187" customWidth="1"/>
    <col min="7426" max="7427" width="1.75" style="187" customWidth="1"/>
    <col min="7428" max="7429" width="20.125" style="187" customWidth="1"/>
    <col min="7430" max="7430" width="49.5" style="187" customWidth="1"/>
    <col min="7431" max="7431" width="11.5" style="187" customWidth="1"/>
    <col min="7432" max="7432" width="3.875" style="187" customWidth="1"/>
    <col min="7433" max="7433" width="1.75" style="187" customWidth="1"/>
    <col min="7434" max="7434" width="9" style="187" hidden="1" customWidth="1"/>
    <col min="7435" max="7674" width="9" style="187"/>
    <col min="7675" max="7675" width="3.875" style="187" customWidth="1"/>
    <col min="7676" max="7676" width="31.25" style="187" customWidth="1"/>
    <col min="7677" max="7677" width="3.875" style="187" customWidth="1"/>
    <col min="7678" max="7680" width="20.125" style="187" customWidth="1"/>
    <col min="7681" max="7681" width="11.25" style="187" customWidth="1"/>
    <col min="7682" max="7683" width="1.75" style="187" customWidth="1"/>
    <col min="7684" max="7685" width="20.125" style="187" customWidth="1"/>
    <col min="7686" max="7686" width="49.5" style="187" customWidth="1"/>
    <col min="7687" max="7687" width="11.5" style="187" customWidth="1"/>
    <col min="7688" max="7688" width="3.875" style="187" customWidth="1"/>
    <col min="7689" max="7689" width="1.75" style="187" customWidth="1"/>
    <col min="7690" max="7690" width="9" style="187" hidden="1" customWidth="1"/>
    <col min="7691" max="7930" width="9" style="187"/>
    <col min="7931" max="7931" width="3.875" style="187" customWidth="1"/>
    <col min="7932" max="7932" width="31.25" style="187" customWidth="1"/>
    <col min="7933" max="7933" width="3.875" style="187" customWidth="1"/>
    <col min="7934" max="7936" width="20.125" style="187" customWidth="1"/>
    <col min="7937" max="7937" width="11.25" style="187" customWidth="1"/>
    <col min="7938" max="7939" width="1.75" style="187" customWidth="1"/>
    <col min="7940" max="7941" width="20.125" style="187" customWidth="1"/>
    <col min="7942" max="7942" width="49.5" style="187" customWidth="1"/>
    <col min="7943" max="7943" width="11.5" style="187" customWidth="1"/>
    <col min="7944" max="7944" width="3.875" style="187" customWidth="1"/>
    <col min="7945" max="7945" width="1.75" style="187" customWidth="1"/>
    <col min="7946" max="7946" width="9" style="187" hidden="1" customWidth="1"/>
    <col min="7947" max="8186" width="9" style="187"/>
    <col min="8187" max="8187" width="3.875" style="187" customWidth="1"/>
    <col min="8188" max="8188" width="31.25" style="187" customWidth="1"/>
    <col min="8189" max="8189" width="3.875" style="187" customWidth="1"/>
    <col min="8190" max="8192" width="20.125" style="187" customWidth="1"/>
    <col min="8193" max="8193" width="11.25" style="187" customWidth="1"/>
    <col min="8194" max="8195" width="1.75" style="187" customWidth="1"/>
    <col min="8196" max="8197" width="20.125" style="187" customWidth="1"/>
    <col min="8198" max="8198" width="49.5" style="187" customWidth="1"/>
    <col min="8199" max="8199" width="11.5" style="187" customWidth="1"/>
    <col min="8200" max="8200" width="3.875" style="187" customWidth="1"/>
    <col min="8201" max="8201" width="1.75" style="187" customWidth="1"/>
    <col min="8202" max="8202" width="9" style="187" hidden="1" customWidth="1"/>
    <col min="8203" max="8442" width="9" style="187"/>
    <col min="8443" max="8443" width="3.875" style="187" customWidth="1"/>
    <col min="8444" max="8444" width="31.25" style="187" customWidth="1"/>
    <col min="8445" max="8445" width="3.875" style="187" customWidth="1"/>
    <col min="8446" max="8448" width="20.125" style="187" customWidth="1"/>
    <col min="8449" max="8449" width="11.25" style="187" customWidth="1"/>
    <col min="8450" max="8451" width="1.75" style="187" customWidth="1"/>
    <col min="8452" max="8453" width="20.125" style="187" customWidth="1"/>
    <col min="8454" max="8454" width="49.5" style="187" customWidth="1"/>
    <col min="8455" max="8455" width="11.5" style="187" customWidth="1"/>
    <col min="8456" max="8456" width="3.875" style="187" customWidth="1"/>
    <col min="8457" max="8457" width="1.75" style="187" customWidth="1"/>
    <col min="8458" max="8458" width="9" style="187" hidden="1" customWidth="1"/>
    <col min="8459" max="8698" width="9" style="187"/>
    <col min="8699" max="8699" width="3.875" style="187" customWidth="1"/>
    <col min="8700" max="8700" width="31.25" style="187" customWidth="1"/>
    <col min="8701" max="8701" width="3.875" style="187" customWidth="1"/>
    <col min="8702" max="8704" width="20.125" style="187" customWidth="1"/>
    <col min="8705" max="8705" width="11.25" style="187" customWidth="1"/>
    <col min="8706" max="8707" width="1.75" style="187" customWidth="1"/>
    <col min="8708" max="8709" width="20.125" style="187" customWidth="1"/>
    <col min="8710" max="8710" width="49.5" style="187" customWidth="1"/>
    <col min="8711" max="8711" width="11.5" style="187" customWidth="1"/>
    <col min="8712" max="8712" width="3.875" style="187" customWidth="1"/>
    <col min="8713" max="8713" width="1.75" style="187" customWidth="1"/>
    <col min="8714" max="8714" width="9" style="187" hidden="1" customWidth="1"/>
    <col min="8715" max="8954" width="9" style="187"/>
    <col min="8955" max="8955" width="3.875" style="187" customWidth="1"/>
    <col min="8956" max="8956" width="31.25" style="187" customWidth="1"/>
    <col min="8957" max="8957" width="3.875" style="187" customWidth="1"/>
    <col min="8958" max="8960" width="20.125" style="187" customWidth="1"/>
    <col min="8961" max="8961" width="11.25" style="187" customWidth="1"/>
    <col min="8962" max="8963" width="1.75" style="187" customWidth="1"/>
    <col min="8964" max="8965" width="20.125" style="187" customWidth="1"/>
    <col min="8966" max="8966" width="49.5" style="187" customWidth="1"/>
    <col min="8967" max="8967" width="11.5" style="187" customWidth="1"/>
    <col min="8968" max="8968" width="3.875" style="187" customWidth="1"/>
    <col min="8969" max="8969" width="1.75" style="187" customWidth="1"/>
    <col min="8970" max="8970" width="9" style="187" hidden="1" customWidth="1"/>
    <col min="8971" max="9210" width="9" style="187"/>
    <col min="9211" max="9211" width="3.875" style="187" customWidth="1"/>
    <col min="9212" max="9212" width="31.25" style="187" customWidth="1"/>
    <col min="9213" max="9213" width="3.875" style="187" customWidth="1"/>
    <col min="9214" max="9216" width="20.125" style="187" customWidth="1"/>
    <col min="9217" max="9217" width="11.25" style="187" customWidth="1"/>
    <col min="9218" max="9219" width="1.75" style="187" customWidth="1"/>
    <col min="9220" max="9221" width="20.125" style="187" customWidth="1"/>
    <col min="9222" max="9222" width="49.5" style="187" customWidth="1"/>
    <col min="9223" max="9223" width="11.5" style="187" customWidth="1"/>
    <col min="9224" max="9224" width="3.875" style="187" customWidth="1"/>
    <col min="9225" max="9225" width="1.75" style="187" customWidth="1"/>
    <col min="9226" max="9226" width="9" style="187" hidden="1" customWidth="1"/>
    <col min="9227" max="9466" width="9" style="187"/>
    <col min="9467" max="9467" width="3.875" style="187" customWidth="1"/>
    <col min="9468" max="9468" width="31.25" style="187" customWidth="1"/>
    <col min="9469" max="9469" width="3.875" style="187" customWidth="1"/>
    <col min="9470" max="9472" width="20.125" style="187" customWidth="1"/>
    <col min="9473" max="9473" width="11.25" style="187" customWidth="1"/>
    <col min="9474" max="9475" width="1.75" style="187" customWidth="1"/>
    <col min="9476" max="9477" width="20.125" style="187" customWidth="1"/>
    <col min="9478" max="9478" width="49.5" style="187" customWidth="1"/>
    <col min="9479" max="9479" width="11.5" style="187" customWidth="1"/>
    <col min="9480" max="9480" width="3.875" style="187" customWidth="1"/>
    <col min="9481" max="9481" width="1.75" style="187" customWidth="1"/>
    <col min="9482" max="9482" width="9" style="187" hidden="1" customWidth="1"/>
    <col min="9483" max="9722" width="9" style="187"/>
    <col min="9723" max="9723" width="3.875" style="187" customWidth="1"/>
    <col min="9724" max="9724" width="31.25" style="187" customWidth="1"/>
    <col min="9725" max="9725" width="3.875" style="187" customWidth="1"/>
    <col min="9726" max="9728" width="20.125" style="187" customWidth="1"/>
    <col min="9729" max="9729" width="11.25" style="187" customWidth="1"/>
    <col min="9730" max="9731" width="1.75" style="187" customWidth="1"/>
    <col min="9732" max="9733" width="20.125" style="187" customWidth="1"/>
    <col min="9734" max="9734" width="49.5" style="187" customWidth="1"/>
    <col min="9735" max="9735" width="11.5" style="187" customWidth="1"/>
    <col min="9736" max="9736" width="3.875" style="187" customWidth="1"/>
    <col min="9737" max="9737" width="1.75" style="187" customWidth="1"/>
    <col min="9738" max="9738" width="9" style="187" hidden="1" customWidth="1"/>
    <col min="9739" max="9978" width="9" style="187"/>
    <col min="9979" max="9979" width="3.875" style="187" customWidth="1"/>
    <col min="9980" max="9980" width="31.25" style="187" customWidth="1"/>
    <col min="9981" max="9981" width="3.875" style="187" customWidth="1"/>
    <col min="9982" max="9984" width="20.125" style="187" customWidth="1"/>
    <col min="9985" max="9985" width="11.25" style="187" customWidth="1"/>
    <col min="9986" max="9987" width="1.75" style="187" customWidth="1"/>
    <col min="9988" max="9989" width="20.125" style="187" customWidth="1"/>
    <col min="9990" max="9990" width="49.5" style="187" customWidth="1"/>
    <col min="9991" max="9991" width="11.5" style="187" customWidth="1"/>
    <col min="9992" max="9992" width="3.875" style="187" customWidth="1"/>
    <col min="9993" max="9993" width="1.75" style="187" customWidth="1"/>
    <col min="9994" max="9994" width="9" style="187" hidden="1" customWidth="1"/>
    <col min="9995" max="10234" width="9" style="187"/>
    <col min="10235" max="10235" width="3.875" style="187" customWidth="1"/>
    <col min="10236" max="10236" width="31.25" style="187" customWidth="1"/>
    <col min="10237" max="10237" width="3.875" style="187" customWidth="1"/>
    <col min="10238" max="10240" width="20.125" style="187" customWidth="1"/>
    <col min="10241" max="10241" width="11.25" style="187" customWidth="1"/>
    <col min="10242" max="10243" width="1.75" style="187" customWidth="1"/>
    <col min="10244" max="10245" width="20.125" style="187" customWidth="1"/>
    <col min="10246" max="10246" width="49.5" style="187" customWidth="1"/>
    <col min="10247" max="10247" width="11.5" style="187" customWidth="1"/>
    <col min="10248" max="10248" width="3.875" style="187" customWidth="1"/>
    <col min="10249" max="10249" width="1.75" style="187" customWidth="1"/>
    <col min="10250" max="10250" width="9" style="187" hidden="1" customWidth="1"/>
    <col min="10251" max="10490" width="9" style="187"/>
    <col min="10491" max="10491" width="3.875" style="187" customWidth="1"/>
    <col min="10492" max="10492" width="31.25" style="187" customWidth="1"/>
    <col min="10493" max="10493" width="3.875" style="187" customWidth="1"/>
    <col min="10494" max="10496" width="20.125" style="187" customWidth="1"/>
    <col min="10497" max="10497" width="11.25" style="187" customWidth="1"/>
    <col min="10498" max="10499" width="1.75" style="187" customWidth="1"/>
    <col min="10500" max="10501" width="20.125" style="187" customWidth="1"/>
    <col min="10502" max="10502" width="49.5" style="187" customWidth="1"/>
    <col min="10503" max="10503" width="11.5" style="187" customWidth="1"/>
    <col min="10504" max="10504" width="3.875" style="187" customWidth="1"/>
    <col min="10505" max="10505" width="1.75" style="187" customWidth="1"/>
    <col min="10506" max="10506" width="9" style="187" hidden="1" customWidth="1"/>
    <col min="10507" max="10746" width="9" style="187"/>
    <col min="10747" max="10747" width="3.875" style="187" customWidth="1"/>
    <col min="10748" max="10748" width="31.25" style="187" customWidth="1"/>
    <col min="10749" max="10749" width="3.875" style="187" customWidth="1"/>
    <col min="10750" max="10752" width="20.125" style="187" customWidth="1"/>
    <col min="10753" max="10753" width="11.25" style="187" customWidth="1"/>
    <col min="10754" max="10755" width="1.75" style="187" customWidth="1"/>
    <col min="10756" max="10757" width="20.125" style="187" customWidth="1"/>
    <col min="10758" max="10758" width="49.5" style="187" customWidth="1"/>
    <col min="10759" max="10759" width="11.5" style="187" customWidth="1"/>
    <col min="10760" max="10760" width="3.875" style="187" customWidth="1"/>
    <col min="10761" max="10761" width="1.75" style="187" customWidth="1"/>
    <col min="10762" max="10762" width="9" style="187" hidden="1" customWidth="1"/>
    <col min="10763" max="11002" width="9" style="187"/>
    <col min="11003" max="11003" width="3.875" style="187" customWidth="1"/>
    <col min="11004" max="11004" width="31.25" style="187" customWidth="1"/>
    <col min="11005" max="11005" width="3.875" style="187" customWidth="1"/>
    <col min="11006" max="11008" width="20.125" style="187" customWidth="1"/>
    <col min="11009" max="11009" width="11.25" style="187" customWidth="1"/>
    <col min="11010" max="11011" width="1.75" style="187" customWidth="1"/>
    <col min="11012" max="11013" width="20.125" style="187" customWidth="1"/>
    <col min="11014" max="11014" width="49.5" style="187" customWidth="1"/>
    <col min="11015" max="11015" width="11.5" style="187" customWidth="1"/>
    <col min="11016" max="11016" width="3.875" style="187" customWidth="1"/>
    <col min="11017" max="11017" width="1.75" style="187" customWidth="1"/>
    <col min="11018" max="11018" width="9" style="187" hidden="1" customWidth="1"/>
    <col min="11019" max="11258" width="9" style="187"/>
    <col min="11259" max="11259" width="3.875" style="187" customWidth="1"/>
    <col min="11260" max="11260" width="31.25" style="187" customWidth="1"/>
    <col min="11261" max="11261" width="3.875" style="187" customWidth="1"/>
    <col min="11262" max="11264" width="20.125" style="187" customWidth="1"/>
    <col min="11265" max="11265" width="11.25" style="187" customWidth="1"/>
    <col min="11266" max="11267" width="1.75" style="187" customWidth="1"/>
    <col min="11268" max="11269" width="20.125" style="187" customWidth="1"/>
    <col min="11270" max="11270" width="49.5" style="187" customWidth="1"/>
    <col min="11271" max="11271" width="11.5" style="187" customWidth="1"/>
    <col min="11272" max="11272" width="3.875" style="187" customWidth="1"/>
    <col min="11273" max="11273" width="1.75" style="187" customWidth="1"/>
    <col min="11274" max="11274" width="9" style="187" hidden="1" customWidth="1"/>
    <col min="11275" max="11514" width="9" style="187"/>
    <col min="11515" max="11515" width="3.875" style="187" customWidth="1"/>
    <col min="11516" max="11516" width="31.25" style="187" customWidth="1"/>
    <col min="11517" max="11517" width="3.875" style="187" customWidth="1"/>
    <col min="11518" max="11520" width="20.125" style="187" customWidth="1"/>
    <col min="11521" max="11521" width="11.25" style="187" customWidth="1"/>
    <col min="11522" max="11523" width="1.75" style="187" customWidth="1"/>
    <col min="11524" max="11525" width="20.125" style="187" customWidth="1"/>
    <col min="11526" max="11526" width="49.5" style="187" customWidth="1"/>
    <col min="11527" max="11527" width="11.5" style="187" customWidth="1"/>
    <col min="11528" max="11528" width="3.875" style="187" customWidth="1"/>
    <col min="11529" max="11529" width="1.75" style="187" customWidth="1"/>
    <col min="11530" max="11530" width="9" style="187" hidden="1" customWidth="1"/>
    <col min="11531" max="11770" width="9" style="187"/>
    <col min="11771" max="11771" width="3.875" style="187" customWidth="1"/>
    <col min="11772" max="11772" width="31.25" style="187" customWidth="1"/>
    <col min="11773" max="11773" width="3.875" style="187" customWidth="1"/>
    <col min="11774" max="11776" width="20.125" style="187" customWidth="1"/>
    <col min="11777" max="11777" width="11.25" style="187" customWidth="1"/>
    <col min="11778" max="11779" width="1.75" style="187" customWidth="1"/>
    <col min="11780" max="11781" width="20.125" style="187" customWidth="1"/>
    <col min="11782" max="11782" width="49.5" style="187" customWidth="1"/>
    <col min="11783" max="11783" width="11.5" style="187" customWidth="1"/>
    <col min="11784" max="11784" width="3.875" style="187" customWidth="1"/>
    <col min="11785" max="11785" width="1.75" style="187" customWidth="1"/>
    <col min="11786" max="11786" width="9" style="187" hidden="1" customWidth="1"/>
    <col min="11787" max="12026" width="9" style="187"/>
    <col min="12027" max="12027" width="3.875" style="187" customWidth="1"/>
    <col min="12028" max="12028" width="31.25" style="187" customWidth="1"/>
    <col min="12029" max="12029" width="3.875" style="187" customWidth="1"/>
    <col min="12030" max="12032" width="20.125" style="187" customWidth="1"/>
    <col min="12033" max="12033" width="11.25" style="187" customWidth="1"/>
    <col min="12034" max="12035" width="1.75" style="187" customWidth="1"/>
    <col min="12036" max="12037" width="20.125" style="187" customWidth="1"/>
    <col min="12038" max="12038" width="49.5" style="187" customWidth="1"/>
    <col min="12039" max="12039" width="11.5" style="187" customWidth="1"/>
    <col min="12040" max="12040" width="3.875" style="187" customWidth="1"/>
    <col min="12041" max="12041" width="1.75" style="187" customWidth="1"/>
    <col min="12042" max="12042" width="9" style="187" hidden="1" customWidth="1"/>
    <col min="12043" max="12282" width="9" style="187"/>
    <col min="12283" max="12283" width="3.875" style="187" customWidth="1"/>
    <col min="12284" max="12284" width="31.25" style="187" customWidth="1"/>
    <col min="12285" max="12285" width="3.875" style="187" customWidth="1"/>
    <col min="12286" max="12288" width="20.125" style="187" customWidth="1"/>
    <col min="12289" max="12289" width="11.25" style="187" customWidth="1"/>
    <col min="12290" max="12291" width="1.75" style="187" customWidth="1"/>
    <col min="12292" max="12293" width="20.125" style="187" customWidth="1"/>
    <col min="12294" max="12294" width="49.5" style="187" customWidth="1"/>
    <col min="12295" max="12295" width="11.5" style="187" customWidth="1"/>
    <col min="12296" max="12296" width="3.875" style="187" customWidth="1"/>
    <col min="12297" max="12297" width="1.75" style="187" customWidth="1"/>
    <col min="12298" max="12298" width="9" style="187" hidden="1" customWidth="1"/>
    <col min="12299" max="12538" width="9" style="187"/>
    <col min="12539" max="12539" width="3.875" style="187" customWidth="1"/>
    <col min="12540" max="12540" width="31.25" style="187" customWidth="1"/>
    <col min="12541" max="12541" width="3.875" style="187" customWidth="1"/>
    <col min="12542" max="12544" width="20.125" style="187" customWidth="1"/>
    <col min="12545" max="12545" width="11.25" style="187" customWidth="1"/>
    <col min="12546" max="12547" width="1.75" style="187" customWidth="1"/>
    <col min="12548" max="12549" width="20.125" style="187" customWidth="1"/>
    <col min="12550" max="12550" width="49.5" style="187" customWidth="1"/>
    <col min="12551" max="12551" width="11.5" style="187" customWidth="1"/>
    <col min="12552" max="12552" width="3.875" style="187" customWidth="1"/>
    <col min="12553" max="12553" width="1.75" style="187" customWidth="1"/>
    <col min="12554" max="12554" width="9" style="187" hidden="1" customWidth="1"/>
    <col min="12555" max="12794" width="9" style="187"/>
    <col min="12795" max="12795" width="3.875" style="187" customWidth="1"/>
    <col min="12796" max="12796" width="31.25" style="187" customWidth="1"/>
    <col min="12797" max="12797" width="3.875" style="187" customWidth="1"/>
    <col min="12798" max="12800" width="20.125" style="187" customWidth="1"/>
    <col min="12801" max="12801" width="11.25" style="187" customWidth="1"/>
    <col min="12802" max="12803" width="1.75" style="187" customWidth="1"/>
    <col min="12804" max="12805" width="20.125" style="187" customWidth="1"/>
    <col min="12806" max="12806" width="49.5" style="187" customWidth="1"/>
    <col min="12807" max="12807" width="11.5" style="187" customWidth="1"/>
    <col min="12808" max="12808" width="3.875" style="187" customWidth="1"/>
    <col min="12809" max="12809" width="1.75" style="187" customWidth="1"/>
    <col min="12810" max="12810" width="9" style="187" hidden="1" customWidth="1"/>
    <col min="12811" max="13050" width="9" style="187"/>
    <col min="13051" max="13051" width="3.875" style="187" customWidth="1"/>
    <col min="13052" max="13052" width="31.25" style="187" customWidth="1"/>
    <col min="13053" max="13053" width="3.875" style="187" customWidth="1"/>
    <col min="13054" max="13056" width="20.125" style="187" customWidth="1"/>
    <col min="13057" max="13057" width="11.25" style="187" customWidth="1"/>
    <col min="13058" max="13059" width="1.75" style="187" customWidth="1"/>
    <col min="13060" max="13061" width="20.125" style="187" customWidth="1"/>
    <col min="13062" max="13062" width="49.5" style="187" customWidth="1"/>
    <col min="13063" max="13063" width="11.5" style="187" customWidth="1"/>
    <col min="13064" max="13064" width="3.875" style="187" customWidth="1"/>
    <col min="13065" max="13065" width="1.75" style="187" customWidth="1"/>
    <col min="13066" max="13066" width="9" style="187" hidden="1" customWidth="1"/>
    <col min="13067" max="13306" width="9" style="187"/>
    <col min="13307" max="13307" width="3.875" style="187" customWidth="1"/>
    <col min="13308" max="13308" width="31.25" style="187" customWidth="1"/>
    <col min="13309" max="13309" width="3.875" style="187" customWidth="1"/>
    <col min="13310" max="13312" width="20.125" style="187" customWidth="1"/>
    <col min="13313" max="13313" width="11.25" style="187" customWidth="1"/>
    <col min="13314" max="13315" width="1.75" style="187" customWidth="1"/>
    <col min="13316" max="13317" width="20.125" style="187" customWidth="1"/>
    <col min="13318" max="13318" width="49.5" style="187" customWidth="1"/>
    <col min="13319" max="13319" width="11.5" style="187" customWidth="1"/>
    <col min="13320" max="13320" width="3.875" style="187" customWidth="1"/>
    <col min="13321" max="13321" width="1.75" style="187" customWidth="1"/>
    <col min="13322" max="13322" width="9" style="187" hidden="1" customWidth="1"/>
    <col min="13323" max="13562" width="9" style="187"/>
    <col min="13563" max="13563" width="3.875" style="187" customWidth="1"/>
    <col min="13564" max="13564" width="31.25" style="187" customWidth="1"/>
    <col min="13565" max="13565" width="3.875" style="187" customWidth="1"/>
    <col min="13566" max="13568" width="20.125" style="187" customWidth="1"/>
    <col min="13569" max="13569" width="11.25" style="187" customWidth="1"/>
    <col min="13570" max="13571" width="1.75" style="187" customWidth="1"/>
    <col min="13572" max="13573" width="20.125" style="187" customWidth="1"/>
    <col min="13574" max="13574" width="49.5" style="187" customWidth="1"/>
    <col min="13575" max="13575" width="11.5" style="187" customWidth="1"/>
    <col min="13576" max="13576" width="3.875" style="187" customWidth="1"/>
    <col min="13577" max="13577" width="1.75" style="187" customWidth="1"/>
    <col min="13578" max="13578" width="9" style="187" hidden="1" customWidth="1"/>
    <col min="13579" max="13818" width="9" style="187"/>
    <col min="13819" max="13819" width="3.875" style="187" customWidth="1"/>
    <col min="13820" max="13820" width="31.25" style="187" customWidth="1"/>
    <col min="13821" max="13821" width="3.875" style="187" customWidth="1"/>
    <col min="13822" max="13824" width="20.125" style="187" customWidth="1"/>
    <col min="13825" max="13825" width="11.25" style="187" customWidth="1"/>
    <col min="13826" max="13827" width="1.75" style="187" customWidth="1"/>
    <col min="13828" max="13829" width="20.125" style="187" customWidth="1"/>
    <col min="13830" max="13830" width="49.5" style="187" customWidth="1"/>
    <col min="13831" max="13831" width="11.5" style="187" customWidth="1"/>
    <col min="13832" max="13832" width="3.875" style="187" customWidth="1"/>
    <col min="13833" max="13833" width="1.75" style="187" customWidth="1"/>
    <col min="13834" max="13834" width="9" style="187" hidden="1" customWidth="1"/>
    <col min="13835" max="14074" width="9" style="187"/>
    <col min="14075" max="14075" width="3.875" style="187" customWidth="1"/>
    <col min="14076" max="14076" width="31.25" style="187" customWidth="1"/>
    <col min="14077" max="14077" width="3.875" style="187" customWidth="1"/>
    <col min="14078" max="14080" width="20.125" style="187" customWidth="1"/>
    <col min="14081" max="14081" width="11.25" style="187" customWidth="1"/>
    <col min="14082" max="14083" width="1.75" style="187" customWidth="1"/>
    <col min="14084" max="14085" width="20.125" style="187" customWidth="1"/>
    <col min="14086" max="14086" width="49.5" style="187" customWidth="1"/>
    <col min="14087" max="14087" width="11.5" style="187" customWidth="1"/>
    <col min="14088" max="14088" width="3.875" style="187" customWidth="1"/>
    <col min="14089" max="14089" width="1.75" style="187" customWidth="1"/>
    <col min="14090" max="14090" width="9" style="187" hidden="1" customWidth="1"/>
    <col min="14091" max="14330" width="9" style="187"/>
    <col min="14331" max="14331" width="3.875" style="187" customWidth="1"/>
    <col min="14332" max="14332" width="31.25" style="187" customWidth="1"/>
    <col min="14333" max="14333" width="3.875" style="187" customWidth="1"/>
    <col min="14334" max="14336" width="20.125" style="187" customWidth="1"/>
    <col min="14337" max="14337" width="11.25" style="187" customWidth="1"/>
    <col min="14338" max="14339" width="1.75" style="187" customWidth="1"/>
    <col min="14340" max="14341" width="20.125" style="187" customWidth="1"/>
    <col min="14342" max="14342" width="49.5" style="187" customWidth="1"/>
    <col min="14343" max="14343" width="11.5" style="187" customWidth="1"/>
    <col min="14344" max="14344" width="3.875" style="187" customWidth="1"/>
    <col min="14345" max="14345" width="1.75" style="187" customWidth="1"/>
    <col min="14346" max="14346" width="9" style="187" hidden="1" customWidth="1"/>
    <col min="14347" max="14586" width="9" style="187"/>
    <col min="14587" max="14587" width="3.875" style="187" customWidth="1"/>
    <col min="14588" max="14588" width="31.25" style="187" customWidth="1"/>
    <col min="14589" max="14589" width="3.875" style="187" customWidth="1"/>
    <col min="14590" max="14592" width="20.125" style="187" customWidth="1"/>
    <col min="14593" max="14593" width="11.25" style="187" customWidth="1"/>
    <col min="14594" max="14595" width="1.75" style="187" customWidth="1"/>
    <col min="14596" max="14597" width="20.125" style="187" customWidth="1"/>
    <col min="14598" max="14598" width="49.5" style="187" customWidth="1"/>
    <col min="14599" max="14599" width="11.5" style="187" customWidth="1"/>
    <col min="14600" max="14600" width="3.875" style="187" customWidth="1"/>
    <col min="14601" max="14601" width="1.75" style="187" customWidth="1"/>
    <col min="14602" max="14602" width="9" style="187" hidden="1" customWidth="1"/>
    <col min="14603" max="14842" width="9" style="187"/>
    <col min="14843" max="14843" width="3.875" style="187" customWidth="1"/>
    <col min="14844" max="14844" width="31.25" style="187" customWidth="1"/>
    <col min="14845" max="14845" width="3.875" style="187" customWidth="1"/>
    <col min="14846" max="14848" width="20.125" style="187" customWidth="1"/>
    <col min="14849" max="14849" width="11.25" style="187" customWidth="1"/>
    <col min="14850" max="14851" width="1.75" style="187" customWidth="1"/>
    <col min="14852" max="14853" width="20.125" style="187" customWidth="1"/>
    <col min="14854" max="14854" width="49.5" style="187" customWidth="1"/>
    <col min="14855" max="14855" width="11.5" style="187" customWidth="1"/>
    <col min="14856" max="14856" width="3.875" style="187" customWidth="1"/>
    <col min="14857" max="14857" width="1.75" style="187" customWidth="1"/>
    <col min="14858" max="14858" width="9" style="187" hidden="1" customWidth="1"/>
    <col min="14859" max="15098" width="9" style="187"/>
    <col min="15099" max="15099" width="3.875" style="187" customWidth="1"/>
    <col min="15100" max="15100" width="31.25" style="187" customWidth="1"/>
    <col min="15101" max="15101" width="3.875" style="187" customWidth="1"/>
    <col min="15102" max="15104" width="20.125" style="187" customWidth="1"/>
    <col min="15105" max="15105" width="11.25" style="187" customWidth="1"/>
    <col min="15106" max="15107" width="1.75" style="187" customWidth="1"/>
    <col min="15108" max="15109" width="20.125" style="187" customWidth="1"/>
    <col min="15110" max="15110" width="49.5" style="187" customWidth="1"/>
    <col min="15111" max="15111" width="11.5" style="187" customWidth="1"/>
    <col min="15112" max="15112" width="3.875" style="187" customWidth="1"/>
    <col min="15113" max="15113" width="1.75" style="187" customWidth="1"/>
    <col min="15114" max="15114" width="9" style="187" hidden="1" customWidth="1"/>
    <col min="15115" max="15354" width="9" style="187"/>
    <col min="15355" max="15355" width="3.875" style="187" customWidth="1"/>
    <col min="15356" max="15356" width="31.25" style="187" customWidth="1"/>
    <col min="15357" max="15357" width="3.875" style="187" customWidth="1"/>
    <col min="15358" max="15360" width="20.125" style="187" customWidth="1"/>
    <col min="15361" max="15361" width="11.25" style="187" customWidth="1"/>
    <col min="15362" max="15363" width="1.75" style="187" customWidth="1"/>
    <col min="15364" max="15365" width="20.125" style="187" customWidth="1"/>
    <col min="15366" max="15366" width="49.5" style="187" customWidth="1"/>
    <col min="15367" max="15367" width="11.5" style="187" customWidth="1"/>
    <col min="15368" max="15368" width="3.875" style="187" customWidth="1"/>
    <col min="15369" max="15369" width="1.75" style="187" customWidth="1"/>
    <col min="15370" max="15370" width="9" style="187" hidden="1" customWidth="1"/>
    <col min="15371" max="15610" width="9" style="187"/>
    <col min="15611" max="15611" width="3.875" style="187" customWidth="1"/>
    <col min="15612" max="15612" width="31.25" style="187" customWidth="1"/>
    <col min="15613" max="15613" width="3.875" style="187" customWidth="1"/>
    <col min="15614" max="15616" width="20.125" style="187" customWidth="1"/>
    <col min="15617" max="15617" width="11.25" style="187" customWidth="1"/>
    <col min="15618" max="15619" width="1.75" style="187" customWidth="1"/>
    <col min="15620" max="15621" width="20.125" style="187" customWidth="1"/>
    <col min="15622" max="15622" width="49.5" style="187" customWidth="1"/>
    <col min="15623" max="15623" width="11.5" style="187" customWidth="1"/>
    <col min="15624" max="15624" width="3.875" style="187" customWidth="1"/>
    <col min="15625" max="15625" width="1.75" style="187" customWidth="1"/>
    <col min="15626" max="15626" width="9" style="187" hidden="1" customWidth="1"/>
    <col min="15627" max="15866" width="9" style="187"/>
    <col min="15867" max="15867" width="3.875" style="187" customWidth="1"/>
    <col min="15868" max="15868" width="31.25" style="187" customWidth="1"/>
    <col min="15869" max="15869" width="3.875" style="187" customWidth="1"/>
    <col min="15870" max="15872" width="20.125" style="187" customWidth="1"/>
    <col min="15873" max="15873" width="11.25" style="187" customWidth="1"/>
    <col min="15874" max="15875" width="1.75" style="187" customWidth="1"/>
    <col min="15876" max="15877" width="20.125" style="187" customWidth="1"/>
    <col min="15878" max="15878" width="49.5" style="187" customWidth="1"/>
    <col min="15879" max="15879" width="11.5" style="187" customWidth="1"/>
    <col min="15880" max="15880" width="3.875" style="187" customWidth="1"/>
    <col min="15881" max="15881" width="1.75" style="187" customWidth="1"/>
    <col min="15882" max="15882" width="9" style="187" hidden="1" customWidth="1"/>
    <col min="15883" max="16122" width="9" style="187"/>
    <col min="16123" max="16123" width="3.875" style="187" customWidth="1"/>
    <col min="16124" max="16124" width="31.25" style="187" customWidth="1"/>
    <col min="16125" max="16125" width="3.875" style="187" customWidth="1"/>
    <col min="16126" max="16128" width="20.125" style="187" customWidth="1"/>
    <col min="16129" max="16129" width="11.25" style="187" customWidth="1"/>
    <col min="16130" max="16131" width="1.75" style="187" customWidth="1"/>
    <col min="16132" max="16133" width="20.125" style="187" customWidth="1"/>
    <col min="16134" max="16134" width="49.5" style="187" customWidth="1"/>
    <col min="16135" max="16135" width="11.5" style="187" customWidth="1"/>
    <col min="16136" max="16136" width="3.875" style="187" customWidth="1"/>
    <col min="16137" max="16137" width="1.75" style="187" customWidth="1"/>
    <col min="16138" max="16138" width="9" style="187" hidden="1" customWidth="1"/>
    <col min="16139" max="16384" width="9" style="187"/>
  </cols>
  <sheetData>
    <row r="1" spans="1:21" ht="26.25" customHeight="1" x14ac:dyDescent="0.15">
      <c r="J1" s="187"/>
    </row>
    <row r="2" spans="1:21" ht="14.25" customHeight="1" x14ac:dyDescent="0.15">
      <c r="J2" s="187"/>
    </row>
    <row r="3" spans="1:21" s="271" customFormat="1" ht="25.5" customHeight="1" x14ac:dyDescent="0.15">
      <c r="A3" s="374" t="s">
        <v>282</v>
      </c>
      <c r="B3" s="375"/>
      <c r="C3" s="375"/>
      <c r="D3" s="375"/>
      <c r="E3" s="375"/>
      <c r="F3" s="376"/>
      <c r="G3" s="377"/>
      <c r="H3" s="378"/>
      <c r="J3" s="380"/>
    </row>
    <row r="4" spans="1:21" s="271" customFormat="1" ht="13.5" customHeight="1" x14ac:dyDescent="0.15">
      <c r="A4" s="288"/>
      <c r="B4" s="288"/>
      <c r="C4" s="288"/>
      <c r="D4" s="288"/>
      <c r="E4" s="288"/>
      <c r="F4" s="381"/>
      <c r="G4" s="377"/>
      <c r="H4" s="378"/>
      <c r="J4" s="380"/>
    </row>
    <row r="5" spans="1:21" s="271" customFormat="1" ht="16.5" customHeight="1" x14ac:dyDescent="0.15">
      <c r="A5" s="382"/>
      <c r="B5" s="382"/>
      <c r="C5" s="382"/>
      <c r="D5" s="383"/>
      <c r="E5" s="383"/>
      <c r="F5" s="384"/>
      <c r="G5" s="385" t="s">
        <v>251</v>
      </c>
      <c r="H5" s="272"/>
      <c r="J5" s="1059"/>
      <c r="K5" s="272"/>
      <c r="L5" s="272"/>
    </row>
    <row r="6" spans="1:21" s="264" customFormat="1" ht="21" customHeight="1" x14ac:dyDescent="0.15">
      <c r="A6" s="386"/>
      <c r="B6" s="1110" t="s">
        <v>283</v>
      </c>
      <c r="C6" s="387"/>
      <c r="D6" s="1136" t="s">
        <v>245</v>
      </c>
      <c r="E6" s="1136" t="s">
        <v>244</v>
      </c>
      <c r="F6" s="1136" t="s">
        <v>243</v>
      </c>
      <c r="G6" s="1131" t="s">
        <v>58</v>
      </c>
      <c r="H6" s="388"/>
      <c r="I6" s="389"/>
      <c r="J6" s="389"/>
      <c r="K6" s="390"/>
      <c r="L6" s="391"/>
      <c r="M6" s="391"/>
      <c r="N6" s="200"/>
      <c r="O6" s="392"/>
      <c r="P6" s="200"/>
      <c r="Q6" s="200"/>
      <c r="R6" s="200"/>
      <c r="S6" s="200"/>
      <c r="T6" s="200"/>
      <c r="U6" s="200"/>
    </row>
    <row r="7" spans="1:21" s="264" customFormat="1" ht="21" customHeight="1" x14ac:dyDescent="0.15">
      <c r="A7" s="393"/>
      <c r="B7" s="1135"/>
      <c r="C7" s="394"/>
      <c r="D7" s="1137"/>
      <c r="E7" s="1137"/>
      <c r="F7" s="1137"/>
      <c r="G7" s="1132"/>
      <c r="H7" s="388"/>
      <c r="I7" s="389"/>
      <c r="J7" s="389"/>
      <c r="K7" s="390"/>
      <c r="L7" s="391"/>
      <c r="M7" s="391"/>
      <c r="N7" s="200"/>
      <c r="O7" s="392"/>
      <c r="P7" s="200"/>
      <c r="Q7" s="200"/>
      <c r="R7" s="200"/>
      <c r="S7" s="200"/>
      <c r="T7" s="200"/>
      <c r="U7" s="200"/>
    </row>
    <row r="8" spans="1:21" ht="48.75" customHeight="1" x14ac:dyDescent="0.15">
      <c r="A8" s="397"/>
      <c r="B8" s="277" t="s">
        <v>287</v>
      </c>
      <c r="C8" s="398"/>
      <c r="D8" s="399">
        <v>2505</v>
      </c>
      <c r="E8" s="399">
        <v>2466</v>
      </c>
      <c r="F8" s="1063">
        <v>39</v>
      </c>
      <c r="G8" s="400">
        <v>1.6</v>
      </c>
      <c r="H8" s="401"/>
      <c r="I8" s="390"/>
      <c r="J8" s="1060"/>
      <c r="K8" s="390"/>
      <c r="L8" s="408"/>
      <c r="M8" s="409"/>
      <c r="N8" s="410"/>
      <c r="O8" s="411"/>
      <c r="P8" s="412"/>
      <c r="Q8" s="413"/>
      <c r="R8" s="242"/>
      <c r="S8" s="414"/>
      <c r="T8" s="415"/>
      <c r="U8" s="416"/>
    </row>
    <row r="9" spans="1:21" ht="64.5" customHeight="1" x14ac:dyDescent="0.15">
      <c r="A9" s="417"/>
      <c r="B9" s="279" t="s">
        <v>290</v>
      </c>
      <c r="C9" s="418"/>
      <c r="D9" s="419">
        <v>122347</v>
      </c>
      <c r="E9" s="419">
        <v>126665</v>
      </c>
      <c r="F9" s="1064">
        <v>-4318</v>
      </c>
      <c r="G9" s="420">
        <v>-3.4</v>
      </c>
      <c r="H9" s="401"/>
      <c r="I9" s="424"/>
      <c r="J9" s="1001"/>
      <c r="K9" s="410"/>
      <c r="L9" s="411"/>
      <c r="M9" s="412"/>
      <c r="N9" s="413"/>
      <c r="O9" s="242"/>
      <c r="P9" s="414"/>
      <c r="Q9" s="415"/>
      <c r="R9" s="416"/>
      <c r="S9" s="242"/>
      <c r="T9" s="242"/>
      <c r="U9" s="242"/>
    </row>
    <row r="10" spans="1:21" ht="63" customHeight="1" x14ac:dyDescent="0.15">
      <c r="A10" s="355"/>
      <c r="B10" s="278" t="s">
        <v>293</v>
      </c>
      <c r="C10" s="425"/>
      <c r="D10" s="426">
        <v>618583</v>
      </c>
      <c r="E10" s="426">
        <v>593123</v>
      </c>
      <c r="F10" s="1064">
        <v>25460</v>
      </c>
      <c r="G10" s="420">
        <v>4.3</v>
      </c>
      <c r="H10" s="401"/>
      <c r="I10" s="409"/>
      <c r="J10" s="1001"/>
      <c r="K10" s="410"/>
      <c r="L10" s="411"/>
      <c r="M10" s="412"/>
      <c r="N10" s="413"/>
      <c r="O10" s="242"/>
      <c r="P10" s="414"/>
      <c r="Q10" s="415"/>
      <c r="R10" s="416"/>
      <c r="S10" s="242"/>
      <c r="T10" s="242"/>
      <c r="U10" s="242"/>
    </row>
    <row r="11" spans="1:21" ht="48" customHeight="1" x14ac:dyDescent="0.15">
      <c r="A11" s="355"/>
      <c r="B11" s="278" t="s">
        <v>296</v>
      </c>
      <c r="C11" s="425"/>
      <c r="D11" s="426">
        <v>108644</v>
      </c>
      <c r="E11" s="426">
        <v>106675</v>
      </c>
      <c r="F11" s="1064">
        <v>1969</v>
      </c>
      <c r="G11" s="420">
        <v>1.8</v>
      </c>
      <c r="H11" s="401"/>
      <c r="I11" s="409"/>
      <c r="J11" s="1001"/>
      <c r="K11" s="410"/>
      <c r="L11" s="411"/>
      <c r="M11" s="412"/>
      <c r="N11" s="413"/>
      <c r="O11" s="242"/>
      <c r="P11" s="414"/>
      <c r="Q11" s="415"/>
      <c r="R11" s="416"/>
      <c r="S11" s="242"/>
      <c r="T11" s="242"/>
      <c r="U11" s="242"/>
    </row>
    <row r="12" spans="1:21" ht="71.25" customHeight="1" x14ac:dyDescent="0.15">
      <c r="A12" s="355"/>
      <c r="B12" s="278" t="s">
        <v>299</v>
      </c>
      <c r="C12" s="425"/>
      <c r="D12" s="426">
        <v>233913</v>
      </c>
      <c r="E12" s="426">
        <v>234941</v>
      </c>
      <c r="F12" s="1064">
        <v>-1028</v>
      </c>
      <c r="G12" s="420">
        <v>-0.4</v>
      </c>
      <c r="H12" s="401"/>
      <c r="I12" s="409"/>
      <c r="J12" s="1001"/>
      <c r="K12" s="410"/>
      <c r="L12" s="411"/>
      <c r="M12" s="412"/>
      <c r="N12" s="413"/>
      <c r="O12" s="430"/>
      <c r="P12" s="414"/>
      <c r="Q12" s="415"/>
      <c r="R12" s="416"/>
      <c r="S12" s="242"/>
      <c r="T12" s="242"/>
      <c r="U12" s="242"/>
    </row>
    <row r="13" spans="1:21" ht="63.75" customHeight="1" x14ac:dyDescent="0.15">
      <c r="A13" s="355"/>
      <c r="B13" s="278" t="s">
        <v>302</v>
      </c>
      <c r="C13" s="425"/>
      <c r="D13" s="426">
        <v>38672</v>
      </c>
      <c r="E13" s="426">
        <v>36979</v>
      </c>
      <c r="F13" s="1064">
        <v>1692</v>
      </c>
      <c r="G13" s="420">
        <v>4.5999999999999996</v>
      </c>
      <c r="H13" s="401"/>
      <c r="I13" s="433"/>
      <c r="J13" s="1001"/>
      <c r="K13" s="410"/>
      <c r="L13" s="411"/>
      <c r="M13" s="412"/>
      <c r="N13" s="413"/>
      <c r="O13" s="242"/>
      <c r="P13" s="414"/>
      <c r="Q13" s="415"/>
      <c r="R13" s="416"/>
      <c r="S13" s="242"/>
      <c r="T13" s="242"/>
      <c r="U13" s="242"/>
    </row>
    <row r="14" spans="1:21" ht="63" customHeight="1" x14ac:dyDescent="0.15">
      <c r="A14" s="355"/>
      <c r="B14" s="278" t="s">
        <v>305</v>
      </c>
      <c r="C14" s="425"/>
      <c r="D14" s="426">
        <f>58004-38</f>
        <v>57966</v>
      </c>
      <c r="E14" s="426">
        <v>37846</v>
      </c>
      <c r="F14" s="1064">
        <v>20120</v>
      </c>
      <c r="G14" s="420">
        <v>53.2</v>
      </c>
      <c r="H14" s="401"/>
      <c r="I14" s="409"/>
      <c r="J14" s="1001"/>
      <c r="K14" s="410"/>
      <c r="L14" s="411"/>
      <c r="M14" s="412"/>
      <c r="N14" s="413"/>
      <c r="O14" s="242"/>
      <c r="P14" s="414"/>
      <c r="Q14" s="415"/>
      <c r="R14" s="416"/>
      <c r="S14" s="242"/>
      <c r="T14" s="242"/>
      <c r="U14" s="242"/>
    </row>
    <row r="15" spans="1:21" ht="63.75" customHeight="1" x14ac:dyDescent="0.15">
      <c r="A15" s="355"/>
      <c r="B15" s="278" t="s">
        <v>308</v>
      </c>
      <c r="C15" s="425"/>
      <c r="D15" s="426">
        <v>153416</v>
      </c>
      <c r="E15" s="426">
        <v>151017</v>
      </c>
      <c r="F15" s="1064">
        <v>2399</v>
      </c>
      <c r="G15" s="420">
        <v>1.6</v>
      </c>
      <c r="H15" s="401"/>
      <c r="I15" s="424"/>
      <c r="J15" s="1001"/>
      <c r="K15" s="410"/>
      <c r="L15" s="411"/>
      <c r="M15" s="412"/>
      <c r="N15" s="413"/>
      <c r="O15" s="430"/>
      <c r="P15" s="414"/>
      <c r="Q15" s="415"/>
      <c r="R15" s="416"/>
      <c r="S15" s="242"/>
      <c r="T15" s="242"/>
      <c r="U15" s="242"/>
    </row>
    <row r="16" spans="1:21" ht="63" customHeight="1" x14ac:dyDescent="0.15">
      <c r="A16" s="355"/>
      <c r="B16" s="278" t="s">
        <v>311</v>
      </c>
      <c r="C16" s="425"/>
      <c r="D16" s="426">
        <v>34284</v>
      </c>
      <c r="E16" s="426">
        <v>32598</v>
      </c>
      <c r="F16" s="1064">
        <v>1686</v>
      </c>
      <c r="G16" s="420">
        <v>5.2</v>
      </c>
      <c r="H16" s="401"/>
      <c r="I16" s="409"/>
      <c r="J16" s="1001"/>
      <c r="K16" s="410"/>
      <c r="L16" s="411"/>
      <c r="M16" s="412"/>
      <c r="N16" s="413"/>
      <c r="O16" s="242"/>
      <c r="P16" s="414"/>
      <c r="Q16" s="415"/>
      <c r="R16" s="416"/>
      <c r="S16" s="242"/>
      <c r="T16" s="242"/>
      <c r="U16" s="242"/>
    </row>
    <row r="17" spans="1:21" ht="48.75" customHeight="1" x14ac:dyDescent="0.15">
      <c r="A17" s="355"/>
      <c r="B17" s="278" t="s">
        <v>314</v>
      </c>
      <c r="C17" s="356"/>
      <c r="D17" s="426">
        <v>53157</v>
      </c>
      <c r="E17" s="426">
        <v>51498</v>
      </c>
      <c r="F17" s="1064">
        <v>1659</v>
      </c>
      <c r="G17" s="420">
        <v>3.2</v>
      </c>
      <c r="H17" s="401"/>
      <c r="I17" s="409"/>
      <c r="J17" s="1001"/>
      <c r="K17" s="410"/>
      <c r="L17" s="411"/>
      <c r="M17" s="412"/>
      <c r="N17" s="413"/>
      <c r="O17" s="242"/>
      <c r="P17" s="414"/>
      <c r="Q17" s="415"/>
      <c r="R17" s="416"/>
      <c r="S17" s="242"/>
      <c r="T17" s="242"/>
      <c r="U17" s="242"/>
    </row>
    <row r="18" spans="1:21" ht="66.75" customHeight="1" x14ac:dyDescent="0.15">
      <c r="A18" s="355"/>
      <c r="B18" s="278" t="s">
        <v>317</v>
      </c>
      <c r="C18" s="356"/>
      <c r="D18" s="426">
        <v>43881</v>
      </c>
      <c r="E18" s="426">
        <v>39299</v>
      </c>
      <c r="F18" s="1064">
        <v>4581</v>
      </c>
      <c r="G18" s="420">
        <v>11.7</v>
      </c>
      <c r="H18" s="401"/>
      <c r="I18" s="409"/>
      <c r="J18" s="1001"/>
      <c r="K18" s="410"/>
      <c r="L18" s="411"/>
      <c r="M18" s="412"/>
      <c r="N18" s="413"/>
      <c r="O18" s="242"/>
      <c r="P18" s="414"/>
      <c r="Q18" s="415"/>
      <c r="R18" s="416"/>
      <c r="S18" s="242"/>
      <c r="T18" s="242"/>
      <c r="U18" s="242"/>
    </row>
    <row r="19" spans="1:21" ht="48.75" customHeight="1" x14ac:dyDescent="0.15">
      <c r="A19" s="355"/>
      <c r="B19" s="278" t="s">
        <v>320</v>
      </c>
      <c r="C19" s="356"/>
      <c r="D19" s="426">
        <v>215294</v>
      </c>
      <c r="E19" s="426">
        <v>209918</v>
      </c>
      <c r="F19" s="1064">
        <v>5376</v>
      </c>
      <c r="G19" s="420">
        <v>2.6</v>
      </c>
      <c r="H19" s="401"/>
      <c r="I19" s="409"/>
      <c r="J19" s="1001"/>
      <c r="K19" s="410"/>
      <c r="L19" s="411"/>
      <c r="M19" s="412"/>
      <c r="N19" s="413"/>
      <c r="O19" s="242"/>
      <c r="P19" s="414"/>
      <c r="Q19" s="415"/>
      <c r="R19" s="416"/>
      <c r="S19" s="242"/>
      <c r="T19" s="242"/>
      <c r="U19" s="242"/>
    </row>
    <row r="20" spans="1:21" ht="50.25" customHeight="1" x14ac:dyDescent="0.15">
      <c r="A20" s="355"/>
      <c r="B20" s="278" t="s">
        <v>323</v>
      </c>
      <c r="C20" s="425"/>
      <c r="D20" s="426">
        <v>33718</v>
      </c>
      <c r="E20" s="426">
        <v>25673</v>
      </c>
      <c r="F20" s="1064">
        <v>8044</v>
      </c>
      <c r="G20" s="420">
        <v>31.3</v>
      </c>
      <c r="H20" s="401"/>
      <c r="I20" s="409"/>
      <c r="J20" s="1001"/>
      <c r="K20" s="410"/>
      <c r="L20" s="411"/>
      <c r="M20" s="412"/>
      <c r="N20" s="413"/>
      <c r="O20" s="242"/>
      <c r="P20" s="414"/>
      <c r="Q20" s="415"/>
      <c r="R20" s="416"/>
      <c r="S20" s="242"/>
      <c r="T20" s="242"/>
      <c r="U20" s="242"/>
    </row>
    <row r="21" spans="1:21" ht="63.75" customHeight="1" x14ac:dyDescent="0.15">
      <c r="A21" s="355"/>
      <c r="B21" s="278" t="s">
        <v>211</v>
      </c>
      <c r="C21" s="356"/>
      <c r="D21" s="426">
        <v>187459</v>
      </c>
      <c r="E21" s="426">
        <v>188222</v>
      </c>
      <c r="F21" s="1064">
        <v>-763</v>
      </c>
      <c r="G21" s="420">
        <v>-0.4</v>
      </c>
      <c r="H21" s="401"/>
      <c r="I21" s="409"/>
      <c r="J21" s="1001"/>
      <c r="K21" s="410"/>
      <c r="L21" s="411"/>
      <c r="M21" s="412"/>
      <c r="N21" s="413"/>
      <c r="O21" s="242"/>
      <c r="P21" s="414"/>
      <c r="Q21" s="415"/>
      <c r="R21" s="416"/>
      <c r="S21" s="242"/>
      <c r="T21" s="242"/>
      <c r="U21" s="242"/>
    </row>
    <row r="22" spans="1:21" ht="48.75" customHeight="1" x14ac:dyDescent="0.15">
      <c r="A22" s="355"/>
      <c r="B22" s="278" t="s">
        <v>328</v>
      </c>
      <c r="C22" s="425"/>
      <c r="D22" s="426">
        <v>5000</v>
      </c>
      <c r="E22" s="426">
        <v>5000</v>
      </c>
      <c r="F22" s="1065" t="s">
        <v>329</v>
      </c>
      <c r="G22" s="436" t="s">
        <v>329</v>
      </c>
      <c r="H22" s="401"/>
      <c r="I22" s="409"/>
      <c r="J22" s="1001"/>
      <c r="K22" s="410"/>
      <c r="L22" s="411"/>
      <c r="M22" s="412"/>
      <c r="N22" s="413"/>
      <c r="O22" s="242"/>
      <c r="P22" s="414"/>
      <c r="Q22" s="415"/>
      <c r="R22" s="416"/>
      <c r="S22" s="242"/>
      <c r="T22" s="242"/>
      <c r="U22" s="242"/>
    </row>
    <row r="23" spans="1:21" ht="48.75" customHeight="1" x14ac:dyDescent="0.15">
      <c r="A23" s="439"/>
      <c r="B23" s="440" t="s">
        <v>209</v>
      </c>
      <c r="C23" s="441"/>
      <c r="D23" s="442">
        <v>1908838</v>
      </c>
      <c r="E23" s="443">
        <v>1841921</v>
      </c>
      <c r="F23" s="1066">
        <v>66917</v>
      </c>
      <c r="G23" s="444"/>
      <c r="H23" s="401"/>
      <c r="I23" s="450"/>
      <c r="J23" s="1001"/>
      <c r="K23" s="410"/>
      <c r="L23" s="411"/>
      <c r="M23" s="412"/>
      <c r="N23" s="413"/>
      <c r="O23" s="242"/>
      <c r="P23" s="414"/>
      <c r="Q23" s="415"/>
      <c r="R23" s="416"/>
      <c r="S23" s="242"/>
      <c r="T23" s="242"/>
      <c r="U23" s="242"/>
    </row>
    <row r="24" spans="1:21" ht="6.75" customHeight="1" x14ac:dyDescent="0.15">
      <c r="A24" s="272"/>
      <c r="B24" s="451"/>
      <c r="C24" s="452"/>
      <c r="D24" s="412"/>
      <c r="E24" s="412"/>
      <c r="F24" s="453"/>
      <c r="G24" s="313"/>
      <c r="H24" s="313"/>
      <c r="I24" s="410"/>
      <c r="J24" s="411"/>
      <c r="K24" s="412"/>
      <c r="L24" s="413"/>
      <c r="N24" s="373"/>
      <c r="O24" s="456"/>
      <c r="P24" s="457"/>
    </row>
    <row r="25" spans="1:21" ht="15" customHeight="1" x14ac:dyDescent="0.15">
      <c r="A25" s="189" t="s">
        <v>331</v>
      </c>
      <c r="B25" s="451"/>
      <c r="C25" s="452"/>
      <c r="D25" s="412"/>
      <c r="E25" s="412"/>
      <c r="F25" s="453"/>
      <c r="G25" s="313"/>
      <c r="H25" s="313"/>
      <c r="I25" s="450"/>
      <c r="J25" s="1001"/>
      <c r="K25" s="410"/>
      <c r="L25" s="411"/>
      <c r="M25" s="412"/>
      <c r="N25" s="413"/>
      <c r="P25" s="373"/>
      <c r="Q25" s="456"/>
      <c r="R25" s="457"/>
    </row>
    <row r="26" spans="1:21" ht="15" customHeight="1" x14ac:dyDescent="0.15">
      <c r="A26" s="189" t="s">
        <v>332</v>
      </c>
      <c r="B26" s="451"/>
      <c r="C26" s="452"/>
      <c r="D26" s="412"/>
      <c r="E26" s="412"/>
      <c r="F26" s="453"/>
      <c r="G26" s="313"/>
      <c r="H26" s="313"/>
      <c r="I26" s="450"/>
      <c r="J26" s="1001"/>
      <c r="K26" s="410"/>
      <c r="L26" s="411"/>
      <c r="M26" s="412"/>
      <c r="N26" s="413"/>
      <c r="P26" s="373"/>
      <c r="Q26" s="456"/>
      <c r="R26" s="457"/>
    </row>
    <row r="27" spans="1:21" ht="15" customHeight="1" x14ac:dyDescent="0.15">
      <c r="A27" s="189" t="s">
        <v>333</v>
      </c>
      <c r="B27" s="451"/>
      <c r="C27" s="452"/>
      <c r="D27" s="412"/>
      <c r="E27" s="412"/>
      <c r="F27" s="453"/>
      <c r="G27" s="313"/>
      <c r="H27" s="313"/>
      <c r="I27" s="450"/>
      <c r="J27" s="1001"/>
      <c r="K27" s="410"/>
      <c r="L27" s="411"/>
      <c r="M27" s="412"/>
      <c r="N27" s="413"/>
      <c r="P27" s="373"/>
      <c r="Q27" s="456"/>
      <c r="R27" s="457"/>
    </row>
    <row r="28" spans="1:21" ht="15" customHeight="1" x14ac:dyDescent="0.15">
      <c r="A28" s="189"/>
      <c r="B28" s="451"/>
      <c r="C28" s="452"/>
      <c r="D28" s="412"/>
      <c r="E28" s="412"/>
      <c r="F28" s="453"/>
      <c r="G28" s="313"/>
      <c r="H28" s="313"/>
      <c r="I28" s="450"/>
      <c r="J28" s="1001"/>
      <c r="K28" s="410"/>
      <c r="L28" s="411"/>
      <c r="M28" s="412"/>
      <c r="N28" s="413"/>
      <c r="P28" s="373"/>
      <c r="Q28" s="456"/>
      <c r="R28" s="457"/>
    </row>
    <row r="29" spans="1:21" ht="22.5" customHeight="1" x14ac:dyDescent="0.15">
      <c r="A29" s="1133"/>
      <c r="B29" s="1134"/>
      <c r="C29" s="1134"/>
      <c r="D29" s="1134"/>
      <c r="E29" s="1134"/>
      <c r="G29" s="411"/>
      <c r="H29" s="411"/>
      <c r="J29" s="460"/>
    </row>
    <row r="30" spans="1:21" ht="30.75" customHeight="1" x14ac:dyDescent="0.15"/>
    <row r="31" spans="1:21" ht="19.5" customHeight="1" x14ac:dyDescent="0.15">
      <c r="A31" s="451"/>
      <c r="B31" s="462"/>
      <c r="C31" s="462"/>
      <c r="D31" s="412"/>
      <c r="E31" s="412"/>
      <c r="F31" s="463"/>
    </row>
    <row r="50" ht="38.25" customHeight="1" x14ac:dyDescent="0.15"/>
    <row r="52" ht="47.25" customHeight="1" x14ac:dyDescent="0.15"/>
    <row r="54" ht="14.25" customHeight="1" x14ac:dyDescent="0.15"/>
    <row r="55" ht="14.25" customHeight="1" x14ac:dyDescent="0.15"/>
    <row r="56" ht="14.25" customHeight="1" x14ac:dyDescent="0.15"/>
    <row r="57" ht="14.25" customHeight="1" x14ac:dyDescent="0.15"/>
  </sheetData>
  <mergeCells count="6">
    <mergeCell ref="G6:G7"/>
    <mergeCell ref="A29:E29"/>
    <mergeCell ref="B6:B7"/>
    <mergeCell ref="D6:D7"/>
    <mergeCell ref="E6:E7"/>
    <mergeCell ref="F6:F7"/>
  </mergeCells>
  <phoneticPr fontId="2"/>
  <pageMargins left="0.86614173228346458" right="0.47244094488188981" top="0.55118110236220474" bottom="0.23622047244094491" header="0.39370078740157483" footer="0.19685039370078741"/>
  <pageSetup paperSize="9" scale="76" fitToWidth="0" orientation="portrait" r:id="rId1"/>
  <headerFooter alignWithMargins="0">
    <oddFooter>&amp;C8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P57"/>
  <sheetViews>
    <sheetView view="pageBreakPreview" zoomScale="70" zoomScaleNormal="75" zoomScaleSheetLayoutView="70" workbookViewId="0">
      <selection activeCell="N11" sqref="N11"/>
    </sheetView>
  </sheetViews>
  <sheetFormatPr defaultRowHeight="21" customHeight="1" x14ac:dyDescent="0.15"/>
  <cols>
    <col min="1" max="1" width="1.75" style="372" customWidth="1"/>
    <col min="2" max="2" width="20.125" style="187" customWidth="1"/>
    <col min="3" max="3" width="20.125" style="373" customWidth="1"/>
    <col min="4" max="4" width="49.5" style="187" customWidth="1"/>
    <col min="5" max="5" width="11.5" style="187" customWidth="1"/>
    <col min="6" max="6" width="3.875" style="187" customWidth="1"/>
    <col min="7" max="7" width="1.75" style="187" customWidth="1"/>
    <col min="8" max="8" width="5.75" style="461" customWidth="1"/>
    <col min="9" max="9" width="9.125" style="187" bestFit="1" customWidth="1"/>
    <col min="10" max="10" width="9" style="187"/>
    <col min="11" max="11" width="10.75" style="187" bestFit="1" customWidth="1"/>
    <col min="12" max="12" width="9.125" style="187" bestFit="1" customWidth="1"/>
    <col min="13" max="13" width="9" style="187"/>
    <col min="14" max="14" width="9.75" style="187" bestFit="1" customWidth="1"/>
    <col min="15" max="19" width="9.125" style="187" bestFit="1" customWidth="1"/>
    <col min="20" max="248" width="9" style="187"/>
    <col min="249" max="249" width="3.875" style="187" customWidth="1"/>
    <col min="250" max="250" width="31.25" style="187" customWidth="1"/>
    <col min="251" max="251" width="3.875" style="187" customWidth="1"/>
    <col min="252" max="254" width="20.125" style="187" customWidth="1"/>
    <col min="255" max="255" width="11.25" style="187" customWidth="1"/>
    <col min="256" max="257" width="1.75" style="187" customWidth="1"/>
    <col min="258" max="259" width="20.125" style="187" customWidth="1"/>
    <col min="260" max="260" width="49.5" style="187" customWidth="1"/>
    <col min="261" max="261" width="11.5" style="187" customWidth="1"/>
    <col min="262" max="262" width="3.875" style="187" customWidth="1"/>
    <col min="263" max="263" width="1.75" style="187" customWidth="1"/>
    <col min="264" max="264" width="9" style="187" hidden="1" customWidth="1"/>
    <col min="265" max="504" width="9" style="187"/>
    <col min="505" max="505" width="3.875" style="187" customWidth="1"/>
    <col min="506" max="506" width="31.25" style="187" customWidth="1"/>
    <col min="507" max="507" width="3.875" style="187" customWidth="1"/>
    <col min="508" max="510" width="20.125" style="187" customWidth="1"/>
    <col min="511" max="511" width="11.25" style="187" customWidth="1"/>
    <col min="512" max="513" width="1.75" style="187" customWidth="1"/>
    <col min="514" max="515" width="20.125" style="187" customWidth="1"/>
    <col min="516" max="516" width="49.5" style="187" customWidth="1"/>
    <col min="517" max="517" width="11.5" style="187" customWidth="1"/>
    <col min="518" max="518" width="3.875" style="187" customWidth="1"/>
    <col min="519" max="519" width="1.75" style="187" customWidth="1"/>
    <col min="520" max="520" width="9" style="187" hidden="1" customWidth="1"/>
    <col min="521" max="760" width="9" style="187"/>
    <col min="761" max="761" width="3.875" style="187" customWidth="1"/>
    <col min="762" max="762" width="31.25" style="187" customWidth="1"/>
    <col min="763" max="763" width="3.875" style="187" customWidth="1"/>
    <col min="764" max="766" width="20.125" style="187" customWidth="1"/>
    <col min="767" max="767" width="11.25" style="187" customWidth="1"/>
    <col min="768" max="769" width="1.75" style="187" customWidth="1"/>
    <col min="770" max="771" width="20.125" style="187" customWidth="1"/>
    <col min="772" max="772" width="49.5" style="187" customWidth="1"/>
    <col min="773" max="773" width="11.5" style="187" customWidth="1"/>
    <col min="774" max="774" width="3.875" style="187" customWidth="1"/>
    <col min="775" max="775" width="1.75" style="187" customWidth="1"/>
    <col min="776" max="776" width="9" style="187" hidden="1" customWidth="1"/>
    <col min="777" max="1016" width="9" style="187"/>
    <col min="1017" max="1017" width="3.875" style="187" customWidth="1"/>
    <col min="1018" max="1018" width="31.25" style="187" customWidth="1"/>
    <col min="1019" max="1019" width="3.875" style="187" customWidth="1"/>
    <col min="1020" max="1022" width="20.125" style="187" customWidth="1"/>
    <col min="1023" max="1023" width="11.25" style="187" customWidth="1"/>
    <col min="1024" max="1025" width="1.75" style="187" customWidth="1"/>
    <col min="1026" max="1027" width="20.125" style="187" customWidth="1"/>
    <col min="1028" max="1028" width="49.5" style="187" customWidth="1"/>
    <col min="1029" max="1029" width="11.5" style="187" customWidth="1"/>
    <col min="1030" max="1030" width="3.875" style="187" customWidth="1"/>
    <col min="1031" max="1031" width="1.75" style="187" customWidth="1"/>
    <col min="1032" max="1032" width="9" style="187" hidden="1" customWidth="1"/>
    <col min="1033" max="1272" width="9" style="187"/>
    <col min="1273" max="1273" width="3.875" style="187" customWidth="1"/>
    <col min="1274" max="1274" width="31.25" style="187" customWidth="1"/>
    <col min="1275" max="1275" width="3.875" style="187" customWidth="1"/>
    <col min="1276" max="1278" width="20.125" style="187" customWidth="1"/>
    <col min="1279" max="1279" width="11.25" style="187" customWidth="1"/>
    <col min="1280" max="1281" width="1.75" style="187" customWidth="1"/>
    <col min="1282" max="1283" width="20.125" style="187" customWidth="1"/>
    <col min="1284" max="1284" width="49.5" style="187" customWidth="1"/>
    <col min="1285" max="1285" width="11.5" style="187" customWidth="1"/>
    <col min="1286" max="1286" width="3.875" style="187" customWidth="1"/>
    <col min="1287" max="1287" width="1.75" style="187" customWidth="1"/>
    <col min="1288" max="1288" width="9" style="187" hidden="1" customWidth="1"/>
    <col min="1289" max="1528" width="9" style="187"/>
    <col min="1529" max="1529" width="3.875" style="187" customWidth="1"/>
    <col min="1530" max="1530" width="31.25" style="187" customWidth="1"/>
    <col min="1531" max="1531" width="3.875" style="187" customWidth="1"/>
    <col min="1532" max="1534" width="20.125" style="187" customWidth="1"/>
    <col min="1535" max="1535" width="11.25" style="187" customWidth="1"/>
    <col min="1536" max="1537" width="1.75" style="187" customWidth="1"/>
    <col min="1538" max="1539" width="20.125" style="187" customWidth="1"/>
    <col min="1540" max="1540" width="49.5" style="187" customWidth="1"/>
    <col min="1541" max="1541" width="11.5" style="187" customWidth="1"/>
    <col min="1542" max="1542" width="3.875" style="187" customWidth="1"/>
    <col min="1543" max="1543" width="1.75" style="187" customWidth="1"/>
    <col min="1544" max="1544" width="9" style="187" hidden="1" customWidth="1"/>
    <col min="1545" max="1784" width="9" style="187"/>
    <col min="1785" max="1785" width="3.875" style="187" customWidth="1"/>
    <col min="1786" max="1786" width="31.25" style="187" customWidth="1"/>
    <col min="1787" max="1787" width="3.875" style="187" customWidth="1"/>
    <col min="1788" max="1790" width="20.125" style="187" customWidth="1"/>
    <col min="1791" max="1791" width="11.25" style="187" customWidth="1"/>
    <col min="1792" max="1793" width="1.75" style="187" customWidth="1"/>
    <col min="1794" max="1795" width="20.125" style="187" customWidth="1"/>
    <col min="1796" max="1796" width="49.5" style="187" customWidth="1"/>
    <col min="1797" max="1797" width="11.5" style="187" customWidth="1"/>
    <col min="1798" max="1798" width="3.875" style="187" customWidth="1"/>
    <col min="1799" max="1799" width="1.75" style="187" customWidth="1"/>
    <col min="1800" max="1800" width="9" style="187" hidden="1" customWidth="1"/>
    <col min="1801" max="2040" width="9" style="187"/>
    <col min="2041" max="2041" width="3.875" style="187" customWidth="1"/>
    <col min="2042" max="2042" width="31.25" style="187" customWidth="1"/>
    <col min="2043" max="2043" width="3.875" style="187" customWidth="1"/>
    <col min="2044" max="2046" width="20.125" style="187" customWidth="1"/>
    <col min="2047" max="2047" width="11.25" style="187" customWidth="1"/>
    <col min="2048" max="2049" width="1.75" style="187" customWidth="1"/>
    <col min="2050" max="2051" width="20.125" style="187" customWidth="1"/>
    <col min="2052" max="2052" width="49.5" style="187" customWidth="1"/>
    <col min="2053" max="2053" width="11.5" style="187" customWidth="1"/>
    <col min="2054" max="2054" width="3.875" style="187" customWidth="1"/>
    <col min="2055" max="2055" width="1.75" style="187" customWidth="1"/>
    <col min="2056" max="2056" width="9" style="187" hidden="1" customWidth="1"/>
    <col min="2057" max="2296" width="9" style="187"/>
    <col min="2297" max="2297" width="3.875" style="187" customWidth="1"/>
    <col min="2298" max="2298" width="31.25" style="187" customWidth="1"/>
    <col min="2299" max="2299" width="3.875" style="187" customWidth="1"/>
    <col min="2300" max="2302" width="20.125" style="187" customWidth="1"/>
    <col min="2303" max="2303" width="11.25" style="187" customWidth="1"/>
    <col min="2304" max="2305" width="1.75" style="187" customWidth="1"/>
    <col min="2306" max="2307" width="20.125" style="187" customWidth="1"/>
    <col min="2308" max="2308" width="49.5" style="187" customWidth="1"/>
    <col min="2309" max="2309" width="11.5" style="187" customWidth="1"/>
    <col min="2310" max="2310" width="3.875" style="187" customWidth="1"/>
    <col min="2311" max="2311" width="1.75" style="187" customWidth="1"/>
    <col min="2312" max="2312" width="9" style="187" hidden="1" customWidth="1"/>
    <col min="2313" max="2552" width="9" style="187"/>
    <col min="2553" max="2553" width="3.875" style="187" customWidth="1"/>
    <col min="2554" max="2554" width="31.25" style="187" customWidth="1"/>
    <col min="2555" max="2555" width="3.875" style="187" customWidth="1"/>
    <col min="2556" max="2558" width="20.125" style="187" customWidth="1"/>
    <col min="2559" max="2559" width="11.25" style="187" customWidth="1"/>
    <col min="2560" max="2561" width="1.75" style="187" customWidth="1"/>
    <col min="2562" max="2563" width="20.125" style="187" customWidth="1"/>
    <col min="2564" max="2564" width="49.5" style="187" customWidth="1"/>
    <col min="2565" max="2565" width="11.5" style="187" customWidth="1"/>
    <col min="2566" max="2566" width="3.875" style="187" customWidth="1"/>
    <col min="2567" max="2567" width="1.75" style="187" customWidth="1"/>
    <col min="2568" max="2568" width="9" style="187" hidden="1" customWidth="1"/>
    <col min="2569" max="2808" width="9" style="187"/>
    <col min="2809" max="2809" width="3.875" style="187" customWidth="1"/>
    <col min="2810" max="2810" width="31.25" style="187" customWidth="1"/>
    <col min="2811" max="2811" width="3.875" style="187" customWidth="1"/>
    <col min="2812" max="2814" width="20.125" style="187" customWidth="1"/>
    <col min="2815" max="2815" width="11.25" style="187" customWidth="1"/>
    <col min="2816" max="2817" width="1.75" style="187" customWidth="1"/>
    <col min="2818" max="2819" width="20.125" style="187" customWidth="1"/>
    <col min="2820" max="2820" width="49.5" style="187" customWidth="1"/>
    <col min="2821" max="2821" width="11.5" style="187" customWidth="1"/>
    <col min="2822" max="2822" width="3.875" style="187" customWidth="1"/>
    <col min="2823" max="2823" width="1.75" style="187" customWidth="1"/>
    <col min="2824" max="2824" width="9" style="187" hidden="1" customWidth="1"/>
    <col min="2825" max="3064" width="9" style="187"/>
    <col min="3065" max="3065" width="3.875" style="187" customWidth="1"/>
    <col min="3066" max="3066" width="31.25" style="187" customWidth="1"/>
    <col min="3067" max="3067" width="3.875" style="187" customWidth="1"/>
    <col min="3068" max="3070" width="20.125" style="187" customWidth="1"/>
    <col min="3071" max="3071" width="11.25" style="187" customWidth="1"/>
    <col min="3072" max="3073" width="1.75" style="187" customWidth="1"/>
    <col min="3074" max="3075" width="20.125" style="187" customWidth="1"/>
    <col min="3076" max="3076" width="49.5" style="187" customWidth="1"/>
    <col min="3077" max="3077" width="11.5" style="187" customWidth="1"/>
    <col min="3078" max="3078" width="3.875" style="187" customWidth="1"/>
    <col min="3079" max="3079" width="1.75" style="187" customWidth="1"/>
    <col min="3080" max="3080" width="9" style="187" hidden="1" customWidth="1"/>
    <col min="3081" max="3320" width="9" style="187"/>
    <col min="3321" max="3321" width="3.875" style="187" customWidth="1"/>
    <col min="3322" max="3322" width="31.25" style="187" customWidth="1"/>
    <col min="3323" max="3323" width="3.875" style="187" customWidth="1"/>
    <col min="3324" max="3326" width="20.125" style="187" customWidth="1"/>
    <col min="3327" max="3327" width="11.25" style="187" customWidth="1"/>
    <col min="3328" max="3329" width="1.75" style="187" customWidth="1"/>
    <col min="3330" max="3331" width="20.125" style="187" customWidth="1"/>
    <col min="3332" max="3332" width="49.5" style="187" customWidth="1"/>
    <col min="3333" max="3333" width="11.5" style="187" customWidth="1"/>
    <col min="3334" max="3334" width="3.875" style="187" customWidth="1"/>
    <col min="3335" max="3335" width="1.75" style="187" customWidth="1"/>
    <col min="3336" max="3336" width="9" style="187" hidden="1" customWidth="1"/>
    <col min="3337" max="3576" width="9" style="187"/>
    <col min="3577" max="3577" width="3.875" style="187" customWidth="1"/>
    <col min="3578" max="3578" width="31.25" style="187" customWidth="1"/>
    <col min="3579" max="3579" width="3.875" style="187" customWidth="1"/>
    <col min="3580" max="3582" width="20.125" style="187" customWidth="1"/>
    <col min="3583" max="3583" width="11.25" style="187" customWidth="1"/>
    <col min="3584" max="3585" width="1.75" style="187" customWidth="1"/>
    <col min="3586" max="3587" width="20.125" style="187" customWidth="1"/>
    <col min="3588" max="3588" width="49.5" style="187" customWidth="1"/>
    <col min="3589" max="3589" width="11.5" style="187" customWidth="1"/>
    <col min="3590" max="3590" width="3.875" style="187" customWidth="1"/>
    <col min="3591" max="3591" width="1.75" style="187" customWidth="1"/>
    <col min="3592" max="3592" width="9" style="187" hidden="1" customWidth="1"/>
    <col min="3593" max="3832" width="9" style="187"/>
    <col min="3833" max="3833" width="3.875" style="187" customWidth="1"/>
    <col min="3834" max="3834" width="31.25" style="187" customWidth="1"/>
    <col min="3835" max="3835" width="3.875" style="187" customWidth="1"/>
    <col min="3836" max="3838" width="20.125" style="187" customWidth="1"/>
    <col min="3839" max="3839" width="11.25" style="187" customWidth="1"/>
    <col min="3840" max="3841" width="1.75" style="187" customWidth="1"/>
    <col min="3842" max="3843" width="20.125" style="187" customWidth="1"/>
    <col min="3844" max="3844" width="49.5" style="187" customWidth="1"/>
    <col min="3845" max="3845" width="11.5" style="187" customWidth="1"/>
    <col min="3846" max="3846" width="3.875" style="187" customWidth="1"/>
    <col min="3847" max="3847" width="1.75" style="187" customWidth="1"/>
    <col min="3848" max="3848" width="9" style="187" hidden="1" customWidth="1"/>
    <col min="3849" max="4088" width="9" style="187"/>
    <col min="4089" max="4089" width="3.875" style="187" customWidth="1"/>
    <col min="4090" max="4090" width="31.25" style="187" customWidth="1"/>
    <col min="4091" max="4091" width="3.875" style="187" customWidth="1"/>
    <col min="4092" max="4094" width="20.125" style="187" customWidth="1"/>
    <col min="4095" max="4095" width="11.25" style="187" customWidth="1"/>
    <col min="4096" max="4097" width="1.75" style="187" customWidth="1"/>
    <col min="4098" max="4099" width="20.125" style="187" customWidth="1"/>
    <col min="4100" max="4100" width="49.5" style="187" customWidth="1"/>
    <col min="4101" max="4101" width="11.5" style="187" customWidth="1"/>
    <col min="4102" max="4102" width="3.875" style="187" customWidth="1"/>
    <col min="4103" max="4103" width="1.75" style="187" customWidth="1"/>
    <col min="4104" max="4104" width="9" style="187" hidden="1" customWidth="1"/>
    <col min="4105" max="4344" width="9" style="187"/>
    <col min="4345" max="4345" width="3.875" style="187" customWidth="1"/>
    <col min="4346" max="4346" width="31.25" style="187" customWidth="1"/>
    <col min="4347" max="4347" width="3.875" style="187" customWidth="1"/>
    <col min="4348" max="4350" width="20.125" style="187" customWidth="1"/>
    <col min="4351" max="4351" width="11.25" style="187" customWidth="1"/>
    <col min="4352" max="4353" width="1.75" style="187" customWidth="1"/>
    <col min="4354" max="4355" width="20.125" style="187" customWidth="1"/>
    <col min="4356" max="4356" width="49.5" style="187" customWidth="1"/>
    <col min="4357" max="4357" width="11.5" style="187" customWidth="1"/>
    <col min="4358" max="4358" width="3.875" style="187" customWidth="1"/>
    <col min="4359" max="4359" width="1.75" style="187" customWidth="1"/>
    <col min="4360" max="4360" width="9" style="187" hidden="1" customWidth="1"/>
    <col min="4361" max="4600" width="9" style="187"/>
    <col min="4601" max="4601" width="3.875" style="187" customWidth="1"/>
    <col min="4602" max="4602" width="31.25" style="187" customWidth="1"/>
    <col min="4603" max="4603" width="3.875" style="187" customWidth="1"/>
    <col min="4604" max="4606" width="20.125" style="187" customWidth="1"/>
    <col min="4607" max="4607" width="11.25" style="187" customWidth="1"/>
    <col min="4608" max="4609" width="1.75" style="187" customWidth="1"/>
    <col min="4610" max="4611" width="20.125" style="187" customWidth="1"/>
    <col min="4612" max="4612" width="49.5" style="187" customWidth="1"/>
    <col min="4613" max="4613" width="11.5" style="187" customWidth="1"/>
    <col min="4614" max="4614" width="3.875" style="187" customWidth="1"/>
    <col min="4615" max="4615" width="1.75" style="187" customWidth="1"/>
    <col min="4616" max="4616" width="9" style="187" hidden="1" customWidth="1"/>
    <col min="4617" max="4856" width="9" style="187"/>
    <col min="4857" max="4857" width="3.875" style="187" customWidth="1"/>
    <col min="4858" max="4858" width="31.25" style="187" customWidth="1"/>
    <col min="4859" max="4859" width="3.875" style="187" customWidth="1"/>
    <col min="4860" max="4862" width="20.125" style="187" customWidth="1"/>
    <col min="4863" max="4863" width="11.25" style="187" customWidth="1"/>
    <col min="4864" max="4865" width="1.75" style="187" customWidth="1"/>
    <col min="4866" max="4867" width="20.125" style="187" customWidth="1"/>
    <col min="4868" max="4868" width="49.5" style="187" customWidth="1"/>
    <col min="4869" max="4869" width="11.5" style="187" customWidth="1"/>
    <col min="4870" max="4870" width="3.875" style="187" customWidth="1"/>
    <col min="4871" max="4871" width="1.75" style="187" customWidth="1"/>
    <col min="4872" max="4872" width="9" style="187" hidden="1" customWidth="1"/>
    <col min="4873" max="5112" width="9" style="187"/>
    <col min="5113" max="5113" width="3.875" style="187" customWidth="1"/>
    <col min="5114" max="5114" width="31.25" style="187" customWidth="1"/>
    <col min="5115" max="5115" width="3.875" style="187" customWidth="1"/>
    <col min="5116" max="5118" width="20.125" style="187" customWidth="1"/>
    <col min="5119" max="5119" width="11.25" style="187" customWidth="1"/>
    <col min="5120" max="5121" width="1.75" style="187" customWidth="1"/>
    <col min="5122" max="5123" width="20.125" style="187" customWidth="1"/>
    <col min="5124" max="5124" width="49.5" style="187" customWidth="1"/>
    <col min="5125" max="5125" width="11.5" style="187" customWidth="1"/>
    <col min="5126" max="5126" width="3.875" style="187" customWidth="1"/>
    <col min="5127" max="5127" width="1.75" style="187" customWidth="1"/>
    <col min="5128" max="5128" width="9" style="187" hidden="1" customWidth="1"/>
    <col min="5129" max="5368" width="9" style="187"/>
    <col min="5369" max="5369" width="3.875" style="187" customWidth="1"/>
    <col min="5370" max="5370" width="31.25" style="187" customWidth="1"/>
    <col min="5371" max="5371" width="3.875" style="187" customWidth="1"/>
    <col min="5372" max="5374" width="20.125" style="187" customWidth="1"/>
    <col min="5375" max="5375" width="11.25" style="187" customWidth="1"/>
    <col min="5376" max="5377" width="1.75" style="187" customWidth="1"/>
    <col min="5378" max="5379" width="20.125" style="187" customWidth="1"/>
    <col min="5380" max="5380" width="49.5" style="187" customWidth="1"/>
    <col min="5381" max="5381" width="11.5" style="187" customWidth="1"/>
    <col min="5382" max="5382" width="3.875" style="187" customWidth="1"/>
    <col min="5383" max="5383" width="1.75" style="187" customWidth="1"/>
    <col min="5384" max="5384" width="9" style="187" hidden="1" customWidth="1"/>
    <col min="5385" max="5624" width="9" style="187"/>
    <col min="5625" max="5625" width="3.875" style="187" customWidth="1"/>
    <col min="5626" max="5626" width="31.25" style="187" customWidth="1"/>
    <col min="5627" max="5627" width="3.875" style="187" customWidth="1"/>
    <col min="5628" max="5630" width="20.125" style="187" customWidth="1"/>
    <col min="5631" max="5631" width="11.25" style="187" customWidth="1"/>
    <col min="5632" max="5633" width="1.75" style="187" customWidth="1"/>
    <col min="5634" max="5635" width="20.125" style="187" customWidth="1"/>
    <col min="5636" max="5636" width="49.5" style="187" customWidth="1"/>
    <col min="5637" max="5637" width="11.5" style="187" customWidth="1"/>
    <col min="5638" max="5638" width="3.875" style="187" customWidth="1"/>
    <col min="5639" max="5639" width="1.75" style="187" customWidth="1"/>
    <col min="5640" max="5640" width="9" style="187" hidden="1" customWidth="1"/>
    <col min="5641" max="5880" width="9" style="187"/>
    <col min="5881" max="5881" width="3.875" style="187" customWidth="1"/>
    <col min="5882" max="5882" width="31.25" style="187" customWidth="1"/>
    <col min="5883" max="5883" width="3.875" style="187" customWidth="1"/>
    <col min="5884" max="5886" width="20.125" style="187" customWidth="1"/>
    <col min="5887" max="5887" width="11.25" style="187" customWidth="1"/>
    <col min="5888" max="5889" width="1.75" style="187" customWidth="1"/>
    <col min="5890" max="5891" width="20.125" style="187" customWidth="1"/>
    <col min="5892" max="5892" width="49.5" style="187" customWidth="1"/>
    <col min="5893" max="5893" width="11.5" style="187" customWidth="1"/>
    <col min="5894" max="5894" width="3.875" style="187" customWidth="1"/>
    <col min="5895" max="5895" width="1.75" style="187" customWidth="1"/>
    <col min="5896" max="5896" width="9" style="187" hidden="1" customWidth="1"/>
    <col min="5897" max="6136" width="9" style="187"/>
    <col min="6137" max="6137" width="3.875" style="187" customWidth="1"/>
    <col min="6138" max="6138" width="31.25" style="187" customWidth="1"/>
    <col min="6139" max="6139" width="3.875" style="187" customWidth="1"/>
    <col min="6140" max="6142" width="20.125" style="187" customWidth="1"/>
    <col min="6143" max="6143" width="11.25" style="187" customWidth="1"/>
    <col min="6144" max="6145" width="1.75" style="187" customWidth="1"/>
    <col min="6146" max="6147" width="20.125" style="187" customWidth="1"/>
    <col min="6148" max="6148" width="49.5" style="187" customWidth="1"/>
    <col min="6149" max="6149" width="11.5" style="187" customWidth="1"/>
    <col min="6150" max="6150" width="3.875" style="187" customWidth="1"/>
    <col min="6151" max="6151" width="1.75" style="187" customWidth="1"/>
    <col min="6152" max="6152" width="9" style="187" hidden="1" customWidth="1"/>
    <col min="6153" max="6392" width="9" style="187"/>
    <col min="6393" max="6393" width="3.875" style="187" customWidth="1"/>
    <col min="6394" max="6394" width="31.25" style="187" customWidth="1"/>
    <col min="6395" max="6395" width="3.875" style="187" customWidth="1"/>
    <col min="6396" max="6398" width="20.125" style="187" customWidth="1"/>
    <col min="6399" max="6399" width="11.25" style="187" customWidth="1"/>
    <col min="6400" max="6401" width="1.75" style="187" customWidth="1"/>
    <col min="6402" max="6403" width="20.125" style="187" customWidth="1"/>
    <col min="6404" max="6404" width="49.5" style="187" customWidth="1"/>
    <col min="6405" max="6405" width="11.5" style="187" customWidth="1"/>
    <col min="6406" max="6406" width="3.875" style="187" customWidth="1"/>
    <col min="6407" max="6407" width="1.75" style="187" customWidth="1"/>
    <col min="6408" max="6408" width="9" style="187" hidden="1" customWidth="1"/>
    <col min="6409" max="6648" width="9" style="187"/>
    <col min="6649" max="6649" width="3.875" style="187" customWidth="1"/>
    <col min="6650" max="6650" width="31.25" style="187" customWidth="1"/>
    <col min="6651" max="6651" width="3.875" style="187" customWidth="1"/>
    <col min="6652" max="6654" width="20.125" style="187" customWidth="1"/>
    <col min="6655" max="6655" width="11.25" style="187" customWidth="1"/>
    <col min="6656" max="6657" width="1.75" style="187" customWidth="1"/>
    <col min="6658" max="6659" width="20.125" style="187" customWidth="1"/>
    <col min="6660" max="6660" width="49.5" style="187" customWidth="1"/>
    <col min="6661" max="6661" width="11.5" style="187" customWidth="1"/>
    <col min="6662" max="6662" width="3.875" style="187" customWidth="1"/>
    <col min="6663" max="6663" width="1.75" style="187" customWidth="1"/>
    <col min="6664" max="6664" width="9" style="187" hidden="1" customWidth="1"/>
    <col min="6665" max="6904" width="9" style="187"/>
    <col min="6905" max="6905" width="3.875" style="187" customWidth="1"/>
    <col min="6906" max="6906" width="31.25" style="187" customWidth="1"/>
    <col min="6907" max="6907" width="3.875" style="187" customWidth="1"/>
    <col min="6908" max="6910" width="20.125" style="187" customWidth="1"/>
    <col min="6911" max="6911" width="11.25" style="187" customWidth="1"/>
    <col min="6912" max="6913" width="1.75" style="187" customWidth="1"/>
    <col min="6914" max="6915" width="20.125" style="187" customWidth="1"/>
    <col min="6916" max="6916" width="49.5" style="187" customWidth="1"/>
    <col min="6917" max="6917" width="11.5" style="187" customWidth="1"/>
    <col min="6918" max="6918" width="3.875" style="187" customWidth="1"/>
    <col min="6919" max="6919" width="1.75" style="187" customWidth="1"/>
    <col min="6920" max="6920" width="9" style="187" hidden="1" customWidth="1"/>
    <col min="6921" max="7160" width="9" style="187"/>
    <col min="7161" max="7161" width="3.875" style="187" customWidth="1"/>
    <col min="7162" max="7162" width="31.25" style="187" customWidth="1"/>
    <col min="7163" max="7163" width="3.875" style="187" customWidth="1"/>
    <col min="7164" max="7166" width="20.125" style="187" customWidth="1"/>
    <col min="7167" max="7167" width="11.25" style="187" customWidth="1"/>
    <col min="7168" max="7169" width="1.75" style="187" customWidth="1"/>
    <col min="7170" max="7171" width="20.125" style="187" customWidth="1"/>
    <col min="7172" max="7172" width="49.5" style="187" customWidth="1"/>
    <col min="7173" max="7173" width="11.5" style="187" customWidth="1"/>
    <col min="7174" max="7174" width="3.875" style="187" customWidth="1"/>
    <col min="7175" max="7175" width="1.75" style="187" customWidth="1"/>
    <col min="7176" max="7176" width="9" style="187" hidden="1" customWidth="1"/>
    <col min="7177" max="7416" width="9" style="187"/>
    <col min="7417" max="7417" width="3.875" style="187" customWidth="1"/>
    <col min="7418" max="7418" width="31.25" style="187" customWidth="1"/>
    <col min="7419" max="7419" width="3.875" style="187" customWidth="1"/>
    <col min="7420" max="7422" width="20.125" style="187" customWidth="1"/>
    <col min="7423" max="7423" width="11.25" style="187" customWidth="1"/>
    <col min="7424" max="7425" width="1.75" style="187" customWidth="1"/>
    <col min="7426" max="7427" width="20.125" style="187" customWidth="1"/>
    <col min="7428" max="7428" width="49.5" style="187" customWidth="1"/>
    <col min="7429" max="7429" width="11.5" style="187" customWidth="1"/>
    <col min="7430" max="7430" width="3.875" style="187" customWidth="1"/>
    <col min="7431" max="7431" width="1.75" style="187" customWidth="1"/>
    <col min="7432" max="7432" width="9" style="187" hidden="1" customWidth="1"/>
    <col min="7433" max="7672" width="9" style="187"/>
    <col min="7673" max="7673" width="3.875" style="187" customWidth="1"/>
    <col min="7674" max="7674" width="31.25" style="187" customWidth="1"/>
    <col min="7675" max="7675" width="3.875" style="187" customWidth="1"/>
    <col min="7676" max="7678" width="20.125" style="187" customWidth="1"/>
    <col min="7679" max="7679" width="11.25" style="187" customWidth="1"/>
    <col min="7680" max="7681" width="1.75" style="187" customWidth="1"/>
    <col min="7682" max="7683" width="20.125" style="187" customWidth="1"/>
    <col min="7684" max="7684" width="49.5" style="187" customWidth="1"/>
    <col min="7685" max="7685" width="11.5" style="187" customWidth="1"/>
    <col min="7686" max="7686" width="3.875" style="187" customWidth="1"/>
    <col min="7687" max="7687" width="1.75" style="187" customWidth="1"/>
    <col min="7688" max="7688" width="9" style="187" hidden="1" customWidth="1"/>
    <col min="7689" max="7928" width="9" style="187"/>
    <col min="7929" max="7929" width="3.875" style="187" customWidth="1"/>
    <col min="7930" max="7930" width="31.25" style="187" customWidth="1"/>
    <col min="7931" max="7931" width="3.875" style="187" customWidth="1"/>
    <col min="7932" max="7934" width="20.125" style="187" customWidth="1"/>
    <col min="7935" max="7935" width="11.25" style="187" customWidth="1"/>
    <col min="7936" max="7937" width="1.75" style="187" customWidth="1"/>
    <col min="7938" max="7939" width="20.125" style="187" customWidth="1"/>
    <col min="7940" max="7940" width="49.5" style="187" customWidth="1"/>
    <col min="7941" max="7941" width="11.5" style="187" customWidth="1"/>
    <col min="7942" max="7942" width="3.875" style="187" customWidth="1"/>
    <col min="7943" max="7943" width="1.75" style="187" customWidth="1"/>
    <col min="7944" max="7944" width="9" style="187" hidden="1" customWidth="1"/>
    <col min="7945" max="8184" width="9" style="187"/>
    <col min="8185" max="8185" width="3.875" style="187" customWidth="1"/>
    <col min="8186" max="8186" width="31.25" style="187" customWidth="1"/>
    <col min="8187" max="8187" width="3.875" style="187" customWidth="1"/>
    <col min="8188" max="8190" width="20.125" style="187" customWidth="1"/>
    <col min="8191" max="8191" width="11.25" style="187" customWidth="1"/>
    <col min="8192" max="8193" width="1.75" style="187" customWidth="1"/>
    <col min="8194" max="8195" width="20.125" style="187" customWidth="1"/>
    <col min="8196" max="8196" width="49.5" style="187" customWidth="1"/>
    <col min="8197" max="8197" width="11.5" style="187" customWidth="1"/>
    <col min="8198" max="8198" width="3.875" style="187" customWidth="1"/>
    <col min="8199" max="8199" width="1.75" style="187" customWidth="1"/>
    <col min="8200" max="8200" width="9" style="187" hidden="1" customWidth="1"/>
    <col min="8201" max="8440" width="9" style="187"/>
    <col min="8441" max="8441" width="3.875" style="187" customWidth="1"/>
    <col min="8442" max="8442" width="31.25" style="187" customWidth="1"/>
    <col min="8443" max="8443" width="3.875" style="187" customWidth="1"/>
    <col min="8444" max="8446" width="20.125" style="187" customWidth="1"/>
    <col min="8447" max="8447" width="11.25" style="187" customWidth="1"/>
    <col min="8448" max="8449" width="1.75" style="187" customWidth="1"/>
    <col min="8450" max="8451" width="20.125" style="187" customWidth="1"/>
    <col min="8452" max="8452" width="49.5" style="187" customWidth="1"/>
    <col min="8453" max="8453" width="11.5" style="187" customWidth="1"/>
    <col min="8454" max="8454" width="3.875" style="187" customWidth="1"/>
    <col min="8455" max="8455" width="1.75" style="187" customWidth="1"/>
    <col min="8456" max="8456" width="9" style="187" hidden="1" customWidth="1"/>
    <col min="8457" max="8696" width="9" style="187"/>
    <col min="8697" max="8697" width="3.875" style="187" customWidth="1"/>
    <col min="8698" max="8698" width="31.25" style="187" customWidth="1"/>
    <col min="8699" max="8699" width="3.875" style="187" customWidth="1"/>
    <col min="8700" max="8702" width="20.125" style="187" customWidth="1"/>
    <col min="8703" max="8703" width="11.25" style="187" customWidth="1"/>
    <col min="8704" max="8705" width="1.75" style="187" customWidth="1"/>
    <col min="8706" max="8707" width="20.125" style="187" customWidth="1"/>
    <col min="8708" max="8708" width="49.5" style="187" customWidth="1"/>
    <col min="8709" max="8709" width="11.5" style="187" customWidth="1"/>
    <col min="8710" max="8710" width="3.875" style="187" customWidth="1"/>
    <col min="8711" max="8711" width="1.75" style="187" customWidth="1"/>
    <col min="8712" max="8712" width="9" style="187" hidden="1" customWidth="1"/>
    <col min="8713" max="8952" width="9" style="187"/>
    <col min="8953" max="8953" width="3.875" style="187" customWidth="1"/>
    <col min="8954" max="8954" width="31.25" style="187" customWidth="1"/>
    <col min="8955" max="8955" width="3.875" style="187" customWidth="1"/>
    <col min="8956" max="8958" width="20.125" style="187" customWidth="1"/>
    <col min="8959" max="8959" width="11.25" style="187" customWidth="1"/>
    <col min="8960" max="8961" width="1.75" style="187" customWidth="1"/>
    <col min="8962" max="8963" width="20.125" style="187" customWidth="1"/>
    <col min="8964" max="8964" width="49.5" style="187" customWidth="1"/>
    <col min="8965" max="8965" width="11.5" style="187" customWidth="1"/>
    <col min="8966" max="8966" width="3.875" style="187" customWidth="1"/>
    <col min="8967" max="8967" width="1.75" style="187" customWidth="1"/>
    <col min="8968" max="8968" width="9" style="187" hidden="1" customWidth="1"/>
    <col min="8969" max="9208" width="9" style="187"/>
    <col min="9209" max="9209" width="3.875" style="187" customWidth="1"/>
    <col min="9210" max="9210" width="31.25" style="187" customWidth="1"/>
    <col min="9211" max="9211" width="3.875" style="187" customWidth="1"/>
    <col min="9212" max="9214" width="20.125" style="187" customWidth="1"/>
    <col min="9215" max="9215" width="11.25" style="187" customWidth="1"/>
    <col min="9216" max="9217" width="1.75" style="187" customWidth="1"/>
    <col min="9218" max="9219" width="20.125" style="187" customWidth="1"/>
    <col min="9220" max="9220" width="49.5" style="187" customWidth="1"/>
    <col min="9221" max="9221" width="11.5" style="187" customWidth="1"/>
    <col min="9222" max="9222" width="3.875" style="187" customWidth="1"/>
    <col min="9223" max="9223" width="1.75" style="187" customWidth="1"/>
    <col min="9224" max="9224" width="9" style="187" hidden="1" customWidth="1"/>
    <col min="9225" max="9464" width="9" style="187"/>
    <col min="9465" max="9465" width="3.875" style="187" customWidth="1"/>
    <col min="9466" max="9466" width="31.25" style="187" customWidth="1"/>
    <col min="9467" max="9467" width="3.875" style="187" customWidth="1"/>
    <col min="9468" max="9470" width="20.125" style="187" customWidth="1"/>
    <col min="9471" max="9471" width="11.25" style="187" customWidth="1"/>
    <col min="9472" max="9473" width="1.75" style="187" customWidth="1"/>
    <col min="9474" max="9475" width="20.125" style="187" customWidth="1"/>
    <col min="9476" max="9476" width="49.5" style="187" customWidth="1"/>
    <col min="9477" max="9477" width="11.5" style="187" customWidth="1"/>
    <col min="9478" max="9478" width="3.875" style="187" customWidth="1"/>
    <col min="9479" max="9479" width="1.75" style="187" customWidth="1"/>
    <col min="9480" max="9480" width="9" style="187" hidden="1" customWidth="1"/>
    <col min="9481" max="9720" width="9" style="187"/>
    <col min="9721" max="9721" width="3.875" style="187" customWidth="1"/>
    <col min="9722" max="9722" width="31.25" style="187" customWidth="1"/>
    <col min="9723" max="9723" width="3.875" style="187" customWidth="1"/>
    <col min="9724" max="9726" width="20.125" style="187" customWidth="1"/>
    <col min="9727" max="9727" width="11.25" style="187" customWidth="1"/>
    <col min="9728" max="9729" width="1.75" style="187" customWidth="1"/>
    <col min="9730" max="9731" width="20.125" style="187" customWidth="1"/>
    <col min="9732" max="9732" width="49.5" style="187" customWidth="1"/>
    <col min="9733" max="9733" width="11.5" style="187" customWidth="1"/>
    <col min="9734" max="9734" width="3.875" style="187" customWidth="1"/>
    <col min="9735" max="9735" width="1.75" style="187" customWidth="1"/>
    <col min="9736" max="9736" width="9" style="187" hidden="1" customWidth="1"/>
    <col min="9737" max="9976" width="9" style="187"/>
    <col min="9977" max="9977" width="3.875" style="187" customWidth="1"/>
    <col min="9978" max="9978" width="31.25" style="187" customWidth="1"/>
    <col min="9979" max="9979" width="3.875" style="187" customWidth="1"/>
    <col min="9980" max="9982" width="20.125" style="187" customWidth="1"/>
    <col min="9983" max="9983" width="11.25" style="187" customWidth="1"/>
    <col min="9984" max="9985" width="1.75" style="187" customWidth="1"/>
    <col min="9986" max="9987" width="20.125" style="187" customWidth="1"/>
    <col min="9988" max="9988" width="49.5" style="187" customWidth="1"/>
    <col min="9989" max="9989" width="11.5" style="187" customWidth="1"/>
    <col min="9990" max="9990" width="3.875" style="187" customWidth="1"/>
    <col min="9991" max="9991" width="1.75" style="187" customWidth="1"/>
    <col min="9992" max="9992" width="9" style="187" hidden="1" customWidth="1"/>
    <col min="9993" max="10232" width="9" style="187"/>
    <col min="10233" max="10233" width="3.875" style="187" customWidth="1"/>
    <col min="10234" max="10234" width="31.25" style="187" customWidth="1"/>
    <col min="10235" max="10235" width="3.875" style="187" customWidth="1"/>
    <col min="10236" max="10238" width="20.125" style="187" customWidth="1"/>
    <col min="10239" max="10239" width="11.25" style="187" customWidth="1"/>
    <col min="10240" max="10241" width="1.75" style="187" customWidth="1"/>
    <col min="10242" max="10243" width="20.125" style="187" customWidth="1"/>
    <col min="10244" max="10244" width="49.5" style="187" customWidth="1"/>
    <col min="10245" max="10245" width="11.5" style="187" customWidth="1"/>
    <col min="10246" max="10246" width="3.875" style="187" customWidth="1"/>
    <col min="10247" max="10247" width="1.75" style="187" customWidth="1"/>
    <col min="10248" max="10248" width="9" style="187" hidden="1" customWidth="1"/>
    <col min="10249" max="10488" width="9" style="187"/>
    <col min="10489" max="10489" width="3.875" style="187" customWidth="1"/>
    <col min="10490" max="10490" width="31.25" style="187" customWidth="1"/>
    <col min="10491" max="10491" width="3.875" style="187" customWidth="1"/>
    <col min="10492" max="10494" width="20.125" style="187" customWidth="1"/>
    <col min="10495" max="10495" width="11.25" style="187" customWidth="1"/>
    <col min="10496" max="10497" width="1.75" style="187" customWidth="1"/>
    <col min="10498" max="10499" width="20.125" style="187" customWidth="1"/>
    <col min="10500" max="10500" width="49.5" style="187" customWidth="1"/>
    <col min="10501" max="10501" width="11.5" style="187" customWidth="1"/>
    <col min="10502" max="10502" width="3.875" style="187" customWidth="1"/>
    <col min="10503" max="10503" width="1.75" style="187" customWidth="1"/>
    <col min="10504" max="10504" width="9" style="187" hidden="1" customWidth="1"/>
    <col min="10505" max="10744" width="9" style="187"/>
    <col min="10745" max="10745" width="3.875" style="187" customWidth="1"/>
    <col min="10746" max="10746" width="31.25" style="187" customWidth="1"/>
    <col min="10747" max="10747" width="3.875" style="187" customWidth="1"/>
    <col min="10748" max="10750" width="20.125" style="187" customWidth="1"/>
    <col min="10751" max="10751" width="11.25" style="187" customWidth="1"/>
    <col min="10752" max="10753" width="1.75" style="187" customWidth="1"/>
    <col min="10754" max="10755" width="20.125" style="187" customWidth="1"/>
    <col min="10756" max="10756" width="49.5" style="187" customWidth="1"/>
    <col min="10757" max="10757" width="11.5" style="187" customWidth="1"/>
    <col min="10758" max="10758" width="3.875" style="187" customWidth="1"/>
    <col min="10759" max="10759" width="1.75" style="187" customWidth="1"/>
    <col min="10760" max="10760" width="9" style="187" hidden="1" customWidth="1"/>
    <col min="10761" max="11000" width="9" style="187"/>
    <col min="11001" max="11001" width="3.875" style="187" customWidth="1"/>
    <col min="11002" max="11002" width="31.25" style="187" customWidth="1"/>
    <col min="11003" max="11003" width="3.875" style="187" customWidth="1"/>
    <col min="11004" max="11006" width="20.125" style="187" customWidth="1"/>
    <col min="11007" max="11007" width="11.25" style="187" customWidth="1"/>
    <col min="11008" max="11009" width="1.75" style="187" customWidth="1"/>
    <col min="11010" max="11011" width="20.125" style="187" customWidth="1"/>
    <col min="11012" max="11012" width="49.5" style="187" customWidth="1"/>
    <col min="11013" max="11013" width="11.5" style="187" customWidth="1"/>
    <col min="11014" max="11014" width="3.875" style="187" customWidth="1"/>
    <col min="11015" max="11015" width="1.75" style="187" customWidth="1"/>
    <col min="11016" max="11016" width="9" style="187" hidden="1" customWidth="1"/>
    <col min="11017" max="11256" width="9" style="187"/>
    <col min="11257" max="11257" width="3.875" style="187" customWidth="1"/>
    <col min="11258" max="11258" width="31.25" style="187" customWidth="1"/>
    <col min="11259" max="11259" width="3.875" style="187" customWidth="1"/>
    <col min="11260" max="11262" width="20.125" style="187" customWidth="1"/>
    <col min="11263" max="11263" width="11.25" style="187" customWidth="1"/>
    <col min="11264" max="11265" width="1.75" style="187" customWidth="1"/>
    <col min="11266" max="11267" width="20.125" style="187" customWidth="1"/>
    <col min="11268" max="11268" width="49.5" style="187" customWidth="1"/>
    <col min="11269" max="11269" width="11.5" style="187" customWidth="1"/>
    <col min="11270" max="11270" width="3.875" style="187" customWidth="1"/>
    <col min="11271" max="11271" width="1.75" style="187" customWidth="1"/>
    <col min="11272" max="11272" width="9" style="187" hidden="1" customWidth="1"/>
    <col min="11273" max="11512" width="9" style="187"/>
    <col min="11513" max="11513" width="3.875" style="187" customWidth="1"/>
    <col min="11514" max="11514" width="31.25" style="187" customWidth="1"/>
    <col min="11515" max="11515" width="3.875" style="187" customWidth="1"/>
    <col min="11516" max="11518" width="20.125" style="187" customWidth="1"/>
    <col min="11519" max="11519" width="11.25" style="187" customWidth="1"/>
    <col min="11520" max="11521" width="1.75" style="187" customWidth="1"/>
    <col min="11522" max="11523" width="20.125" style="187" customWidth="1"/>
    <col min="11524" max="11524" width="49.5" style="187" customWidth="1"/>
    <col min="11525" max="11525" width="11.5" style="187" customWidth="1"/>
    <col min="11526" max="11526" width="3.875" style="187" customWidth="1"/>
    <col min="11527" max="11527" width="1.75" style="187" customWidth="1"/>
    <col min="11528" max="11528" width="9" style="187" hidden="1" customWidth="1"/>
    <col min="11529" max="11768" width="9" style="187"/>
    <col min="11769" max="11769" width="3.875" style="187" customWidth="1"/>
    <col min="11770" max="11770" width="31.25" style="187" customWidth="1"/>
    <col min="11771" max="11771" width="3.875" style="187" customWidth="1"/>
    <col min="11772" max="11774" width="20.125" style="187" customWidth="1"/>
    <col min="11775" max="11775" width="11.25" style="187" customWidth="1"/>
    <col min="11776" max="11777" width="1.75" style="187" customWidth="1"/>
    <col min="11778" max="11779" width="20.125" style="187" customWidth="1"/>
    <col min="11780" max="11780" width="49.5" style="187" customWidth="1"/>
    <col min="11781" max="11781" width="11.5" style="187" customWidth="1"/>
    <col min="11782" max="11782" width="3.875" style="187" customWidth="1"/>
    <col min="11783" max="11783" width="1.75" style="187" customWidth="1"/>
    <col min="11784" max="11784" width="9" style="187" hidden="1" customWidth="1"/>
    <col min="11785" max="12024" width="9" style="187"/>
    <col min="12025" max="12025" width="3.875" style="187" customWidth="1"/>
    <col min="12026" max="12026" width="31.25" style="187" customWidth="1"/>
    <col min="12027" max="12027" width="3.875" style="187" customWidth="1"/>
    <col min="12028" max="12030" width="20.125" style="187" customWidth="1"/>
    <col min="12031" max="12031" width="11.25" style="187" customWidth="1"/>
    <col min="12032" max="12033" width="1.75" style="187" customWidth="1"/>
    <col min="12034" max="12035" width="20.125" style="187" customWidth="1"/>
    <col min="12036" max="12036" width="49.5" style="187" customWidth="1"/>
    <col min="12037" max="12037" width="11.5" style="187" customWidth="1"/>
    <col min="12038" max="12038" width="3.875" style="187" customWidth="1"/>
    <col min="12039" max="12039" width="1.75" style="187" customWidth="1"/>
    <col min="12040" max="12040" width="9" style="187" hidden="1" customWidth="1"/>
    <col min="12041" max="12280" width="9" style="187"/>
    <col min="12281" max="12281" width="3.875" style="187" customWidth="1"/>
    <col min="12282" max="12282" width="31.25" style="187" customWidth="1"/>
    <col min="12283" max="12283" width="3.875" style="187" customWidth="1"/>
    <col min="12284" max="12286" width="20.125" style="187" customWidth="1"/>
    <col min="12287" max="12287" width="11.25" style="187" customWidth="1"/>
    <col min="12288" max="12289" width="1.75" style="187" customWidth="1"/>
    <col min="12290" max="12291" width="20.125" style="187" customWidth="1"/>
    <col min="12292" max="12292" width="49.5" style="187" customWidth="1"/>
    <col min="12293" max="12293" width="11.5" style="187" customWidth="1"/>
    <col min="12294" max="12294" width="3.875" style="187" customWidth="1"/>
    <col min="12295" max="12295" width="1.75" style="187" customWidth="1"/>
    <col min="12296" max="12296" width="9" style="187" hidden="1" customWidth="1"/>
    <col min="12297" max="12536" width="9" style="187"/>
    <col min="12537" max="12537" width="3.875" style="187" customWidth="1"/>
    <col min="12538" max="12538" width="31.25" style="187" customWidth="1"/>
    <col min="12539" max="12539" width="3.875" style="187" customWidth="1"/>
    <col min="12540" max="12542" width="20.125" style="187" customWidth="1"/>
    <col min="12543" max="12543" width="11.25" style="187" customWidth="1"/>
    <col min="12544" max="12545" width="1.75" style="187" customWidth="1"/>
    <col min="12546" max="12547" width="20.125" style="187" customWidth="1"/>
    <col min="12548" max="12548" width="49.5" style="187" customWidth="1"/>
    <col min="12549" max="12549" width="11.5" style="187" customWidth="1"/>
    <col min="12550" max="12550" width="3.875" style="187" customWidth="1"/>
    <col min="12551" max="12551" width="1.75" style="187" customWidth="1"/>
    <col min="12552" max="12552" width="9" style="187" hidden="1" customWidth="1"/>
    <col min="12553" max="12792" width="9" style="187"/>
    <col min="12793" max="12793" width="3.875" style="187" customWidth="1"/>
    <col min="12794" max="12794" width="31.25" style="187" customWidth="1"/>
    <col min="12795" max="12795" width="3.875" style="187" customWidth="1"/>
    <col min="12796" max="12798" width="20.125" style="187" customWidth="1"/>
    <col min="12799" max="12799" width="11.25" style="187" customWidth="1"/>
    <col min="12800" max="12801" width="1.75" style="187" customWidth="1"/>
    <col min="12802" max="12803" width="20.125" style="187" customWidth="1"/>
    <col min="12804" max="12804" width="49.5" style="187" customWidth="1"/>
    <col min="12805" max="12805" width="11.5" style="187" customWidth="1"/>
    <col min="12806" max="12806" width="3.875" style="187" customWidth="1"/>
    <col min="12807" max="12807" width="1.75" style="187" customWidth="1"/>
    <col min="12808" max="12808" width="9" style="187" hidden="1" customWidth="1"/>
    <col min="12809" max="13048" width="9" style="187"/>
    <col min="13049" max="13049" width="3.875" style="187" customWidth="1"/>
    <col min="13050" max="13050" width="31.25" style="187" customWidth="1"/>
    <col min="13051" max="13051" width="3.875" style="187" customWidth="1"/>
    <col min="13052" max="13054" width="20.125" style="187" customWidth="1"/>
    <col min="13055" max="13055" width="11.25" style="187" customWidth="1"/>
    <col min="13056" max="13057" width="1.75" style="187" customWidth="1"/>
    <col min="13058" max="13059" width="20.125" style="187" customWidth="1"/>
    <col min="13060" max="13060" width="49.5" style="187" customWidth="1"/>
    <col min="13061" max="13061" width="11.5" style="187" customWidth="1"/>
    <col min="13062" max="13062" width="3.875" style="187" customWidth="1"/>
    <col min="13063" max="13063" width="1.75" style="187" customWidth="1"/>
    <col min="13064" max="13064" width="9" style="187" hidden="1" customWidth="1"/>
    <col min="13065" max="13304" width="9" style="187"/>
    <col min="13305" max="13305" width="3.875" style="187" customWidth="1"/>
    <col min="13306" max="13306" width="31.25" style="187" customWidth="1"/>
    <col min="13307" max="13307" width="3.875" style="187" customWidth="1"/>
    <col min="13308" max="13310" width="20.125" style="187" customWidth="1"/>
    <col min="13311" max="13311" width="11.25" style="187" customWidth="1"/>
    <col min="13312" max="13313" width="1.75" style="187" customWidth="1"/>
    <col min="13314" max="13315" width="20.125" style="187" customWidth="1"/>
    <col min="13316" max="13316" width="49.5" style="187" customWidth="1"/>
    <col min="13317" max="13317" width="11.5" style="187" customWidth="1"/>
    <col min="13318" max="13318" width="3.875" style="187" customWidth="1"/>
    <col min="13319" max="13319" width="1.75" style="187" customWidth="1"/>
    <col min="13320" max="13320" width="9" style="187" hidden="1" customWidth="1"/>
    <col min="13321" max="13560" width="9" style="187"/>
    <col min="13561" max="13561" width="3.875" style="187" customWidth="1"/>
    <col min="13562" max="13562" width="31.25" style="187" customWidth="1"/>
    <col min="13563" max="13563" width="3.875" style="187" customWidth="1"/>
    <col min="13564" max="13566" width="20.125" style="187" customWidth="1"/>
    <col min="13567" max="13567" width="11.25" style="187" customWidth="1"/>
    <col min="13568" max="13569" width="1.75" style="187" customWidth="1"/>
    <col min="13570" max="13571" width="20.125" style="187" customWidth="1"/>
    <col min="13572" max="13572" width="49.5" style="187" customWidth="1"/>
    <col min="13573" max="13573" width="11.5" style="187" customWidth="1"/>
    <col min="13574" max="13574" width="3.875" style="187" customWidth="1"/>
    <col min="13575" max="13575" width="1.75" style="187" customWidth="1"/>
    <col min="13576" max="13576" width="9" style="187" hidden="1" customWidth="1"/>
    <col min="13577" max="13816" width="9" style="187"/>
    <col min="13817" max="13817" width="3.875" style="187" customWidth="1"/>
    <col min="13818" max="13818" width="31.25" style="187" customWidth="1"/>
    <col min="13819" max="13819" width="3.875" style="187" customWidth="1"/>
    <col min="13820" max="13822" width="20.125" style="187" customWidth="1"/>
    <col min="13823" max="13823" width="11.25" style="187" customWidth="1"/>
    <col min="13824" max="13825" width="1.75" style="187" customWidth="1"/>
    <col min="13826" max="13827" width="20.125" style="187" customWidth="1"/>
    <col min="13828" max="13828" width="49.5" style="187" customWidth="1"/>
    <col min="13829" max="13829" width="11.5" style="187" customWidth="1"/>
    <col min="13830" max="13830" width="3.875" style="187" customWidth="1"/>
    <col min="13831" max="13831" width="1.75" style="187" customWidth="1"/>
    <col min="13832" max="13832" width="9" style="187" hidden="1" customWidth="1"/>
    <col min="13833" max="14072" width="9" style="187"/>
    <col min="14073" max="14073" width="3.875" style="187" customWidth="1"/>
    <col min="14074" max="14074" width="31.25" style="187" customWidth="1"/>
    <col min="14075" max="14075" width="3.875" style="187" customWidth="1"/>
    <col min="14076" max="14078" width="20.125" style="187" customWidth="1"/>
    <col min="14079" max="14079" width="11.25" style="187" customWidth="1"/>
    <col min="14080" max="14081" width="1.75" style="187" customWidth="1"/>
    <col min="14082" max="14083" width="20.125" style="187" customWidth="1"/>
    <col min="14084" max="14084" width="49.5" style="187" customWidth="1"/>
    <col min="14085" max="14085" width="11.5" style="187" customWidth="1"/>
    <col min="14086" max="14086" width="3.875" style="187" customWidth="1"/>
    <col min="14087" max="14087" width="1.75" style="187" customWidth="1"/>
    <col min="14088" max="14088" width="9" style="187" hidden="1" customWidth="1"/>
    <col min="14089" max="14328" width="9" style="187"/>
    <col min="14329" max="14329" width="3.875" style="187" customWidth="1"/>
    <col min="14330" max="14330" width="31.25" style="187" customWidth="1"/>
    <col min="14331" max="14331" width="3.875" style="187" customWidth="1"/>
    <col min="14332" max="14334" width="20.125" style="187" customWidth="1"/>
    <col min="14335" max="14335" width="11.25" style="187" customWidth="1"/>
    <col min="14336" max="14337" width="1.75" style="187" customWidth="1"/>
    <col min="14338" max="14339" width="20.125" style="187" customWidth="1"/>
    <col min="14340" max="14340" width="49.5" style="187" customWidth="1"/>
    <col min="14341" max="14341" width="11.5" style="187" customWidth="1"/>
    <col min="14342" max="14342" width="3.875" style="187" customWidth="1"/>
    <col min="14343" max="14343" width="1.75" style="187" customWidth="1"/>
    <col min="14344" max="14344" width="9" style="187" hidden="1" customWidth="1"/>
    <col min="14345" max="14584" width="9" style="187"/>
    <col min="14585" max="14585" width="3.875" style="187" customWidth="1"/>
    <col min="14586" max="14586" width="31.25" style="187" customWidth="1"/>
    <col min="14587" max="14587" width="3.875" style="187" customWidth="1"/>
    <col min="14588" max="14590" width="20.125" style="187" customWidth="1"/>
    <col min="14591" max="14591" width="11.25" style="187" customWidth="1"/>
    <col min="14592" max="14593" width="1.75" style="187" customWidth="1"/>
    <col min="14594" max="14595" width="20.125" style="187" customWidth="1"/>
    <col min="14596" max="14596" width="49.5" style="187" customWidth="1"/>
    <col min="14597" max="14597" width="11.5" style="187" customWidth="1"/>
    <col min="14598" max="14598" width="3.875" style="187" customWidth="1"/>
    <col min="14599" max="14599" width="1.75" style="187" customWidth="1"/>
    <col min="14600" max="14600" width="9" style="187" hidden="1" customWidth="1"/>
    <col min="14601" max="14840" width="9" style="187"/>
    <col min="14841" max="14841" width="3.875" style="187" customWidth="1"/>
    <col min="14842" max="14842" width="31.25" style="187" customWidth="1"/>
    <col min="14843" max="14843" width="3.875" style="187" customWidth="1"/>
    <col min="14844" max="14846" width="20.125" style="187" customWidth="1"/>
    <col min="14847" max="14847" width="11.25" style="187" customWidth="1"/>
    <col min="14848" max="14849" width="1.75" style="187" customWidth="1"/>
    <col min="14850" max="14851" width="20.125" style="187" customWidth="1"/>
    <col min="14852" max="14852" width="49.5" style="187" customWidth="1"/>
    <col min="14853" max="14853" width="11.5" style="187" customWidth="1"/>
    <col min="14854" max="14854" width="3.875" style="187" customWidth="1"/>
    <col min="14855" max="14855" width="1.75" style="187" customWidth="1"/>
    <col min="14856" max="14856" width="9" style="187" hidden="1" customWidth="1"/>
    <col min="14857" max="15096" width="9" style="187"/>
    <col min="15097" max="15097" width="3.875" style="187" customWidth="1"/>
    <col min="15098" max="15098" width="31.25" style="187" customWidth="1"/>
    <col min="15099" max="15099" width="3.875" style="187" customWidth="1"/>
    <col min="15100" max="15102" width="20.125" style="187" customWidth="1"/>
    <col min="15103" max="15103" width="11.25" style="187" customWidth="1"/>
    <col min="15104" max="15105" width="1.75" style="187" customWidth="1"/>
    <col min="15106" max="15107" width="20.125" style="187" customWidth="1"/>
    <col min="15108" max="15108" width="49.5" style="187" customWidth="1"/>
    <col min="15109" max="15109" width="11.5" style="187" customWidth="1"/>
    <col min="15110" max="15110" width="3.875" style="187" customWidth="1"/>
    <col min="15111" max="15111" width="1.75" style="187" customWidth="1"/>
    <col min="15112" max="15112" width="9" style="187" hidden="1" customWidth="1"/>
    <col min="15113" max="15352" width="9" style="187"/>
    <col min="15353" max="15353" width="3.875" style="187" customWidth="1"/>
    <col min="15354" max="15354" width="31.25" style="187" customWidth="1"/>
    <col min="15355" max="15355" width="3.875" style="187" customWidth="1"/>
    <col min="15356" max="15358" width="20.125" style="187" customWidth="1"/>
    <col min="15359" max="15359" width="11.25" style="187" customWidth="1"/>
    <col min="15360" max="15361" width="1.75" style="187" customWidth="1"/>
    <col min="15362" max="15363" width="20.125" style="187" customWidth="1"/>
    <col min="15364" max="15364" width="49.5" style="187" customWidth="1"/>
    <col min="15365" max="15365" width="11.5" style="187" customWidth="1"/>
    <col min="15366" max="15366" width="3.875" style="187" customWidth="1"/>
    <col min="15367" max="15367" width="1.75" style="187" customWidth="1"/>
    <col min="15368" max="15368" width="9" style="187" hidden="1" customWidth="1"/>
    <col min="15369" max="15608" width="9" style="187"/>
    <col min="15609" max="15609" width="3.875" style="187" customWidth="1"/>
    <col min="15610" max="15610" width="31.25" style="187" customWidth="1"/>
    <col min="15611" max="15611" width="3.875" style="187" customWidth="1"/>
    <col min="15612" max="15614" width="20.125" style="187" customWidth="1"/>
    <col min="15615" max="15615" width="11.25" style="187" customWidth="1"/>
    <col min="15616" max="15617" width="1.75" style="187" customWidth="1"/>
    <col min="15618" max="15619" width="20.125" style="187" customWidth="1"/>
    <col min="15620" max="15620" width="49.5" style="187" customWidth="1"/>
    <col min="15621" max="15621" width="11.5" style="187" customWidth="1"/>
    <col min="15622" max="15622" width="3.875" style="187" customWidth="1"/>
    <col min="15623" max="15623" width="1.75" style="187" customWidth="1"/>
    <col min="15624" max="15624" width="9" style="187" hidden="1" customWidth="1"/>
    <col min="15625" max="15864" width="9" style="187"/>
    <col min="15865" max="15865" width="3.875" style="187" customWidth="1"/>
    <col min="15866" max="15866" width="31.25" style="187" customWidth="1"/>
    <col min="15867" max="15867" width="3.875" style="187" customWidth="1"/>
    <col min="15868" max="15870" width="20.125" style="187" customWidth="1"/>
    <col min="15871" max="15871" width="11.25" style="187" customWidth="1"/>
    <col min="15872" max="15873" width="1.75" style="187" customWidth="1"/>
    <col min="15874" max="15875" width="20.125" style="187" customWidth="1"/>
    <col min="15876" max="15876" width="49.5" style="187" customWidth="1"/>
    <col min="15877" max="15877" width="11.5" style="187" customWidth="1"/>
    <col min="15878" max="15878" width="3.875" style="187" customWidth="1"/>
    <col min="15879" max="15879" width="1.75" style="187" customWidth="1"/>
    <col min="15880" max="15880" width="9" style="187" hidden="1" customWidth="1"/>
    <col min="15881" max="16120" width="9" style="187"/>
    <col min="16121" max="16121" width="3.875" style="187" customWidth="1"/>
    <col min="16122" max="16122" width="31.25" style="187" customWidth="1"/>
    <col min="16123" max="16123" width="3.875" style="187" customWidth="1"/>
    <col min="16124" max="16126" width="20.125" style="187" customWidth="1"/>
    <col min="16127" max="16127" width="11.25" style="187" customWidth="1"/>
    <col min="16128" max="16129" width="1.75" style="187" customWidth="1"/>
    <col min="16130" max="16131" width="20.125" style="187" customWidth="1"/>
    <col min="16132" max="16132" width="49.5" style="187" customWidth="1"/>
    <col min="16133" max="16133" width="11.5" style="187" customWidth="1"/>
    <col min="16134" max="16134" width="3.875" style="187" customWidth="1"/>
    <col min="16135" max="16135" width="1.75" style="187" customWidth="1"/>
    <col min="16136" max="16136" width="9" style="187" hidden="1" customWidth="1"/>
    <col min="16137" max="16384" width="9" style="187"/>
  </cols>
  <sheetData>
    <row r="1" spans="1:19" ht="26.25" customHeight="1" x14ac:dyDescent="0.15">
      <c r="B1" s="372"/>
      <c r="C1" s="187"/>
      <c r="D1" s="373"/>
      <c r="H1" s="187"/>
    </row>
    <row r="2" spans="1:19" ht="14.25" customHeight="1" x14ac:dyDescent="0.15">
      <c r="B2" s="372"/>
      <c r="C2" s="187"/>
      <c r="D2" s="373"/>
      <c r="H2" s="187"/>
    </row>
    <row r="3" spans="1:19" s="271" customFormat="1" ht="25.5" customHeight="1" x14ac:dyDescent="0.15">
      <c r="A3" s="378"/>
      <c r="C3" s="379"/>
      <c r="H3" s="380"/>
    </row>
    <row r="4" spans="1:19" s="271" customFormat="1" ht="13.5" customHeight="1" x14ac:dyDescent="0.15">
      <c r="A4" s="378"/>
      <c r="C4" s="379"/>
      <c r="H4" s="380"/>
    </row>
    <row r="5" spans="1:19" s="271" customFormat="1" ht="16.5" customHeight="1" x14ac:dyDescent="0.15">
      <c r="A5" s="272"/>
      <c r="C5" s="379"/>
      <c r="F5" s="385" t="s">
        <v>252</v>
      </c>
      <c r="H5" s="380"/>
    </row>
    <row r="6" spans="1:19" s="264" customFormat="1" ht="21" customHeight="1" x14ac:dyDescent="0.15">
      <c r="A6" s="388"/>
      <c r="B6" s="1144" t="s">
        <v>284</v>
      </c>
      <c r="C6" s="1145"/>
      <c r="D6" s="1138" t="s">
        <v>285</v>
      </c>
      <c r="E6" s="1139"/>
      <c r="F6" s="1140"/>
      <c r="G6" s="389"/>
      <c r="H6" s="389"/>
      <c r="I6" s="390"/>
      <c r="J6" s="391"/>
      <c r="K6" s="391"/>
      <c r="L6" s="200"/>
      <c r="M6" s="392"/>
      <c r="N6" s="200"/>
      <c r="O6" s="200"/>
      <c r="P6" s="200"/>
      <c r="Q6" s="200"/>
      <c r="R6" s="200"/>
      <c r="S6" s="200"/>
    </row>
    <row r="7" spans="1:19" s="264" customFormat="1" ht="21" customHeight="1" x14ac:dyDescent="0.15">
      <c r="A7" s="388"/>
      <c r="B7" s="395" t="s">
        <v>75</v>
      </c>
      <c r="C7" s="396" t="s">
        <v>286</v>
      </c>
      <c r="D7" s="1141"/>
      <c r="E7" s="1142"/>
      <c r="F7" s="1143"/>
      <c r="G7" s="389"/>
      <c r="H7" s="389"/>
      <c r="I7" s="390"/>
      <c r="J7" s="391"/>
      <c r="K7" s="391"/>
      <c r="L7" s="200"/>
      <c r="M7" s="392"/>
      <c r="N7" s="200"/>
      <c r="O7" s="200"/>
      <c r="P7" s="200"/>
      <c r="Q7" s="200"/>
      <c r="R7" s="200"/>
      <c r="S7" s="200"/>
    </row>
    <row r="8" spans="1:19" ht="48.75" customHeight="1" x14ac:dyDescent="0.15">
      <c r="A8" s="402"/>
      <c r="B8" s="403">
        <v>-39</v>
      </c>
      <c r="C8" s="404">
        <v>78</v>
      </c>
      <c r="D8" s="405" t="s">
        <v>288</v>
      </c>
      <c r="E8" s="406" t="s">
        <v>289</v>
      </c>
      <c r="F8" s="407"/>
      <c r="G8" s="390"/>
      <c r="H8" s="1060"/>
      <c r="I8" s="390"/>
      <c r="J8" s="408"/>
      <c r="K8" s="409"/>
      <c r="L8" s="410"/>
      <c r="M8" s="411"/>
      <c r="N8" s="412"/>
      <c r="O8" s="413"/>
      <c r="P8" s="242"/>
      <c r="Q8" s="414"/>
      <c r="R8" s="415"/>
      <c r="S8" s="416"/>
    </row>
    <row r="9" spans="1:19" ht="64.5" customHeight="1" x14ac:dyDescent="0.15">
      <c r="A9" s="402"/>
      <c r="B9" s="403">
        <v>-4676</v>
      </c>
      <c r="C9" s="404">
        <v>358</v>
      </c>
      <c r="D9" s="421" t="s">
        <v>291</v>
      </c>
      <c r="E9" s="422" t="s">
        <v>292</v>
      </c>
      <c r="F9" s="423"/>
      <c r="G9" s="424"/>
      <c r="H9" s="1001"/>
      <c r="I9" s="410"/>
      <c r="J9" s="411"/>
      <c r="K9" s="412"/>
      <c r="L9" s="413"/>
      <c r="M9" s="242"/>
      <c r="N9" s="414"/>
      <c r="O9" s="415"/>
      <c r="P9" s="416"/>
      <c r="Q9" s="242"/>
      <c r="R9" s="242"/>
      <c r="S9" s="242"/>
    </row>
    <row r="10" spans="1:19" ht="63" customHeight="1" x14ac:dyDescent="0.15">
      <c r="A10" s="402"/>
      <c r="B10" s="403">
        <v>-143</v>
      </c>
      <c r="C10" s="404">
        <v>25604</v>
      </c>
      <c r="D10" s="427" t="s">
        <v>294</v>
      </c>
      <c r="E10" s="428" t="s">
        <v>295</v>
      </c>
      <c r="F10" s="429"/>
      <c r="G10" s="409"/>
      <c r="H10" s="1001"/>
      <c r="I10" s="410"/>
      <c r="J10" s="411"/>
      <c r="K10" s="412"/>
      <c r="L10" s="413"/>
      <c r="M10" s="242"/>
      <c r="N10" s="414"/>
      <c r="O10" s="415"/>
      <c r="P10" s="416"/>
      <c r="Q10" s="242"/>
      <c r="R10" s="242"/>
      <c r="S10" s="242"/>
    </row>
    <row r="11" spans="1:19" ht="48" customHeight="1" x14ac:dyDescent="0.15">
      <c r="A11" s="402"/>
      <c r="B11" s="403">
        <v>486</v>
      </c>
      <c r="C11" s="404">
        <v>1483</v>
      </c>
      <c r="D11" s="427" t="s">
        <v>297</v>
      </c>
      <c r="E11" s="428" t="s">
        <v>298</v>
      </c>
      <c r="F11" s="429"/>
      <c r="G11" s="409"/>
      <c r="H11" s="1001"/>
      <c r="I11" s="410"/>
      <c r="J11" s="411"/>
      <c r="K11" s="412"/>
      <c r="L11" s="413"/>
      <c r="M11" s="242"/>
      <c r="N11" s="414"/>
      <c r="O11" s="415"/>
      <c r="P11" s="416"/>
      <c r="Q11" s="242"/>
      <c r="R11" s="242"/>
      <c r="S11" s="242"/>
    </row>
    <row r="12" spans="1:19" ht="71.25" customHeight="1" x14ac:dyDescent="0.15">
      <c r="A12" s="402"/>
      <c r="B12" s="403">
        <v>806</v>
      </c>
      <c r="C12" s="404">
        <v>-1833</v>
      </c>
      <c r="D12" s="427" t="s">
        <v>300</v>
      </c>
      <c r="E12" s="428" t="s">
        <v>301</v>
      </c>
      <c r="F12" s="429"/>
      <c r="G12" s="409"/>
      <c r="H12" s="1001"/>
      <c r="I12" s="410"/>
      <c r="J12" s="411"/>
      <c r="K12" s="412"/>
      <c r="L12" s="413"/>
      <c r="M12" s="430"/>
      <c r="N12" s="414"/>
      <c r="O12" s="415"/>
      <c r="P12" s="416"/>
      <c r="Q12" s="242"/>
      <c r="R12" s="242"/>
      <c r="S12" s="242"/>
    </row>
    <row r="13" spans="1:19" ht="63.75" customHeight="1" x14ac:dyDescent="0.15">
      <c r="A13" s="402"/>
      <c r="B13" s="403">
        <v>-28</v>
      </c>
      <c r="C13" s="404">
        <v>1721</v>
      </c>
      <c r="D13" s="427" t="s">
        <v>303</v>
      </c>
      <c r="E13" s="431" t="s">
        <v>304</v>
      </c>
      <c r="F13" s="432"/>
      <c r="G13" s="433"/>
      <c r="H13" s="1001"/>
      <c r="I13" s="410"/>
      <c r="J13" s="411"/>
      <c r="K13" s="412"/>
      <c r="L13" s="413"/>
      <c r="M13" s="242"/>
      <c r="N13" s="414"/>
      <c r="O13" s="415"/>
      <c r="P13" s="416"/>
      <c r="Q13" s="242"/>
      <c r="R13" s="242"/>
      <c r="S13" s="242"/>
    </row>
    <row r="14" spans="1:19" ht="63" customHeight="1" x14ac:dyDescent="0.15">
      <c r="A14" s="402"/>
      <c r="B14" s="403">
        <v>849</v>
      </c>
      <c r="C14" s="404">
        <v>19271</v>
      </c>
      <c r="D14" s="427" t="s">
        <v>306</v>
      </c>
      <c r="E14" s="428" t="s">
        <v>307</v>
      </c>
      <c r="F14" s="429"/>
      <c r="G14" s="409"/>
      <c r="H14" s="1001"/>
      <c r="I14" s="410"/>
      <c r="J14" s="411"/>
      <c r="K14" s="412"/>
      <c r="L14" s="413"/>
      <c r="M14" s="242"/>
      <c r="N14" s="414"/>
      <c r="O14" s="415"/>
      <c r="P14" s="416"/>
      <c r="Q14" s="242"/>
      <c r="R14" s="242"/>
      <c r="S14" s="242"/>
    </row>
    <row r="15" spans="1:19" ht="63.75" customHeight="1" x14ac:dyDescent="0.15">
      <c r="A15" s="402"/>
      <c r="B15" s="403">
        <v>282</v>
      </c>
      <c r="C15" s="404">
        <v>2116</v>
      </c>
      <c r="D15" s="421" t="s">
        <v>309</v>
      </c>
      <c r="E15" s="422" t="s">
        <v>310</v>
      </c>
      <c r="F15" s="423"/>
      <c r="G15" s="424"/>
      <c r="H15" s="1001"/>
      <c r="I15" s="410"/>
      <c r="J15" s="411"/>
      <c r="K15" s="412"/>
      <c r="L15" s="413"/>
      <c r="M15" s="430"/>
      <c r="N15" s="414"/>
      <c r="O15" s="415"/>
      <c r="P15" s="416"/>
      <c r="Q15" s="242"/>
      <c r="R15" s="242"/>
      <c r="S15" s="242"/>
    </row>
    <row r="16" spans="1:19" ht="63" customHeight="1" x14ac:dyDescent="0.15">
      <c r="A16" s="402"/>
      <c r="B16" s="403">
        <v>-66</v>
      </c>
      <c r="C16" s="404">
        <v>1751</v>
      </c>
      <c r="D16" s="427" t="s">
        <v>312</v>
      </c>
      <c r="E16" s="428" t="s">
        <v>313</v>
      </c>
      <c r="F16" s="429"/>
      <c r="G16" s="409"/>
      <c r="H16" s="1001"/>
      <c r="I16" s="410"/>
      <c r="J16" s="411"/>
      <c r="K16" s="412"/>
      <c r="L16" s="413"/>
      <c r="M16" s="242"/>
      <c r="N16" s="414"/>
      <c r="O16" s="415"/>
      <c r="P16" s="416"/>
      <c r="Q16" s="242"/>
      <c r="R16" s="242"/>
      <c r="S16" s="242"/>
    </row>
    <row r="17" spans="1:19" ht="48.75" customHeight="1" x14ac:dyDescent="0.15">
      <c r="A17" s="402"/>
      <c r="B17" s="403">
        <v>126</v>
      </c>
      <c r="C17" s="404">
        <v>1534</v>
      </c>
      <c r="D17" s="427" t="s">
        <v>315</v>
      </c>
      <c r="E17" s="428" t="s">
        <v>316</v>
      </c>
      <c r="F17" s="429"/>
      <c r="G17" s="409"/>
      <c r="H17" s="1001"/>
      <c r="I17" s="410"/>
      <c r="J17" s="411"/>
      <c r="K17" s="412"/>
      <c r="L17" s="413"/>
      <c r="M17" s="242"/>
      <c r="N17" s="414"/>
      <c r="O17" s="415"/>
      <c r="P17" s="416"/>
      <c r="Q17" s="242"/>
      <c r="R17" s="242"/>
      <c r="S17" s="242"/>
    </row>
    <row r="18" spans="1:19" ht="66.75" customHeight="1" x14ac:dyDescent="0.15">
      <c r="A18" s="402"/>
      <c r="B18" s="403">
        <v>-540</v>
      </c>
      <c r="C18" s="404">
        <v>5122</v>
      </c>
      <c r="D18" s="434" t="s">
        <v>318</v>
      </c>
      <c r="E18" s="428" t="s">
        <v>319</v>
      </c>
      <c r="F18" s="429"/>
      <c r="G18" s="409"/>
      <c r="H18" s="1001"/>
      <c r="I18" s="410"/>
      <c r="J18" s="411"/>
      <c r="K18" s="412"/>
      <c r="L18" s="413"/>
      <c r="M18" s="242"/>
      <c r="N18" s="414"/>
      <c r="O18" s="415"/>
      <c r="P18" s="416"/>
      <c r="Q18" s="242"/>
      <c r="R18" s="242"/>
      <c r="S18" s="242"/>
    </row>
    <row r="19" spans="1:19" ht="48.75" customHeight="1" x14ac:dyDescent="0.15">
      <c r="A19" s="402"/>
      <c r="B19" s="403">
        <v>1813</v>
      </c>
      <c r="C19" s="404">
        <v>3563</v>
      </c>
      <c r="D19" s="427" t="s">
        <v>321</v>
      </c>
      <c r="E19" s="428" t="s">
        <v>322</v>
      </c>
      <c r="F19" s="429"/>
      <c r="G19" s="409"/>
      <c r="H19" s="1001"/>
      <c r="I19" s="410"/>
      <c r="J19" s="411"/>
      <c r="K19" s="412"/>
      <c r="L19" s="413"/>
      <c r="M19" s="242"/>
      <c r="N19" s="414"/>
      <c r="O19" s="415"/>
      <c r="P19" s="416"/>
      <c r="Q19" s="242"/>
      <c r="R19" s="242"/>
      <c r="S19" s="242"/>
    </row>
    <row r="20" spans="1:19" ht="50.25" customHeight="1" x14ac:dyDescent="0.15">
      <c r="A20" s="402"/>
      <c r="B20" s="403">
        <v>3</v>
      </c>
      <c r="C20" s="404">
        <v>8041</v>
      </c>
      <c r="D20" s="427" t="s">
        <v>324</v>
      </c>
      <c r="E20" s="428" t="s">
        <v>325</v>
      </c>
      <c r="F20" s="429"/>
      <c r="G20" s="409"/>
      <c r="H20" s="1001"/>
      <c r="I20" s="410"/>
      <c r="J20" s="411"/>
      <c r="K20" s="412"/>
      <c r="L20" s="413"/>
      <c r="M20" s="242"/>
      <c r="N20" s="414"/>
      <c r="O20" s="415"/>
      <c r="P20" s="416"/>
      <c r="Q20" s="242"/>
      <c r="R20" s="242"/>
      <c r="S20" s="242"/>
    </row>
    <row r="21" spans="1:19" ht="63.75" customHeight="1" x14ac:dyDescent="0.15">
      <c r="A21" s="402"/>
      <c r="B21" s="435"/>
      <c r="C21" s="404">
        <v>-763</v>
      </c>
      <c r="D21" s="427" t="s">
        <v>326</v>
      </c>
      <c r="E21" s="428" t="s">
        <v>327</v>
      </c>
      <c r="F21" s="429"/>
      <c r="G21" s="409"/>
      <c r="H21" s="1001"/>
      <c r="I21" s="410"/>
      <c r="J21" s="411"/>
      <c r="K21" s="412"/>
      <c r="L21" s="413"/>
      <c r="M21" s="242"/>
      <c r="N21" s="414"/>
      <c r="O21" s="415"/>
      <c r="P21" s="416"/>
      <c r="Q21" s="242"/>
      <c r="R21" s="242"/>
      <c r="S21" s="242"/>
    </row>
    <row r="22" spans="1:19" ht="48.75" customHeight="1" x14ac:dyDescent="0.15">
      <c r="A22" s="402"/>
      <c r="B22" s="437"/>
      <c r="C22" s="438" t="s">
        <v>330</v>
      </c>
      <c r="D22" s="427"/>
      <c r="E22" s="428"/>
      <c r="F22" s="429"/>
      <c r="G22" s="409"/>
      <c r="H22" s="1001"/>
      <c r="I22" s="410"/>
      <c r="J22" s="411"/>
      <c r="K22" s="412"/>
      <c r="L22" s="413"/>
      <c r="M22" s="242"/>
      <c r="N22" s="414"/>
      <c r="O22" s="415"/>
      <c r="P22" s="416"/>
      <c r="Q22" s="242"/>
      <c r="R22" s="242"/>
      <c r="S22" s="242"/>
    </row>
    <row r="23" spans="1:19" ht="48.75" customHeight="1" x14ac:dyDescent="0.15">
      <c r="A23" s="402"/>
      <c r="B23" s="445">
        <v>-1127</v>
      </c>
      <c r="C23" s="446">
        <v>68044</v>
      </c>
      <c r="D23" s="447"/>
      <c r="E23" s="448"/>
      <c r="F23" s="449"/>
      <c r="G23" s="450"/>
      <c r="H23" s="1001"/>
      <c r="I23" s="410"/>
      <c r="J23" s="411"/>
      <c r="K23" s="412"/>
      <c r="L23" s="413"/>
      <c r="M23" s="242"/>
      <c r="N23" s="414"/>
      <c r="O23" s="415"/>
      <c r="P23" s="416"/>
      <c r="Q23" s="242"/>
      <c r="R23" s="242"/>
      <c r="S23" s="242"/>
    </row>
    <row r="24" spans="1:19" ht="6.75" customHeight="1" x14ac:dyDescent="0.15">
      <c r="A24" s="313"/>
      <c r="B24" s="313"/>
      <c r="C24" s="454"/>
      <c r="D24" s="454"/>
      <c r="E24" s="455"/>
      <c r="F24" s="455"/>
      <c r="G24" s="410"/>
      <c r="H24" s="411"/>
      <c r="I24" s="412"/>
      <c r="J24" s="413"/>
      <c r="L24" s="373"/>
      <c r="M24" s="456"/>
      <c r="N24" s="457"/>
    </row>
    <row r="25" spans="1:19" ht="15" customHeight="1" x14ac:dyDescent="0.15">
      <c r="A25" s="313"/>
      <c r="B25" s="454"/>
      <c r="C25" s="454"/>
      <c r="D25" s="458"/>
      <c r="E25" s="450"/>
      <c r="F25" s="450"/>
      <c r="G25" s="450"/>
      <c r="H25" s="1001"/>
      <c r="I25" s="410"/>
      <c r="J25" s="411"/>
      <c r="K25" s="412"/>
      <c r="L25" s="413"/>
      <c r="N25" s="373"/>
      <c r="O25" s="456"/>
      <c r="P25" s="457"/>
    </row>
    <row r="26" spans="1:19" ht="15" customHeight="1" x14ac:dyDescent="0.15">
      <c r="A26" s="313"/>
      <c r="B26" s="454"/>
      <c r="C26" s="454"/>
      <c r="D26" s="458"/>
      <c r="E26" s="450"/>
      <c r="F26" s="450"/>
      <c r="G26" s="450"/>
      <c r="H26" s="1001"/>
      <c r="I26" s="410"/>
      <c r="J26" s="411"/>
      <c r="K26" s="412"/>
      <c r="L26" s="413"/>
      <c r="N26" s="373"/>
      <c r="O26" s="456"/>
      <c r="P26" s="457"/>
    </row>
    <row r="27" spans="1:19" ht="15" customHeight="1" x14ac:dyDescent="0.15">
      <c r="A27" s="313"/>
      <c r="B27" s="454"/>
      <c r="C27" s="454"/>
      <c r="D27" s="458"/>
      <c r="E27" s="450"/>
      <c r="F27" s="450"/>
      <c r="G27" s="450"/>
      <c r="H27" s="1001"/>
      <c r="I27" s="410"/>
      <c r="J27" s="411"/>
      <c r="K27" s="412"/>
      <c r="L27" s="413"/>
      <c r="N27" s="373"/>
      <c r="O27" s="456"/>
      <c r="P27" s="457"/>
    </row>
    <row r="28" spans="1:19" ht="15" customHeight="1" x14ac:dyDescent="0.15">
      <c r="A28" s="313"/>
      <c r="B28" s="454"/>
      <c r="C28" s="454"/>
      <c r="D28" s="458"/>
      <c r="E28" s="450"/>
      <c r="F28" s="450"/>
      <c r="G28" s="450"/>
      <c r="H28" s="1001"/>
      <c r="I28" s="410"/>
      <c r="J28" s="411"/>
      <c r="K28" s="412"/>
      <c r="L28" s="413"/>
      <c r="N28" s="373"/>
      <c r="O28" s="456"/>
      <c r="P28" s="457"/>
    </row>
    <row r="29" spans="1:19" ht="22.5" customHeight="1" x14ac:dyDescent="0.15">
      <c r="A29" s="411"/>
      <c r="H29" s="460"/>
    </row>
    <row r="30" spans="1:19" ht="30.75" customHeight="1" x14ac:dyDescent="0.15"/>
    <row r="31" spans="1:19" ht="19.5" customHeight="1" x14ac:dyDescent="0.15">
      <c r="B31" s="413"/>
    </row>
    <row r="32" spans="1:19" ht="21" customHeight="1" x14ac:dyDescent="0.15">
      <c r="B32" s="413"/>
    </row>
    <row r="50" ht="38.25" customHeight="1" x14ac:dyDescent="0.15"/>
    <row r="52" ht="47.25" customHeight="1" x14ac:dyDescent="0.15"/>
    <row r="54" ht="14.25" customHeight="1" x14ac:dyDescent="0.15"/>
    <row r="55" ht="14.25" customHeight="1" x14ac:dyDescent="0.15"/>
    <row r="56" ht="14.25" customHeight="1" x14ac:dyDescent="0.15"/>
    <row r="57" ht="14.25" customHeight="1" x14ac:dyDescent="0.15"/>
  </sheetData>
  <mergeCells count="2">
    <mergeCell ref="D6:F7"/>
    <mergeCell ref="B6:C6"/>
  </mergeCells>
  <phoneticPr fontId="2"/>
  <pageMargins left="0.86614173228346458" right="0.47244094488188981" top="0.55118110236220474" bottom="0.23622047244094491" header="0.39370078740157483" footer="0.39370078740157483"/>
  <pageSetup paperSize="9" scale="76" fitToWidth="0" orientation="portrait" r:id="rId1"/>
  <headerFooter alignWithMargins="0">
    <oddFooter>&amp;C9</oddFooter>
  </headerFooter>
  <ignoredErrors>
    <ignoredError sqref="E20 E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5"/>
  <sheetViews>
    <sheetView showGridLines="0" view="pageBreakPreview" zoomScale="70" zoomScaleNormal="100" zoomScaleSheetLayoutView="70" workbookViewId="0">
      <pane xSplit="5" ySplit="3" topLeftCell="F4" activePane="bottomRight" state="frozen"/>
      <selection activeCell="Z24" sqref="Z24"/>
      <selection pane="topRight" activeCell="Z24" sqref="Z24"/>
      <selection pane="bottomLeft" activeCell="Z24" sqref="Z24"/>
      <selection pane="bottomRight" activeCell="H5" sqref="H5"/>
    </sheetView>
  </sheetViews>
  <sheetFormatPr defaultRowHeight="35.1" customHeight="1" x14ac:dyDescent="0.15"/>
  <cols>
    <col min="1" max="1" width="1.125" style="513" customWidth="1"/>
    <col min="2" max="3" width="3.625" style="531" customWidth="1"/>
    <col min="4" max="4" width="38.625" style="531" customWidth="1"/>
    <col min="5" max="5" width="2.625" style="531" customWidth="1"/>
    <col min="6" max="7" width="20.25" style="531" customWidth="1"/>
    <col min="8" max="8" width="17.625" style="474" customWidth="1"/>
    <col min="9" max="9" width="13.625" style="506" customWidth="1"/>
    <col min="10" max="10" width="1.125" style="477" customWidth="1"/>
    <col min="11" max="14" width="9" style="477" customWidth="1"/>
    <col min="15" max="15" width="16.875" style="477" bestFit="1" customWidth="1"/>
    <col min="16" max="256" width="9" style="477"/>
    <col min="257" max="257" width="1.125" style="477" customWidth="1"/>
    <col min="258" max="259" width="3.625" style="477" customWidth="1"/>
    <col min="260" max="260" width="38.625" style="477" customWidth="1"/>
    <col min="261" max="261" width="2.625" style="477" customWidth="1"/>
    <col min="262" max="263" width="20.25" style="477" customWidth="1"/>
    <col min="264" max="264" width="17.625" style="477" customWidth="1"/>
    <col min="265" max="265" width="13.625" style="477" customWidth="1"/>
    <col min="266" max="266" width="1.125" style="477" customWidth="1"/>
    <col min="267" max="270" width="9" style="477" customWidth="1"/>
    <col min="271" max="271" width="16.875" style="477" bestFit="1" customWidth="1"/>
    <col min="272" max="512" width="9" style="477"/>
    <col min="513" max="513" width="1.125" style="477" customWidth="1"/>
    <col min="514" max="515" width="3.625" style="477" customWidth="1"/>
    <col min="516" max="516" width="38.625" style="477" customWidth="1"/>
    <col min="517" max="517" width="2.625" style="477" customWidth="1"/>
    <col min="518" max="519" width="20.25" style="477" customWidth="1"/>
    <col min="520" max="520" width="17.625" style="477" customWidth="1"/>
    <col min="521" max="521" width="13.625" style="477" customWidth="1"/>
    <col min="522" max="522" width="1.125" style="477" customWidth="1"/>
    <col min="523" max="526" width="9" style="477" customWidth="1"/>
    <col min="527" max="527" width="16.875" style="477" bestFit="1" customWidth="1"/>
    <col min="528" max="768" width="9" style="477"/>
    <col min="769" max="769" width="1.125" style="477" customWidth="1"/>
    <col min="770" max="771" width="3.625" style="477" customWidth="1"/>
    <col min="772" max="772" width="38.625" style="477" customWidth="1"/>
    <col min="773" max="773" width="2.625" style="477" customWidth="1"/>
    <col min="774" max="775" width="20.25" style="477" customWidth="1"/>
    <col min="776" max="776" width="17.625" style="477" customWidth="1"/>
    <col min="777" max="777" width="13.625" style="477" customWidth="1"/>
    <col min="778" max="778" width="1.125" style="477" customWidth="1"/>
    <col min="779" max="782" width="9" style="477" customWidth="1"/>
    <col min="783" max="783" width="16.875" style="477" bestFit="1" customWidth="1"/>
    <col min="784" max="1024" width="9" style="477"/>
    <col min="1025" max="1025" width="1.125" style="477" customWidth="1"/>
    <col min="1026" max="1027" width="3.625" style="477" customWidth="1"/>
    <col min="1028" max="1028" width="38.625" style="477" customWidth="1"/>
    <col min="1029" max="1029" width="2.625" style="477" customWidth="1"/>
    <col min="1030" max="1031" width="20.25" style="477" customWidth="1"/>
    <col min="1032" max="1032" width="17.625" style="477" customWidth="1"/>
    <col min="1033" max="1033" width="13.625" style="477" customWidth="1"/>
    <col min="1034" max="1034" width="1.125" style="477" customWidth="1"/>
    <col min="1035" max="1038" width="9" style="477" customWidth="1"/>
    <col min="1039" max="1039" width="16.875" style="477" bestFit="1" customWidth="1"/>
    <col min="1040" max="1280" width="9" style="477"/>
    <col min="1281" max="1281" width="1.125" style="477" customWidth="1"/>
    <col min="1282" max="1283" width="3.625" style="477" customWidth="1"/>
    <col min="1284" max="1284" width="38.625" style="477" customWidth="1"/>
    <col min="1285" max="1285" width="2.625" style="477" customWidth="1"/>
    <col min="1286" max="1287" width="20.25" style="477" customWidth="1"/>
    <col min="1288" max="1288" width="17.625" style="477" customWidth="1"/>
    <col min="1289" max="1289" width="13.625" style="477" customWidth="1"/>
    <col min="1290" max="1290" width="1.125" style="477" customWidth="1"/>
    <col min="1291" max="1294" width="9" style="477" customWidth="1"/>
    <col min="1295" max="1295" width="16.875" style="477" bestFit="1" customWidth="1"/>
    <col min="1296" max="1536" width="9" style="477"/>
    <col min="1537" max="1537" width="1.125" style="477" customWidth="1"/>
    <col min="1538" max="1539" width="3.625" style="477" customWidth="1"/>
    <col min="1540" max="1540" width="38.625" style="477" customWidth="1"/>
    <col min="1541" max="1541" width="2.625" style="477" customWidth="1"/>
    <col min="1542" max="1543" width="20.25" style="477" customWidth="1"/>
    <col min="1544" max="1544" width="17.625" style="477" customWidth="1"/>
    <col min="1545" max="1545" width="13.625" style="477" customWidth="1"/>
    <col min="1546" max="1546" width="1.125" style="477" customWidth="1"/>
    <col min="1547" max="1550" width="9" style="477" customWidth="1"/>
    <col min="1551" max="1551" width="16.875" style="477" bestFit="1" customWidth="1"/>
    <col min="1552" max="1792" width="9" style="477"/>
    <col min="1793" max="1793" width="1.125" style="477" customWidth="1"/>
    <col min="1794" max="1795" width="3.625" style="477" customWidth="1"/>
    <col min="1796" max="1796" width="38.625" style="477" customWidth="1"/>
    <col min="1797" max="1797" width="2.625" style="477" customWidth="1"/>
    <col min="1798" max="1799" width="20.25" style="477" customWidth="1"/>
    <col min="1800" max="1800" width="17.625" style="477" customWidth="1"/>
    <col min="1801" max="1801" width="13.625" style="477" customWidth="1"/>
    <col min="1802" max="1802" width="1.125" style="477" customWidth="1"/>
    <col min="1803" max="1806" width="9" style="477" customWidth="1"/>
    <col min="1807" max="1807" width="16.875" style="477" bestFit="1" customWidth="1"/>
    <col min="1808" max="2048" width="9" style="477"/>
    <col min="2049" max="2049" width="1.125" style="477" customWidth="1"/>
    <col min="2050" max="2051" width="3.625" style="477" customWidth="1"/>
    <col min="2052" max="2052" width="38.625" style="477" customWidth="1"/>
    <col min="2053" max="2053" width="2.625" style="477" customWidth="1"/>
    <col min="2054" max="2055" width="20.25" style="477" customWidth="1"/>
    <col min="2056" max="2056" width="17.625" style="477" customWidth="1"/>
    <col min="2057" max="2057" width="13.625" style="477" customWidth="1"/>
    <col min="2058" max="2058" width="1.125" style="477" customWidth="1"/>
    <col min="2059" max="2062" width="9" style="477" customWidth="1"/>
    <col min="2063" max="2063" width="16.875" style="477" bestFit="1" customWidth="1"/>
    <col min="2064" max="2304" width="9" style="477"/>
    <col min="2305" max="2305" width="1.125" style="477" customWidth="1"/>
    <col min="2306" max="2307" width="3.625" style="477" customWidth="1"/>
    <col min="2308" max="2308" width="38.625" style="477" customWidth="1"/>
    <col min="2309" max="2309" width="2.625" style="477" customWidth="1"/>
    <col min="2310" max="2311" width="20.25" style="477" customWidth="1"/>
    <col min="2312" max="2312" width="17.625" style="477" customWidth="1"/>
    <col min="2313" max="2313" width="13.625" style="477" customWidth="1"/>
    <col min="2314" max="2314" width="1.125" style="477" customWidth="1"/>
    <col min="2315" max="2318" width="9" style="477" customWidth="1"/>
    <col min="2319" max="2319" width="16.875" style="477" bestFit="1" customWidth="1"/>
    <col min="2320" max="2560" width="9" style="477"/>
    <col min="2561" max="2561" width="1.125" style="477" customWidth="1"/>
    <col min="2562" max="2563" width="3.625" style="477" customWidth="1"/>
    <col min="2564" max="2564" width="38.625" style="477" customWidth="1"/>
    <col min="2565" max="2565" width="2.625" style="477" customWidth="1"/>
    <col min="2566" max="2567" width="20.25" style="477" customWidth="1"/>
    <col min="2568" max="2568" width="17.625" style="477" customWidth="1"/>
    <col min="2569" max="2569" width="13.625" style="477" customWidth="1"/>
    <col min="2570" max="2570" width="1.125" style="477" customWidth="1"/>
    <col min="2571" max="2574" width="9" style="477" customWidth="1"/>
    <col min="2575" max="2575" width="16.875" style="477" bestFit="1" customWidth="1"/>
    <col min="2576" max="2816" width="9" style="477"/>
    <col min="2817" max="2817" width="1.125" style="477" customWidth="1"/>
    <col min="2818" max="2819" width="3.625" style="477" customWidth="1"/>
    <col min="2820" max="2820" width="38.625" style="477" customWidth="1"/>
    <col min="2821" max="2821" width="2.625" style="477" customWidth="1"/>
    <col min="2822" max="2823" width="20.25" style="477" customWidth="1"/>
    <col min="2824" max="2824" width="17.625" style="477" customWidth="1"/>
    <col min="2825" max="2825" width="13.625" style="477" customWidth="1"/>
    <col min="2826" max="2826" width="1.125" style="477" customWidth="1"/>
    <col min="2827" max="2830" width="9" style="477" customWidth="1"/>
    <col min="2831" max="2831" width="16.875" style="477" bestFit="1" customWidth="1"/>
    <col min="2832" max="3072" width="9" style="477"/>
    <col min="3073" max="3073" width="1.125" style="477" customWidth="1"/>
    <col min="3074" max="3075" width="3.625" style="477" customWidth="1"/>
    <col min="3076" max="3076" width="38.625" style="477" customWidth="1"/>
    <col min="3077" max="3077" width="2.625" style="477" customWidth="1"/>
    <col min="3078" max="3079" width="20.25" style="477" customWidth="1"/>
    <col min="3080" max="3080" width="17.625" style="477" customWidth="1"/>
    <col min="3081" max="3081" width="13.625" style="477" customWidth="1"/>
    <col min="3082" max="3082" width="1.125" style="477" customWidth="1"/>
    <col min="3083" max="3086" width="9" style="477" customWidth="1"/>
    <col min="3087" max="3087" width="16.875" style="477" bestFit="1" customWidth="1"/>
    <col min="3088" max="3328" width="9" style="477"/>
    <col min="3329" max="3329" width="1.125" style="477" customWidth="1"/>
    <col min="3330" max="3331" width="3.625" style="477" customWidth="1"/>
    <col min="3332" max="3332" width="38.625" style="477" customWidth="1"/>
    <col min="3333" max="3333" width="2.625" style="477" customWidth="1"/>
    <col min="3334" max="3335" width="20.25" style="477" customWidth="1"/>
    <col min="3336" max="3336" width="17.625" style="477" customWidth="1"/>
    <col min="3337" max="3337" width="13.625" style="477" customWidth="1"/>
    <col min="3338" max="3338" width="1.125" style="477" customWidth="1"/>
    <col min="3339" max="3342" width="9" style="477" customWidth="1"/>
    <col min="3343" max="3343" width="16.875" style="477" bestFit="1" customWidth="1"/>
    <col min="3344" max="3584" width="9" style="477"/>
    <col min="3585" max="3585" width="1.125" style="477" customWidth="1"/>
    <col min="3586" max="3587" width="3.625" style="477" customWidth="1"/>
    <col min="3588" max="3588" width="38.625" style="477" customWidth="1"/>
    <col min="3589" max="3589" width="2.625" style="477" customWidth="1"/>
    <col min="3590" max="3591" width="20.25" style="477" customWidth="1"/>
    <col min="3592" max="3592" width="17.625" style="477" customWidth="1"/>
    <col min="3593" max="3593" width="13.625" style="477" customWidth="1"/>
    <col min="3594" max="3594" width="1.125" style="477" customWidth="1"/>
    <col min="3595" max="3598" width="9" style="477" customWidth="1"/>
    <col min="3599" max="3599" width="16.875" style="477" bestFit="1" customWidth="1"/>
    <col min="3600" max="3840" width="9" style="477"/>
    <col min="3841" max="3841" width="1.125" style="477" customWidth="1"/>
    <col min="3842" max="3843" width="3.625" style="477" customWidth="1"/>
    <col min="3844" max="3844" width="38.625" style="477" customWidth="1"/>
    <col min="3845" max="3845" width="2.625" style="477" customWidth="1"/>
    <col min="3846" max="3847" width="20.25" style="477" customWidth="1"/>
    <col min="3848" max="3848" width="17.625" style="477" customWidth="1"/>
    <col min="3849" max="3849" width="13.625" style="477" customWidth="1"/>
    <col min="3850" max="3850" width="1.125" style="477" customWidth="1"/>
    <col min="3851" max="3854" width="9" style="477" customWidth="1"/>
    <col min="3855" max="3855" width="16.875" style="477" bestFit="1" customWidth="1"/>
    <col min="3856" max="4096" width="9" style="477"/>
    <col min="4097" max="4097" width="1.125" style="477" customWidth="1"/>
    <col min="4098" max="4099" width="3.625" style="477" customWidth="1"/>
    <col min="4100" max="4100" width="38.625" style="477" customWidth="1"/>
    <col min="4101" max="4101" width="2.625" style="477" customWidth="1"/>
    <col min="4102" max="4103" width="20.25" style="477" customWidth="1"/>
    <col min="4104" max="4104" width="17.625" style="477" customWidth="1"/>
    <col min="4105" max="4105" width="13.625" style="477" customWidth="1"/>
    <col min="4106" max="4106" width="1.125" style="477" customWidth="1"/>
    <col min="4107" max="4110" width="9" style="477" customWidth="1"/>
    <col min="4111" max="4111" width="16.875" style="477" bestFit="1" customWidth="1"/>
    <col min="4112" max="4352" width="9" style="477"/>
    <col min="4353" max="4353" width="1.125" style="477" customWidth="1"/>
    <col min="4354" max="4355" width="3.625" style="477" customWidth="1"/>
    <col min="4356" max="4356" width="38.625" style="477" customWidth="1"/>
    <col min="4357" max="4357" width="2.625" style="477" customWidth="1"/>
    <col min="4358" max="4359" width="20.25" style="477" customWidth="1"/>
    <col min="4360" max="4360" width="17.625" style="477" customWidth="1"/>
    <col min="4361" max="4361" width="13.625" style="477" customWidth="1"/>
    <col min="4362" max="4362" width="1.125" style="477" customWidth="1"/>
    <col min="4363" max="4366" width="9" style="477" customWidth="1"/>
    <col min="4367" max="4367" width="16.875" style="477" bestFit="1" customWidth="1"/>
    <col min="4368" max="4608" width="9" style="477"/>
    <col min="4609" max="4609" width="1.125" style="477" customWidth="1"/>
    <col min="4610" max="4611" width="3.625" style="477" customWidth="1"/>
    <col min="4612" max="4612" width="38.625" style="477" customWidth="1"/>
    <col min="4613" max="4613" width="2.625" style="477" customWidth="1"/>
    <col min="4614" max="4615" width="20.25" style="477" customWidth="1"/>
    <col min="4616" max="4616" width="17.625" style="477" customWidth="1"/>
    <col min="4617" max="4617" width="13.625" style="477" customWidth="1"/>
    <col min="4618" max="4618" width="1.125" style="477" customWidth="1"/>
    <col min="4619" max="4622" width="9" style="477" customWidth="1"/>
    <col min="4623" max="4623" width="16.875" style="477" bestFit="1" customWidth="1"/>
    <col min="4624" max="4864" width="9" style="477"/>
    <col min="4865" max="4865" width="1.125" style="477" customWidth="1"/>
    <col min="4866" max="4867" width="3.625" style="477" customWidth="1"/>
    <col min="4868" max="4868" width="38.625" style="477" customWidth="1"/>
    <col min="4869" max="4869" width="2.625" style="477" customWidth="1"/>
    <col min="4870" max="4871" width="20.25" style="477" customWidth="1"/>
    <col min="4872" max="4872" width="17.625" style="477" customWidth="1"/>
    <col min="4873" max="4873" width="13.625" style="477" customWidth="1"/>
    <col min="4874" max="4874" width="1.125" style="477" customWidth="1"/>
    <col min="4875" max="4878" width="9" style="477" customWidth="1"/>
    <col min="4879" max="4879" width="16.875" style="477" bestFit="1" customWidth="1"/>
    <col min="4880" max="5120" width="9" style="477"/>
    <col min="5121" max="5121" width="1.125" style="477" customWidth="1"/>
    <col min="5122" max="5123" width="3.625" style="477" customWidth="1"/>
    <col min="5124" max="5124" width="38.625" style="477" customWidth="1"/>
    <col min="5125" max="5125" width="2.625" style="477" customWidth="1"/>
    <col min="5126" max="5127" width="20.25" style="477" customWidth="1"/>
    <col min="5128" max="5128" width="17.625" style="477" customWidth="1"/>
    <col min="5129" max="5129" width="13.625" style="477" customWidth="1"/>
    <col min="5130" max="5130" width="1.125" style="477" customWidth="1"/>
    <col min="5131" max="5134" width="9" style="477" customWidth="1"/>
    <col min="5135" max="5135" width="16.875" style="477" bestFit="1" customWidth="1"/>
    <col min="5136" max="5376" width="9" style="477"/>
    <col min="5377" max="5377" width="1.125" style="477" customWidth="1"/>
    <col min="5378" max="5379" width="3.625" style="477" customWidth="1"/>
    <col min="5380" max="5380" width="38.625" style="477" customWidth="1"/>
    <col min="5381" max="5381" width="2.625" style="477" customWidth="1"/>
    <col min="5382" max="5383" width="20.25" style="477" customWidth="1"/>
    <col min="5384" max="5384" width="17.625" style="477" customWidth="1"/>
    <col min="5385" max="5385" width="13.625" style="477" customWidth="1"/>
    <col min="5386" max="5386" width="1.125" style="477" customWidth="1"/>
    <col min="5387" max="5390" width="9" style="477" customWidth="1"/>
    <col min="5391" max="5391" width="16.875" style="477" bestFit="1" customWidth="1"/>
    <col min="5392" max="5632" width="9" style="477"/>
    <col min="5633" max="5633" width="1.125" style="477" customWidth="1"/>
    <col min="5634" max="5635" width="3.625" style="477" customWidth="1"/>
    <col min="5636" max="5636" width="38.625" style="477" customWidth="1"/>
    <col min="5637" max="5637" width="2.625" style="477" customWidth="1"/>
    <col min="5638" max="5639" width="20.25" style="477" customWidth="1"/>
    <col min="5640" max="5640" width="17.625" style="477" customWidth="1"/>
    <col min="5641" max="5641" width="13.625" style="477" customWidth="1"/>
    <col min="5642" max="5642" width="1.125" style="477" customWidth="1"/>
    <col min="5643" max="5646" width="9" style="477" customWidth="1"/>
    <col min="5647" max="5647" width="16.875" style="477" bestFit="1" customWidth="1"/>
    <col min="5648" max="5888" width="9" style="477"/>
    <col min="5889" max="5889" width="1.125" style="477" customWidth="1"/>
    <col min="5890" max="5891" width="3.625" style="477" customWidth="1"/>
    <col min="5892" max="5892" width="38.625" style="477" customWidth="1"/>
    <col min="5893" max="5893" width="2.625" style="477" customWidth="1"/>
    <col min="5894" max="5895" width="20.25" style="477" customWidth="1"/>
    <col min="5896" max="5896" width="17.625" style="477" customWidth="1"/>
    <col min="5897" max="5897" width="13.625" style="477" customWidth="1"/>
    <col min="5898" max="5898" width="1.125" style="477" customWidth="1"/>
    <col min="5899" max="5902" width="9" style="477" customWidth="1"/>
    <col min="5903" max="5903" width="16.875" style="477" bestFit="1" customWidth="1"/>
    <col min="5904" max="6144" width="9" style="477"/>
    <col min="6145" max="6145" width="1.125" style="477" customWidth="1"/>
    <col min="6146" max="6147" width="3.625" style="477" customWidth="1"/>
    <col min="6148" max="6148" width="38.625" style="477" customWidth="1"/>
    <col min="6149" max="6149" width="2.625" style="477" customWidth="1"/>
    <col min="6150" max="6151" width="20.25" style="477" customWidth="1"/>
    <col min="6152" max="6152" width="17.625" style="477" customWidth="1"/>
    <col min="6153" max="6153" width="13.625" style="477" customWidth="1"/>
    <col min="6154" max="6154" width="1.125" style="477" customWidth="1"/>
    <col min="6155" max="6158" width="9" style="477" customWidth="1"/>
    <col min="6159" max="6159" width="16.875" style="477" bestFit="1" customWidth="1"/>
    <col min="6160" max="6400" width="9" style="477"/>
    <col min="6401" max="6401" width="1.125" style="477" customWidth="1"/>
    <col min="6402" max="6403" width="3.625" style="477" customWidth="1"/>
    <col min="6404" max="6404" width="38.625" style="477" customWidth="1"/>
    <col min="6405" max="6405" width="2.625" style="477" customWidth="1"/>
    <col min="6406" max="6407" width="20.25" style="477" customWidth="1"/>
    <col min="6408" max="6408" width="17.625" style="477" customWidth="1"/>
    <col min="6409" max="6409" width="13.625" style="477" customWidth="1"/>
    <col min="6410" max="6410" width="1.125" style="477" customWidth="1"/>
    <col min="6411" max="6414" width="9" style="477" customWidth="1"/>
    <col min="6415" max="6415" width="16.875" style="477" bestFit="1" customWidth="1"/>
    <col min="6416" max="6656" width="9" style="477"/>
    <col min="6657" max="6657" width="1.125" style="477" customWidth="1"/>
    <col min="6658" max="6659" width="3.625" style="477" customWidth="1"/>
    <col min="6660" max="6660" width="38.625" style="477" customWidth="1"/>
    <col min="6661" max="6661" width="2.625" style="477" customWidth="1"/>
    <col min="6662" max="6663" width="20.25" style="477" customWidth="1"/>
    <col min="6664" max="6664" width="17.625" style="477" customWidth="1"/>
    <col min="6665" max="6665" width="13.625" style="477" customWidth="1"/>
    <col min="6666" max="6666" width="1.125" style="477" customWidth="1"/>
    <col min="6667" max="6670" width="9" style="477" customWidth="1"/>
    <col min="6671" max="6671" width="16.875" style="477" bestFit="1" customWidth="1"/>
    <col min="6672" max="6912" width="9" style="477"/>
    <col min="6913" max="6913" width="1.125" style="477" customWidth="1"/>
    <col min="6914" max="6915" width="3.625" style="477" customWidth="1"/>
    <col min="6916" max="6916" width="38.625" style="477" customWidth="1"/>
    <col min="6917" max="6917" width="2.625" style="477" customWidth="1"/>
    <col min="6918" max="6919" width="20.25" style="477" customWidth="1"/>
    <col min="6920" max="6920" width="17.625" style="477" customWidth="1"/>
    <col min="6921" max="6921" width="13.625" style="477" customWidth="1"/>
    <col min="6922" max="6922" width="1.125" style="477" customWidth="1"/>
    <col min="6923" max="6926" width="9" style="477" customWidth="1"/>
    <col min="6927" max="6927" width="16.875" style="477" bestFit="1" customWidth="1"/>
    <col min="6928" max="7168" width="9" style="477"/>
    <col min="7169" max="7169" width="1.125" style="477" customWidth="1"/>
    <col min="7170" max="7171" width="3.625" style="477" customWidth="1"/>
    <col min="7172" max="7172" width="38.625" style="477" customWidth="1"/>
    <col min="7173" max="7173" width="2.625" style="477" customWidth="1"/>
    <col min="7174" max="7175" width="20.25" style="477" customWidth="1"/>
    <col min="7176" max="7176" width="17.625" style="477" customWidth="1"/>
    <col min="7177" max="7177" width="13.625" style="477" customWidth="1"/>
    <col min="7178" max="7178" width="1.125" style="477" customWidth="1"/>
    <col min="7179" max="7182" width="9" style="477" customWidth="1"/>
    <col min="7183" max="7183" width="16.875" style="477" bestFit="1" customWidth="1"/>
    <col min="7184" max="7424" width="9" style="477"/>
    <col min="7425" max="7425" width="1.125" style="477" customWidth="1"/>
    <col min="7426" max="7427" width="3.625" style="477" customWidth="1"/>
    <col min="7428" max="7428" width="38.625" style="477" customWidth="1"/>
    <col min="7429" max="7429" width="2.625" style="477" customWidth="1"/>
    <col min="7430" max="7431" width="20.25" style="477" customWidth="1"/>
    <col min="7432" max="7432" width="17.625" style="477" customWidth="1"/>
    <col min="7433" max="7433" width="13.625" style="477" customWidth="1"/>
    <col min="7434" max="7434" width="1.125" style="477" customWidth="1"/>
    <col min="7435" max="7438" width="9" style="477" customWidth="1"/>
    <col min="7439" max="7439" width="16.875" style="477" bestFit="1" customWidth="1"/>
    <col min="7440" max="7680" width="9" style="477"/>
    <col min="7681" max="7681" width="1.125" style="477" customWidth="1"/>
    <col min="7682" max="7683" width="3.625" style="477" customWidth="1"/>
    <col min="7684" max="7684" width="38.625" style="477" customWidth="1"/>
    <col min="7685" max="7685" width="2.625" style="477" customWidth="1"/>
    <col min="7686" max="7687" width="20.25" style="477" customWidth="1"/>
    <col min="7688" max="7688" width="17.625" style="477" customWidth="1"/>
    <col min="7689" max="7689" width="13.625" style="477" customWidth="1"/>
    <col min="7690" max="7690" width="1.125" style="477" customWidth="1"/>
    <col min="7691" max="7694" width="9" style="477" customWidth="1"/>
    <col min="7695" max="7695" width="16.875" style="477" bestFit="1" customWidth="1"/>
    <col min="7696" max="7936" width="9" style="477"/>
    <col min="7937" max="7937" width="1.125" style="477" customWidth="1"/>
    <col min="7938" max="7939" width="3.625" style="477" customWidth="1"/>
    <col min="7940" max="7940" width="38.625" style="477" customWidth="1"/>
    <col min="7941" max="7941" width="2.625" style="477" customWidth="1"/>
    <col min="7942" max="7943" width="20.25" style="477" customWidth="1"/>
    <col min="7944" max="7944" width="17.625" style="477" customWidth="1"/>
    <col min="7945" max="7945" width="13.625" style="477" customWidth="1"/>
    <col min="7946" max="7946" width="1.125" style="477" customWidth="1"/>
    <col min="7947" max="7950" width="9" style="477" customWidth="1"/>
    <col min="7951" max="7951" width="16.875" style="477" bestFit="1" customWidth="1"/>
    <col min="7952" max="8192" width="9" style="477"/>
    <col min="8193" max="8193" width="1.125" style="477" customWidth="1"/>
    <col min="8194" max="8195" width="3.625" style="477" customWidth="1"/>
    <col min="8196" max="8196" width="38.625" style="477" customWidth="1"/>
    <col min="8197" max="8197" width="2.625" style="477" customWidth="1"/>
    <col min="8198" max="8199" width="20.25" style="477" customWidth="1"/>
    <col min="8200" max="8200" width="17.625" style="477" customWidth="1"/>
    <col min="8201" max="8201" width="13.625" style="477" customWidth="1"/>
    <col min="8202" max="8202" width="1.125" style="477" customWidth="1"/>
    <col min="8203" max="8206" width="9" style="477" customWidth="1"/>
    <col min="8207" max="8207" width="16.875" style="477" bestFit="1" customWidth="1"/>
    <col min="8208" max="8448" width="9" style="477"/>
    <col min="8449" max="8449" width="1.125" style="477" customWidth="1"/>
    <col min="8450" max="8451" width="3.625" style="477" customWidth="1"/>
    <col min="8452" max="8452" width="38.625" style="477" customWidth="1"/>
    <col min="8453" max="8453" width="2.625" style="477" customWidth="1"/>
    <col min="8454" max="8455" width="20.25" style="477" customWidth="1"/>
    <col min="8456" max="8456" width="17.625" style="477" customWidth="1"/>
    <col min="8457" max="8457" width="13.625" style="477" customWidth="1"/>
    <col min="8458" max="8458" width="1.125" style="477" customWidth="1"/>
    <col min="8459" max="8462" width="9" style="477" customWidth="1"/>
    <col min="8463" max="8463" width="16.875" style="477" bestFit="1" customWidth="1"/>
    <col min="8464" max="8704" width="9" style="477"/>
    <col min="8705" max="8705" width="1.125" style="477" customWidth="1"/>
    <col min="8706" max="8707" width="3.625" style="477" customWidth="1"/>
    <col min="8708" max="8708" width="38.625" style="477" customWidth="1"/>
    <col min="8709" max="8709" width="2.625" style="477" customWidth="1"/>
    <col min="8710" max="8711" width="20.25" style="477" customWidth="1"/>
    <col min="8712" max="8712" width="17.625" style="477" customWidth="1"/>
    <col min="8713" max="8713" width="13.625" style="477" customWidth="1"/>
    <col min="8714" max="8714" width="1.125" style="477" customWidth="1"/>
    <col min="8715" max="8718" width="9" style="477" customWidth="1"/>
    <col min="8719" max="8719" width="16.875" style="477" bestFit="1" customWidth="1"/>
    <col min="8720" max="8960" width="9" style="477"/>
    <col min="8961" max="8961" width="1.125" style="477" customWidth="1"/>
    <col min="8962" max="8963" width="3.625" style="477" customWidth="1"/>
    <col min="8964" max="8964" width="38.625" style="477" customWidth="1"/>
    <col min="8965" max="8965" width="2.625" style="477" customWidth="1"/>
    <col min="8966" max="8967" width="20.25" style="477" customWidth="1"/>
    <col min="8968" max="8968" width="17.625" style="477" customWidth="1"/>
    <col min="8969" max="8969" width="13.625" style="477" customWidth="1"/>
    <col min="8970" max="8970" width="1.125" style="477" customWidth="1"/>
    <col min="8971" max="8974" width="9" style="477" customWidth="1"/>
    <col min="8975" max="8975" width="16.875" style="477" bestFit="1" customWidth="1"/>
    <col min="8976" max="9216" width="9" style="477"/>
    <col min="9217" max="9217" width="1.125" style="477" customWidth="1"/>
    <col min="9218" max="9219" width="3.625" style="477" customWidth="1"/>
    <col min="9220" max="9220" width="38.625" style="477" customWidth="1"/>
    <col min="9221" max="9221" width="2.625" style="477" customWidth="1"/>
    <col min="9222" max="9223" width="20.25" style="477" customWidth="1"/>
    <col min="9224" max="9224" width="17.625" style="477" customWidth="1"/>
    <col min="9225" max="9225" width="13.625" style="477" customWidth="1"/>
    <col min="9226" max="9226" width="1.125" style="477" customWidth="1"/>
    <col min="9227" max="9230" width="9" style="477" customWidth="1"/>
    <col min="9231" max="9231" width="16.875" style="477" bestFit="1" customWidth="1"/>
    <col min="9232" max="9472" width="9" style="477"/>
    <col min="9473" max="9473" width="1.125" style="477" customWidth="1"/>
    <col min="9474" max="9475" width="3.625" style="477" customWidth="1"/>
    <col min="9476" max="9476" width="38.625" style="477" customWidth="1"/>
    <col min="9477" max="9477" width="2.625" style="477" customWidth="1"/>
    <col min="9478" max="9479" width="20.25" style="477" customWidth="1"/>
    <col min="9480" max="9480" width="17.625" style="477" customWidth="1"/>
    <col min="9481" max="9481" width="13.625" style="477" customWidth="1"/>
    <col min="9482" max="9482" width="1.125" style="477" customWidth="1"/>
    <col min="9483" max="9486" width="9" style="477" customWidth="1"/>
    <col min="9487" max="9487" width="16.875" style="477" bestFit="1" customWidth="1"/>
    <col min="9488" max="9728" width="9" style="477"/>
    <col min="9729" max="9729" width="1.125" style="477" customWidth="1"/>
    <col min="9730" max="9731" width="3.625" style="477" customWidth="1"/>
    <col min="9732" max="9732" width="38.625" style="477" customWidth="1"/>
    <col min="9733" max="9733" width="2.625" style="477" customWidth="1"/>
    <col min="9734" max="9735" width="20.25" style="477" customWidth="1"/>
    <col min="9736" max="9736" width="17.625" style="477" customWidth="1"/>
    <col min="9737" max="9737" width="13.625" style="477" customWidth="1"/>
    <col min="9738" max="9738" width="1.125" style="477" customWidth="1"/>
    <col min="9739" max="9742" width="9" style="477" customWidth="1"/>
    <col min="9743" max="9743" width="16.875" style="477" bestFit="1" customWidth="1"/>
    <col min="9744" max="9984" width="9" style="477"/>
    <col min="9985" max="9985" width="1.125" style="477" customWidth="1"/>
    <col min="9986" max="9987" width="3.625" style="477" customWidth="1"/>
    <col min="9988" max="9988" width="38.625" style="477" customWidth="1"/>
    <col min="9989" max="9989" width="2.625" style="477" customWidth="1"/>
    <col min="9990" max="9991" width="20.25" style="477" customWidth="1"/>
    <col min="9992" max="9992" width="17.625" style="477" customWidth="1"/>
    <col min="9993" max="9993" width="13.625" style="477" customWidth="1"/>
    <col min="9994" max="9994" width="1.125" style="477" customWidth="1"/>
    <col min="9995" max="9998" width="9" style="477" customWidth="1"/>
    <col min="9999" max="9999" width="16.875" style="477" bestFit="1" customWidth="1"/>
    <col min="10000" max="10240" width="9" style="477"/>
    <col min="10241" max="10241" width="1.125" style="477" customWidth="1"/>
    <col min="10242" max="10243" width="3.625" style="477" customWidth="1"/>
    <col min="10244" max="10244" width="38.625" style="477" customWidth="1"/>
    <col min="10245" max="10245" width="2.625" style="477" customWidth="1"/>
    <col min="10246" max="10247" width="20.25" style="477" customWidth="1"/>
    <col min="10248" max="10248" width="17.625" style="477" customWidth="1"/>
    <col min="10249" max="10249" width="13.625" style="477" customWidth="1"/>
    <col min="10250" max="10250" width="1.125" style="477" customWidth="1"/>
    <col min="10251" max="10254" width="9" style="477" customWidth="1"/>
    <col min="10255" max="10255" width="16.875" style="477" bestFit="1" customWidth="1"/>
    <col min="10256" max="10496" width="9" style="477"/>
    <col min="10497" max="10497" width="1.125" style="477" customWidth="1"/>
    <col min="10498" max="10499" width="3.625" style="477" customWidth="1"/>
    <col min="10500" max="10500" width="38.625" style="477" customWidth="1"/>
    <col min="10501" max="10501" width="2.625" style="477" customWidth="1"/>
    <col min="10502" max="10503" width="20.25" style="477" customWidth="1"/>
    <col min="10504" max="10504" width="17.625" style="477" customWidth="1"/>
    <col min="10505" max="10505" width="13.625" style="477" customWidth="1"/>
    <col min="10506" max="10506" width="1.125" style="477" customWidth="1"/>
    <col min="10507" max="10510" width="9" style="477" customWidth="1"/>
    <col min="10511" max="10511" width="16.875" style="477" bestFit="1" customWidth="1"/>
    <col min="10512" max="10752" width="9" style="477"/>
    <col min="10753" max="10753" width="1.125" style="477" customWidth="1"/>
    <col min="10754" max="10755" width="3.625" style="477" customWidth="1"/>
    <col min="10756" max="10756" width="38.625" style="477" customWidth="1"/>
    <col min="10757" max="10757" width="2.625" style="477" customWidth="1"/>
    <col min="10758" max="10759" width="20.25" style="477" customWidth="1"/>
    <col min="10760" max="10760" width="17.625" style="477" customWidth="1"/>
    <col min="10761" max="10761" width="13.625" style="477" customWidth="1"/>
    <col min="10762" max="10762" width="1.125" style="477" customWidth="1"/>
    <col min="10763" max="10766" width="9" style="477" customWidth="1"/>
    <col min="10767" max="10767" width="16.875" style="477" bestFit="1" customWidth="1"/>
    <col min="10768" max="11008" width="9" style="477"/>
    <col min="11009" max="11009" width="1.125" style="477" customWidth="1"/>
    <col min="11010" max="11011" width="3.625" style="477" customWidth="1"/>
    <col min="11012" max="11012" width="38.625" style="477" customWidth="1"/>
    <col min="11013" max="11013" width="2.625" style="477" customWidth="1"/>
    <col min="11014" max="11015" width="20.25" style="477" customWidth="1"/>
    <col min="11016" max="11016" width="17.625" style="477" customWidth="1"/>
    <col min="11017" max="11017" width="13.625" style="477" customWidth="1"/>
    <col min="11018" max="11018" width="1.125" style="477" customWidth="1"/>
    <col min="11019" max="11022" width="9" style="477" customWidth="1"/>
    <col min="11023" max="11023" width="16.875" style="477" bestFit="1" customWidth="1"/>
    <col min="11024" max="11264" width="9" style="477"/>
    <col min="11265" max="11265" width="1.125" style="477" customWidth="1"/>
    <col min="11266" max="11267" width="3.625" style="477" customWidth="1"/>
    <col min="11268" max="11268" width="38.625" style="477" customWidth="1"/>
    <col min="11269" max="11269" width="2.625" style="477" customWidth="1"/>
    <col min="11270" max="11271" width="20.25" style="477" customWidth="1"/>
    <col min="11272" max="11272" width="17.625" style="477" customWidth="1"/>
    <col min="11273" max="11273" width="13.625" style="477" customWidth="1"/>
    <col min="11274" max="11274" width="1.125" style="477" customWidth="1"/>
    <col min="11275" max="11278" width="9" style="477" customWidth="1"/>
    <col min="11279" max="11279" width="16.875" style="477" bestFit="1" customWidth="1"/>
    <col min="11280" max="11520" width="9" style="477"/>
    <col min="11521" max="11521" width="1.125" style="477" customWidth="1"/>
    <col min="11522" max="11523" width="3.625" style="477" customWidth="1"/>
    <col min="11524" max="11524" width="38.625" style="477" customWidth="1"/>
    <col min="11525" max="11525" width="2.625" style="477" customWidth="1"/>
    <col min="11526" max="11527" width="20.25" style="477" customWidth="1"/>
    <col min="11528" max="11528" width="17.625" style="477" customWidth="1"/>
    <col min="11529" max="11529" width="13.625" style="477" customWidth="1"/>
    <col min="11530" max="11530" width="1.125" style="477" customWidth="1"/>
    <col min="11531" max="11534" width="9" style="477" customWidth="1"/>
    <col min="11535" max="11535" width="16.875" style="477" bestFit="1" customWidth="1"/>
    <col min="11536" max="11776" width="9" style="477"/>
    <col min="11777" max="11777" width="1.125" style="477" customWidth="1"/>
    <col min="11778" max="11779" width="3.625" style="477" customWidth="1"/>
    <col min="11780" max="11780" width="38.625" style="477" customWidth="1"/>
    <col min="11781" max="11781" width="2.625" style="477" customWidth="1"/>
    <col min="11782" max="11783" width="20.25" style="477" customWidth="1"/>
    <col min="11784" max="11784" width="17.625" style="477" customWidth="1"/>
    <col min="11785" max="11785" width="13.625" style="477" customWidth="1"/>
    <col min="11786" max="11786" width="1.125" style="477" customWidth="1"/>
    <col min="11787" max="11790" width="9" style="477" customWidth="1"/>
    <col min="11791" max="11791" width="16.875" style="477" bestFit="1" customWidth="1"/>
    <col min="11792" max="12032" width="9" style="477"/>
    <col min="12033" max="12033" width="1.125" style="477" customWidth="1"/>
    <col min="12034" max="12035" width="3.625" style="477" customWidth="1"/>
    <col min="12036" max="12036" width="38.625" style="477" customWidth="1"/>
    <col min="12037" max="12037" width="2.625" style="477" customWidth="1"/>
    <col min="12038" max="12039" width="20.25" style="477" customWidth="1"/>
    <col min="12040" max="12040" width="17.625" style="477" customWidth="1"/>
    <col min="12041" max="12041" width="13.625" style="477" customWidth="1"/>
    <col min="12042" max="12042" width="1.125" style="477" customWidth="1"/>
    <col min="12043" max="12046" width="9" style="477" customWidth="1"/>
    <col min="12047" max="12047" width="16.875" style="477" bestFit="1" customWidth="1"/>
    <col min="12048" max="12288" width="9" style="477"/>
    <col min="12289" max="12289" width="1.125" style="477" customWidth="1"/>
    <col min="12290" max="12291" width="3.625" style="477" customWidth="1"/>
    <col min="12292" max="12292" width="38.625" style="477" customWidth="1"/>
    <col min="12293" max="12293" width="2.625" style="477" customWidth="1"/>
    <col min="12294" max="12295" width="20.25" style="477" customWidth="1"/>
    <col min="12296" max="12296" width="17.625" style="477" customWidth="1"/>
    <col min="12297" max="12297" width="13.625" style="477" customWidth="1"/>
    <col min="12298" max="12298" width="1.125" style="477" customWidth="1"/>
    <col min="12299" max="12302" width="9" style="477" customWidth="1"/>
    <col min="12303" max="12303" width="16.875" style="477" bestFit="1" customWidth="1"/>
    <col min="12304" max="12544" width="9" style="477"/>
    <col min="12545" max="12545" width="1.125" style="477" customWidth="1"/>
    <col min="12546" max="12547" width="3.625" style="477" customWidth="1"/>
    <col min="12548" max="12548" width="38.625" style="477" customWidth="1"/>
    <col min="12549" max="12549" width="2.625" style="477" customWidth="1"/>
    <col min="12550" max="12551" width="20.25" style="477" customWidth="1"/>
    <col min="12552" max="12552" width="17.625" style="477" customWidth="1"/>
    <col min="12553" max="12553" width="13.625" style="477" customWidth="1"/>
    <col min="12554" max="12554" width="1.125" style="477" customWidth="1"/>
    <col min="12555" max="12558" width="9" style="477" customWidth="1"/>
    <col min="12559" max="12559" width="16.875" style="477" bestFit="1" customWidth="1"/>
    <col min="12560" max="12800" width="9" style="477"/>
    <col min="12801" max="12801" width="1.125" style="477" customWidth="1"/>
    <col min="12802" max="12803" width="3.625" style="477" customWidth="1"/>
    <col min="12804" max="12804" width="38.625" style="477" customWidth="1"/>
    <col min="12805" max="12805" width="2.625" style="477" customWidth="1"/>
    <col min="12806" max="12807" width="20.25" style="477" customWidth="1"/>
    <col min="12808" max="12808" width="17.625" style="477" customWidth="1"/>
    <col min="12809" max="12809" width="13.625" style="477" customWidth="1"/>
    <col min="12810" max="12810" width="1.125" style="477" customWidth="1"/>
    <col min="12811" max="12814" width="9" style="477" customWidth="1"/>
    <col min="12815" max="12815" width="16.875" style="477" bestFit="1" customWidth="1"/>
    <col min="12816" max="13056" width="9" style="477"/>
    <col min="13057" max="13057" width="1.125" style="477" customWidth="1"/>
    <col min="13058" max="13059" width="3.625" style="477" customWidth="1"/>
    <col min="13060" max="13060" width="38.625" style="477" customWidth="1"/>
    <col min="13061" max="13061" width="2.625" style="477" customWidth="1"/>
    <col min="13062" max="13063" width="20.25" style="477" customWidth="1"/>
    <col min="13064" max="13064" width="17.625" style="477" customWidth="1"/>
    <col min="13065" max="13065" width="13.625" style="477" customWidth="1"/>
    <col min="13066" max="13066" width="1.125" style="477" customWidth="1"/>
    <col min="13067" max="13070" width="9" style="477" customWidth="1"/>
    <col min="13071" max="13071" width="16.875" style="477" bestFit="1" customWidth="1"/>
    <col min="13072" max="13312" width="9" style="477"/>
    <col min="13313" max="13313" width="1.125" style="477" customWidth="1"/>
    <col min="13314" max="13315" width="3.625" style="477" customWidth="1"/>
    <col min="13316" max="13316" width="38.625" style="477" customWidth="1"/>
    <col min="13317" max="13317" width="2.625" style="477" customWidth="1"/>
    <col min="13318" max="13319" width="20.25" style="477" customWidth="1"/>
    <col min="13320" max="13320" width="17.625" style="477" customWidth="1"/>
    <col min="13321" max="13321" width="13.625" style="477" customWidth="1"/>
    <col min="13322" max="13322" width="1.125" style="477" customWidth="1"/>
    <col min="13323" max="13326" width="9" style="477" customWidth="1"/>
    <col min="13327" max="13327" width="16.875" style="477" bestFit="1" customWidth="1"/>
    <col min="13328" max="13568" width="9" style="477"/>
    <col min="13569" max="13569" width="1.125" style="477" customWidth="1"/>
    <col min="13570" max="13571" width="3.625" style="477" customWidth="1"/>
    <col min="13572" max="13572" width="38.625" style="477" customWidth="1"/>
    <col min="13573" max="13573" width="2.625" style="477" customWidth="1"/>
    <col min="13574" max="13575" width="20.25" style="477" customWidth="1"/>
    <col min="13576" max="13576" width="17.625" style="477" customWidth="1"/>
    <col min="13577" max="13577" width="13.625" style="477" customWidth="1"/>
    <col min="13578" max="13578" width="1.125" style="477" customWidth="1"/>
    <col min="13579" max="13582" width="9" style="477" customWidth="1"/>
    <col min="13583" max="13583" width="16.875" style="477" bestFit="1" customWidth="1"/>
    <col min="13584" max="13824" width="9" style="477"/>
    <col min="13825" max="13825" width="1.125" style="477" customWidth="1"/>
    <col min="13826" max="13827" width="3.625" style="477" customWidth="1"/>
    <col min="13828" max="13828" width="38.625" style="477" customWidth="1"/>
    <col min="13829" max="13829" width="2.625" style="477" customWidth="1"/>
    <col min="13830" max="13831" width="20.25" style="477" customWidth="1"/>
    <col min="13832" max="13832" width="17.625" style="477" customWidth="1"/>
    <col min="13833" max="13833" width="13.625" style="477" customWidth="1"/>
    <col min="13834" max="13834" width="1.125" style="477" customWidth="1"/>
    <col min="13835" max="13838" width="9" style="477" customWidth="1"/>
    <col min="13839" max="13839" width="16.875" style="477" bestFit="1" customWidth="1"/>
    <col min="13840" max="14080" width="9" style="477"/>
    <col min="14081" max="14081" width="1.125" style="477" customWidth="1"/>
    <col min="14082" max="14083" width="3.625" style="477" customWidth="1"/>
    <col min="14084" max="14084" width="38.625" style="477" customWidth="1"/>
    <col min="14085" max="14085" width="2.625" style="477" customWidth="1"/>
    <col min="14086" max="14087" width="20.25" style="477" customWidth="1"/>
    <col min="14088" max="14088" width="17.625" style="477" customWidth="1"/>
    <col min="14089" max="14089" width="13.625" style="477" customWidth="1"/>
    <col min="14090" max="14090" width="1.125" style="477" customWidth="1"/>
    <col min="14091" max="14094" width="9" style="477" customWidth="1"/>
    <col min="14095" max="14095" width="16.875" style="477" bestFit="1" customWidth="1"/>
    <col min="14096" max="14336" width="9" style="477"/>
    <col min="14337" max="14337" width="1.125" style="477" customWidth="1"/>
    <col min="14338" max="14339" width="3.625" style="477" customWidth="1"/>
    <col min="14340" max="14340" width="38.625" style="477" customWidth="1"/>
    <col min="14341" max="14341" width="2.625" style="477" customWidth="1"/>
    <col min="14342" max="14343" width="20.25" style="477" customWidth="1"/>
    <col min="14344" max="14344" width="17.625" style="477" customWidth="1"/>
    <col min="14345" max="14345" width="13.625" style="477" customWidth="1"/>
    <col min="14346" max="14346" width="1.125" style="477" customWidth="1"/>
    <col min="14347" max="14350" width="9" style="477" customWidth="1"/>
    <col min="14351" max="14351" width="16.875" style="477" bestFit="1" customWidth="1"/>
    <col min="14352" max="14592" width="9" style="477"/>
    <col min="14593" max="14593" width="1.125" style="477" customWidth="1"/>
    <col min="14594" max="14595" width="3.625" style="477" customWidth="1"/>
    <col min="14596" max="14596" width="38.625" style="477" customWidth="1"/>
    <col min="14597" max="14597" width="2.625" style="477" customWidth="1"/>
    <col min="14598" max="14599" width="20.25" style="477" customWidth="1"/>
    <col min="14600" max="14600" width="17.625" style="477" customWidth="1"/>
    <col min="14601" max="14601" width="13.625" style="477" customWidth="1"/>
    <col min="14602" max="14602" width="1.125" style="477" customWidth="1"/>
    <col min="14603" max="14606" width="9" style="477" customWidth="1"/>
    <col min="14607" max="14607" width="16.875" style="477" bestFit="1" customWidth="1"/>
    <col min="14608" max="14848" width="9" style="477"/>
    <col min="14849" max="14849" width="1.125" style="477" customWidth="1"/>
    <col min="14850" max="14851" width="3.625" style="477" customWidth="1"/>
    <col min="14852" max="14852" width="38.625" style="477" customWidth="1"/>
    <col min="14853" max="14853" width="2.625" style="477" customWidth="1"/>
    <col min="14854" max="14855" width="20.25" style="477" customWidth="1"/>
    <col min="14856" max="14856" width="17.625" style="477" customWidth="1"/>
    <col min="14857" max="14857" width="13.625" style="477" customWidth="1"/>
    <col min="14858" max="14858" width="1.125" style="477" customWidth="1"/>
    <col min="14859" max="14862" width="9" style="477" customWidth="1"/>
    <col min="14863" max="14863" width="16.875" style="477" bestFit="1" customWidth="1"/>
    <col min="14864" max="15104" width="9" style="477"/>
    <col min="15105" max="15105" width="1.125" style="477" customWidth="1"/>
    <col min="15106" max="15107" width="3.625" style="477" customWidth="1"/>
    <col min="15108" max="15108" width="38.625" style="477" customWidth="1"/>
    <col min="15109" max="15109" width="2.625" style="477" customWidth="1"/>
    <col min="15110" max="15111" width="20.25" style="477" customWidth="1"/>
    <col min="15112" max="15112" width="17.625" style="477" customWidth="1"/>
    <col min="15113" max="15113" width="13.625" style="477" customWidth="1"/>
    <col min="15114" max="15114" width="1.125" style="477" customWidth="1"/>
    <col min="15115" max="15118" width="9" style="477" customWidth="1"/>
    <col min="15119" max="15119" width="16.875" style="477" bestFit="1" customWidth="1"/>
    <col min="15120" max="15360" width="9" style="477"/>
    <col min="15361" max="15361" width="1.125" style="477" customWidth="1"/>
    <col min="15362" max="15363" width="3.625" style="477" customWidth="1"/>
    <col min="15364" max="15364" width="38.625" style="477" customWidth="1"/>
    <col min="15365" max="15365" width="2.625" style="477" customWidth="1"/>
    <col min="15366" max="15367" width="20.25" style="477" customWidth="1"/>
    <col min="15368" max="15368" width="17.625" style="477" customWidth="1"/>
    <col min="15369" max="15369" width="13.625" style="477" customWidth="1"/>
    <col min="15370" max="15370" width="1.125" style="477" customWidth="1"/>
    <col min="15371" max="15374" width="9" style="477" customWidth="1"/>
    <col min="15375" max="15375" width="16.875" style="477" bestFit="1" customWidth="1"/>
    <col min="15376" max="15616" width="9" style="477"/>
    <col min="15617" max="15617" width="1.125" style="477" customWidth="1"/>
    <col min="15618" max="15619" width="3.625" style="477" customWidth="1"/>
    <col min="15620" max="15620" width="38.625" style="477" customWidth="1"/>
    <col min="15621" max="15621" width="2.625" style="477" customWidth="1"/>
    <col min="15622" max="15623" width="20.25" style="477" customWidth="1"/>
    <col min="15624" max="15624" width="17.625" style="477" customWidth="1"/>
    <col min="15625" max="15625" width="13.625" style="477" customWidth="1"/>
    <col min="15626" max="15626" width="1.125" style="477" customWidth="1"/>
    <col min="15627" max="15630" width="9" style="477" customWidth="1"/>
    <col min="15631" max="15631" width="16.875" style="477" bestFit="1" customWidth="1"/>
    <col min="15632" max="15872" width="9" style="477"/>
    <col min="15873" max="15873" width="1.125" style="477" customWidth="1"/>
    <col min="15874" max="15875" width="3.625" style="477" customWidth="1"/>
    <col min="15876" max="15876" width="38.625" style="477" customWidth="1"/>
    <col min="15877" max="15877" width="2.625" style="477" customWidth="1"/>
    <col min="15878" max="15879" width="20.25" style="477" customWidth="1"/>
    <col min="15880" max="15880" width="17.625" style="477" customWidth="1"/>
    <col min="15881" max="15881" width="13.625" style="477" customWidth="1"/>
    <col min="15882" max="15882" width="1.125" style="477" customWidth="1"/>
    <col min="15883" max="15886" width="9" style="477" customWidth="1"/>
    <col min="15887" max="15887" width="16.875" style="477" bestFit="1" customWidth="1"/>
    <col min="15888" max="16128" width="9" style="477"/>
    <col min="16129" max="16129" width="1.125" style="477" customWidth="1"/>
    <col min="16130" max="16131" width="3.625" style="477" customWidth="1"/>
    <col min="16132" max="16132" width="38.625" style="477" customWidth="1"/>
    <col min="16133" max="16133" width="2.625" style="477" customWidth="1"/>
    <col min="16134" max="16135" width="20.25" style="477" customWidth="1"/>
    <col min="16136" max="16136" width="17.625" style="477" customWidth="1"/>
    <col min="16137" max="16137" width="13.625" style="477" customWidth="1"/>
    <col min="16138" max="16138" width="1.125" style="477" customWidth="1"/>
    <col min="16139" max="16142" width="9" style="477" customWidth="1"/>
    <col min="16143" max="16143" width="16.875" style="477" bestFit="1" customWidth="1"/>
    <col min="16144" max="16384" width="9" style="477"/>
  </cols>
  <sheetData>
    <row r="1" spans="1:10" s="470" customFormat="1" ht="38.1" customHeight="1" x14ac:dyDescent="0.15">
      <c r="A1" s="464" t="s">
        <v>334</v>
      </c>
      <c r="B1" s="465"/>
      <c r="C1" s="466"/>
      <c r="D1" s="466"/>
      <c r="E1" s="466"/>
      <c r="F1" s="466"/>
      <c r="G1" s="466"/>
      <c r="H1" s="467"/>
      <c r="I1" s="468"/>
      <c r="J1" s="469"/>
    </row>
    <row r="2" spans="1:10" ht="38.1" customHeight="1" thickBot="1" x14ac:dyDescent="0.2">
      <c r="A2" s="471"/>
      <c r="B2" s="472"/>
      <c r="C2" s="472"/>
      <c r="D2" s="472"/>
      <c r="E2" s="472"/>
      <c r="F2" s="473"/>
      <c r="G2" s="473"/>
      <c r="I2" s="475" t="s">
        <v>335</v>
      </c>
      <c r="J2" s="476"/>
    </row>
    <row r="3" spans="1:10" ht="39" customHeight="1" x14ac:dyDescent="0.15">
      <c r="A3" s="471"/>
      <c r="B3" s="1146" t="s">
        <v>336</v>
      </c>
      <c r="C3" s="1147"/>
      <c r="D3" s="1147"/>
      <c r="E3" s="478"/>
      <c r="F3" s="479" t="s">
        <v>245</v>
      </c>
      <c r="G3" s="479" t="s">
        <v>244</v>
      </c>
      <c r="H3" s="480" t="s">
        <v>243</v>
      </c>
      <c r="I3" s="481" t="s">
        <v>58</v>
      </c>
      <c r="J3" s="476"/>
    </row>
    <row r="4" spans="1:10" ht="42" customHeight="1" x14ac:dyDescent="0.15">
      <c r="A4" s="471"/>
      <c r="B4" s="482" t="s">
        <v>337</v>
      </c>
      <c r="C4" s="483"/>
      <c r="D4" s="483"/>
      <c r="E4" s="484"/>
      <c r="F4" s="485">
        <v>1908838</v>
      </c>
      <c r="G4" s="485">
        <v>1841921</v>
      </c>
      <c r="H4" s="486">
        <f>F4-G4</f>
        <v>66917</v>
      </c>
      <c r="I4" s="487">
        <v>3.633013902869584</v>
      </c>
      <c r="J4" s="476"/>
    </row>
    <row r="5" spans="1:10" ht="42" customHeight="1" x14ac:dyDescent="0.15">
      <c r="A5" s="471"/>
      <c r="B5" s="488"/>
      <c r="C5" s="1148" t="s">
        <v>338</v>
      </c>
      <c r="D5" s="1149"/>
      <c r="E5" s="489"/>
      <c r="F5" s="485">
        <v>959278</v>
      </c>
      <c r="G5" s="485">
        <v>942307</v>
      </c>
      <c r="H5" s="490">
        <f t="shared" ref="H5:H22" si="0">F5-G5</f>
        <v>16971</v>
      </c>
      <c r="I5" s="491">
        <v>1.8010465765381207</v>
      </c>
      <c r="J5" s="476"/>
    </row>
    <row r="6" spans="1:10" ht="42" customHeight="1" x14ac:dyDescent="0.15">
      <c r="A6" s="471"/>
      <c r="B6" s="488"/>
      <c r="C6" s="492"/>
      <c r="D6" s="492" t="s">
        <v>339</v>
      </c>
      <c r="E6" s="493"/>
      <c r="F6" s="485">
        <v>794469</v>
      </c>
      <c r="G6" s="485">
        <v>765228</v>
      </c>
      <c r="H6" s="490">
        <f t="shared" si="0"/>
        <v>29241</v>
      </c>
      <c r="I6" s="491">
        <v>3.8212647683811038</v>
      </c>
      <c r="J6" s="476"/>
    </row>
    <row r="7" spans="1:10" ht="42" customHeight="1" x14ac:dyDescent="0.15">
      <c r="A7" s="471"/>
      <c r="B7" s="488"/>
      <c r="C7" s="492"/>
      <c r="D7" s="492" t="s">
        <v>340</v>
      </c>
      <c r="E7" s="493"/>
      <c r="F7" s="485">
        <v>3104</v>
      </c>
      <c r="G7" s="485">
        <v>3313</v>
      </c>
      <c r="H7" s="490">
        <f t="shared" si="0"/>
        <v>-209</v>
      </c>
      <c r="I7" s="491">
        <v>-6.3084817386054937</v>
      </c>
      <c r="J7" s="476"/>
    </row>
    <row r="8" spans="1:10" ht="42" customHeight="1" x14ac:dyDescent="0.15">
      <c r="A8" s="471"/>
      <c r="B8" s="488"/>
      <c r="C8" s="492"/>
      <c r="D8" s="492" t="s">
        <v>341</v>
      </c>
      <c r="E8" s="493"/>
      <c r="F8" s="485">
        <v>28000</v>
      </c>
      <c r="G8" s="485">
        <v>28000</v>
      </c>
      <c r="H8" s="494" t="s">
        <v>329</v>
      </c>
      <c r="I8" s="495" t="s">
        <v>329</v>
      </c>
      <c r="J8" s="476"/>
    </row>
    <row r="9" spans="1:10" ht="42" customHeight="1" x14ac:dyDescent="0.15">
      <c r="A9" s="471"/>
      <c r="B9" s="488"/>
      <c r="C9" s="492"/>
      <c r="D9" s="492" t="s">
        <v>160</v>
      </c>
      <c r="E9" s="493"/>
      <c r="F9" s="485">
        <v>12700</v>
      </c>
      <c r="G9" s="485">
        <v>28400</v>
      </c>
      <c r="H9" s="490">
        <f t="shared" si="0"/>
        <v>-15700</v>
      </c>
      <c r="I9" s="491">
        <v>-55.281690140845072</v>
      </c>
      <c r="J9" s="476"/>
    </row>
    <row r="10" spans="1:10" ht="42" customHeight="1" x14ac:dyDescent="0.15">
      <c r="A10" s="471"/>
      <c r="B10" s="488"/>
      <c r="C10" s="492"/>
      <c r="D10" s="492" t="s">
        <v>342</v>
      </c>
      <c r="E10" s="493"/>
      <c r="F10" s="485">
        <v>121005</v>
      </c>
      <c r="G10" s="485">
        <v>117366</v>
      </c>
      <c r="H10" s="490">
        <f t="shared" si="0"/>
        <v>3639</v>
      </c>
      <c r="I10" s="491">
        <v>3.1005572048075489</v>
      </c>
      <c r="J10" s="476"/>
    </row>
    <row r="11" spans="1:10" ht="42" customHeight="1" x14ac:dyDescent="0.15">
      <c r="A11" s="471"/>
      <c r="B11" s="488"/>
      <c r="C11" s="1148" t="s">
        <v>343</v>
      </c>
      <c r="D11" s="1148"/>
      <c r="E11" s="493"/>
      <c r="F11" s="485">
        <v>949560</v>
      </c>
      <c r="G11" s="485">
        <v>899614</v>
      </c>
      <c r="H11" s="490">
        <f>F11-G11</f>
        <v>49946</v>
      </c>
      <c r="I11" s="491">
        <v>5.5519214774118337</v>
      </c>
      <c r="J11" s="476"/>
    </row>
    <row r="12" spans="1:10" ht="42" customHeight="1" x14ac:dyDescent="0.15">
      <c r="A12" s="471"/>
      <c r="B12" s="488"/>
      <c r="C12" s="492"/>
      <c r="D12" s="492" t="s">
        <v>342</v>
      </c>
      <c r="E12" s="496"/>
      <c r="F12" s="485">
        <v>772</v>
      </c>
      <c r="G12" s="485">
        <v>846</v>
      </c>
      <c r="H12" s="490">
        <f t="shared" si="0"/>
        <v>-74</v>
      </c>
      <c r="I12" s="491">
        <v>-8.747152781143285</v>
      </c>
      <c r="J12" s="476"/>
    </row>
    <row r="13" spans="1:10" ht="42" customHeight="1" x14ac:dyDescent="0.15">
      <c r="A13" s="471"/>
      <c r="B13" s="488"/>
      <c r="C13" s="492"/>
      <c r="D13" s="492" t="s">
        <v>344</v>
      </c>
      <c r="E13" s="493"/>
      <c r="F13" s="485">
        <v>131869</v>
      </c>
      <c r="G13" s="485">
        <v>111467</v>
      </c>
      <c r="H13" s="490">
        <f t="shared" si="0"/>
        <v>20402</v>
      </c>
      <c r="I13" s="491">
        <v>18.303174930696979</v>
      </c>
      <c r="J13" s="476"/>
    </row>
    <row r="14" spans="1:10" ht="42" customHeight="1" thickBot="1" x14ac:dyDescent="0.2">
      <c r="A14" s="471"/>
      <c r="B14" s="497"/>
      <c r="C14" s="498"/>
      <c r="D14" s="498" t="s">
        <v>345</v>
      </c>
      <c r="E14" s="499"/>
      <c r="F14" s="500">
        <v>816919</v>
      </c>
      <c r="G14" s="500">
        <v>787301</v>
      </c>
      <c r="H14" s="501">
        <f>F14-G14</f>
        <v>29618</v>
      </c>
      <c r="I14" s="502">
        <v>3.7619486628990875</v>
      </c>
      <c r="J14" s="476"/>
    </row>
    <row r="15" spans="1:10" ht="22.5" customHeight="1" thickBot="1" x14ac:dyDescent="0.2">
      <c r="A15" s="471"/>
      <c r="B15" s="472"/>
      <c r="C15" s="503"/>
      <c r="D15" s="503"/>
      <c r="E15" s="504"/>
      <c r="F15" s="505"/>
      <c r="G15" s="505"/>
      <c r="J15" s="476"/>
    </row>
    <row r="16" spans="1:10" ht="42" customHeight="1" x14ac:dyDescent="0.15">
      <c r="A16" s="471"/>
      <c r="B16" s="507" t="s">
        <v>346</v>
      </c>
      <c r="C16" s="508"/>
      <c r="D16" s="508"/>
      <c r="E16" s="509"/>
      <c r="F16" s="510">
        <v>1908838</v>
      </c>
      <c r="G16" s="510">
        <v>1841921</v>
      </c>
      <c r="H16" s="511">
        <f t="shared" si="0"/>
        <v>66917</v>
      </c>
      <c r="I16" s="512">
        <v>3.633013902869584</v>
      </c>
      <c r="J16" s="476"/>
    </row>
    <row r="17" spans="1:10" ht="42" customHeight="1" x14ac:dyDescent="0.15">
      <c r="A17" s="471"/>
      <c r="B17" s="488"/>
      <c r="C17" s="1148" t="s">
        <v>75</v>
      </c>
      <c r="D17" s="1149"/>
      <c r="E17" s="489"/>
      <c r="F17" s="485">
        <v>289790</v>
      </c>
      <c r="G17" s="485">
        <v>290916</v>
      </c>
      <c r="H17" s="490">
        <f>F17-G17-1</f>
        <v>-1127</v>
      </c>
      <c r="I17" s="491">
        <v>-0.38731022692951717</v>
      </c>
      <c r="J17" s="476"/>
    </row>
    <row r="18" spans="1:10" ht="42" customHeight="1" x14ac:dyDescent="0.15">
      <c r="A18" s="471"/>
      <c r="B18" s="488"/>
      <c r="C18" s="1148" t="s">
        <v>80</v>
      </c>
      <c r="D18" s="1149"/>
      <c r="E18" s="489"/>
      <c r="F18" s="485">
        <v>658611</v>
      </c>
      <c r="G18" s="485">
        <v>631899</v>
      </c>
      <c r="H18" s="490">
        <f>F18-G18+1</f>
        <v>26713</v>
      </c>
      <c r="I18" s="491">
        <v>4.2273444850367463</v>
      </c>
      <c r="J18" s="476"/>
    </row>
    <row r="19" spans="1:10" ht="42" customHeight="1" x14ac:dyDescent="0.15">
      <c r="A19" s="471"/>
      <c r="B19" s="488"/>
      <c r="C19" s="1148" t="s">
        <v>86</v>
      </c>
      <c r="D19" s="1149"/>
      <c r="E19" s="489"/>
      <c r="F19" s="485">
        <v>187459</v>
      </c>
      <c r="G19" s="485">
        <v>188222</v>
      </c>
      <c r="H19" s="490">
        <f t="shared" si="0"/>
        <v>-763</v>
      </c>
      <c r="I19" s="491">
        <v>-0.40550990232378653</v>
      </c>
      <c r="J19" s="476"/>
    </row>
    <row r="20" spans="1:10" ht="42" customHeight="1" x14ac:dyDescent="0.15">
      <c r="B20" s="514"/>
      <c r="C20" s="1150" t="s">
        <v>347</v>
      </c>
      <c r="D20" s="1151"/>
      <c r="E20" s="515"/>
      <c r="F20" s="485">
        <v>310499</v>
      </c>
      <c r="G20" s="485">
        <v>290988</v>
      </c>
      <c r="H20" s="516">
        <f>F20-G20</f>
        <v>19511</v>
      </c>
      <c r="I20" s="491">
        <v>6.7050205932013869</v>
      </c>
    </row>
    <row r="21" spans="1:10" ht="42" customHeight="1" x14ac:dyDescent="0.15">
      <c r="B21" s="514"/>
      <c r="C21" s="1150" t="s">
        <v>97</v>
      </c>
      <c r="D21" s="1151"/>
      <c r="E21" s="515"/>
      <c r="F21" s="485">
        <v>253717</v>
      </c>
      <c r="G21" s="485">
        <v>230203</v>
      </c>
      <c r="H21" s="516">
        <f t="shared" si="0"/>
        <v>23514</v>
      </c>
      <c r="I21" s="491">
        <v>10.214287536276165</v>
      </c>
    </row>
    <row r="22" spans="1:10" ht="42" customHeight="1" thickBot="1" x14ac:dyDescent="0.2">
      <c r="A22" s="471"/>
      <c r="B22" s="497"/>
      <c r="C22" s="1152" t="s">
        <v>348</v>
      </c>
      <c r="D22" s="1153"/>
      <c r="E22" s="517"/>
      <c r="F22" s="500">
        <v>208762</v>
      </c>
      <c r="G22" s="500">
        <v>209692</v>
      </c>
      <c r="H22" s="501">
        <f t="shared" si="0"/>
        <v>-930</v>
      </c>
      <c r="I22" s="502">
        <v>-0.44338488124138381</v>
      </c>
      <c r="J22" s="476"/>
    </row>
    <row r="23" spans="1:10" ht="22.5" customHeight="1" thickBot="1" x14ac:dyDescent="0.2">
      <c r="A23" s="471"/>
      <c r="B23" s="472"/>
      <c r="C23" s="503"/>
      <c r="D23" s="503"/>
      <c r="E23" s="504"/>
      <c r="F23" s="505"/>
      <c r="G23" s="505"/>
      <c r="J23" s="476"/>
    </row>
    <row r="24" spans="1:10" ht="42" customHeight="1" thickBot="1" x14ac:dyDescent="0.2">
      <c r="A24" s="471"/>
      <c r="B24" s="518" t="s">
        <v>349</v>
      </c>
      <c r="C24" s="519"/>
      <c r="D24" s="520"/>
      <c r="E24" s="521"/>
      <c r="F24" s="522">
        <v>0</v>
      </c>
      <c r="G24" s="522">
        <v>0</v>
      </c>
      <c r="H24" s="523" t="s">
        <v>329</v>
      </c>
      <c r="I24" s="524"/>
      <c r="J24" s="476"/>
    </row>
    <row r="25" spans="1:10" ht="22.5" customHeight="1" thickBot="1" x14ac:dyDescent="0.2">
      <c r="A25" s="471"/>
      <c r="B25" s="525"/>
      <c r="C25" s="526"/>
      <c r="D25" s="526"/>
      <c r="E25" s="526"/>
      <c r="F25" s="527"/>
      <c r="G25" s="527"/>
      <c r="H25" s="528"/>
      <c r="I25" s="529"/>
      <c r="J25" s="476"/>
    </row>
    <row r="26" spans="1:10" ht="42" customHeight="1" thickBot="1" x14ac:dyDescent="0.2">
      <c r="A26" s="471"/>
      <c r="B26" s="1154" t="s">
        <v>350</v>
      </c>
      <c r="C26" s="1155"/>
      <c r="D26" s="1155"/>
      <c r="E26" s="1156"/>
      <c r="F26" s="522">
        <v>0</v>
      </c>
      <c r="G26" s="522">
        <v>0</v>
      </c>
      <c r="H26" s="523" t="s">
        <v>329</v>
      </c>
      <c r="I26" s="530" t="s">
        <v>329</v>
      </c>
      <c r="J26" s="476"/>
    </row>
    <row r="27" spans="1:10" ht="15.75" customHeight="1" x14ac:dyDescent="0.15">
      <c r="A27" s="471"/>
      <c r="B27" s="472"/>
      <c r="C27" s="472"/>
      <c r="D27" s="472"/>
      <c r="E27" s="472"/>
      <c r="J27" s="476"/>
    </row>
    <row r="28" spans="1:10" s="532" customFormat="1" ht="15" customHeight="1" x14ac:dyDescent="0.15">
      <c r="A28" s="532" t="s">
        <v>351</v>
      </c>
      <c r="B28" s="513"/>
    </row>
    <row r="29" spans="1:10" s="532" customFormat="1" ht="7.5" customHeight="1" x14ac:dyDescent="0.15">
      <c r="B29" s="513"/>
      <c r="C29" s="513"/>
      <c r="D29" s="513"/>
    </row>
    <row r="30" spans="1:10" s="532" customFormat="1" ht="15" customHeight="1" x14ac:dyDescent="0.15">
      <c r="B30" s="513"/>
      <c r="C30" s="513"/>
    </row>
    <row r="31" spans="1:10" s="533" customFormat="1" ht="21.75" customHeight="1" x14ac:dyDescent="0.15"/>
    <row r="32" spans="1:10" s="533" customFormat="1" ht="21.75" customHeight="1" x14ac:dyDescent="0.15"/>
    <row r="33" spans="4:9" s="533" customFormat="1" ht="15" x14ac:dyDescent="0.15">
      <c r="H33" s="534"/>
      <c r="I33" s="535"/>
    </row>
    <row r="34" spans="4:9" ht="35.1" customHeight="1" x14ac:dyDescent="0.15">
      <c r="D34" s="477"/>
    </row>
    <row r="35" spans="4:9" ht="35.1" customHeight="1" x14ac:dyDescent="0.15">
      <c r="F35" s="505"/>
      <c r="G35" s="505"/>
      <c r="H35" s="536"/>
      <c r="I35" s="537"/>
    </row>
  </sheetData>
  <mergeCells count="10">
    <mergeCell ref="C19:D19"/>
    <mergeCell ref="C20:D20"/>
    <mergeCell ref="C21:D21"/>
    <mergeCell ref="C22:D22"/>
    <mergeCell ref="B26:E26"/>
    <mergeCell ref="B3:D3"/>
    <mergeCell ref="C5:D5"/>
    <mergeCell ref="C11:D11"/>
    <mergeCell ref="C17:D17"/>
    <mergeCell ref="C18:D18"/>
  </mergeCells>
  <phoneticPr fontId="2"/>
  <printOptions horizontalCentered="1"/>
  <pageMargins left="0.78740157480314965" right="0.59055118110236227" top="0.78740157480314965" bottom="0.59055118110236227" header="0.51181102362204722" footer="0.51181102362204722"/>
  <pageSetup paperSize="9" scale="72" orientation="portrait" r:id="rId1"/>
  <headerFooter alignWithMargins="0">
    <oddFooter>&amp;C10</oddFooter>
  </headerFooter>
  <colBreaks count="1" manualBreakCount="1">
    <brk id="9" max="1048575" man="1"/>
  </colBreaks>
  <ignoredErrors>
    <ignoredError sqref="C15:I15 C4:H4 C16:H16 C5:H5 C6:H6 C7:H7 C8:H8 C9:H9 C10:H10 C11:H11 C12:H12 C13:H13 C14:H14 C17:H17 C18:H18 C19:H19 C20:H20 C21:H21 C22:H22"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E59"/>
  <sheetViews>
    <sheetView view="pageBreakPreview" zoomScaleNormal="100" zoomScaleSheetLayoutView="100" workbookViewId="0">
      <selection activeCell="AB46" sqref="AB46"/>
    </sheetView>
  </sheetViews>
  <sheetFormatPr defaultRowHeight="13.5" x14ac:dyDescent="0.15"/>
  <cols>
    <col min="1" max="1" width="2.75" customWidth="1"/>
    <col min="2" max="3" width="1.25" customWidth="1"/>
    <col min="4" max="7" width="2.125" customWidth="1"/>
    <col min="8" max="8" width="4.25" customWidth="1"/>
    <col min="9" max="31" width="2.125" customWidth="1"/>
    <col min="32" max="32" width="1.375" customWidth="1"/>
    <col min="33" max="33" width="6.875" customWidth="1"/>
    <col min="34" max="38" width="4.125" customWidth="1"/>
    <col min="39" max="39" width="5" customWidth="1"/>
    <col min="40" max="40" width="2.75" customWidth="1"/>
    <col min="41" max="53" width="3" customWidth="1"/>
  </cols>
  <sheetData>
    <row r="1" spans="1:57" s="540" customFormat="1" ht="30.75" customHeight="1" x14ac:dyDescent="0.15">
      <c r="A1" s="538" t="s">
        <v>352</v>
      </c>
      <c r="B1" s="538"/>
      <c r="C1" s="538"/>
      <c r="D1" s="538"/>
      <c r="E1" s="538"/>
      <c r="F1" s="538"/>
      <c r="G1" s="538"/>
      <c r="H1" s="538"/>
      <c r="I1" s="538"/>
      <c r="J1" s="538"/>
      <c r="K1" s="538"/>
      <c r="L1" s="538"/>
      <c r="M1" s="538"/>
      <c r="N1" s="538"/>
      <c r="O1" s="538"/>
      <c r="P1" s="539"/>
      <c r="Q1" s="539"/>
    </row>
    <row r="2" spans="1:57" s="540" customFormat="1" ht="15.75" customHeight="1" x14ac:dyDescent="0.15"/>
    <row r="3" spans="1:57" s="545" customFormat="1" ht="24" customHeight="1" x14ac:dyDescent="0.15">
      <c r="A3" s="291"/>
      <c r="B3" s="310" t="s">
        <v>353</v>
      </c>
      <c r="C3" s="291"/>
      <c r="D3" s="1163" t="s">
        <v>354</v>
      </c>
      <c r="E3" s="1163"/>
      <c r="F3" s="1163"/>
      <c r="G3" s="1163"/>
      <c r="H3" s="1163"/>
      <c r="I3" s="1163"/>
      <c r="J3" s="1163"/>
      <c r="K3" s="291"/>
      <c r="L3" s="291"/>
      <c r="M3" s="541"/>
      <c r="N3" s="541"/>
      <c r="O3" s="1164">
        <f>I15</f>
        <v>794469.38899999997</v>
      </c>
      <c r="P3" s="1164"/>
      <c r="Q3" s="1164"/>
      <c r="R3" s="1164"/>
      <c r="S3" s="1164"/>
      <c r="T3" s="1164"/>
      <c r="U3" s="1164"/>
      <c r="V3" s="1164"/>
      <c r="W3" s="1165" t="s">
        <v>355</v>
      </c>
      <c r="X3" s="1165"/>
      <c r="Y3" s="1165"/>
      <c r="Z3" s="1165"/>
      <c r="AA3" s="1165"/>
      <c r="AB3" s="1165"/>
      <c r="AC3" s="1166">
        <f>U15</f>
        <v>29241.387999999999</v>
      </c>
      <c r="AD3" s="1166"/>
      <c r="AE3" s="1166"/>
      <c r="AF3" s="1166"/>
      <c r="AG3" s="1166"/>
      <c r="AH3" s="1166"/>
      <c r="AI3" s="1167">
        <f>AA15</f>
        <v>3.8</v>
      </c>
      <c r="AJ3" s="1167"/>
      <c r="AK3" s="1167"/>
      <c r="AL3" s="542" t="s">
        <v>356</v>
      </c>
      <c r="AM3" s="543" t="s">
        <v>357</v>
      </c>
      <c r="AN3" s="544"/>
    </row>
    <row r="4" spans="1:57" s="544" customFormat="1" ht="5.25" customHeight="1" x14ac:dyDescent="0.15">
      <c r="A4" s="291"/>
      <c r="B4" s="291"/>
      <c r="C4" s="291"/>
      <c r="D4" s="291"/>
      <c r="E4" s="546"/>
      <c r="F4" s="291"/>
      <c r="G4" s="291"/>
      <c r="H4" s="291"/>
      <c r="I4" s="291"/>
      <c r="J4" s="291"/>
      <c r="K4" s="291"/>
      <c r="L4" s="291"/>
      <c r="M4" s="291"/>
      <c r="N4" s="546"/>
      <c r="O4" s="543"/>
      <c r="P4" s="543"/>
      <c r="Q4" s="543"/>
      <c r="R4" s="543"/>
      <c r="S4" s="547"/>
      <c r="T4" s="548"/>
      <c r="U4" s="548"/>
      <c r="V4" s="543"/>
      <c r="W4" s="543"/>
      <c r="X4" s="543"/>
      <c r="Y4" s="291"/>
      <c r="Z4" s="549"/>
      <c r="AA4" s="543"/>
      <c r="AB4" s="543"/>
      <c r="AC4" s="291"/>
      <c r="AD4" s="291"/>
      <c r="AE4" s="291"/>
      <c r="AF4" s="291"/>
      <c r="AG4" s="291"/>
      <c r="AH4" s="291"/>
      <c r="AI4" s="291"/>
      <c r="AJ4" s="291"/>
      <c r="AK4" s="291"/>
      <c r="AL4" s="291"/>
      <c r="AM4" s="291"/>
      <c r="AR4" s="550"/>
    </row>
    <row r="5" spans="1:57" s="544" customFormat="1" ht="9" customHeight="1" x14ac:dyDescent="0.15">
      <c r="A5" s="291"/>
      <c r="B5" s="1168" t="s">
        <v>358</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row>
    <row r="6" spans="1:57" s="544" customFormat="1" ht="9" customHeight="1" x14ac:dyDescent="0.15">
      <c r="A6" s="291"/>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P6" s="551"/>
      <c r="AQ6" s="551"/>
      <c r="AR6" s="551"/>
      <c r="AS6" s="551"/>
      <c r="AT6" s="551"/>
      <c r="AU6" s="551"/>
      <c r="AV6" s="551"/>
      <c r="AW6" s="551"/>
      <c r="AX6" s="551"/>
      <c r="AY6" s="551"/>
      <c r="AZ6" s="551"/>
      <c r="BA6" s="551"/>
      <c r="BB6" s="551"/>
      <c r="BC6" s="551"/>
      <c r="BD6" s="551"/>
      <c r="BE6" s="551"/>
    </row>
    <row r="7" spans="1:57" s="544" customFormat="1" ht="9" customHeight="1" x14ac:dyDescent="0.15">
      <c r="A7" s="291"/>
      <c r="B7" s="1168"/>
      <c r="C7" s="1168"/>
      <c r="D7" s="1168"/>
      <c r="E7" s="1168"/>
      <c r="F7" s="1168"/>
      <c r="G7" s="1168"/>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8"/>
      <c r="AG7" s="1168"/>
      <c r="AH7" s="1168"/>
      <c r="AI7" s="1168"/>
      <c r="AJ7" s="1168"/>
      <c r="AK7" s="1168"/>
      <c r="AL7" s="1168"/>
      <c r="AM7" s="1168"/>
      <c r="AP7" s="551"/>
      <c r="AQ7" s="551"/>
      <c r="AR7" s="551"/>
      <c r="AS7" s="551"/>
      <c r="AT7" s="551"/>
      <c r="AU7" s="551"/>
      <c r="AV7" s="551"/>
      <c r="AW7" s="551"/>
      <c r="AX7" s="551"/>
      <c r="AY7" s="551"/>
      <c r="AZ7" s="551"/>
      <c r="BA7" s="551"/>
      <c r="BB7" s="551"/>
      <c r="BC7" s="551"/>
      <c r="BD7" s="551"/>
      <c r="BE7" s="551"/>
    </row>
    <row r="8" spans="1:57" s="544" customFormat="1" ht="9" customHeight="1" x14ac:dyDescent="0.15">
      <c r="A8" s="291"/>
      <c r="B8" s="1168"/>
      <c r="C8" s="1168"/>
      <c r="D8" s="1168"/>
      <c r="E8" s="1168"/>
      <c r="F8" s="1168"/>
      <c r="G8" s="1168"/>
      <c r="H8" s="1168"/>
      <c r="I8" s="1168"/>
      <c r="J8" s="1168"/>
      <c r="K8" s="1168"/>
      <c r="L8" s="1168"/>
      <c r="M8" s="1168"/>
      <c r="N8" s="1168"/>
      <c r="O8" s="1168"/>
      <c r="P8" s="1168"/>
      <c r="Q8" s="1168"/>
      <c r="R8" s="1168"/>
      <c r="S8" s="1168"/>
      <c r="T8" s="1168"/>
      <c r="U8" s="1168"/>
      <c r="V8" s="1168"/>
      <c r="W8" s="1168"/>
      <c r="X8" s="1168"/>
      <c r="Y8" s="1168"/>
      <c r="Z8" s="1168"/>
      <c r="AA8" s="1168"/>
      <c r="AB8" s="1168"/>
      <c r="AC8" s="1168"/>
      <c r="AD8" s="1168"/>
      <c r="AE8" s="1168"/>
      <c r="AF8" s="1168"/>
      <c r="AG8" s="1168"/>
      <c r="AH8" s="1168"/>
      <c r="AI8" s="1168"/>
      <c r="AJ8" s="1168"/>
      <c r="AK8" s="1168"/>
      <c r="AL8" s="1168"/>
      <c r="AM8" s="1168"/>
      <c r="AP8" s="551"/>
      <c r="AQ8" s="551"/>
      <c r="AR8" s="551"/>
      <c r="AS8" s="551"/>
      <c r="AT8" s="551"/>
      <c r="AU8" s="551"/>
      <c r="AV8" s="551"/>
      <c r="AW8" s="551"/>
      <c r="AX8" s="551"/>
      <c r="AY8" s="551"/>
      <c r="AZ8" s="551"/>
      <c r="BA8" s="551"/>
      <c r="BB8" s="551"/>
      <c r="BC8" s="551"/>
      <c r="BD8" s="551"/>
      <c r="BE8" s="551"/>
    </row>
    <row r="9" spans="1:57" s="544" customFormat="1" ht="9" customHeight="1" x14ac:dyDescent="0.15">
      <c r="A9" s="552"/>
      <c r="B9" s="1168"/>
      <c r="C9" s="1168"/>
      <c r="D9" s="1168"/>
      <c r="E9" s="1168"/>
      <c r="F9" s="1168"/>
      <c r="G9" s="1168"/>
      <c r="H9" s="1168"/>
      <c r="I9" s="1168"/>
      <c r="J9" s="1168"/>
      <c r="K9" s="1168"/>
      <c r="L9" s="1168"/>
      <c r="M9" s="1168"/>
      <c r="N9" s="1168"/>
      <c r="O9" s="1168"/>
      <c r="P9" s="1168"/>
      <c r="Q9" s="1168"/>
      <c r="R9" s="1168"/>
      <c r="S9" s="1168"/>
      <c r="T9" s="1168"/>
      <c r="U9" s="1168"/>
      <c r="V9" s="1168"/>
      <c r="W9" s="1168"/>
      <c r="X9" s="1168"/>
      <c r="Y9" s="1168"/>
      <c r="Z9" s="1168"/>
      <c r="AA9" s="1168"/>
      <c r="AB9" s="1168"/>
      <c r="AC9" s="1168"/>
      <c r="AD9" s="1168"/>
      <c r="AE9" s="1168"/>
      <c r="AF9" s="1168"/>
      <c r="AG9" s="1168"/>
      <c r="AH9" s="1168"/>
      <c r="AI9" s="1168"/>
      <c r="AJ9" s="1168"/>
      <c r="AK9" s="1168"/>
      <c r="AL9" s="1168"/>
      <c r="AM9" s="1168"/>
      <c r="AP9" s="551"/>
      <c r="AQ9" s="551"/>
      <c r="AR9" s="551"/>
      <c r="AS9" s="551"/>
      <c r="AT9" s="551"/>
      <c r="AU9" s="551"/>
      <c r="AV9" s="551"/>
      <c r="AW9" s="551"/>
      <c r="AX9" s="551"/>
      <c r="AY9" s="551"/>
      <c r="AZ9" s="551"/>
      <c r="BA9" s="551"/>
      <c r="BB9" s="551"/>
      <c r="BC9" s="551"/>
      <c r="BD9" s="551"/>
      <c r="BE9" s="551"/>
    </row>
    <row r="10" spans="1:57" ht="9.75" customHeigh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P10" s="551"/>
      <c r="AQ10" s="551"/>
      <c r="AR10" s="551"/>
      <c r="AS10" s="551"/>
      <c r="AT10" s="551"/>
      <c r="AU10" s="551"/>
      <c r="AV10" s="551"/>
      <c r="AW10" s="551"/>
      <c r="AX10" s="551"/>
      <c r="AY10" s="551"/>
      <c r="AZ10" s="551"/>
      <c r="BA10" s="551"/>
      <c r="BB10" s="551"/>
      <c r="BC10" s="551"/>
      <c r="BD10" s="551"/>
      <c r="BE10" s="551"/>
    </row>
    <row r="11" spans="1:57" ht="17.25" customHeight="1" thickBot="1"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553"/>
      <c r="AH11" s="368"/>
      <c r="AI11" s="368"/>
      <c r="AJ11" s="368"/>
      <c r="AK11" s="368"/>
      <c r="AL11" s="368"/>
      <c r="AM11" s="554" t="s">
        <v>359</v>
      </c>
      <c r="AP11" s="551"/>
      <c r="AQ11" s="551"/>
      <c r="AR11" s="551"/>
      <c r="AS11" s="551"/>
      <c r="AT11" s="551"/>
      <c r="AU11" s="551"/>
      <c r="AV11" s="551"/>
      <c r="AW11" s="551"/>
      <c r="AX11" s="551"/>
      <c r="AY11" s="551"/>
      <c r="AZ11" s="551"/>
      <c r="BA11" s="551"/>
      <c r="BB11" s="551"/>
      <c r="BC11" s="551"/>
      <c r="BD11" s="551"/>
      <c r="BE11" s="551"/>
    </row>
    <row r="12" spans="1:57" s="555" customFormat="1" ht="14.1" customHeight="1" x14ac:dyDescent="0.15">
      <c r="A12" s="192"/>
      <c r="B12" s="1169" t="s">
        <v>336</v>
      </c>
      <c r="C12" s="1157"/>
      <c r="D12" s="1157"/>
      <c r="E12" s="1157"/>
      <c r="F12" s="1157"/>
      <c r="G12" s="1157"/>
      <c r="H12" s="1170"/>
      <c r="I12" s="1175" t="s">
        <v>360</v>
      </c>
      <c r="J12" s="1176"/>
      <c r="K12" s="1176"/>
      <c r="L12" s="1176"/>
      <c r="M12" s="1176"/>
      <c r="N12" s="1177"/>
      <c r="O12" s="1175" t="s">
        <v>361</v>
      </c>
      <c r="P12" s="1176"/>
      <c r="Q12" s="1176"/>
      <c r="R12" s="1176"/>
      <c r="S12" s="1176"/>
      <c r="T12" s="1177"/>
      <c r="U12" s="1184" t="s">
        <v>243</v>
      </c>
      <c r="V12" s="1184"/>
      <c r="W12" s="1184"/>
      <c r="X12" s="1184"/>
      <c r="Y12" s="1184"/>
      <c r="Z12" s="1184"/>
      <c r="AA12" s="1184" t="s">
        <v>58</v>
      </c>
      <c r="AB12" s="1184"/>
      <c r="AC12" s="1184"/>
      <c r="AD12" s="1184"/>
      <c r="AE12" s="1184"/>
      <c r="AF12" s="1157" t="s">
        <v>362</v>
      </c>
      <c r="AG12" s="1157"/>
      <c r="AH12" s="1157"/>
      <c r="AI12" s="1157"/>
      <c r="AJ12" s="1157"/>
      <c r="AK12" s="1157"/>
      <c r="AL12" s="1157"/>
      <c r="AM12" s="1158"/>
      <c r="AP12" s="551"/>
      <c r="AQ12" s="551"/>
      <c r="AR12" s="551"/>
      <c r="AS12" s="551"/>
      <c r="AT12" s="551"/>
      <c r="AU12" s="551"/>
      <c r="AV12" s="551"/>
      <c r="AW12" s="551"/>
      <c r="AX12" s="551"/>
      <c r="AY12" s="551"/>
      <c r="AZ12" s="551"/>
      <c r="BA12" s="551"/>
      <c r="BB12" s="551"/>
      <c r="BC12" s="551"/>
      <c r="BD12" s="551"/>
      <c r="BE12" s="551"/>
    </row>
    <row r="13" spans="1:57" s="555" customFormat="1" ht="14.1" customHeight="1" x14ac:dyDescent="0.15">
      <c r="A13" s="192"/>
      <c r="B13" s="1171"/>
      <c r="C13" s="1159"/>
      <c r="D13" s="1159"/>
      <c r="E13" s="1159"/>
      <c r="F13" s="1159"/>
      <c r="G13" s="1159"/>
      <c r="H13" s="1172"/>
      <c r="I13" s="1178"/>
      <c r="J13" s="1179"/>
      <c r="K13" s="1179"/>
      <c r="L13" s="1179"/>
      <c r="M13" s="1179"/>
      <c r="N13" s="1180"/>
      <c r="O13" s="1178"/>
      <c r="P13" s="1179"/>
      <c r="Q13" s="1179"/>
      <c r="R13" s="1179"/>
      <c r="S13" s="1179"/>
      <c r="T13" s="1180"/>
      <c r="U13" s="1185"/>
      <c r="V13" s="1185"/>
      <c r="W13" s="1185"/>
      <c r="X13" s="1185"/>
      <c r="Y13" s="1185"/>
      <c r="Z13" s="1185"/>
      <c r="AA13" s="1185"/>
      <c r="AB13" s="1185"/>
      <c r="AC13" s="1185"/>
      <c r="AD13" s="1185"/>
      <c r="AE13" s="1185"/>
      <c r="AF13" s="1159"/>
      <c r="AG13" s="1159"/>
      <c r="AH13" s="1159"/>
      <c r="AI13" s="1159"/>
      <c r="AJ13" s="1159"/>
      <c r="AK13" s="1159"/>
      <c r="AL13" s="1159"/>
      <c r="AM13" s="1160"/>
      <c r="AP13" s="551"/>
      <c r="AQ13" s="551"/>
      <c r="AR13" s="551"/>
      <c r="AS13" s="551"/>
      <c r="AT13" s="551"/>
      <c r="AU13" s="551"/>
      <c r="AV13" s="551"/>
      <c r="AW13" s="551"/>
      <c r="AX13" s="551"/>
      <c r="AY13" s="551"/>
      <c r="AZ13" s="551"/>
      <c r="BA13" s="551"/>
      <c r="BB13" s="551"/>
      <c r="BC13" s="551"/>
      <c r="BD13" s="551"/>
      <c r="BE13" s="551"/>
    </row>
    <row r="14" spans="1:57" s="555" customFormat="1" ht="14.1" customHeight="1" thickBot="1" x14ac:dyDescent="0.2">
      <c r="A14" s="192"/>
      <c r="B14" s="1173"/>
      <c r="C14" s="1161"/>
      <c r="D14" s="1161"/>
      <c r="E14" s="1161"/>
      <c r="F14" s="1161"/>
      <c r="G14" s="1161"/>
      <c r="H14" s="1174"/>
      <c r="I14" s="1181"/>
      <c r="J14" s="1182"/>
      <c r="K14" s="1182"/>
      <c r="L14" s="1182"/>
      <c r="M14" s="1182"/>
      <c r="N14" s="1183"/>
      <c r="O14" s="1181"/>
      <c r="P14" s="1182"/>
      <c r="Q14" s="1182"/>
      <c r="R14" s="1182"/>
      <c r="S14" s="1182"/>
      <c r="T14" s="1183"/>
      <c r="U14" s="1186"/>
      <c r="V14" s="1186"/>
      <c r="W14" s="1186"/>
      <c r="X14" s="1186"/>
      <c r="Y14" s="1186"/>
      <c r="Z14" s="1186"/>
      <c r="AA14" s="1186"/>
      <c r="AB14" s="1186"/>
      <c r="AC14" s="1186"/>
      <c r="AD14" s="1186"/>
      <c r="AE14" s="1186"/>
      <c r="AF14" s="1161"/>
      <c r="AG14" s="1161"/>
      <c r="AH14" s="1161"/>
      <c r="AI14" s="1161"/>
      <c r="AJ14" s="1161"/>
      <c r="AK14" s="1161"/>
      <c r="AL14" s="1161"/>
      <c r="AM14" s="1162"/>
      <c r="AP14" s="551"/>
      <c r="AQ14" s="551"/>
      <c r="AR14" s="551"/>
      <c r="AS14" s="551"/>
      <c r="AT14" s="551"/>
      <c r="AU14" s="551"/>
      <c r="AV14" s="551"/>
      <c r="AW14" s="551"/>
      <c r="AX14" s="551"/>
      <c r="AY14" s="551"/>
      <c r="AZ14" s="551"/>
      <c r="BA14" s="551"/>
      <c r="BB14" s="551"/>
      <c r="BC14" s="551"/>
      <c r="BD14" s="551"/>
      <c r="BE14" s="551"/>
    </row>
    <row r="15" spans="1:57" s="555" customFormat="1" ht="41.45" customHeight="1" thickTop="1" x14ac:dyDescent="0.15">
      <c r="A15" s="192"/>
      <c r="B15" s="1196" t="s">
        <v>363</v>
      </c>
      <c r="C15" s="1197"/>
      <c r="D15" s="1197"/>
      <c r="E15" s="1197"/>
      <c r="F15" s="1197"/>
      <c r="G15" s="1197"/>
      <c r="H15" s="1198"/>
      <c r="I15" s="1199">
        <v>794469.38899999997</v>
      </c>
      <c r="J15" s="1200"/>
      <c r="K15" s="1200"/>
      <c r="L15" s="1200"/>
      <c r="M15" s="1200"/>
      <c r="N15" s="1201"/>
      <c r="O15" s="1199">
        <v>765228.00100000005</v>
      </c>
      <c r="P15" s="1200"/>
      <c r="Q15" s="1200"/>
      <c r="R15" s="1200"/>
      <c r="S15" s="1200"/>
      <c r="T15" s="1201"/>
      <c r="U15" s="1202">
        <v>29241.387999999999</v>
      </c>
      <c r="V15" s="1203"/>
      <c r="W15" s="1203"/>
      <c r="X15" s="1203"/>
      <c r="Y15" s="1203"/>
      <c r="Z15" s="1204"/>
      <c r="AA15" s="1205">
        <v>3.8</v>
      </c>
      <c r="AB15" s="1206"/>
      <c r="AC15" s="1206"/>
      <c r="AD15" s="1206"/>
      <c r="AE15" s="1207"/>
      <c r="AF15" s="1193" t="s">
        <v>364</v>
      </c>
      <c r="AG15" s="1194"/>
      <c r="AH15" s="1194"/>
      <c r="AI15" s="1194"/>
      <c r="AJ15" s="1194"/>
      <c r="AK15" s="1194"/>
      <c r="AL15" s="1194"/>
      <c r="AM15" s="1195"/>
    </row>
    <row r="16" spans="1:57" s="555" customFormat="1" ht="41.45" customHeight="1" x14ac:dyDescent="0.15">
      <c r="A16" s="192"/>
      <c r="B16" s="556"/>
      <c r="C16" s="1211" t="s">
        <v>120</v>
      </c>
      <c r="D16" s="1212"/>
      <c r="E16" s="1212"/>
      <c r="F16" s="1212"/>
      <c r="G16" s="1212"/>
      <c r="H16" s="1213"/>
      <c r="I16" s="1214">
        <v>344054.89299999998</v>
      </c>
      <c r="J16" s="1215"/>
      <c r="K16" s="1215"/>
      <c r="L16" s="1215"/>
      <c r="M16" s="1215"/>
      <c r="N16" s="1216"/>
      <c r="O16" s="1214">
        <v>332379.08600000001</v>
      </c>
      <c r="P16" s="1215"/>
      <c r="Q16" s="1215"/>
      <c r="R16" s="1215"/>
      <c r="S16" s="1215"/>
      <c r="T16" s="1216"/>
      <c r="U16" s="1217">
        <v>11675.807000000001</v>
      </c>
      <c r="V16" s="1218"/>
      <c r="W16" s="1218"/>
      <c r="X16" s="1218"/>
      <c r="Y16" s="1218"/>
      <c r="Z16" s="1219"/>
      <c r="AA16" s="1187">
        <v>3.5</v>
      </c>
      <c r="AB16" s="1188"/>
      <c r="AC16" s="1188"/>
      <c r="AD16" s="1188"/>
      <c r="AE16" s="1189"/>
      <c r="AF16" s="1208"/>
      <c r="AG16" s="1209"/>
      <c r="AH16" s="1209"/>
      <c r="AI16" s="1209"/>
      <c r="AJ16" s="1209"/>
      <c r="AK16" s="1209"/>
      <c r="AL16" s="1209"/>
      <c r="AM16" s="1210"/>
    </row>
    <row r="17" spans="1:44" s="555" customFormat="1" ht="41.45" customHeight="1" x14ac:dyDescent="0.15">
      <c r="A17" s="192"/>
      <c r="B17" s="557"/>
      <c r="C17" s="1221"/>
      <c r="D17" s="1211" t="s">
        <v>365</v>
      </c>
      <c r="E17" s="1212"/>
      <c r="F17" s="1212"/>
      <c r="G17" s="1212"/>
      <c r="H17" s="1213"/>
      <c r="I17" s="1214">
        <v>227553.71299999999</v>
      </c>
      <c r="J17" s="1215"/>
      <c r="K17" s="1215"/>
      <c r="L17" s="1215"/>
      <c r="M17" s="1215"/>
      <c r="N17" s="1216"/>
      <c r="O17" s="1214">
        <v>222079.21799999999</v>
      </c>
      <c r="P17" s="1215"/>
      <c r="Q17" s="1215"/>
      <c r="R17" s="1215"/>
      <c r="S17" s="1215"/>
      <c r="T17" s="1216"/>
      <c r="U17" s="1217">
        <v>5474.4949999999999</v>
      </c>
      <c r="V17" s="1218"/>
      <c r="W17" s="1218"/>
      <c r="X17" s="1218"/>
      <c r="Y17" s="1218"/>
      <c r="Z17" s="1219"/>
      <c r="AA17" s="1187">
        <v>2.5</v>
      </c>
      <c r="AB17" s="1188"/>
      <c r="AC17" s="1188"/>
      <c r="AD17" s="1188"/>
      <c r="AE17" s="1189"/>
      <c r="AF17" s="999" t="s">
        <v>1</v>
      </c>
      <c r="AG17" s="1190" t="s">
        <v>366</v>
      </c>
      <c r="AH17" s="1190"/>
      <c r="AI17" s="1190"/>
      <c r="AJ17" s="1190"/>
      <c r="AK17" s="1190"/>
      <c r="AL17" s="1190"/>
      <c r="AM17" s="1220"/>
    </row>
    <row r="18" spans="1:44" s="555" customFormat="1" ht="41.45" customHeight="1" x14ac:dyDescent="0.15">
      <c r="A18" s="192"/>
      <c r="B18" s="557"/>
      <c r="C18" s="1222"/>
      <c r="D18" s="1211" t="s">
        <v>367</v>
      </c>
      <c r="E18" s="1212"/>
      <c r="F18" s="1212"/>
      <c r="G18" s="1212"/>
      <c r="H18" s="1213"/>
      <c r="I18" s="1214">
        <v>116501.18</v>
      </c>
      <c r="J18" s="1215"/>
      <c r="K18" s="1215"/>
      <c r="L18" s="1215"/>
      <c r="M18" s="1215"/>
      <c r="N18" s="1216"/>
      <c r="O18" s="1214">
        <v>110299.868</v>
      </c>
      <c r="P18" s="1215"/>
      <c r="Q18" s="1215"/>
      <c r="R18" s="1215"/>
      <c r="S18" s="1215"/>
      <c r="T18" s="1216"/>
      <c r="U18" s="1217">
        <v>6201.3119999999999</v>
      </c>
      <c r="V18" s="1218"/>
      <c r="W18" s="1218"/>
      <c r="X18" s="1218"/>
      <c r="Y18" s="1218"/>
      <c r="Z18" s="1219"/>
      <c r="AA18" s="1187">
        <v>5.6</v>
      </c>
      <c r="AB18" s="1188"/>
      <c r="AC18" s="1188"/>
      <c r="AD18" s="1188"/>
      <c r="AE18" s="1189"/>
      <c r="AF18" s="999" t="s">
        <v>1</v>
      </c>
      <c r="AG18" s="1190" t="s">
        <v>368</v>
      </c>
      <c r="AH18" s="1191"/>
      <c r="AI18" s="1191"/>
      <c r="AJ18" s="1191"/>
      <c r="AK18" s="1191"/>
      <c r="AL18" s="1191"/>
      <c r="AM18" s="1192"/>
    </row>
    <row r="19" spans="1:44" s="555" customFormat="1" ht="41.45" customHeight="1" x14ac:dyDescent="0.15">
      <c r="A19" s="192"/>
      <c r="B19" s="557"/>
      <c r="C19" s="1223" t="s">
        <v>369</v>
      </c>
      <c r="D19" s="1212"/>
      <c r="E19" s="1212"/>
      <c r="F19" s="1212"/>
      <c r="G19" s="1212"/>
      <c r="H19" s="1213"/>
      <c r="I19" s="1214">
        <v>390909.11499999999</v>
      </c>
      <c r="J19" s="1215"/>
      <c r="K19" s="1215"/>
      <c r="L19" s="1215"/>
      <c r="M19" s="1215"/>
      <c r="N19" s="1216"/>
      <c r="O19" s="1214">
        <v>375676.35499999998</v>
      </c>
      <c r="P19" s="1215"/>
      <c r="Q19" s="1215"/>
      <c r="R19" s="1215"/>
      <c r="S19" s="1215"/>
      <c r="T19" s="1216"/>
      <c r="U19" s="1217">
        <v>15232.76</v>
      </c>
      <c r="V19" s="1218"/>
      <c r="W19" s="1218"/>
      <c r="X19" s="1218"/>
      <c r="Y19" s="1218"/>
      <c r="Z19" s="1219"/>
      <c r="AA19" s="1187">
        <v>4.0999999999999996</v>
      </c>
      <c r="AB19" s="1188"/>
      <c r="AC19" s="1188"/>
      <c r="AD19" s="1188"/>
      <c r="AE19" s="1189"/>
      <c r="AF19" s="1000" t="s">
        <v>370</v>
      </c>
      <c r="AG19" s="1190" t="s">
        <v>371</v>
      </c>
      <c r="AH19" s="1190"/>
      <c r="AI19" s="1190"/>
      <c r="AJ19" s="1190"/>
      <c r="AK19" s="1190"/>
      <c r="AL19" s="1190"/>
      <c r="AM19" s="1220"/>
    </row>
    <row r="20" spans="1:44" s="555" customFormat="1" ht="41.45" customHeight="1" thickBot="1" x14ac:dyDescent="0.2">
      <c r="A20" s="192"/>
      <c r="B20" s="558"/>
      <c r="C20" s="1227" t="s">
        <v>372</v>
      </c>
      <c r="D20" s="1228"/>
      <c r="E20" s="1228"/>
      <c r="F20" s="1228"/>
      <c r="G20" s="1228"/>
      <c r="H20" s="1229"/>
      <c r="I20" s="1230">
        <v>59505.381000000001</v>
      </c>
      <c r="J20" s="1231"/>
      <c r="K20" s="1231"/>
      <c r="L20" s="1231"/>
      <c r="M20" s="1231"/>
      <c r="N20" s="1232"/>
      <c r="O20" s="1230">
        <v>57172.56</v>
      </c>
      <c r="P20" s="1231"/>
      <c r="Q20" s="1231"/>
      <c r="R20" s="1231"/>
      <c r="S20" s="1231"/>
      <c r="T20" s="1232"/>
      <c r="U20" s="1233">
        <v>2332.8209999999999</v>
      </c>
      <c r="V20" s="1234"/>
      <c r="W20" s="1234"/>
      <c r="X20" s="1234"/>
      <c r="Y20" s="1234"/>
      <c r="Z20" s="1235"/>
      <c r="AA20" s="1236">
        <v>4.0999999999999996</v>
      </c>
      <c r="AB20" s="1237"/>
      <c r="AC20" s="1237"/>
      <c r="AD20" s="1237"/>
      <c r="AE20" s="1238"/>
      <c r="AF20" s="1061" t="s">
        <v>1</v>
      </c>
      <c r="AG20" s="1225" t="s">
        <v>373</v>
      </c>
      <c r="AH20" s="1225"/>
      <c r="AI20" s="1225"/>
      <c r="AJ20" s="1225"/>
      <c r="AK20" s="1225"/>
      <c r="AL20" s="1225"/>
      <c r="AM20" s="1226"/>
    </row>
    <row r="21" spans="1:44" s="555" customFormat="1" ht="3.75" customHeight="1" x14ac:dyDescent="0.15">
      <c r="B21" s="559"/>
      <c r="C21" s="560"/>
      <c r="D21" s="561"/>
      <c r="E21" s="561"/>
      <c r="F21" s="561"/>
      <c r="G21" s="561"/>
      <c r="H21" s="561"/>
      <c r="I21" s="562"/>
      <c r="J21" s="562"/>
      <c r="K21" s="562"/>
      <c r="L21" s="562"/>
      <c r="M21" s="562"/>
      <c r="N21" s="562"/>
      <c r="O21" s="562"/>
      <c r="P21" s="562"/>
      <c r="Q21" s="562"/>
      <c r="R21" s="562"/>
      <c r="S21" s="562"/>
      <c r="T21" s="562"/>
      <c r="U21" s="563"/>
      <c r="V21" s="563"/>
      <c r="W21" s="563"/>
      <c r="X21" s="563"/>
      <c r="Y21" s="563"/>
      <c r="Z21" s="563"/>
      <c r="AA21" s="564"/>
      <c r="AB21" s="564"/>
      <c r="AC21" s="564"/>
      <c r="AD21" s="564"/>
      <c r="AE21" s="564"/>
      <c r="AF21" s="565"/>
      <c r="AG21" s="565"/>
      <c r="AH21" s="565"/>
      <c r="AI21" s="565"/>
      <c r="AJ21" s="565"/>
      <c r="AK21" s="565"/>
      <c r="AL21" s="565"/>
      <c r="AM21" s="565"/>
    </row>
    <row r="22" spans="1:44" ht="6" customHeight="1" x14ac:dyDescent="0.15">
      <c r="B22" s="571"/>
      <c r="C22" s="567"/>
      <c r="D22" s="568"/>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70"/>
      <c r="AI22" s="570"/>
      <c r="AJ22" s="570"/>
      <c r="AK22" s="570"/>
      <c r="AL22" s="570"/>
      <c r="AM22" s="570"/>
    </row>
    <row r="23" spans="1:44" ht="14.25" customHeight="1" x14ac:dyDescent="0.15">
      <c r="B23" s="566"/>
      <c r="C23" s="567"/>
      <c r="D23" s="568"/>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70"/>
      <c r="AI23" s="570"/>
      <c r="AJ23" s="570"/>
      <c r="AK23" s="570"/>
      <c r="AL23" s="570"/>
      <c r="AM23" s="570"/>
    </row>
    <row r="24" spans="1:44" ht="6" customHeight="1" x14ac:dyDescent="0.15">
      <c r="B24" s="572"/>
      <c r="C24" s="567"/>
      <c r="D24" s="568"/>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70"/>
      <c r="AG24" s="570"/>
      <c r="AH24" s="570"/>
      <c r="AI24" s="570"/>
      <c r="AJ24" s="570"/>
      <c r="AK24" s="570"/>
      <c r="AL24" s="570"/>
      <c r="AM24" s="570"/>
    </row>
    <row r="25" spans="1:44" s="545" customFormat="1" ht="24" customHeight="1" x14ac:dyDescent="0.15">
      <c r="B25" s="573" t="s">
        <v>353</v>
      </c>
      <c r="D25" s="1224" t="s">
        <v>700</v>
      </c>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c r="AG25" s="1224"/>
      <c r="AH25" s="1224"/>
      <c r="AI25" s="1224"/>
      <c r="AJ25" s="1224"/>
      <c r="AK25" s="1224"/>
      <c r="AL25" s="1224"/>
      <c r="AM25" s="1224"/>
    </row>
    <row r="26" spans="1:44" ht="14.25" customHeight="1" x14ac:dyDescent="0.15">
      <c r="AR26" s="574"/>
    </row>
    <row r="27" spans="1:44" s="545" customFormat="1" ht="14.25" x14ac:dyDescent="0.15">
      <c r="B27" s="573"/>
      <c r="D27" s="575"/>
      <c r="E27" s="575"/>
      <c r="F27" s="575"/>
      <c r="G27" s="575"/>
      <c r="H27" s="575"/>
      <c r="I27" s="575"/>
      <c r="J27" s="575"/>
      <c r="K27" s="576"/>
      <c r="L27" s="576"/>
      <c r="M27" s="576"/>
      <c r="N27" s="576"/>
      <c r="AM27" s="577"/>
    </row>
    <row r="28" spans="1:44" s="545" customFormat="1" ht="14.25" x14ac:dyDescent="0.15">
      <c r="B28" s="573"/>
      <c r="D28" s="575"/>
      <c r="E28" s="575"/>
      <c r="F28" s="575"/>
      <c r="G28" s="575"/>
      <c r="H28" s="575"/>
      <c r="I28" s="575"/>
      <c r="J28" s="575"/>
      <c r="K28" s="576"/>
      <c r="L28" s="576"/>
      <c r="M28" s="576"/>
      <c r="N28" s="576"/>
      <c r="AM28" s="577"/>
    </row>
    <row r="29" spans="1:44" s="545" customFormat="1" ht="13.5" customHeight="1" x14ac:dyDescent="0.15">
      <c r="B29" s="573"/>
      <c r="D29" s="575"/>
      <c r="E29" s="575"/>
      <c r="F29" s="575"/>
      <c r="G29" s="575"/>
      <c r="H29" s="575"/>
      <c r="I29" s="575"/>
      <c r="J29" s="575"/>
      <c r="M29" s="578"/>
      <c r="N29" s="578"/>
      <c r="AM29" s="579"/>
    </row>
    <row r="30" spans="1:44" ht="14.25" customHeight="1" x14ac:dyDescent="0.15">
      <c r="B30" s="580"/>
      <c r="C30" s="580"/>
      <c r="D30" s="581"/>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row>
    <row r="31" spans="1:44" x14ac:dyDescent="0.15">
      <c r="Z31" s="582"/>
      <c r="AA31" s="582"/>
      <c r="AB31" s="582"/>
      <c r="AC31" s="582"/>
      <c r="AD31" s="582"/>
      <c r="AE31" s="582"/>
      <c r="AF31" s="582"/>
      <c r="AG31" s="582"/>
      <c r="AH31" s="582"/>
      <c r="AI31" s="582"/>
      <c r="AJ31" s="582"/>
      <c r="AK31" s="582"/>
      <c r="AL31" s="582"/>
      <c r="AM31" s="582"/>
      <c r="AN31" s="582"/>
      <c r="AO31" s="582"/>
      <c r="AP31" s="582"/>
      <c r="AQ31" s="582"/>
    </row>
    <row r="32" spans="1:44" x14ac:dyDescent="0.15">
      <c r="Z32" s="582"/>
      <c r="AA32" s="582"/>
      <c r="AB32" s="582"/>
      <c r="AC32" s="582"/>
      <c r="AD32" s="582"/>
      <c r="AE32" s="582"/>
      <c r="AF32" s="582"/>
      <c r="AG32" s="582"/>
      <c r="AH32" s="582"/>
      <c r="AI32" s="582"/>
      <c r="AJ32" s="582"/>
      <c r="AK32" s="582"/>
      <c r="AL32" s="582"/>
      <c r="AM32" s="582"/>
      <c r="AN32" s="582"/>
      <c r="AO32" s="582"/>
      <c r="AP32" s="582"/>
      <c r="AQ32" s="582"/>
    </row>
    <row r="33" spans="26:43" x14ac:dyDescent="0.15">
      <c r="Z33" s="582"/>
      <c r="AA33" s="582"/>
      <c r="AB33" s="582"/>
      <c r="AC33" s="582"/>
      <c r="AD33" s="582"/>
      <c r="AE33" s="582"/>
      <c r="AF33" s="582"/>
      <c r="AG33" s="582"/>
      <c r="AH33" s="582"/>
      <c r="AI33" s="582"/>
      <c r="AJ33" s="582"/>
      <c r="AK33" s="582"/>
      <c r="AL33" s="582"/>
      <c r="AM33" s="582"/>
      <c r="AN33" s="582"/>
      <c r="AO33" s="582"/>
      <c r="AP33" s="582"/>
      <c r="AQ33" s="582"/>
    </row>
    <row r="34" spans="26:43" x14ac:dyDescent="0.15">
      <c r="Z34" s="582"/>
      <c r="AA34" s="582"/>
      <c r="AB34" s="582"/>
      <c r="AC34" s="582"/>
      <c r="AD34" s="582"/>
      <c r="AE34" s="582"/>
      <c r="AF34" s="582"/>
      <c r="AG34" s="582"/>
      <c r="AH34" s="582"/>
      <c r="AI34" s="582"/>
      <c r="AJ34" s="582"/>
      <c r="AK34" s="582"/>
      <c r="AL34" s="582"/>
      <c r="AM34" s="582"/>
      <c r="AN34" s="582"/>
      <c r="AO34" s="582"/>
      <c r="AP34" s="582"/>
      <c r="AQ34" s="582"/>
    </row>
    <row r="35" spans="26:43" x14ac:dyDescent="0.15">
      <c r="Z35" s="582"/>
      <c r="AA35" s="582"/>
      <c r="AB35" s="582"/>
      <c r="AC35" s="582"/>
      <c r="AD35" s="582"/>
      <c r="AE35" s="582"/>
      <c r="AF35" s="582"/>
      <c r="AG35" s="582"/>
      <c r="AH35" s="582"/>
      <c r="AI35" s="582"/>
      <c r="AJ35" s="582"/>
      <c r="AK35" s="582"/>
      <c r="AL35" s="582"/>
      <c r="AM35" s="582"/>
      <c r="AN35" s="582"/>
      <c r="AO35" s="582"/>
      <c r="AP35" s="582"/>
      <c r="AQ35" s="582"/>
    </row>
    <row r="36" spans="26:43" x14ac:dyDescent="0.15">
      <c r="Z36" s="582"/>
      <c r="AA36" s="582"/>
      <c r="AB36" s="582"/>
      <c r="AC36" s="582"/>
      <c r="AD36" s="582"/>
      <c r="AE36" s="582"/>
      <c r="AF36" s="582"/>
      <c r="AG36" s="582"/>
      <c r="AH36" s="582"/>
      <c r="AI36" s="582"/>
      <c r="AJ36" s="582"/>
      <c r="AK36" s="582"/>
      <c r="AL36" s="582"/>
      <c r="AM36" s="582"/>
      <c r="AN36" s="582"/>
      <c r="AO36" s="582"/>
      <c r="AP36" s="582"/>
      <c r="AQ36" s="582"/>
    </row>
    <row r="37" spans="26:43" x14ac:dyDescent="0.15">
      <c r="Z37" s="582"/>
      <c r="AA37" s="582"/>
      <c r="AB37" s="582"/>
      <c r="AC37" s="582"/>
      <c r="AD37" s="582"/>
      <c r="AE37" s="582"/>
      <c r="AF37" s="582"/>
      <c r="AG37" s="582"/>
      <c r="AH37" s="582"/>
      <c r="AI37" s="582"/>
      <c r="AJ37" s="582"/>
      <c r="AK37" s="582"/>
      <c r="AL37" s="582"/>
      <c r="AM37" s="582"/>
      <c r="AN37" s="582"/>
      <c r="AO37" s="582"/>
      <c r="AP37" s="582"/>
      <c r="AQ37" s="582"/>
    </row>
    <row r="38" spans="26:43" x14ac:dyDescent="0.15">
      <c r="Z38" s="582"/>
      <c r="AA38" s="582"/>
      <c r="AB38" s="582"/>
      <c r="AC38" s="582"/>
      <c r="AD38" s="582"/>
      <c r="AE38" s="582"/>
      <c r="AF38" s="582"/>
      <c r="AG38" s="582"/>
      <c r="AH38" s="582"/>
      <c r="AI38" s="582"/>
      <c r="AJ38" s="582"/>
      <c r="AK38" s="582"/>
      <c r="AL38" s="582"/>
      <c r="AM38" s="582"/>
      <c r="AN38" s="582"/>
      <c r="AO38" s="582"/>
      <c r="AP38" s="582"/>
      <c r="AQ38" s="582"/>
    </row>
    <row r="39" spans="26:43" x14ac:dyDescent="0.15">
      <c r="Z39" s="582"/>
      <c r="AA39" s="582"/>
      <c r="AB39" s="582"/>
      <c r="AC39" s="582"/>
      <c r="AD39" s="582"/>
      <c r="AE39" s="582"/>
      <c r="AF39" s="582"/>
      <c r="AG39" s="582"/>
      <c r="AH39" s="582"/>
      <c r="AI39" s="582"/>
      <c r="AJ39" s="582"/>
      <c r="AK39" s="582"/>
      <c r="AL39" s="582"/>
      <c r="AM39" s="582"/>
      <c r="AN39" s="582"/>
      <c r="AO39" s="582"/>
      <c r="AP39" s="582"/>
      <c r="AQ39" s="582"/>
    </row>
    <row r="40" spans="26:43" x14ac:dyDescent="0.15">
      <c r="Z40" s="582"/>
      <c r="AA40" s="582"/>
      <c r="AB40" s="582"/>
      <c r="AC40" s="582"/>
      <c r="AD40" s="582"/>
      <c r="AE40" s="582"/>
      <c r="AF40" s="582"/>
      <c r="AG40" s="582"/>
      <c r="AH40" s="582"/>
      <c r="AI40" s="582"/>
      <c r="AJ40" s="582"/>
      <c r="AK40" s="582"/>
      <c r="AL40" s="582"/>
      <c r="AM40" s="582"/>
      <c r="AN40" s="582"/>
      <c r="AO40" s="582"/>
      <c r="AP40" s="582"/>
      <c r="AQ40" s="582"/>
    </row>
    <row r="41" spans="26:43" x14ac:dyDescent="0.15">
      <c r="Z41" s="582"/>
      <c r="AA41" s="582"/>
      <c r="AB41" s="582"/>
      <c r="AC41" s="582"/>
      <c r="AD41" s="582"/>
      <c r="AE41" s="582"/>
      <c r="AF41" s="582"/>
      <c r="AG41" s="582"/>
      <c r="AH41" s="582"/>
      <c r="AI41" s="582"/>
      <c r="AJ41" s="582"/>
      <c r="AK41" s="582"/>
      <c r="AL41" s="582"/>
      <c r="AM41" s="582"/>
      <c r="AN41" s="582"/>
      <c r="AO41" s="582"/>
      <c r="AP41" s="582"/>
      <c r="AQ41" s="582"/>
    </row>
    <row r="42" spans="26:43" x14ac:dyDescent="0.15">
      <c r="Z42" s="582"/>
      <c r="AA42" s="582"/>
      <c r="AB42" s="582"/>
      <c r="AC42" s="582"/>
      <c r="AD42" s="582"/>
      <c r="AE42" s="582"/>
      <c r="AF42" s="582"/>
      <c r="AG42" s="582"/>
      <c r="AH42" s="582"/>
      <c r="AI42" s="582"/>
      <c r="AJ42" s="583"/>
      <c r="AK42" s="584"/>
      <c r="AL42" s="584"/>
      <c r="AM42" s="582"/>
      <c r="AN42" s="582"/>
      <c r="AO42" s="582"/>
      <c r="AP42" s="582"/>
      <c r="AQ42" s="582"/>
    </row>
    <row r="43" spans="26:43" x14ac:dyDescent="0.15">
      <c r="Z43" s="582"/>
      <c r="AA43" s="582"/>
      <c r="AB43" s="582"/>
      <c r="AC43" s="582"/>
      <c r="AD43" s="582"/>
      <c r="AE43" s="582"/>
      <c r="AF43" s="582"/>
      <c r="AG43" s="582"/>
      <c r="AH43" s="582"/>
      <c r="AI43" s="582"/>
      <c r="AL43" s="582"/>
      <c r="AM43" s="582"/>
      <c r="AN43" s="582"/>
      <c r="AO43" s="582"/>
      <c r="AP43" s="582"/>
      <c r="AQ43" s="582"/>
    </row>
    <row r="44" spans="26:43" x14ac:dyDescent="0.15">
      <c r="Z44" s="582"/>
      <c r="AA44" s="582"/>
      <c r="AB44" s="582"/>
      <c r="AC44" s="582"/>
      <c r="AD44" s="582"/>
      <c r="AE44" s="582"/>
      <c r="AF44" s="582"/>
      <c r="AG44" s="582"/>
      <c r="AH44" s="582"/>
      <c r="AI44" s="582"/>
      <c r="AL44" s="582"/>
      <c r="AM44" s="582"/>
      <c r="AN44" s="582"/>
      <c r="AO44" s="582"/>
      <c r="AP44" s="582"/>
      <c r="AQ44" s="582"/>
    </row>
    <row r="45" spans="26:43" x14ac:dyDescent="0.15">
      <c r="Z45" s="582"/>
      <c r="AA45" s="582"/>
      <c r="AB45" s="582"/>
      <c r="AC45" s="582"/>
      <c r="AD45" s="582"/>
      <c r="AE45" s="582"/>
      <c r="AF45" s="582"/>
      <c r="AG45" s="582"/>
      <c r="AH45" s="582"/>
      <c r="AI45" s="582"/>
      <c r="AJ45" s="582"/>
      <c r="AK45" s="582"/>
      <c r="AL45" s="582"/>
      <c r="AM45" s="582"/>
      <c r="AN45" s="582"/>
      <c r="AO45" s="582"/>
      <c r="AP45" s="582"/>
      <c r="AQ45" s="582"/>
    </row>
    <row r="46" spans="26:43" x14ac:dyDescent="0.15">
      <c r="Z46" s="582"/>
      <c r="AA46" s="582"/>
      <c r="AB46" s="582"/>
      <c r="AC46" s="582"/>
      <c r="AD46" s="582"/>
      <c r="AE46" s="582"/>
      <c r="AF46" s="582"/>
      <c r="AG46" s="582"/>
      <c r="AH46" s="582"/>
      <c r="AI46" s="582"/>
      <c r="AJ46" s="582"/>
      <c r="AK46" s="582"/>
      <c r="AL46" s="582"/>
      <c r="AM46" s="582"/>
      <c r="AN46" s="582"/>
      <c r="AO46" s="582"/>
      <c r="AP46" s="582"/>
      <c r="AQ46" s="582"/>
    </row>
    <row r="47" spans="26:43" x14ac:dyDescent="0.15">
      <c r="Z47" s="582"/>
      <c r="AA47" s="582"/>
      <c r="AB47" s="582"/>
      <c r="AC47" s="582"/>
      <c r="AD47" s="582"/>
      <c r="AE47" s="582"/>
      <c r="AF47" s="582"/>
      <c r="AG47" s="582"/>
      <c r="AH47" s="582"/>
      <c r="AI47" s="582"/>
      <c r="AJ47" s="582"/>
      <c r="AK47" s="582"/>
      <c r="AL47" s="582"/>
      <c r="AM47" s="582"/>
      <c r="AN47" s="582"/>
      <c r="AO47" s="582"/>
      <c r="AP47" s="582"/>
      <c r="AQ47" s="582"/>
    </row>
    <row r="48" spans="26:43" x14ac:dyDescent="0.15">
      <c r="Z48" s="582"/>
      <c r="AA48" s="582"/>
      <c r="AB48" s="582"/>
      <c r="AC48" s="582"/>
      <c r="AD48" s="582"/>
      <c r="AE48" s="582"/>
      <c r="AF48" s="582"/>
      <c r="AG48" s="582"/>
      <c r="AH48" s="582"/>
      <c r="AI48" s="582"/>
      <c r="AJ48" s="582"/>
      <c r="AK48" s="582"/>
      <c r="AL48" s="582"/>
      <c r="AM48" s="582"/>
      <c r="AN48" s="582"/>
      <c r="AO48" s="582"/>
      <c r="AP48" s="582"/>
      <c r="AQ48" s="582"/>
    </row>
    <row r="49" spans="26:43" x14ac:dyDescent="0.15">
      <c r="Z49" s="582"/>
      <c r="AA49" s="582"/>
      <c r="AB49" s="582"/>
      <c r="AC49" s="582"/>
      <c r="AD49" s="582"/>
      <c r="AE49" s="582"/>
      <c r="AF49" s="582"/>
      <c r="AG49" s="582"/>
      <c r="AH49" s="582"/>
      <c r="AI49" s="582"/>
      <c r="AJ49" s="582"/>
      <c r="AK49" s="582"/>
      <c r="AL49" s="582"/>
      <c r="AM49" s="582"/>
      <c r="AN49" s="582"/>
      <c r="AO49" s="582"/>
      <c r="AP49" s="582"/>
      <c r="AQ49" s="582"/>
    </row>
    <row r="58" spans="26:43" ht="13.5" customHeight="1" x14ac:dyDescent="0.15">
      <c r="AC58" s="585"/>
      <c r="AD58" s="585"/>
      <c r="AE58" s="585"/>
      <c r="AF58" s="585"/>
      <c r="AG58" s="585"/>
      <c r="AH58" s="585"/>
      <c r="AI58" s="585"/>
      <c r="AJ58" s="585"/>
      <c r="AK58" s="585"/>
      <c r="AL58" s="585"/>
      <c r="AM58" s="585"/>
    </row>
    <row r="59" spans="26:43" x14ac:dyDescent="0.15">
      <c r="AA59" s="585"/>
      <c r="AB59" s="586"/>
      <c r="AC59" s="585"/>
      <c r="AD59" s="585"/>
      <c r="AE59" s="585"/>
      <c r="AF59" s="585"/>
      <c r="AG59" s="585"/>
      <c r="AH59" s="585"/>
      <c r="AI59" s="585"/>
      <c r="AJ59" s="585"/>
      <c r="AK59" s="585"/>
      <c r="AL59" s="585"/>
      <c r="AM59" s="585"/>
    </row>
  </sheetData>
  <mergeCells count="50">
    <mergeCell ref="D25:AM25"/>
    <mergeCell ref="AG20:AM20"/>
    <mergeCell ref="C20:H20"/>
    <mergeCell ref="I20:N20"/>
    <mergeCell ref="O20:T20"/>
    <mergeCell ref="U20:Z20"/>
    <mergeCell ref="AA20:AE20"/>
    <mergeCell ref="AG19:AM19"/>
    <mergeCell ref="C17:C18"/>
    <mergeCell ref="D17:H17"/>
    <mergeCell ref="I17:N17"/>
    <mergeCell ref="O17:T17"/>
    <mergeCell ref="U17:Z17"/>
    <mergeCell ref="D18:H18"/>
    <mergeCell ref="C19:H19"/>
    <mergeCell ref="I19:N19"/>
    <mergeCell ref="O19:T19"/>
    <mergeCell ref="U19:Z19"/>
    <mergeCell ref="AA19:AE19"/>
    <mergeCell ref="I18:N18"/>
    <mergeCell ref="O18:T18"/>
    <mergeCell ref="U18:Z18"/>
    <mergeCell ref="AG17:AM17"/>
    <mergeCell ref="AA17:AE17"/>
    <mergeCell ref="AA18:AE18"/>
    <mergeCell ref="AG18:AM18"/>
    <mergeCell ref="AF15:AM15"/>
    <mergeCell ref="B15:H15"/>
    <mergeCell ref="I15:N15"/>
    <mergeCell ref="O15:T15"/>
    <mergeCell ref="U15:Z15"/>
    <mergeCell ref="AA15:AE15"/>
    <mergeCell ref="AF16:AM16"/>
    <mergeCell ref="C16:H16"/>
    <mergeCell ref="I16:N16"/>
    <mergeCell ref="O16:T16"/>
    <mergeCell ref="U16:Z16"/>
    <mergeCell ref="AA16:AE16"/>
    <mergeCell ref="AF12:AM14"/>
    <mergeCell ref="D3:J3"/>
    <mergeCell ref="O3:V3"/>
    <mergeCell ref="W3:AB3"/>
    <mergeCell ref="AC3:AH3"/>
    <mergeCell ref="AI3:AK3"/>
    <mergeCell ref="B5:AM9"/>
    <mergeCell ref="B12:H14"/>
    <mergeCell ref="I12:N14"/>
    <mergeCell ref="O12:T14"/>
    <mergeCell ref="U12:Z14"/>
    <mergeCell ref="AA12:AE14"/>
  </mergeCells>
  <phoneticPr fontId="2"/>
  <pageMargins left="0.59055118110236227" right="0.31496062992125984" top="0.70866141732283472" bottom="0" header="0.51181102362204722" footer="0.31496062992125984"/>
  <pageSetup paperSize="9" scale="89" orientation="portrait" r:id="rId1"/>
  <headerFooter alignWithMargins="0">
    <oddFooter>&amp;C11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354"/>
  <sheetViews>
    <sheetView view="pageBreakPreview" topLeftCell="A43" zoomScaleNormal="130" zoomScaleSheetLayoutView="100" workbookViewId="0">
      <selection activeCell="AW55" sqref="AW55:BP67"/>
    </sheetView>
  </sheetViews>
  <sheetFormatPr defaultColWidth="9" defaultRowHeight="13.5" x14ac:dyDescent="0.15"/>
  <cols>
    <col min="1" max="1" width="1.375" style="828" customWidth="1"/>
    <col min="2" max="9" width="1.375" style="830" customWidth="1"/>
    <col min="10" max="10" width="1.875" style="830" customWidth="1"/>
    <col min="11" max="12" width="1.375" style="830" customWidth="1"/>
    <col min="13" max="13" width="4.375" style="830" customWidth="1"/>
    <col min="14" max="14" width="1.5" style="830" customWidth="1"/>
    <col min="15" max="38" width="1.375" style="830" customWidth="1"/>
    <col min="39" max="39" width="1.625" style="830" customWidth="1"/>
    <col min="40" max="47" width="1.375" style="830" customWidth="1"/>
    <col min="48" max="48" width="3.5" style="830" customWidth="1"/>
    <col min="49" max="66" width="1.375" style="830" customWidth="1"/>
    <col min="67" max="67" width="2.125" style="830" customWidth="1"/>
    <col min="68" max="68" width="3" style="830" customWidth="1"/>
    <col min="69" max="149" width="1.375" style="830" customWidth="1"/>
    <col min="150" max="16384" width="9" style="830"/>
  </cols>
  <sheetData>
    <row r="1" spans="1:86" s="674" customFormat="1" ht="24.75" customHeight="1" x14ac:dyDescent="0.15">
      <c r="A1" s="704" t="s">
        <v>468</v>
      </c>
      <c r="B1" s="705"/>
      <c r="F1" s="585"/>
    </row>
    <row r="2" spans="1:86" s="674" customFormat="1" ht="13.5" customHeight="1" x14ac:dyDescent="0.15">
      <c r="A2" s="706"/>
      <c r="B2" s="705"/>
      <c r="F2" s="585"/>
    </row>
    <row r="3" spans="1:86" s="674" customFormat="1" ht="22.5" customHeight="1" x14ac:dyDescent="0.15">
      <c r="A3" s="707" t="s">
        <v>469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row>
    <row r="4" spans="1:86" s="674" customFormat="1" ht="24.75" customHeight="1" x14ac:dyDescent="0.15">
      <c r="A4" s="708"/>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row>
    <row r="5" spans="1:86" s="674" customFormat="1" ht="43.5" customHeight="1" x14ac:dyDescent="0.15">
      <c r="A5" s="1240" t="s">
        <v>470</v>
      </c>
      <c r="B5" s="1240"/>
      <c r="C5" s="1240"/>
      <c r="D5" s="1240"/>
      <c r="E5" s="1240"/>
      <c r="F5" s="1240"/>
      <c r="G5" s="1240"/>
      <c r="H5" s="1240"/>
      <c r="I5" s="1240"/>
      <c r="J5" s="1240"/>
      <c r="K5" s="1240"/>
      <c r="L5" s="1240"/>
      <c r="M5" s="1240"/>
      <c r="N5" s="1241" t="s">
        <v>471</v>
      </c>
      <c r="O5" s="1241"/>
      <c r="P5" s="1241"/>
      <c r="Q5" s="1241"/>
      <c r="R5" s="1241"/>
      <c r="S5" s="1241"/>
      <c r="T5" s="1241"/>
      <c r="U5" s="1241"/>
      <c r="V5" s="1241"/>
      <c r="W5" s="1241"/>
      <c r="X5" s="1241"/>
      <c r="Y5" s="1241"/>
      <c r="Z5" s="1242"/>
      <c r="AA5" s="1243" t="s">
        <v>472</v>
      </c>
      <c r="AB5" s="1241"/>
      <c r="AC5" s="1241"/>
      <c r="AD5" s="1241"/>
      <c r="AE5" s="1241"/>
      <c r="AF5" s="1241"/>
      <c r="AG5" s="1241"/>
      <c r="AH5" s="1241"/>
      <c r="AI5" s="1241"/>
      <c r="AJ5" s="1241"/>
      <c r="AK5" s="1241"/>
      <c r="AL5" s="1241"/>
      <c r="AM5" s="1241"/>
      <c r="AN5" s="1244" t="s">
        <v>473</v>
      </c>
      <c r="AO5" s="1245"/>
      <c r="AP5" s="1245"/>
      <c r="AQ5" s="1245"/>
      <c r="AR5" s="1245"/>
      <c r="AS5" s="1245"/>
      <c r="AT5" s="1245"/>
      <c r="AU5" s="1245"/>
      <c r="AV5" s="1245"/>
      <c r="AW5" s="1240" t="s">
        <v>474</v>
      </c>
      <c r="AX5" s="1240"/>
      <c r="AY5" s="1240"/>
      <c r="AZ5" s="1240"/>
      <c r="BA5" s="1240"/>
      <c r="BB5" s="1240"/>
      <c r="BC5" s="1240"/>
      <c r="BD5" s="1240"/>
      <c r="BE5" s="1240"/>
      <c r="BF5" s="1240"/>
      <c r="BG5" s="1240"/>
      <c r="BH5" s="1240"/>
      <c r="BI5" s="1240"/>
      <c r="BJ5" s="1240"/>
      <c r="BK5" s="1240"/>
      <c r="BL5" s="1240"/>
      <c r="BM5" s="1240"/>
      <c r="BN5" s="1240"/>
      <c r="BO5" s="1240"/>
      <c r="BP5" s="1240"/>
      <c r="BZ5" s="1239"/>
      <c r="CA5" s="1239"/>
      <c r="CB5" s="1239"/>
      <c r="CC5" s="1239"/>
      <c r="CD5" s="1239"/>
      <c r="CE5" s="1239"/>
      <c r="CF5" s="1239"/>
      <c r="CG5" s="709"/>
      <c r="CH5" s="710"/>
    </row>
    <row r="6" spans="1:86" s="674" customFormat="1" ht="16.5" customHeight="1" x14ac:dyDescent="0.15">
      <c r="A6" s="1246" t="s">
        <v>475</v>
      </c>
      <c r="B6" s="1247"/>
      <c r="C6" s="1247"/>
      <c r="D6" s="1247"/>
      <c r="E6" s="1247"/>
      <c r="F6" s="1247"/>
      <c r="G6" s="1247"/>
      <c r="H6" s="1247"/>
      <c r="I6" s="1247"/>
      <c r="J6" s="1247"/>
      <c r="K6" s="1247"/>
      <c r="L6" s="1247"/>
      <c r="M6" s="1248"/>
      <c r="N6" s="711"/>
      <c r="O6" s="712"/>
      <c r="P6" s="712"/>
      <c r="Q6" s="712"/>
      <c r="R6" s="712"/>
      <c r="S6" s="712"/>
      <c r="T6" s="712"/>
      <c r="U6" s="712"/>
      <c r="V6" s="712"/>
      <c r="W6" s="712"/>
      <c r="X6" s="712"/>
      <c r="Y6" s="712"/>
      <c r="Z6" s="712"/>
      <c r="AA6" s="711"/>
      <c r="AB6" s="711"/>
      <c r="AC6" s="711"/>
      <c r="AD6" s="711"/>
      <c r="AE6" s="711"/>
      <c r="AF6" s="711"/>
      <c r="AG6" s="711"/>
      <c r="AH6" s="711"/>
      <c r="AI6" s="711"/>
      <c r="AJ6" s="711"/>
      <c r="AK6" s="711"/>
      <c r="AL6" s="711"/>
      <c r="AM6" s="713"/>
      <c r="AN6" s="714"/>
      <c r="AO6" s="715"/>
      <c r="AP6" s="715"/>
      <c r="AQ6" s="715"/>
      <c r="AR6" s="715"/>
      <c r="AS6" s="715"/>
      <c r="AT6" s="715"/>
      <c r="AU6" s="715"/>
      <c r="AV6" s="716"/>
      <c r="AW6" s="1249" t="s">
        <v>476</v>
      </c>
      <c r="AX6" s="1250"/>
      <c r="AY6" s="1250"/>
      <c r="AZ6" s="1250"/>
      <c r="BA6" s="1250"/>
      <c r="BB6" s="1250"/>
      <c r="BC6" s="1250"/>
      <c r="BD6" s="1250"/>
      <c r="BE6" s="1250"/>
      <c r="BF6" s="1250"/>
      <c r="BG6" s="1250"/>
      <c r="BH6" s="1250"/>
      <c r="BI6" s="1250"/>
      <c r="BJ6" s="1250"/>
      <c r="BK6" s="1250"/>
      <c r="BL6" s="1250"/>
      <c r="BM6" s="1250"/>
      <c r="BN6" s="1250"/>
      <c r="BO6" s="1250"/>
      <c r="BP6" s="1251"/>
    </row>
    <row r="7" spans="1:86" s="674" customFormat="1" ht="16.5" customHeight="1" x14ac:dyDescent="0.15">
      <c r="A7" s="717"/>
      <c r="B7" s="718"/>
      <c r="C7" s="718"/>
      <c r="D7" s="718"/>
      <c r="E7" s="718"/>
      <c r="F7" s="718"/>
      <c r="G7" s="718"/>
      <c r="H7" s="718"/>
      <c r="I7" s="718"/>
      <c r="J7" s="718"/>
      <c r="K7" s="718"/>
      <c r="L7" s="718"/>
      <c r="M7" s="719"/>
      <c r="N7" s="1252" t="s">
        <v>477</v>
      </c>
      <c r="O7" s="1253"/>
      <c r="P7" s="1253"/>
      <c r="Q7" s="1253"/>
      <c r="R7" s="1253"/>
      <c r="S7" s="1253"/>
      <c r="T7" s="1253"/>
      <c r="U7" s="1253"/>
      <c r="V7" s="1253"/>
      <c r="W7" s="1253"/>
      <c r="X7" s="1253"/>
      <c r="Y7" s="1253"/>
      <c r="Z7" s="1253"/>
      <c r="AA7" s="1253"/>
      <c r="AB7" s="1253"/>
      <c r="AC7" s="1253"/>
      <c r="AD7" s="1253"/>
      <c r="AE7" s="1253"/>
      <c r="AF7" s="1253"/>
      <c r="AG7" s="1253"/>
      <c r="AH7" s="1253"/>
      <c r="AI7" s="1253"/>
      <c r="AJ7" s="1253"/>
      <c r="AK7" s="1253"/>
      <c r="AL7" s="1253"/>
      <c r="AM7" s="1254"/>
      <c r="AN7" s="1258" t="s">
        <v>478</v>
      </c>
      <c r="AO7" s="1259"/>
      <c r="AP7" s="1259"/>
      <c r="AQ7" s="1259"/>
      <c r="AR7" s="1259"/>
      <c r="AS7" s="1259"/>
      <c r="AT7" s="1259"/>
      <c r="AU7" s="1259"/>
      <c r="AV7" s="1260"/>
      <c r="AW7" s="1252"/>
      <c r="AX7" s="1253"/>
      <c r="AY7" s="1253"/>
      <c r="AZ7" s="1253"/>
      <c r="BA7" s="1253"/>
      <c r="BB7" s="1253"/>
      <c r="BC7" s="1253"/>
      <c r="BD7" s="1253"/>
      <c r="BE7" s="1253"/>
      <c r="BF7" s="1253"/>
      <c r="BG7" s="1253"/>
      <c r="BH7" s="1253"/>
      <c r="BI7" s="1253"/>
      <c r="BJ7" s="1253"/>
      <c r="BK7" s="1253"/>
      <c r="BL7" s="1253"/>
      <c r="BM7" s="1253"/>
      <c r="BN7" s="1253"/>
      <c r="BO7" s="1253"/>
      <c r="BP7" s="1254"/>
    </row>
    <row r="8" spans="1:86" s="674" customFormat="1" ht="18" customHeight="1" x14ac:dyDescent="0.15">
      <c r="A8" s="1261" t="s">
        <v>479</v>
      </c>
      <c r="B8" s="1262"/>
      <c r="C8" s="1262"/>
      <c r="D8" s="1262"/>
      <c r="E8" s="1262"/>
      <c r="F8" s="1262"/>
      <c r="G8" s="1262"/>
      <c r="H8" s="1262"/>
      <c r="I8" s="1262"/>
      <c r="J8" s="1262"/>
      <c r="K8" s="1262"/>
      <c r="L8" s="1262"/>
      <c r="M8" s="1263"/>
      <c r="N8" s="1252"/>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4"/>
      <c r="AN8" s="1258"/>
      <c r="AO8" s="1259"/>
      <c r="AP8" s="1259"/>
      <c r="AQ8" s="1259"/>
      <c r="AR8" s="1259"/>
      <c r="AS8" s="1259"/>
      <c r="AT8" s="1259"/>
      <c r="AU8" s="1259"/>
      <c r="AV8" s="1260"/>
      <c r="AW8" s="1252"/>
      <c r="AX8" s="1253"/>
      <c r="AY8" s="1253"/>
      <c r="AZ8" s="1253"/>
      <c r="BA8" s="1253"/>
      <c r="BB8" s="1253"/>
      <c r="BC8" s="1253"/>
      <c r="BD8" s="1253"/>
      <c r="BE8" s="1253"/>
      <c r="BF8" s="1253"/>
      <c r="BG8" s="1253"/>
      <c r="BH8" s="1253"/>
      <c r="BI8" s="1253"/>
      <c r="BJ8" s="1253"/>
      <c r="BK8" s="1253"/>
      <c r="BL8" s="1253"/>
      <c r="BM8" s="1253"/>
      <c r="BN8" s="1253"/>
      <c r="BO8" s="1253"/>
      <c r="BP8" s="1254"/>
    </row>
    <row r="9" spans="1:86" s="674" customFormat="1" ht="10.5" customHeight="1" x14ac:dyDescent="0.15">
      <c r="A9" s="1261"/>
      <c r="B9" s="1262"/>
      <c r="C9" s="1262"/>
      <c r="D9" s="1262"/>
      <c r="E9" s="1262"/>
      <c r="F9" s="1262"/>
      <c r="G9" s="1262"/>
      <c r="H9" s="1262"/>
      <c r="I9" s="1262"/>
      <c r="J9" s="1262"/>
      <c r="K9" s="1262"/>
      <c r="L9" s="1262"/>
      <c r="M9" s="1263"/>
      <c r="N9" s="720"/>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721"/>
      <c r="AN9" s="1258"/>
      <c r="AO9" s="1259"/>
      <c r="AP9" s="1259"/>
      <c r="AQ9" s="1259"/>
      <c r="AR9" s="1259"/>
      <c r="AS9" s="1259"/>
      <c r="AT9" s="1259"/>
      <c r="AU9" s="1259"/>
      <c r="AV9" s="1260"/>
      <c r="AW9" s="1252"/>
      <c r="AX9" s="1253"/>
      <c r="AY9" s="1253"/>
      <c r="AZ9" s="1253"/>
      <c r="BA9" s="1253"/>
      <c r="BB9" s="1253"/>
      <c r="BC9" s="1253"/>
      <c r="BD9" s="1253"/>
      <c r="BE9" s="1253"/>
      <c r="BF9" s="1253"/>
      <c r="BG9" s="1253"/>
      <c r="BH9" s="1253"/>
      <c r="BI9" s="1253"/>
      <c r="BJ9" s="1253"/>
      <c r="BK9" s="1253"/>
      <c r="BL9" s="1253"/>
      <c r="BM9" s="1253"/>
      <c r="BN9" s="1253"/>
      <c r="BO9" s="1253"/>
      <c r="BP9" s="1254"/>
    </row>
    <row r="10" spans="1:86" s="674" customFormat="1" ht="18" customHeight="1" x14ac:dyDescent="0.15">
      <c r="A10" s="1261"/>
      <c r="B10" s="1262"/>
      <c r="C10" s="1262"/>
      <c r="D10" s="1262"/>
      <c r="E10" s="1262"/>
      <c r="F10" s="1262"/>
      <c r="G10" s="1262"/>
      <c r="H10" s="1262"/>
      <c r="I10" s="1262"/>
      <c r="J10" s="1262"/>
      <c r="K10" s="1262"/>
      <c r="L10" s="1262"/>
      <c r="M10" s="1263"/>
      <c r="N10" s="722"/>
      <c r="O10" s="1262" t="s">
        <v>480</v>
      </c>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721"/>
      <c r="AN10" s="1258"/>
      <c r="AO10" s="1259"/>
      <c r="AP10" s="1259"/>
      <c r="AQ10" s="1259"/>
      <c r="AR10" s="1259"/>
      <c r="AS10" s="1259"/>
      <c r="AT10" s="1259"/>
      <c r="AU10" s="1259"/>
      <c r="AV10" s="1260"/>
      <c r="AW10" s="1252"/>
      <c r="AX10" s="1253"/>
      <c r="AY10" s="1253"/>
      <c r="AZ10" s="1253"/>
      <c r="BA10" s="1253"/>
      <c r="BB10" s="1253"/>
      <c r="BC10" s="1253"/>
      <c r="BD10" s="1253"/>
      <c r="BE10" s="1253"/>
      <c r="BF10" s="1253"/>
      <c r="BG10" s="1253"/>
      <c r="BH10" s="1253"/>
      <c r="BI10" s="1253"/>
      <c r="BJ10" s="1253"/>
      <c r="BK10" s="1253"/>
      <c r="BL10" s="1253"/>
      <c r="BM10" s="1253"/>
      <c r="BN10" s="1253"/>
      <c r="BO10" s="1253"/>
      <c r="BP10" s="1254"/>
    </row>
    <row r="11" spans="1:86" s="674" customFormat="1" ht="18" customHeight="1" x14ac:dyDescent="0.15">
      <c r="A11" s="1261"/>
      <c r="B11" s="1262"/>
      <c r="C11" s="1262"/>
      <c r="D11" s="1262"/>
      <c r="E11" s="1262"/>
      <c r="F11" s="1262"/>
      <c r="G11" s="1262"/>
      <c r="H11" s="1262"/>
      <c r="I11" s="1262"/>
      <c r="J11" s="1262"/>
      <c r="K11" s="1262"/>
      <c r="L11" s="1262"/>
      <c r="M11" s="1263"/>
      <c r="N11" s="722"/>
      <c r="O11" s="460" t="s">
        <v>481</v>
      </c>
      <c r="P11" s="460"/>
      <c r="Q11" s="460"/>
      <c r="R11" s="460"/>
      <c r="S11" s="460"/>
      <c r="T11" s="460"/>
      <c r="U11" s="460"/>
      <c r="V11" s="460"/>
      <c r="W11" s="460"/>
      <c r="X11" s="460"/>
      <c r="Y11" s="460"/>
      <c r="Z11" s="460"/>
      <c r="AA11" s="460"/>
      <c r="AB11" s="460"/>
      <c r="AC11" s="460"/>
      <c r="AD11" s="460"/>
      <c r="AE11" s="460"/>
      <c r="AF11" s="460"/>
      <c r="AG11" s="460"/>
      <c r="AH11" s="460"/>
      <c r="AI11" s="189"/>
      <c r="AJ11" s="460"/>
      <c r="AK11" s="460"/>
      <c r="AL11" s="460"/>
      <c r="AM11" s="721"/>
      <c r="AN11" s="1258"/>
      <c r="AO11" s="1259"/>
      <c r="AP11" s="1259"/>
      <c r="AQ11" s="1259"/>
      <c r="AR11" s="1259"/>
      <c r="AS11" s="1259"/>
      <c r="AT11" s="1259"/>
      <c r="AU11" s="1259"/>
      <c r="AV11" s="1260"/>
      <c r="AW11" s="1252"/>
      <c r="AX11" s="1253"/>
      <c r="AY11" s="1253"/>
      <c r="AZ11" s="1253"/>
      <c r="BA11" s="1253"/>
      <c r="BB11" s="1253"/>
      <c r="BC11" s="1253"/>
      <c r="BD11" s="1253"/>
      <c r="BE11" s="1253"/>
      <c r="BF11" s="1253"/>
      <c r="BG11" s="1253"/>
      <c r="BH11" s="1253"/>
      <c r="BI11" s="1253"/>
      <c r="BJ11" s="1253"/>
      <c r="BK11" s="1253"/>
      <c r="BL11" s="1253"/>
      <c r="BM11" s="1253"/>
      <c r="BN11" s="1253"/>
      <c r="BO11" s="1253"/>
      <c r="BP11" s="1254"/>
    </row>
    <row r="12" spans="1:86" s="674" customFormat="1" ht="18" customHeight="1" x14ac:dyDescent="0.15">
      <c r="A12" s="1261"/>
      <c r="B12" s="1262"/>
      <c r="C12" s="1262"/>
      <c r="D12" s="1262"/>
      <c r="E12" s="1262"/>
      <c r="F12" s="1262"/>
      <c r="G12" s="1262"/>
      <c r="H12" s="1262"/>
      <c r="I12" s="1262"/>
      <c r="J12" s="1262"/>
      <c r="K12" s="1262"/>
      <c r="L12" s="1262"/>
      <c r="M12" s="1263"/>
      <c r="N12" s="723"/>
      <c r="O12" s="1264" t="s">
        <v>482</v>
      </c>
      <c r="P12" s="1264"/>
      <c r="Q12" s="1264"/>
      <c r="R12" s="1264"/>
      <c r="S12" s="1264"/>
      <c r="T12" s="1264"/>
      <c r="U12" s="1264"/>
      <c r="V12" s="724"/>
      <c r="W12" s="724"/>
      <c r="X12" s="724"/>
      <c r="Y12" s="724"/>
      <c r="Z12" s="724"/>
      <c r="AA12" s="459"/>
      <c r="AB12" s="459"/>
      <c r="AC12" s="459"/>
      <c r="AD12" s="459"/>
      <c r="AE12" s="724"/>
      <c r="AF12" s="725"/>
      <c r="AG12" s="726"/>
      <c r="AH12" s="726"/>
      <c r="AI12" s="726"/>
      <c r="AJ12" s="726"/>
      <c r="AK12" s="726"/>
      <c r="AL12" s="726"/>
      <c r="AM12" s="721"/>
      <c r="AN12" s="1258"/>
      <c r="AO12" s="1259"/>
      <c r="AP12" s="1259"/>
      <c r="AQ12" s="1259"/>
      <c r="AR12" s="1259"/>
      <c r="AS12" s="1259"/>
      <c r="AT12" s="1259"/>
      <c r="AU12" s="1259"/>
      <c r="AV12" s="1260"/>
      <c r="AW12" s="1252"/>
      <c r="AX12" s="1253"/>
      <c r="AY12" s="1253"/>
      <c r="AZ12" s="1253"/>
      <c r="BA12" s="1253"/>
      <c r="BB12" s="1253"/>
      <c r="BC12" s="1253"/>
      <c r="BD12" s="1253"/>
      <c r="BE12" s="1253"/>
      <c r="BF12" s="1253"/>
      <c r="BG12" s="1253"/>
      <c r="BH12" s="1253"/>
      <c r="BI12" s="1253"/>
      <c r="BJ12" s="1253"/>
      <c r="BK12" s="1253"/>
      <c r="BL12" s="1253"/>
      <c r="BM12" s="1253"/>
      <c r="BN12" s="1253"/>
      <c r="BO12" s="1253"/>
      <c r="BP12" s="1254"/>
    </row>
    <row r="13" spans="1:86" s="674" customFormat="1" ht="18" customHeight="1" x14ac:dyDescent="0.15">
      <c r="A13" s="1261"/>
      <c r="B13" s="1262"/>
      <c r="C13" s="1262"/>
      <c r="D13" s="1262"/>
      <c r="E13" s="1262"/>
      <c r="F13" s="1262"/>
      <c r="G13" s="1262"/>
      <c r="H13" s="1262"/>
      <c r="I13" s="1262"/>
      <c r="J13" s="1262"/>
      <c r="K13" s="1262"/>
      <c r="L13" s="1262"/>
      <c r="M13" s="1263"/>
      <c r="N13" s="720"/>
      <c r="O13" s="724"/>
      <c r="P13" s="189"/>
      <c r="Q13" s="1264" t="s">
        <v>483</v>
      </c>
      <c r="R13" s="1264"/>
      <c r="S13" s="1264"/>
      <c r="T13" s="1264"/>
      <c r="U13" s="1264"/>
      <c r="V13" s="1264"/>
      <c r="W13" s="724"/>
      <c r="X13" s="724"/>
      <c r="Y13" s="724"/>
      <c r="Z13" s="459"/>
      <c r="AA13" s="459"/>
      <c r="AB13" s="459"/>
      <c r="AC13" s="459"/>
      <c r="AD13" s="459"/>
      <c r="AE13" s="724"/>
      <c r="AF13" s="725"/>
      <c r="AG13" s="726"/>
      <c r="AH13" s="726"/>
      <c r="AI13" s="726"/>
      <c r="AJ13" s="726"/>
      <c r="AK13" s="726"/>
      <c r="AL13" s="726"/>
      <c r="AM13" s="721"/>
      <c r="AN13" s="1258"/>
      <c r="AO13" s="1259"/>
      <c r="AP13" s="1259"/>
      <c r="AQ13" s="1259"/>
      <c r="AR13" s="1259"/>
      <c r="AS13" s="1259"/>
      <c r="AT13" s="1259"/>
      <c r="AU13" s="1259"/>
      <c r="AV13" s="1260"/>
      <c r="AW13" s="1252"/>
      <c r="AX13" s="1253"/>
      <c r="AY13" s="1253"/>
      <c r="AZ13" s="1253"/>
      <c r="BA13" s="1253"/>
      <c r="BB13" s="1253"/>
      <c r="BC13" s="1253"/>
      <c r="BD13" s="1253"/>
      <c r="BE13" s="1253"/>
      <c r="BF13" s="1253"/>
      <c r="BG13" s="1253"/>
      <c r="BH13" s="1253"/>
      <c r="BI13" s="1253"/>
      <c r="BJ13" s="1253"/>
      <c r="BK13" s="1253"/>
      <c r="BL13" s="1253"/>
      <c r="BM13" s="1253"/>
      <c r="BN13" s="1253"/>
      <c r="BO13" s="1253"/>
      <c r="BP13" s="1254"/>
    </row>
    <row r="14" spans="1:86" s="674" customFormat="1" ht="18" customHeight="1" x14ac:dyDescent="0.15">
      <c r="A14" s="1261"/>
      <c r="B14" s="1262"/>
      <c r="C14" s="1262"/>
      <c r="D14" s="1262"/>
      <c r="E14" s="1262"/>
      <c r="F14" s="1262"/>
      <c r="G14" s="1262"/>
      <c r="H14" s="1262"/>
      <c r="I14" s="1262"/>
      <c r="J14" s="1262"/>
      <c r="K14" s="1262"/>
      <c r="L14" s="1262"/>
      <c r="M14" s="1263"/>
      <c r="N14" s="720"/>
      <c r="O14" s="459"/>
      <c r="P14" s="724"/>
      <c r="Q14" s="724"/>
      <c r="R14" s="1264" t="s">
        <v>484</v>
      </c>
      <c r="S14" s="1264"/>
      <c r="T14" s="1264"/>
      <c r="U14" s="1264"/>
      <c r="V14" s="1264"/>
      <c r="W14" s="1264"/>
      <c r="X14" s="1264"/>
      <c r="Y14" s="459"/>
      <c r="Z14" s="459"/>
      <c r="AA14" s="459"/>
      <c r="AB14" s="459"/>
      <c r="AC14" s="459"/>
      <c r="AD14" s="459"/>
      <c r="AE14" s="1264" t="s">
        <v>485</v>
      </c>
      <c r="AF14" s="1264"/>
      <c r="AG14" s="1264"/>
      <c r="AH14" s="1264"/>
      <c r="AI14" s="1264"/>
      <c r="AJ14" s="1264"/>
      <c r="AK14" s="1264"/>
      <c r="AL14" s="726"/>
      <c r="AM14" s="721"/>
      <c r="AN14" s="1258"/>
      <c r="AO14" s="1259"/>
      <c r="AP14" s="1259"/>
      <c r="AQ14" s="1259"/>
      <c r="AR14" s="1259"/>
      <c r="AS14" s="1259"/>
      <c r="AT14" s="1259"/>
      <c r="AU14" s="1259"/>
      <c r="AV14" s="1260"/>
      <c r="AW14" s="1252"/>
      <c r="AX14" s="1253"/>
      <c r="AY14" s="1253"/>
      <c r="AZ14" s="1253"/>
      <c r="BA14" s="1253"/>
      <c r="BB14" s="1253"/>
      <c r="BC14" s="1253"/>
      <c r="BD14" s="1253"/>
      <c r="BE14" s="1253"/>
      <c r="BF14" s="1253"/>
      <c r="BG14" s="1253"/>
      <c r="BH14" s="1253"/>
      <c r="BI14" s="1253"/>
      <c r="BJ14" s="1253"/>
      <c r="BK14" s="1253"/>
      <c r="BL14" s="1253"/>
      <c r="BM14" s="1253"/>
      <c r="BN14" s="1253"/>
      <c r="BO14" s="1253"/>
      <c r="BP14" s="1254"/>
    </row>
    <row r="15" spans="1:86" s="674" customFormat="1" ht="18" customHeight="1" x14ac:dyDescent="0.15">
      <c r="A15" s="1261"/>
      <c r="B15" s="1262"/>
      <c r="C15" s="1262"/>
      <c r="D15" s="1262"/>
      <c r="E15" s="1262"/>
      <c r="F15" s="1262"/>
      <c r="G15" s="1262"/>
      <c r="H15" s="1262"/>
      <c r="I15" s="1262"/>
      <c r="J15" s="1262"/>
      <c r="K15" s="1262"/>
      <c r="L15" s="1262"/>
      <c r="M15" s="1263"/>
      <c r="N15" s="720"/>
      <c r="O15" s="459"/>
      <c r="P15" s="189"/>
      <c r="Q15" s="1264" t="s">
        <v>486</v>
      </c>
      <c r="R15" s="1264"/>
      <c r="S15" s="1264"/>
      <c r="T15" s="1264"/>
      <c r="U15" s="1264"/>
      <c r="V15" s="1264"/>
      <c r="W15" s="724"/>
      <c r="X15" s="724"/>
      <c r="Y15" s="724"/>
      <c r="Z15" s="459"/>
      <c r="AA15" s="459"/>
      <c r="AB15" s="459"/>
      <c r="AC15" s="459"/>
      <c r="AD15" s="459"/>
      <c r="AE15" s="727"/>
      <c r="AF15" s="727"/>
      <c r="AG15" s="727"/>
      <c r="AH15" s="727"/>
      <c r="AI15" s="727"/>
      <c r="AJ15" s="727"/>
      <c r="AK15" s="727"/>
      <c r="AL15" s="726"/>
      <c r="AM15" s="721"/>
      <c r="AN15" s="1258"/>
      <c r="AO15" s="1259"/>
      <c r="AP15" s="1259"/>
      <c r="AQ15" s="1259"/>
      <c r="AR15" s="1259"/>
      <c r="AS15" s="1259"/>
      <c r="AT15" s="1259"/>
      <c r="AU15" s="1259"/>
      <c r="AV15" s="1260"/>
      <c r="AW15" s="1252"/>
      <c r="AX15" s="1253"/>
      <c r="AY15" s="1253"/>
      <c r="AZ15" s="1253"/>
      <c r="BA15" s="1253"/>
      <c r="BB15" s="1253"/>
      <c r="BC15" s="1253"/>
      <c r="BD15" s="1253"/>
      <c r="BE15" s="1253"/>
      <c r="BF15" s="1253"/>
      <c r="BG15" s="1253"/>
      <c r="BH15" s="1253"/>
      <c r="BI15" s="1253"/>
      <c r="BJ15" s="1253"/>
      <c r="BK15" s="1253"/>
      <c r="BL15" s="1253"/>
      <c r="BM15" s="1253"/>
      <c r="BN15" s="1253"/>
      <c r="BO15" s="1253"/>
      <c r="BP15" s="1254"/>
    </row>
    <row r="16" spans="1:86" s="674" customFormat="1" ht="18" customHeight="1" x14ac:dyDescent="0.15">
      <c r="A16" s="1261"/>
      <c r="B16" s="1262"/>
      <c r="C16" s="1262"/>
      <c r="D16" s="1262"/>
      <c r="E16" s="1262"/>
      <c r="F16" s="1262"/>
      <c r="G16" s="1262"/>
      <c r="H16" s="1262"/>
      <c r="I16" s="1262"/>
      <c r="J16" s="1262"/>
      <c r="K16" s="1262"/>
      <c r="L16" s="1262"/>
      <c r="M16" s="1263"/>
      <c r="N16" s="720"/>
      <c r="O16" s="459"/>
      <c r="P16" s="724"/>
      <c r="Q16" s="724"/>
      <c r="R16" s="1264" t="s">
        <v>487</v>
      </c>
      <c r="S16" s="1264"/>
      <c r="T16" s="1264"/>
      <c r="U16" s="1264"/>
      <c r="V16" s="1264"/>
      <c r="W16" s="1264"/>
      <c r="X16" s="1264"/>
      <c r="Y16" s="459"/>
      <c r="Z16" s="459"/>
      <c r="AA16" s="459"/>
      <c r="AB16" s="459"/>
      <c r="AC16" s="459"/>
      <c r="AD16" s="459"/>
      <c r="AE16" s="1264" t="s">
        <v>488</v>
      </c>
      <c r="AF16" s="1264"/>
      <c r="AG16" s="1264"/>
      <c r="AH16" s="1264"/>
      <c r="AI16" s="1264"/>
      <c r="AJ16" s="1264"/>
      <c r="AK16" s="1264"/>
      <c r="AL16" s="726"/>
      <c r="AM16" s="721"/>
      <c r="AN16" s="1258"/>
      <c r="AO16" s="1259"/>
      <c r="AP16" s="1259"/>
      <c r="AQ16" s="1259"/>
      <c r="AR16" s="1259"/>
      <c r="AS16" s="1259"/>
      <c r="AT16" s="1259"/>
      <c r="AU16" s="1259"/>
      <c r="AV16" s="1260"/>
      <c r="AW16" s="1252"/>
      <c r="AX16" s="1253"/>
      <c r="AY16" s="1253"/>
      <c r="AZ16" s="1253"/>
      <c r="BA16" s="1253"/>
      <c r="BB16" s="1253"/>
      <c r="BC16" s="1253"/>
      <c r="BD16" s="1253"/>
      <c r="BE16" s="1253"/>
      <c r="BF16" s="1253"/>
      <c r="BG16" s="1253"/>
      <c r="BH16" s="1253"/>
      <c r="BI16" s="1253"/>
      <c r="BJ16" s="1253"/>
      <c r="BK16" s="1253"/>
      <c r="BL16" s="1253"/>
      <c r="BM16" s="1253"/>
      <c r="BN16" s="1253"/>
      <c r="BO16" s="1253"/>
      <c r="BP16" s="1254"/>
    </row>
    <row r="17" spans="1:68" s="674" customFormat="1" ht="18" customHeight="1" x14ac:dyDescent="0.15">
      <c r="A17" s="1261"/>
      <c r="B17" s="1262"/>
      <c r="C17" s="1262"/>
      <c r="D17" s="1262"/>
      <c r="E17" s="1262"/>
      <c r="F17" s="1262"/>
      <c r="G17" s="1262"/>
      <c r="H17" s="1262"/>
      <c r="I17" s="1262"/>
      <c r="J17" s="1262"/>
      <c r="K17" s="1262"/>
      <c r="L17" s="1262"/>
      <c r="M17" s="1263"/>
      <c r="N17" s="720"/>
      <c r="O17" s="459"/>
      <c r="P17" s="189"/>
      <c r="Q17" s="1264" t="s">
        <v>489</v>
      </c>
      <c r="R17" s="1264"/>
      <c r="S17" s="1264"/>
      <c r="T17" s="1264"/>
      <c r="U17" s="1264"/>
      <c r="V17" s="1264"/>
      <c r="W17" s="724"/>
      <c r="X17" s="724"/>
      <c r="Y17" s="724"/>
      <c r="Z17" s="459"/>
      <c r="AA17" s="459"/>
      <c r="AB17" s="459"/>
      <c r="AC17" s="459"/>
      <c r="AD17" s="459"/>
      <c r="AE17" s="727"/>
      <c r="AF17" s="727"/>
      <c r="AG17" s="727"/>
      <c r="AH17" s="727"/>
      <c r="AI17" s="727"/>
      <c r="AJ17" s="727"/>
      <c r="AK17" s="727"/>
      <c r="AL17" s="726"/>
      <c r="AM17" s="721"/>
      <c r="AN17" s="1258"/>
      <c r="AO17" s="1259"/>
      <c r="AP17" s="1259"/>
      <c r="AQ17" s="1259"/>
      <c r="AR17" s="1259"/>
      <c r="AS17" s="1259"/>
      <c r="AT17" s="1259"/>
      <c r="AU17" s="1259"/>
      <c r="AV17" s="1260"/>
      <c r="AW17" s="1252"/>
      <c r="AX17" s="1253"/>
      <c r="AY17" s="1253"/>
      <c r="AZ17" s="1253"/>
      <c r="BA17" s="1253"/>
      <c r="BB17" s="1253"/>
      <c r="BC17" s="1253"/>
      <c r="BD17" s="1253"/>
      <c r="BE17" s="1253"/>
      <c r="BF17" s="1253"/>
      <c r="BG17" s="1253"/>
      <c r="BH17" s="1253"/>
      <c r="BI17" s="1253"/>
      <c r="BJ17" s="1253"/>
      <c r="BK17" s="1253"/>
      <c r="BL17" s="1253"/>
      <c r="BM17" s="1253"/>
      <c r="BN17" s="1253"/>
      <c r="BO17" s="1253"/>
      <c r="BP17" s="1254"/>
    </row>
    <row r="18" spans="1:68" s="674" customFormat="1" ht="18" customHeight="1" x14ac:dyDescent="0.15">
      <c r="A18" s="1261"/>
      <c r="B18" s="1262"/>
      <c r="C18" s="1262"/>
      <c r="D18" s="1262"/>
      <c r="E18" s="1262"/>
      <c r="F18" s="1262"/>
      <c r="G18" s="1262"/>
      <c r="H18" s="1262"/>
      <c r="I18" s="1262"/>
      <c r="J18" s="1262"/>
      <c r="K18" s="1262"/>
      <c r="L18" s="1262"/>
      <c r="M18" s="1263"/>
      <c r="N18" s="720"/>
      <c r="O18" s="459"/>
      <c r="P18" s="724"/>
      <c r="Q18" s="724"/>
      <c r="R18" s="1264" t="s">
        <v>490</v>
      </c>
      <c r="S18" s="1264"/>
      <c r="T18" s="1264"/>
      <c r="U18" s="1264"/>
      <c r="V18" s="1264"/>
      <c r="W18" s="1264"/>
      <c r="X18" s="1264"/>
      <c r="Y18" s="459"/>
      <c r="Z18" s="459"/>
      <c r="AA18" s="459"/>
      <c r="AB18" s="459"/>
      <c r="AC18" s="459"/>
      <c r="AD18" s="459"/>
      <c r="AE18" s="1264" t="s">
        <v>491</v>
      </c>
      <c r="AF18" s="1264"/>
      <c r="AG18" s="1264"/>
      <c r="AH18" s="1264"/>
      <c r="AI18" s="1264"/>
      <c r="AJ18" s="1264"/>
      <c r="AK18" s="1264"/>
      <c r="AL18" s="726"/>
      <c r="AM18" s="721"/>
      <c r="AN18" s="1258"/>
      <c r="AO18" s="1259"/>
      <c r="AP18" s="1259"/>
      <c r="AQ18" s="1259"/>
      <c r="AR18" s="1259"/>
      <c r="AS18" s="1259"/>
      <c r="AT18" s="1259"/>
      <c r="AU18" s="1259"/>
      <c r="AV18" s="1260"/>
      <c r="AW18" s="1252"/>
      <c r="AX18" s="1253"/>
      <c r="AY18" s="1253"/>
      <c r="AZ18" s="1253"/>
      <c r="BA18" s="1253"/>
      <c r="BB18" s="1253"/>
      <c r="BC18" s="1253"/>
      <c r="BD18" s="1253"/>
      <c r="BE18" s="1253"/>
      <c r="BF18" s="1253"/>
      <c r="BG18" s="1253"/>
      <c r="BH18" s="1253"/>
      <c r="BI18" s="1253"/>
      <c r="BJ18" s="1253"/>
      <c r="BK18" s="1253"/>
      <c r="BL18" s="1253"/>
      <c r="BM18" s="1253"/>
      <c r="BN18" s="1253"/>
      <c r="BO18" s="1253"/>
      <c r="BP18" s="1254"/>
    </row>
    <row r="19" spans="1:68" s="674" customFormat="1" ht="18" customHeight="1" x14ac:dyDescent="0.15">
      <c r="A19" s="1261"/>
      <c r="B19" s="1262"/>
      <c r="C19" s="1262"/>
      <c r="D19" s="1262"/>
      <c r="E19" s="1262"/>
      <c r="F19" s="1262"/>
      <c r="G19" s="1262"/>
      <c r="H19" s="1262"/>
      <c r="I19" s="1262"/>
      <c r="J19" s="1262"/>
      <c r="K19" s="1262"/>
      <c r="L19" s="1262"/>
      <c r="M19" s="1263"/>
      <c r="N19" s="720"/>
      <c r="O19" s="1264" t="s">
        <v>492</v>
      </c>
      <c r="P19" s="1264"/>
      <c r="Q19" s="1264"/>
      <c r="R19" s="1264"/>
      <c r="S19" s="1264"/>
      <c r="T19" s="1264"/>
      <c r="U19" s="1264"/>
      <c r="V19" s="724"/>
      <c r="W19" s="724"/>
      <c r="X19" s="724"/>
      <c r="Y19" s="459"/>
      <c r="Z19" s="459"/>
      <c r="AA19" s="459"/>
      <c r="AB19" s="459"/>
      <c r="AC19" s="459"/>
      <c r="AD19" s="459"/>
      <c r="AE19" s="1264"/>
      <c r="AF19" s="1264"/>
      <c r="AG19" s="1264"/>
      <c r="AH19" s="1264"/>
      <c r="AI19" s="1264"/>
      <c r="AJ19" s="726"/>
      <c r="AK19" s="726"/>
      <c r="AL19" s="726"/>
      <c r="AM19" s="721"/>
      <c r="AN19" s="1258"/>
      <c r="AO19" s="1259"/>
      <c r="AP19" s="1259"/>
      <c r="AQ19" s="1259"/>
      <c r="AR19" s="1259"/>
      <c r="AS19" s="1259"/>
      <c r="AT19" s="1259"/>
      <c r="AU19" s="1259"/>
      <c r="AV19" s="1260"/>
      <c r="AW19" s="1252"/>
      <c r="AX19" s="1253"/>
      <c r="AY19" s="1253"/>
      <c r="AZ19" s="1253"/>
      <c r="BA19" s="1253"/>
      <c r="BB19" s="1253"/>
      <c r="BC19" s="1253"/>
      <c r="BD19" s="1253"/>
      <c r="BE19" s="1253"/>
      <c r="BF19" s="1253"/>
      <c r="BG19" s="1253"/>
      <c r="BH19" s="1253"/>
      <c r="BI19" s="1253"/>
      <c r="BJ19" s="1253"/>
      <c r="BK19" s="1253"/>
      <c r="BL19" s="1253"/>
      <c r="BM19" s="1253"/>
      <c r="BN19" s="1253"/>
      <c r="BO19" s="1253"/>
      <c r="BP19" s="1254"/>
    </row>
    <row r="20" spans="1:68" s="674" customFormat="1" ht="17.25" customHeight="1" x14ac:dyDescent="0.15">
      <c r="A20" s="728" t="s">
        <v>493</v>
      </c>
      <c r="B20" s="729"/>
      <c r="C20" s="729"/>
      <c r="D20" s="729"/>
      <c r="E20" s="729"/>
      <c r="F20" s="729"/>
      <c r="G20" s="729"/>
      <c r="H20" s="729"/>
      <c r="I20" s="729"/>
      <c r="J20" s="729"/>
      <c r="K20" s="729"/>
      <c r="L20" s="729"/>
      <c r="M20" s="730"/>
      <c r="N20" s="720"/>
      <c r="O20" s="724"/>
      <c r="P20" s="724"/>
      <c r="Q20" s="724"/>
      <c r="R20" s="1264" t="s">
        <v>494</v>
      </c>
      <c r="S20" s="1264"/>
      <c r="T20" s="1264"/>
      <c r="U20" s="1264"/>
      <c r="V20" s="1264"/>
      <c r="W20" s="1264"/>
      <c r="X20" s="1264"/>
      <c r="Y20" s="459"/>
      <c r="Z20" s="459"/>
      <c r="AA20" s="459"/>
      <c r="AB20" s="459"/>
      <c r="AC20" s="459"/>
      <c r="AD20" s="459"/>
      <c r="AE20" s="1264" t="s">
        <v>495</v>
      </c>
      <c r="AF20" s="1264"/>
      <c r="AG20" s="1264"/>
      <c r="AH20" s="1264"/>
      <c r="AI20" s="1264"/>
      <c r="AJ20" s="1264"/>
      <c r="AK20" s="1264"/>
      <c r="AL20" s="726"/>
      <c r="AM20" s="721"/>
      <c r="AN20" s="1258"/>
      <c r="AO20" s="1259"/>
      <c r="AP20" s="1259"/>
      <c r="AQ20" s="1259"/>
      <c r="AR20" s="1259"/>
      <c r="AS20" s="1259"/>
      <c r="AT20" s="1259"/>
      <c r="AU20" s="1259"/>
      <c r="AV20" s="1260"/>
      <c r="AW20" s="1252"/>
      <c r="AX20" s="1253"/>
      <c r="AY20" s="1253"/>
      <c r="AZ20" s="1253"/>
      <c r="BA20" s="1253"/>
      <c r="BB20" s="1253"/>
      <c r="BC20" s="1253"/>
      <c r="BD20" s="1253"/>
      <c r="BE20" s="1253"/>
      <c r="BF20" s="1253"/>
      <c r="BG20" s="1253"/>
      <c r="BH20" s="1253"/>
      <c r="BI20" s="1253"/>
      <c r="BJ20" s="1253"/>
      <c r="BK20" s="1253"/>
      <c r="BL20" s="1253"/>
      <c r="BM20" s="1253"/>
      <c r="BN20" s="1253"/>
      <c r="BO20" s="1253"/>
      <c r="BP20" s="1254"/>
    </row>
    <row r="21" spans="1:68" s="674" customFormat="1" ht="17.25" customHeight="1" x14ac:dyDescent="0.15">
      <c r="A21" s="1265"/>
      <c r="B21" s="1266"/>
      <c r="C21" s="1266"/>
      <c r="D21" s="1266"/>
      <c r="E21" s="1266"/>
      <c r="F21" s="1266"/>
      <c r="G21" s="1266"/>
      <c r="H21" s="1266"/>
      <c r="I21" s="1266"/>
      <c r="J21" s="1266"/>
      <c r="K21" s="1266"/>
      <c r="L21" s="1266"/>
      <c r="M21" s="1267"/>
      <c r="N21" s="731"/>
      <c r="O21" s="731"/>
      <c r="P21" s="732"/>
      <c r="Q21" s="732"/>
      <c r="R21" s="732"/>
      <c r="S21" s="732"/>
      <c r="T21" s="720"/>
      <c r="U21" s="720"/>
      <c r="V21" s="720"/>
      <c r="W21" s="720"/>
      <c r="X21" s="720"/>
      <c r="Y21" s="732"/>
      <c r="Z21" s="732"/>
      <c r="AA21" s="732"/>
      <c r="AB21" s="732"/>
      <c r="AC21" s="732"/>
      <c r="AD21" s="732"/>
      <c r="AE21" s="720"/>
      <c r="AF21" s="720"/>
      <c r="AG21" s="720"/>
      <c r="AH21" s="720"/>
      <c r="AI21" s="720"/>
      <c r="AJ21" s="733"/>
      <c r="AK21" s="734"/>
      <c r="AL21" s="735"/>
      <c r="AM21" s="736"/>
      <c r="AN21" s="737"/>
      <c r="AO21" s="738"/>
      <c r="AP21" s="738"/>
      <c r="AQ21" s="738"/>
      <c r="AR21" s="738"/>
      <c r="AS21" s="738"/>
      <c r="AT21" s="738"/>
      <c r="AU21" s="738"/>
      <c r="AV21" s="739"/>
      <c r="AW21" s="1255"/>
      <c r="AX21" s="1256"/>
      <c r="AY21" s="1256"/>
      <c r="AZ21" s="1256"/>
      <c r="BA21" s="1256"/>
      <c r="BB21" s="1256"/>
      <c r="BC21" s="1256"/>
      <c r="BD21" s="1256"/>
      <c r="BE21" s="1256"/>
      <c r="BF21" s="1256"/>
      <c r="BG21" s="1256"/>
      <c r="BH21" s="1256"/>
      <c r="BI21" s="1256"/>
      <c r="BJ21" s="1256"/>
      <c r="BK21" s="1256"/>
      <c r="BL21" s="1256"/>
      <c r="BM21" s="1256"/>
      <c r="BN21" s="1256"/>
      <c r="BO21" s="1256"/>
      <c r="BP21" s="1257"/>
    </row>
    <row r="22" spans="1:68" s="674" customFormat="1" ht="16.5" customHeight="1" x14ac:dyDescent="0.15">
      <c r="A22" s="1246" t="s">
        <v>475</v>
      </c>
      <c r="B22" s="1247"/>
      <c r="C22" s="1247"/>
      <c r="D22" s="1247"/>
      <c r="E22" s="1247"/>
      <c r="F22" s="1247"/>
      <c r="G22" s="1247"/>
      <c r="H22" s="1247"/>
      <c r="I22" s="1247"/>
      <c r="J22" s="1247"/>
      <c r="K22" s="1247"/>
      <c r="L22" s="1247"/>
      <c r="M22" s="1248"/>
      <c r="N22" s="711"/>
      <c r="O22" s="712"/>
      <c r="P22" s="712"/>
      <c r="Q22" s="712"/>
      <c r="R22" s="712"/>
      <c r="S22" s="712"/>
      <c r="T22" s="712"/>
      <c r="U22" s="712"/>
      <c r="V22" s="712"/>
      <c r="W22" s="712"/>
      <c r="X22" s="712"/>
      <c r="Y22" s="712"/>
      <c r="Z22" s="712"/>
      <c r="AA22" s="711"/>
      <c r="AB22" s="711"/>
      <c r="AC22" s="711"/>
      <c r="AD22" s="711"/>
      <c r="AE22" s="711"/>
      <c r="AF22" s="711"/>
      <c r="AG22" s="711"/>
      <c r="AH22" s="711"/>
      <c r="AI22" s="711"/>
      <c r="AJ22" s="711"/>
      <c r="AK22" s="711"/>
      <c r="AL22" s="711"/>
      <c r="AM22" s="713"/>
      <c r="AN22" s="714"/>
      <c r="AO22" s="715"/>
      <c r="AP22" s="715"/>
      <c r="AQ22" s="715"/>
      <c r="AR22" s="715"/>
      <c r="AS22" s="715"/>
      <c r="AT22" s="715"/>
      <c r="AU22" s="715"/>
      <c r="AV22" s="716"/>
      <c r="AW22" s="1249" t="s">
        <v>496</v>
      </c>
      <c r="AX22" s="1250"/>
      <c r="AY22" s="1250"/>
      <c r="AZ22" s="1250"/>
      <c r="BA22" s="1250"/>
      <c r="BB22" s="1250"/>
      <c r="BC22" s="1250"/>
      <c r="BD22" s="1250"/>
      <c r="BE22" s="1250"/>
      <c r="BF22" s="1250"/>
      <c r="BG22" s="1250"/>
      <c r="BH22" s="1250"/>
      <c r="BI22" s="1250"/>
      <c r="BJ22" s="1250"/>
      <c r="BK22" s="1250"/>
      <c r="BL22" s="1250"/>
      <c r="BM22" s="1250"/>
      <c r="BN22" s="1250"/>
      <c r="BO22" s="1250"/>
      <c r="BP22" s="1251"/>
    </row>
    <row r="23" spans="1:68" s="674" customFormat="1" ht="12" customHeight="1" x14ac:dyDescent="0.15">
      <c r="A23" s="717"/>
      <c r="B23" s="718"/>
      <c r="C23" s="718"/>
      <c r="D23" s="718"/>
      <c r="E23" s="718"/>
      <c r="F23" s="718"/>
      <c r="G23" s="718"/>
      <c r="H23" s="718"/>
      <c r="I23" s="718"/>
      <c r="J23" s="718"/>
      <c r="K23" s="718"/>
      <c r="L23" s="718"/>
      <c r="M23" s="719"/>
      <c r="N23" s="740"/>
      <c r="O23" s="189"/>
      <c r="P23" s="741"/>
      <c r="Q23" s="741"/>
      <c r="R23" s="741"/>
      <c r="S23" s="741"/>
      <c r="T23" s="741"/>
      <c r="U23" s="741"/>
      <c r="V23" s="741"/>
      <c r="W23" s="741"/>
      <c r="X23" s="741"/>
      <c r="Y23" s="741"/>
      <c r="Z23" s="741"/>
      <c r="AA23" s="741"/>
      <c r="AB23" s="741"/>
      <c r="AC23" s="741"/>
      <c r="AD23" s="740"/>
      <c r="AE23" s="740"/>
      <c r="AF23" s="740"/>
      <c r="AG23" s="740"/>
      <c r="AH23" s="740"/>
      <c r="AI23" s="740"/>
      <c r="AJ23" s="741"/>
      <c r="AK23" s="741"/>
      <c r="AL23" s="741"/>
      <c r="AM23" s="721"/>
      <c r="AN23" s="1268" t="s">
        <v>497</v>
      </c>
      <c r="AO23" s="1269"/>
      <c r="AP23" s="1269"/>
      <c r="AQ23" s="1269"/>
      <c r="AR23" s="1269"/>
      <c r="AS23" s="1269"/>
      <c r="AT23" s="1269"/>
      <c r="AU23" s="1269"/>
      <c r="AV23" s="1270"/>
      <c r="AW23" s="1252"/>
      <c r="AX23" s="1253"/>
      <c r="AY23" s="1253"/>
      <c r="AZ23" s="1253"/>
      <c r="BA23" s="1253"/>
      <c r="BB23" s="1253"/>
      <c r="BC23" s="1253"/>
      <c r="BD23" s="1253"/>
      <c r="BE23" s="1253"/>
      <c r="BF23" s="1253"/>
      <c r="BG23" s="1253"/>
      <c r="BH23" s="1253"/>
      <c r="BI23" s="1253"/>
      <c r="BJ23" s="1253"/>
      <c r="BK23" s="1253"/>
      <c r="BL23" s="1253"/>
      <c r="BM23" s="1253"/>
      <c r="BN23" s="1253"/>
      <c r="BO23" s="1253"/>
      <c r="BP23" s="1254"/>
    </row>
    <row r="24" spans="1:68" s="674" customFormat="1" ht="18" customHeight="1" x14ac:dyDescent="0.15">
      <c r="A24" s="1261" t="s">
        <v>498</v>
      </c>
      <c r="B24" s="1262"/>
      <c r="C24" s="1262"/>
      <c r="D24" s="1262"/>
      <c r="E24" s="1262"/>
      <c r="F24" s="1262"/>
      <c r="G24" s="1262"/>
      <c r="H24" s="1262"/>
      <c r="I24" s="1262"/>
      <c r="J24" s="1262"/>
      <c r="K24" s="1262"/>
      <c r="L24" s="1262"/>
      <c r="M24" s="1263"/>
      <c r="N24" s="742" t="s">
        <v>499</v>
      </c>
      <c r="O24" s="740"/>
      <c r="P24" s="740"/>
      <c r="Q24" s="740"/>
      <c r="R24" s="740"/>
      <c r="S24" s="740"/>
      <c r="T24" s="740"/>
      <c r="U24" s="740"/>
      <c r="V24" s="740"/>
      <c r="W24" s="740"/>
      <c r="X24" s="740"/>
      <c r="Y24" s="740"/>
      <c r="Z24" s="740"/>
      <c r="AA24" s="740"/>
      <c r="AB24" s="740"/>
      <c r="AC24" s="740"/>
      <c r="AD24" s="189"/>
      <c r="AE24" s="189"/>
      <c r="AF24" s="189"/>
      <c r="AG24" s="189"/>
      <c r="AH24" s="189"/>
      <c r="AI24" s="189"/>
      <c r="AJ24" s="741"/>
      <c r="AK24" s="741"/>
      <c r="AL24" s="741"/>
      <c r="AM24" s="721"/>
      <c r="AN24" s="1268"/>
      <c r="AO24" s="1269"/>
      <c r="AP24" s="1269"/>
      <c r="AQ24" s="1269"/>
      <c r="AR24" s="1269"/>
      <c r="AS24" s="1269"/>
      <c r="AT24" s="1269"/>
      <c r="AU24" s="1269"/>
      <c r="AV24" s="1270"/>
      <c r="AW24" s="1252"/>
      <c r="AX24" s="1253"/>
      <c r="AY24" s="1253"/>
      <c r="AZ24" s="1253"/>
      <c r="BA24" s="1253"/>
      <c r="BB24" s="1253"/>
      <c r="BC24" s="1253"/>
      <c r="BD24" s="1253"/>
      <c r="BE24" s="1253"/>
      <c r="BF24" s="1253"/>
      <c r="BG24" s="1253"/>
      <c r="BH24" s="1253"/>
      <c r="BI24" s="1253"/>
      <c r="BJ24" s="1253"/>
      <c r="BK24" s="1253"/>
      <c r="BL24" s="1253"/>
      <c r="BM24" s="1253"/>
      <c r="BN24" s="1253"/>
      <c r="BO24" s="1253"/>
      <c r="BP24" s="1254"/>
    </row>
    <row r="25" spans="1:68" s="674" customFormat="1" ht="16.5" customHeight="1" x14ac:dyDescent="0.15">
      <c r="A25" s="1271"/>
      <c r="B25" s="1272"/>
      <c r="C25" s="1272"/>
      <c r="D25" s="1272"/>
      <c r="E25" s="1272"/>
      <c r="F25" s="1272"/>
      <c r="G25" s="1272"/>
      <c r="H25" s="1272"/>
      <c r="I25" s="1272"/>
      <c r="J25" s="1272"/>
      <c r="K25" s="1272"/>
      <c r="L25" s="1272"/>
      <c r="M25" s="1273"/>
      <c r="N25" s="742"/>
      <c r="O25" s="740"/>
      <c r="P25" s="740"/>
      <c r="Q25" s="740"/>
      <c r="R25" s="725" t="s">
        <v>500</v>
      </c>
      <c r="S25" s="740"/>
      <c r="T25" s="740"/>
      <c r="U25" s="740"/>
      <c r="V25" s="740"/>
      <c r="W25" s="740"/>
      <c r="X25" s="740"/>
      <c r="Y25" s="740"/>
      <c r="Z25" s="740"/>
      <c r="AA25" s="740"/>
      <c r="AB25" s="740"/>
      <c r="AC25" s="740"/>
      <c r="AD25" s="725" t="s">
        <v>501</v>
      </c>
      <c r="AE25" s="189"/>
      <c r="AF25" s="189"/>
      <c r="AG25" s="189"/>
      <c r="AH25" s="189"/>
      <c r="AI25" s="189"/>
      <c r="AJ25" s="741"/>
      <c r="AK25" s="741"/>
      <c r="AL25" s="741"/>
      <c r="AM25" s="721"/>
      <c r="AN25" s="1268"/>
      <c r="AO25" s="1269"/>
      <c r="AP25" s="1269"/>
      <c r="AQ25" s="1269"/>
      <c r="AR25" s="1269"/>
      <c r="AS25" s="1269"/>
      <c r="AT25" s="1269"/>
      <c r="AU25" s="1269"/>
      <c r="AV25" s="1270"/>
      <c r="AW25" s="1252"/>
      <c r="AX25" s="1253"/>
      <c r="AY25" s="1253"/>
      <c r="AZ25" s="1253"/>
      <c r="BA25" s="1253"/>
      <c r="BB25" s="1253"/>
      <c r="BC25" s="1253"/>
      <c r="BD25" s="1253"/>
      <c r="BE25" s="1253"/>
      <c r="BF25" s="1253"/>
      <c r="BG25" s="1253"/>
      <c r="BH25" s="1253"/>
      <c r="BI25" s="1253"/>
      <c r="BJ25" s="1253"/>
      <c r="BK25" s="1253"/>
      <c r="BL25" s="1253"/>
      <c r="BM25" s="1253"/>
      <c r="BN25" s="1253"/>
      <c r="BO25" s="1253"/>
      <c r="BP25" s="1254"/>
    </row>
    <row r="26" spans="1:68" s="674" customFormat="1" ht="16.5" customHeight="1" x14ac:dyDescent="0.2">
      <c r="A26" s="742" t="s">
        <v>493</v>
      </c>
      <c r="B26" s="724"/>
      <c r="C26" s="724"/>
      <c r="D26" s="724"/>
      <c r="E26" s="724"/>
      <c r="F26" s="724"/>
      <c r="G26" s="724"/>
      <c r="H26" s="724"/>
      <c r="I26" s="724"/>
      <c r="J26" s="724"/>
      <c r="K26" s="724"/>
      <c r="L26" s="724"/>
      <c r="M26" s="743"/>
      <c r="N26" s="744"/>
      <c r="O26" s="741"/>
      <c r="P26" s="741"/>
      <c r="Q26" s="741"/>
      <c r="R26" s="741"/>
      <c r="S26" s="741"/>
      <c r="T26" s="741"/>
      <c r="U26" s="745"/>
      <c r="V26" s="741"/>
      <c r="W26" s="746"/>
      <c r="X26" s="741"/>
      <c r="Y26" s="747"/>
      <c r="Z26" s="741"/>
      <c r="AA26" s="741"/>
      <c r="AB26" s="745"/>
      <c r="AC26" s="745"/>
      <c r="AD26" s="741"/>
      <c r="AE26" s="745"/>
      <c r="AF26" s="748"/>
      <c r="AG26" s="741"/>
      <c r="AH26" s="741"/>
      <c r="AI26" s="741"/>
      <c r="AJ26" s="741"/>
      <c r="AK26" s="741"/>
      <c r="AL26" s="741"/>
      <c r="AM26" s="721"/>
      <c r="AN26" s="1268"/>
      <c r="AO26" s="1269"/>
      <c r="AP26" s="1269"/>
      <c r="AQ26" s="1269"/>
      <c r="AR26" s="1269"/>
      <c r="AS26" s="1269"/>
      <c r="AT26" s="1269"/>
      <c r="AU26" s="1269"/>
      <c r="AV26" s="1270"/>
      <c r="AW26" s="1252"/>
      <c r="AX26" s="1253"/>
      <c r="AY26" s="1253"/>
      <c r="AZ26" s="1253"/>
      <c r="BA26" s="1253"/>
      <c r="BB26" s="1253"/>
      <c r="BC26" s="1253"/>
      <c r="BD26" s="1253"/>
      <c r="BE26" s="1253"/>
      <c r="BF26" s="1253"/>
      <c r="BG26" s="1253"/>
      <c r="BH26" s="1253"/>
      <c r="BI26" s="1253"/>
      <c r="BJ26" s="1253"/>
      <c r="BK26" s="1253"/>
      <c r="BL26" s="1253"/>
      <c r="BM26" s="1253"/>
      <c r="BN26" s="1253"/>
      <c r="BO26" s="1253"/>
      <c r="BP26" s="1254"/>
    </row>
    <row r="27" spans="1:68" s="674" customFormat="1" ht="16.5" customHeight="1" x14ac:dyDescent="0.15">
      <c r="A27" s="1265"/>
      <c r="B27" s="1266"/>
      <c r="C27" s="1266"/>
      <c r="D27" s="1266"/>
      <c r="E27" s="1266"/>
      <c r="F27" s="1266"/>
      <c r="G27" s="1266"/>
      <c r="H27" s="1266"/>
      <c r="I27" s="1266"/>
      <c r="J27" s="1266"/>
      <c r="K27" s="1266"/>
      <c r="L27" s="1266"/>
      <c r="M27" s="1267"/>
      <c r="N27" s="749"/>
      <c r="O27" s="731"/>
      <c r="P27" s="731"/>
      <c r="Q27" s="731"/>
      <c r="R27" s="731"/>
      <c r="S27" s="731"/>
      <c r="T27" s="750"/>
      <c r="U27" s="731"/>
      <c r="V27" s="731"/>
      <c r="W27" s="731"/>
      <c r="X27" s="751"/>
      <c r="Y27" s="731"/>
      <c r="Z27" s="731"/>
      <c r="AA27" s="750"/>
      <c r="AB27" s="750"/>
      <c r="AC27" s="731"/>
      <c r="AD27" s="750"/>
      <c r="AE27" s="732"/>
      <c r="AF27" s="731"/>
      <c r="AG27" s="731"/>
      <c r="AH27" s="731"/>
      <c r="AI27" s="731"/>
      <c r="AJ27" s="731"/>
      <c r="AK27" s="731"/>
      <c r="AL27" s="731"/>
      <c r="AM27" s="752"/>
      <c r="AN27" s="753"/>
      <c r="AO27" s="754"/>
      <c r="AP27" s="754"/>
      <c r="AQ27" s="754"/>
      <c r="AR27" s="754"/>
      <c r="AS27" s="754"/>
      <c r="AT27" s="754"/>
      <c r="AU27" s="754"/>
      <c r="AV27" s="755"/>
      <c r="AW27" s="1252"/>
      <c r="AX27" s="1253"/>
      <c r="AY27" s="1253"/>
      <c r="AZ27" s="1253"/>
      <c r="BA27" s="1253"/>
      <c r="BB27" s="1253"/>
      <c r="BC27" s="1253"/>
      <c r="BD27" s="1253"/>
      <c r="BE27" s="1253"/>
      <c r="BF27" s="1253"/>
      <c r="BG27" s="1253"/>
      <c r="BH27" s="1253"/>
      <c r="BI27" s="1253"/>
      <c r="BJ27" s="1253"/>
      <c r="BK27" s="1253"/>
      <c r="BL27" s="1253"/>
      <c r="BM27" s="1253"/>
      <c r="BN27" s="1253"/>
      <c r="BO27" s="1253"/>
      <c r="BP27" s="1254"/>
    </row>
    <row r="28" spans="1:68" s="674" customFormat="1" ht="16.5" customHeight="1" x14ac:dyDescent="0.15">
      <c r="A28" s="1246" t="s">
        <v>475</v>
      </c>
      <c r="B28" s="1247"/>
      <c r="C28" s="1247"/>
      <c r="D28" s="1247"/>
      <c r="E28" s="1247"/>
      <c r="F28" s="1247"/>
      <c r="G28" s="1247"/>
      <c r="H28" s="1247"/>
      <c r="I28" s="1247"/>
      <c r="J28" s="1247"/>
      <c r="K28" s="1247"/>
      <c r="L28" s="1247"/>
      <c r="M28" s="1248"/>
      <c r="N28" s="711"/>
      <c r="O28" s="712"/>
      <c r="P28" s="712"/>
      <c r="Q28" s="712"/>
      <c r="R28" s="712"/>
      <c r="S28" s="712"/>
      <c r="T28" s="712"/>
      <c r="U28" s="712"/>
      <c r="V28" s="712"/>
      <c r="W28" s="712"/>
      <c r="X28" s="712"/>
      <c r="Y28" s="712"/>
      <c r="Z28" s="712"/>
      <c r="AA28" s="711"/>
      <c r="AB28" s="711"/>
      <c r="AC28" s="711"/>
      <c r="AD28" s="711"/>
      <c r="AE28" s="711"/>
      <c r="AF28" s="711"/>
      <c r="AG28" s="711"/>
      <c r="AH28" s="711"/>
      <c r="AI28" s="711"/>
      <c r="AJ28" s="711"/>
      <c r="AK28" s="711"/>
      <c r="AL28" s="711"/>
      <c r="AM28" s="713"/>
      <c r="AN28" s="714"/>
      <c r="AO28" s="715"/>
      <c r="AP28" s="715"/>
      <c r="AQ28" s="715"/>
      <c r="AR28" s="715"/>
      <c r="AS28" s="715"/>
      <c r="AT28" s="715"/>
      <c r="AU28" s="715"/>
      <c r="AV28" s="716"/>
      <c r="AW28" s="1252"/>
      <c r="AX28" s="1253"/>
      <c r="AY28" s="1253"/>
      <c r="AZ28" s="1253"/>
      <c r="BA28" s="1253"/>
      <c r="BB28" s="1253"/>
      <c r="BC28" s="1253"/>
      <c r="BD28" s="1253"/>
      <c r="BE28" s="1253"/>
      <c r="BF28" s="1253"/>
      <c r="BG28" s="1253"/>
      <c r="BH28" s="1253"/>
      <c r="BI28" s="1253"/>
      <c r="BJ28" s="1253"/>
      <c r="BK28" s="1253"/>
      <c r="BL28" s="1253"/>
      <c r="BM28" s="1253"/>
      <c r="BN28" s="1253"/>
      <c r="BO28" s="1253"/>
      <c r="BP28" s="1254"/>
    </row>
    <row r="29" spans="1:68" s="674" customFormat="1" ht="12" customHeight="1" x14ac:dyDescent="0.15">
      <c r="A29" s="742"/>
      <c r="B29" s="740"/>
      <c r="C29" s="740"/>
      <c r="D29" s="740"/>
      <c r="E29" s="740"/>
      <c r="F29" s="740"/>
      <c r="G29" s="740"/>
      <c r="H29" s="740"/>
      <c r="I29" s="740"/>
      <c r="J29" s="740"/>
      <c r="K29" s="740"/>
      <c r="L29" s="740"/>
      <c r="M29" s="756"/>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741"/>
      <c r="AK29" s="741"/>
      <c r="AL29" s="741"/>
      <c r="AM29" s="721"/>
      <c r="AN29" s="1268" t="s">
        <v>502</v>
      </c>
      <c r="AO29" s="1269"/>
      <c r="AP29" s="1269"/>
      <c r="AQ29" s="1269"/>
      <c r="AR29" s="1269"/>
      <c r="AS29" s="1269"/>
      <c r="AT29" s="1269"/>
      <c r="AU29" s="1269"/>
      <c r="AV29" s="1270"/>
      <c r="AW29" s="1252"/>
      <c r="AX29" s="1253"/>
      <c r="AY29" s="1253"/>
      <c r="AZ29" s="1253"/>
      <c r="BA29" s="1253"/>
      <c r="BB29" s="1253"/>
      <c r="BC29" s="1253"/>
      <c r="BD29" s="1253"/>
      <c r="BE29" s="1253"/>
      <c r="BF29" s="1253"/>
      <c r="BG29" s="1253"/>
      <c r="BH29" s="1253"/>
      <c r="BI29" s="1253"/>
      <c r="BJ29" s="1253"/>
      <c r="BK29" s="1253"/>
      <c r="BL29" s="1253"/>
      <c r="BM29" s="1253"/>
      <c r="BN29" s="1253"/>
      <c r="BO29" s="1253"/>
      <c r="BP29" s="1254"/>
    </row>
    <row r="30" spans="1:68" s="674" customFormat="1" ht="18" customHeight="1" x14ac:dyDescent="0.2">
      <c r="A30" s="1261" t="s">
        <v>503</v>
      </c>
      <c r="B30" s="1262"/>
      <c r="C30" s="1262"/>
      <c r="D30" s="1262"/>
      <c r="E30" s="1262"/>
      <c r="F30" s="1262"/>
      <c r="G30" s="1262"/>
      <c r="H30" s="1262"/>
      <c r="I30" s="1262"/>
      <c r="J30" s="1262"/>
      <c r="K30" s="1262"/>
      <c r="L30" s="1262"/>
      <c r="M30" s="1263"/>
      <c r="N30" s="740" t="s">
        <v>504</v>
      </c>
      <c r="O30" s="189"/>
      <c r="P30" s="741"/>
      <c r="Q30" s="741"/>
      <c r="R30" s="741"/>
      <c r="S30" s="741"/>
      <c r="T30" s="741"/>
      <c r="U30" s="741"/>
      <c r="V30" s="741"/>
      <c r="W30" s="741"/>
      <c r="X30" s="741"/>
      <c r="Y30" s="741"/>
      <c r="Z30" s="741"/>
      <c r="AA30" s="741"/>
      <c r="AB30" s="741"/>
      <c r="AC30" s="741"/>
      <c r="AD30" s="757"/>
      <c r="AE30" s="757"/>
      <c r="AF30" s="757"/>
      <c r="AG30" s="757"/>
      <c r="AH30" s="757"/>
      <c r="AI30" s="757"/>
      <c r="AJ30" s="741"/>
      <c r="AK30" s="741"/>
      <c r="AL30" s="741"/>
      <c r="AM30" s="721"/>
      <c r="AN30" s="1268"/>
      <c r="AO30" s="1269"/>
      <c r="AP30" s="1269"/>
      <c r="AQ30" s="1269"/>
      <c r="AR30" s="1269"/>
      <c r="AS30" s="1269"/>
      <c r="AT30" s="1269"/>
      <c r="AU30" s="1269"/>
      <c r="AV30" s="1270"/>
      <c r="AW30" s="1252"/>
      <c r="AX30" s="1253"/>
      <c r="AY30" s="1253"/>
      <c r="AZ30" s="1253"/>
      <c r="BA30" s="1253"/>
      <c r="BB30" s="1253"/>
      <c r="BC30" s="1253"/>
      <c r="BD30" s="1253"/>
      <c r="BE30" s="1253"/>
      <c r="BF30" s="1253"/>
      <c r="BG30" s="1253"/>
      <c r="BH30" s="1253"/>
      <c r="BI30" s="1253"/>
      <c r="BJ30" s="1253"/>
      <c r="BK30" s="1253"/>
      <c r="BL30" s="1253"/>
      <c r="BM30" s="1253"/>
      <c r="BN30" s="1253"/>
      <c r="BO30" s="1253"/>
      <c r="BP30" s="1254"/>
    </row>
    <row r="31" spans="1:68" s="674" customFormat="1" ht="16.5" customHeight="1" x14ac:dyDescent="0.15">
      <c r="A31" s="728"/>
      <c r="B31" s="460"/>
      <c r="C31" s="460"/>
      <c r="D31" s="460"/>
      <c r="E31" s="460"/>
      <c r="F31" s="460"/>
      <c r="G31" s="460"/>
      <c r="H31" s="460"/>
      <c r="I31" s="460"/>
      <c r="J31" s="460"/>
      <c r="K31" s="460"/>
      <c r="L31" s="460"/>
      <c r="M31" s="758"/>
      <c r="N31" s="741"/>
      <c r="O31" s="740"/>
      <c r="P31" s="741"/>
      <c r="Q31" s="741"/>
      <c r="R31" s="725" t="s">
        <v>505</v>
      </c>
      <c r="S31" s="725"/>
      <c r="T31" s="725"/>
      <c r="U31" s="725"/>
      <c r="V31" s="725"/>
      <c r="W31" s="725"/>
      <c r="X31" s="725"/>
      <c r="Y31" s="740"/>
      <c r="Z31" s="740"/>
      <c r="AA31" s="740"/>
      <c r="AB31" s="740"/>
      <c r="AC31" s="740"/>
      <c r="AD31" s="725" t="s">
        <v>506</v>
      </c>
      <c r="AE31" s="725"/>
      <c r="AF31" s="725"/>
      <c r="AG31" s="725"/>
      <c r="AH31" s="725"/>
      <c r="AI31" s="725"/>
      <c r="AJ31" s="741"/>
      <c r="AK31" s="741"/>
      <c r="AL31" s="741"/>
      <c r="AM31" s="721"/>
      <c r="AN31" s="1268"/>
      <c r="AO31" s="1269"/>
      <c r="AP31" s="1269"/>
      <c r="AQ31" s="1269"/>
      <c r="AR31" s="1269"/>
      <c r="AS31" s="1269"/>
      <c r="AT31" s="1269"/>
      <c r="AU31" s="1269"/>
      <c r="AV31" s="1270"/>
      <c r="AW31" s="1252"/>
      <c r="AX31" s="1253"/>
      <c r="AY31" s="1253"/>
      <c r="AZ31" s="1253"/>
      <c r="BA31" s="1253"/>
      <c r="BB31" s="1253"/>
      <c r="BC31" s="1253"/>
      <c r="BD31" s="1253"/>
      <c r="BE31" s="1253"/>
      <c r="BF31" s="1253"/>
      <c r="BG31" s="1253"/>
      <c r="BH31" s="1253"/>
      <c r="BI31" s="1253"/>
      <c r="BJ31" s="1253"/>
      <c r="BK31" s="1253"/>
      <c r="BL31" s="1253"/>
      <c r="BM31" s="1253"/>
      <c r="BN31" s="1253"/>
      <c r="BO31" s="1253"/>
      <c r="BP31" s="1254"/>
    </row>
    <row r="32" spans="1:68" s="674" customFormat="1" ht="16.5" customHeight="1" x14ac:dyDescent="0.15">
      <c r="A32" s="742" t="s">
        <v>493</v>
      </c>
      <c r="B32" s="720"/>
      <c r="C32" s="720"/>
      <c r="D32" s="720"/>
      <c r="E32" s="720"/>
      <c r="F32" s="720"/>
      <c r="G32" s="720"/>
      <c r="H32" s="720"/>
      <c r="I32" s="720"/>
      <c r="J32" s="720"/>
      <c r="K32" s="720"/>
      <c r="L32" s="720"/>
      <c r="M32" s="759"/>
      <c r="N32" s="744"/>
      <c r="O32" s="741"/>
      <c r="P32" s="741"/>
      <c r="Q32" s="741"/>
      <c r="R32" s="189"/>
      <c r="S32" s="189"/>
      <c r="T32" s="189"/>
      <c r="U32" s="189"/>
      <c r="V32" s="189"/>
      <c r="W32" s="189"/>
      <c r="X32" s="189"/>
      <c r="Y32" s="189"/>
      <c r="Z32" s="189"/>
      <c r="AA32" s="189"/>
      <c r="AB32" s="189"/>
      <c r="AC32" s="189"/>
      <c r="AD32" s="189"/>
      <c r="AE32" s="189"/>
      <c r="AF32" s="189"/>
      <c r="AG32" s="189"/>
      <c r="AH32" s="189"/>
      <c r="AI32" s="189"/>
      <c r="AJ32" s="741"/>
      <c r="AK32" s="741"/>
      <c r="AL32" s="741"/>
      <c r="AM32" s="721"/>
      <c r="AN32" s="1268"/>
      <c r="AO32" s="1269"/>
      <c r="AP32" s="1269"/>
      <c r="AQ32" s="1269"/>
      <c r="AR32" s="1269"/>
      <c r="AS32" s="1269"/>
      <c r="AT32" s="1269"/>
      <c r="AU32" s="1269"/>
      <c r="AV32" s="1270"/>
      <c r="AW32" s="1252"/>
      <c r="AX32" s="1253"/>
      <c r="AY32" s="1253"/>
      <c r="AZ32" s="1253"/>
      <c r="BA32" s="1253"/>
      <c r="BB32" s="1253"/>
      <c r="BC32" s="1253"/>
      <c r="BD32" s="1253"/>
      <c r="BE32" s="1253"/>
      <c r="BF32" s="1253"/>
      <c r="BG32" s="1253"/>
      <c r="BH32" s="1253"/>
      <c r="BI32" s="1253"/>
      <c r="BJ32" s="1253"/>
      <c r="BK32" s="1253"/>
      <c r="BL32" s="1253"/>
      <c r="BM32" s="1253"/>
      <c r="BN32" s="1253"/>
      <c r="BO32" s="1253"/>
      <c r="BP32" s="1254"/>
    </row>
    <row r="33" spans="1:70" s="674" customFormat="1" ht="16.5" customHeight="1" x14ac:dyDescent="0.15">
      <c r="A33" s="1265"/>
      <c r="B33" s="1266"/>
      <c r="C33" s="1266"/>
      <c r="D33" s="1266"/>
      <c r="E33" s="1266"/>
      <c r="F33" s="1266"/>
      <c r="G33" s="1266"/>
      <c r="H33" s="1266"/>
      <c r="I33" s="1266"/>
      <c r="J33" s="1266"/>
      <c r="K33" s="1266"/>
      <c r="L33" s="1266"/>
      <c r="M33" s="1267"/>
      <c r="N33" s="749"/>
      <c r="O33" s="760"/>
      <c r="P33" s="760"/>
      <c r="Q33" s="760"/>
      <c r="R33" s="760"/>
      <c r="S33" s="760"/>
      <c r="T33" s="760"/>
      <c r="U33" s="760"/>
      <c r="V33" s="760"/>
      <c r="W33" s="760"/>
      <c r="X33" s="760"/>
      <c r="Y33" s="760"/>
      <c r="Z33" s="760"/>
      <c r="AA33" s="760"/>
      <c r="AB33" s="760"/>
      <c r="AC33" s="760"/>
      <c r="AD33" s="760"/>
      <c r="AE33" s="760"/>
      <c r="AF33" s="760"/>
      <c r="AG33" s="760"/>
      <c r="AH33" s="760"/>
      <c r="AI33" s="760"/>
      <c r="AJ33" s="731"/>
      <c r="AK33" s="731"/>
      <c r="AL33" s="731"/>
      <c r="AM33" s="752"/>
      <c r="AN33" s="753"/>
      <c r="AO33" s="754"/>
      <c r="AP33" s="754"/>
      <c r="AQ33" s="754"/>
      <c r="AR33" s="754"/>
      <c r="AS33" s="754"/>
      <c r="AT33" s="754"/>
      <c r="AU33" s="754"/>
      <c r="AV33" s="755"/>
      <c r="AW33" s="1255"/>
      <c r="AX33" s="1256"/>
      <c r="AY33" s="1256"/>
      <c r="AZ33" s="1256"/>
      <c r="BA33" s="1256"/>
      <c r="BB33" s="1256"/>
      <c r="BC33" s="1256"/>
      <c r="BD33" s="1256"/>
      <c r="BE33" s="1256"/>
      <c r="BF33" s="1256"/>
      <c r="BG33" s="1256"/>
      <c r="BH33" s="1256"/>
      <c r="BI33" s="1256"/>
      <c r="BJ33" s="1256"/>
      <c r="BK33" s="1256"/>
      <c r="BL33" s="1256"/>
      <c r="BM33" s="1256"/>
      <c r="BN33" s="1256"/>
      <c r="BO33" s="1256"/>
      <c r="BP33" s="1257"/>
    </row>
    <row r="34" spans="1:70" s="767" customFormat="1" ht="16.5" customHeight="1" x14ac:dyDescent="0.15">
      <c r="A34" s="1274" t="s">
        <v>507</v>
      </c>
      <c r="B34" s="1275"/>
      <c r="C34" s="1275"/>
      <c r="D34" s="1275"/>
      <c r="E34" s="1275"/>
      <c r="F34" s="1275"/>
      <c r="G34" s="1275"/>
      <c r="H34" s="1275"/>
      <c r="I34" s="1275"/>
      <c r="J34" s="1275"/>
      <c r="K34" s="1275"/>
      <c r="L34" s="1275"/>
      <c r="M34" s="1276"/>
      <c r="N34" s="761"/>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62"/>
      <c r="AL34" s="762"/>
      <c r="AM34" s="763"/>
      <c r="AN34" s="764"/>
      <c r="AO34" s="765"/>
      <c r="AP34" s="765"/>
      <c r="AQ34" s="765"/>
      <c r="AR34" s="765"/>
      <c r="AS34" s="765"/>
      <c r="AT34" s="765"/>
      <c r="AU34" s="765"/>
      <c r="AV34" s="766"/>
      <c r="AW34" s="1277" t="s">
        <v>508</v>
      </c>
      <c r="AX34" s="1278"/>
      <c r="AY34" s="1278"/>
      <c r="AZ34" s="1278"/>
      <c r="BA34" s="1278"/>
      <c r="BB34" s="1278"/>
      <c r="BC34" s="1278"/>
      <c r="BD34" s="1278"/>
      <c r="BE34" s="1278"/>
      <c r="BF34" s="1278"/>
      <c r="BG34" s="1278"/>
      <c r="BH34" s="1278"/>
      <c r="BI34" s="1278"/>
      <c r="BJ34" s="1278"/>
      <c r="BK34" s="1278"/>
      <c r="BL34" s="1278"/>
      <c r="BM34" s="1278"/>
      <c r="BN34" s="1278"/>
      <c r="BO34" s="1278"/>
      <c r="BP34" s="1279"/>
    </row>
    <row r="35" spans="1:70" s="767" customFormat="1" ht="16.5" customHeight="1" x14ac:dyDescent="0.15">
      <c r="A35" s="1286"/>
      <c r="B35" s="1287"/>
      <c r="C35" s="1287"/>
      <c r="D35" s="1287"/>
      <c r="E35" s="1287"/>
      <c r="F35" s="1287"/>
      <c r="G35" s="1287"/>
      <c r="H35" s="1287"/>
      <c r="I35" s="1287"/>
      <c r="J35" s="1287"/>
      <c r="K35" s="1287"/>
      <c r="L35" s="1287"/>
      <c r="M35" s="1288"/>
      <c r="N35" s="768" t="s">
        <v>509</v>
      </c>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9"/>
      <c r="AN35" s="770"/>
      <c r="AO35" s="771"/>
      <c r="AP35" s="771"/>
      <c r="AQ35" s="771"/>
      <c r="AR35" s="771"/>
      <c r="AS35" s="771"/>
      <c r="AT35" s="771"/>
      <c r="AU35" s="771"/>
      <c r="AV35" s="772"/>
      <c r="AW35" s="1280"/>
      <c r="AX35" s="1281"/>
      <c r="AY35" s="1281"/>
      <c r="AZ35" s="1281"/>
      <c r="BA35" s="1281"/>
      <c r="BB35" s="1281"/>
      <c r="BC35" s="1281"/>
      <c r="BD35" s="1281"/>
      <c r="BE35" s="1281"/>
      <c r="BF35" s="1281"/>
      <c r="BG35" s="1281"/>
      <c r="BH35" s="1281"/>
      <c r="BI35" s="1281"/>
      <c r="BJ35" s="1281"/>
      <c r="BK35" s="1281"/>
      <c r="BL35" s="1281"/>
      <c r="BM35" s="1281"/>
      <c r="BN35" s="1281"/>
      <c r="BO35" s="1281"/>
      <c r="BP35" s="1282"/>
    </row>
    <row r="36" spans="1:70" s="767" customFormat="1" ht="16.5" customHeight="1" x14ac:dyDescent="0.15">
      <c r="A36" s="1289" t="s">
        <v>510</v>
      </c>
      <c r="B36" s="1290"/>
      <c r="C36" s="1290"/>
      <c r="D36" s="1290"/>
      <c r="E36" s="1290"/>
      <c r="F36" s="1290"/>
      <c r="G36" s="1290"/>
      <c r="H36" s="1290"/>
      <c r="I36" s="1290"/>
      <c r="J36" s="1290"/>
      <c r="K36" s="1290"/>
      <c r="L36" s="1290"/>
      <c r="M36" s="1291"/>
      <c r="N36" s="768"/>
      <c r="O36" s="768" t="s">
        <v>511</v>
      </c>
      <c r="P36" s="768"/>
      <c r="Q36" s="768"/>
      <c r="R36" s="768"/>
      <c r="S36" s="768"/>
      <c r="T36" s="768"/>
      <c r="U36" s="768"/>
      <c r="V36" s="768"/>
      <c r="W36" s="768"/>
      <c r="X36" s="768"/>
      <c r="Y36" s="768"/>
      <c r="Z36" s="768"/>
      <c r="AA36" s="768"/>
      <c r="AB36" s="768"/>
      <c r="AC36" s="768"/>
      <c r="AD36" s="768"/>
      <c r="AE36" s="773" t="s">
        <v>512</v>
      </c>
      <c r="AF36" s="768"/>
      <c r="AG36" s="768"/>
      <c r="AH36" s="768"/>
      <c r="AI36" s="768"/>
      <c r="AJ36" s="768"/>
      <c r="AK36" s="768"/>
      <c r="AL36" s="768"/>
      <c r="AM36" s="769"/>
      <c r="AN36" s="770"/>
      <c r="AO36" s="771"/>
      <c r="AP36" s="771"/>
      <c r="AQ36" s="771"/>
      <c r="AR36" s="771"/>
      <c r="AS36" s="771"/>
      <c r="AT36" s="771"/>
      <c r="AU36" s="771"/>
      <c r="AV36" s="772"/>
      <c r="AW36" s="1280"/>
      <c r="AX36" s="1281"/>
      <c r="AY36" s="1281"/>
      <c r="AZ36" s="1281"/>
      <c r="BA36" s="1281"/>
      <c r="BB36" s="1281"/>
      <c r="BC36" s="1281"/>
      <c r="BD36" s="1281"/>
      <c r="BE36" s="1281"/>
      <c r="BF36" s="1281"/>
      <c r="BG36" s="1281"/>
      <c r="BH36" s="1281"/>
      <c r="BI36" s="1281"/>
      <c r="BJ36" s="1281"/>
      <c r="BK36" s="1281"/>
      <c r="BL36" s="1281"/>
      <c r="BM36" s="1281"/>
      <c r="BN36" s="1281"/>
      <c r="BO36" s="1281"/>
      <c r="BP36" s="1282"/>
    </row>
    <row r="37" spans="1:70" s="779" customFormat="1" ht="16.5" customHeight="1" x14ac:dyDescent="0.15">
      <c r="A37" s="1289"/>
      <c r="B37" s="1290"/>
      <c r="C37" s="1290"/>
      <c r="D37" s="1290"/>
      <c r="E37" s="1290"/>
      <c r="F37" s="1290"/>
      <c r="G37" s="1290"/>
      <c r="H37" s="1290"/>
      <c r="I37" s="1290"/>
      <c r="J37" s="1290"/>
      <c r="K37" s="1290"/>
      <c r="L37" s="1290"/>
      <c r="M37" s="1291"/>
      <c r="N37" s="774"/>
      <c r="O37" s="768"/>
      <c r="P37" s="768"/>
      <c r="Q37" s="768"/>
      <c r="R37" s="768"/>
      <c r="S37" s="768"/>
      <c r="T37" s="768"/>
      <c r="U37" s="768"/>
      <c r="V37" s="768"/>
      <c r="W37" s="768"/>
      <c r="X37" s="768"/>
      <c r="Y37" s="775"/>
      <c r="Z37" s="768" t="s">
        <v>513</v>
      </c>
      <c r="AA37" s="768"/>
      <c r="AB37" s="768"/>
      <c r="AC37" s="768"/>
      <c r="AD37" s="768"/>
      <c r="AE37" s="768"/>
      <c r="AF37" s="768"/>
      <c r="AG37" s="768"/>
      <c r="AH37" s="768"/>
      <c r="AI37" s="773"/>
      <c r="AJ37" s="768"/>
      <c r="AK37" s="768"/>
      <c r="AL37" s="768"/>
      <c r="AM37" s="769"/>
      <c r="AN37" s="776"/>
      <c r="AO37" s="777"/>
      <c r="AP37" s="777"/>
      <c r="AQ37" s="777"/>
      <c r="AR37" s="777"/>
      <c r="AS37" s="777"/>
      <c r="AT37" s="777"/>
      <c r="AU37" s="777"/>
      <c r="AV37" s="778"/>
      <c r="AW37" s="1280"/>
      <c r="AX37" s="1281"/>
      <c r="AY37" s="1281"/>
      <c r="AZ37" s="1281"/>
      <c r="BA37" s="1281"/>
      <c r="BB37" s="1281"/>
      <c r="BC37" s="1281"/>
      <c r="BD37" s="1281"/>
      <c r="BE37" s="1281"/>
      <c r="BF37" s="1281"/>
      <c r="BG37" s="1281"/>
      <c r="BH37" s="1281"/>
      <c r="BI37" s="1281"/>
      <c r="BJ37" s="1281"/>
      <c r="BK37" s="1281"/>
      <c r="BL37" s="1281"/>
      <c r="BM37" s="1281"/>
      <c r="BN37" s="1281"/>
      <c r="BO37" s="1281"/>
      <c r="BP37" s="1282"/>
    </row>
    <row r="38" spans="1:70" s="779" customFormat="1" ht="10.5" customHeight="1" x14ac:dyDescent="0.15">
      <c r="A38" s="1289"/>
      <c r="B38" s="1290"/>
      <c r="C38" s="1290"/>
      <c r="D38" s="1290"/>
      <c r="E38" s="1290"/>
      <c r="F38" s="1290"/>
      <c r="G38" s="1290"/>
      <c r="H38" s="1290"/>
      <c r="I38" s="1290"/>
      <c r="J38" s="1290"/>
      <c r="K38" s="1290"/>
      <c r="L38" s="1290"/>
      <c r="M38" s="1291"/>
      <c r="N38" s="774"/>
      <c r="O38" s="768"/>
      <c r="P38" s="768"/>
      <c r="Q38" s="768"/>
      <c r="R38" s="768"/>
      <c r="S38" s="768"/>
      <c r="T38" s="768"/>
      <c r="U38" s="768"/>
      <c r="V38" s="768"/>
      <c r="W38" s="768"/>
      <c r="X38" s="768"/>
      <c r="Y38" s="773"/>
      <c r="Z38" s="768"/>
      <c r="AA38" s="768"/>
      <c r="AB38" s="768"/>
      <c r="AC38" s="768"/>
      <c r="AD38" s="768"/>
      <c r="AE38" s="768"/>
      <c r="AF38" s="768"/>
      <c r="AG38" s="768"/>
      <c r="AH38" s="768"/>
      <c r="AI38" s="773"/>
      <c r="AJ38" s="768"/>
      <c r="AK38" s="768"/>
      <c r="AL38" s="768"/>
      <c r="AM38" s="769"/>
      <c r="AN38" s="1292"/>
      <c r="AO38" s="1293"/>
      <c r="AP38" s="1293"/>
      <c r="AQ38" s="1293"/>
      <c r="AR38" s="1293"/>
      <c r="AS38" s="1293"/>
      <c r="AT38" s="1293"/>
      <c r="AU38" s="1293"/>
      <c r="AV38" s="1294"/>
      <c r="AW38" s="1280"/>
      <c r="AX38" s="1281"/>
      <c r="AY38" s="1281"/>
      <c r="AZ38" s="1281"/>
      <c r="BA38" s="1281"/>
      <c r="BB38" s="1281"/>
      <c r="BC38" s="1281"/>
      <c r="BD38" s="1281"/>
      <c r="BE38" s="1281"/>
      <c r="BF38" s="1281"/>
      <c r="BG38" s="1281"/>
      <c r="BH38" s="1281"/>
      <c r="BI38" s="1281"/>
      <c r="BJ38" s="1281"/>
      <c r="BK38" s="1281"/>
      <c r="BL38" s="1281"/>
      <c r="BM38" s="1281"/>
      <c r="BN38" s="1281"/>
      <c r="BO38" s="1281"/>
      <c r="BP38" s="1282"/>
    </row>
    <row r="39" spans="1:70" s="779" customFormat="1" ht="16.5" customHeight="1" x14ac:dyDescent="0.15">
      <c r="A39" s="1289"/>
      <c r="B39" s="1290"/>
      <c r="C39" s="1290"/>
      <c r="D39" s="1290"/>
      <c r="E39" s="1290"/>
      <c r="F39" s="1290"/>
      <c r="G39" s="1290"/>
      <c r="H39" s="1290"/>
      <c r="I39" s="1290"/>
      <c r="J39" s="1290"/>
      <c r="K39" s="1290"/>
      <c r="L39" s="1290"/>
      <c r="M39" s="1291"/>
      <c r="N39" s="768" t="s">
        <v>514</v>
      </c>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9"/>
      <c r="AN39" s="780"/>
      <c r="AO39" s="781"/>
      <c r="AP39" s="781"/>
      <c r="AQ39" s="781"/>
      <c r="AR39" s="781"/>
      <c r="AS39" s="781"/>
      <c r="AT39" s="781"/>
      <c r="AU39" s="781"/>
      <c r="AV39" s="782"/>
      <c r="AW39" s="1280"/>
      <c r="AX39" s="1281"/>
      <c r="AY39" s="1281"/>
      <c r="AZ39" s="1281"/>
      <c r="BA39" s="1281"/>
      <c r="BB39" s="1281"/>
      <c r="BC39" s="1281"/>
      <c r="BD39" s="1281"/>
      <c r="BE39" s="1281"/>
      <c r="BF39" s="1281"/>
      <c r="BG39" s="1281"/>
      <c r="BH39" s="1281"/>
      <c r="BI39" s="1281"/>
      <c r="BJ39" s="1281"/>
      <c r="BK39" s="1281"/>
      <c r="BL39" s="1281"/>
      <c r="BM39" s="1281"/>
      <c r="BN39" s="1281"/>
      <c r="BO39" s="1281"/>
      <c r="BP39" s="1282"/>
    </row>
    <row r="40" spans="1:70" s="779" customFormat="1" ht="16.5" customHeight="1" x14ac:dyDescent="0.15">
      <c r="A40" s="1289"/>
      <c r="B40" s="1290"/>
      <c r="C40" s="1290"/>
      <c r="D40" s="1290"/>
      <c r="E40" s="1290"/>
      <c r="F40" s="1290"/>
      <c r="G40" s="1290"/>
      <c r="H40" s="1290"/>
      <c r="I40" s="1290"/>
      <c r="J40" s="1290"/>
      <c r="K40" s="1290"/>
      <c r="L40" s="1290"/>
      <c r="M40" s="1291"/>
      <c r="N40" s="774"/>
      <c r="O40" s="768"/>
      <c r="P40" s="768"/>
      <c r="Q40" s="768"/>
      <c r="R40" s="768"/>
      <c r="S40" s="768"/>
      <c r="T40" s="768" t="s">
        <v>515</v>
      </c>
      <c r="U40" s="768"/>
      <c r="V40" s="768"/>
      <c r="W40" s="768"/>
      <c r="X40" s="768"/>
      <c r="Y40" s="773"/>
      <c r="Z40" s="768"/>
      <c r="AA40" s="768"/>
      <c r="AB40" s="768"/>
      <c r="AC40" s="768"/>
      <c r="AD40" s="768"/>
      <c r="AE40" s="768"/>
      <c r="AF40" s="768"/>
      <c r="AG40" s="768"/>
      <c r="AH40" s="768"/>
      <c r="AI40" s="773"/>
      <c r="AJ40" s="768"/>
      <c r="AK40" s="768"/>
      <c r="AL40" s="768"/>
      <c r="AM40" s="769"/>
      <c r="AN40" s="783"/>
      <c r="AO40" s="784"/>
      <c r="AP40" s="784"/>
      <c r="AQ40" s="784"/>
      <c r="AR40" s="784"/>
      <c r="AS40" s="784"/>
      <c r="AT40" s="784"/>
      <c r="AU40" s="784"/>
      <c r="AV40" s="785"/>
      <c r="AW40" s="1280"/>
      <c r="AX40" s="1281"/>
      <c r="AY40" s="1281"/>
      <c r="AZ40" s="1281"/>
      <c r="BA40" s="1281"/>
      <c r="BB40" s="1281"/>
      <c r="BC40" s="1281"/>
      <c r="BD40" s="1281"/>
      <c r="BE40" s="1281"/>
      <c r="BF40" s="1281"/>
      <c r="BG40" s="1281"/>
      <c r="BH40" s="1281"/>
      <c r="BI40" s="1281"/>
      <c r="BJ40" s="1281"/>
      <c r="BK40" s="1281"/>
      <c r="BL40" s="1281"/>
      <c r="BM40" s="1281"/>
      <c r="BN40" s="1281"/>
      <c r="BO40" s="1281"/>
      <c r="BP40" s="1282"/>
    </row>
    <row r="41" spans="1:70" s="779" customFormat="1" ht="16.5" customHeight="1" x14ac:dyDescent="0.15">
      <c r="A41" s="1289"/>
      <c r="B41" s="1290"/>
      <c r="C41" s="1290"/>
      <c r="D41" s="1290"/>
      <c r="E41" s="1290"/>
      <c r="F41" s="1290"/>
      <c r="G41" s="1290"/>
      <c r="H41" s="1290"/>
      <c r="I41" s="1290"/>
      <c r="J41" s="1290"/>
      <c r="K41" s="1290"/>
      <c r="L41" s="1290"/>
      <c r="M41" s="1291"/>
      <c r="N41" s="774"/>
      <c r="O41" s="768"/>
      <c r="P41" s="768"/>
      <c r="Q41" s="768"/>
      <c r="R41" s="768"/>
      <c r="S41" s="768"/>
      <c r="T41" s="768" t="s">
        <v>516</v>
      </c>
      <c r="U41" s="768"/>
      <c r="V41" s="768"/>
      <c r="W41" s="768"/>
      <c r="X41" s="768"/>
      <c r="Y41" s="768"/>
      <c r="Z41" s="768"/>
      <c r="AA41" s="768"/>
      <c r="AB41" s="768"/>
      <c r="AC41" s="768"/>
      <c r="AD41" s="768"/>
      <c r="AE41" s="768"/>
      <c r="AF41" s="768"/>
      <c r="AG41" s="768"/>
      <c r="AH41" s="768"/>
      <c r="AI41" s="768"/>
      <c r="AJ41" s="768"/>
      <c r="AK41" s="768"/>
      <c r="AL41" s="768"/>
      <c r="AM41" s="769"/>
      <c r="AN41" s="786"/>
      <c r="AO41" s="787"/>
      <c r="AP41" s="787"/>
      <c r="AQ41" s="787"/>
      <c r="AR41" s="787"/>
      <c r="AS41" s="787"/>
      <c r="AT41" s="787"/>
      <c r="AU41" s="787"/>
      <c r="AV41" s="788"/>
      <c r="AW41" s="1280"/>
      <c r="AX41" s="1281"/>
      <c r="AY41" s="1281"/>
      <c r="AZ41" s="1281"/>
      <c r="BA41" s="1281"/>
      <c r="BB41" s="1281"/>
      <c r="BC41" s="1281"/>
      <c r="BD41" s="1281"/>
      <c r="BE41" s="1281"/>
      <c r="BF41" s="1281"/>
      <c r="BG41" s="1281"/>
      <c r="BH41" s="1281"/>
      <c r="BI41" s="1281"/>
      <c r="BJ41" s="1281"/>
      <c r="BK41" s="1281"/>
      <c r="BL41" s="1281"/>
      <c r="BM41" s="1281"/>
      <c r="BN41" s="1281"/>
      <c r="BO41" s="1281"/>
      <c r="BP41" s="1282"/>
    </row>
    <row r="42" spans="1:70" s="779" customFormat="1" ht="16.5" customHeight="1" x14ac:dyDescent="0.15">
      <c r="A42" s="1289"/>
      <c r="B42" s="1290"/>
      <c r="C42" s="1290"/>
      <c r="D42" s="1290"/>
      <c r="E42" s="1290"/>
      <c r="F42" s="1290"/>
      <c r="G42" s="1290"/>
      <c r="H42" s="1290"/>
      <c r="I42" s="1290"/>
      <c r="J42" s="1290"/>
      <c r="K42" s="1290"/>
      <c r="L42" s="1290"/>
      <c r="M42" s="1291"/>
      <c r="N42" s="774"/>
      <c r="O42" s="768"/>
      <c r="P42" s="768"/>
      <c r="Q42" s="768"/>
      <c r="R42" s="768"/>
      <c r="S42" s="768"/>
      <c r="T42" s="768" t="s">
        <v>517</v>
      </c>
      <c r="U42" s="768"/>
      <c r="V42" s="768"/>
      <c r="W42" s="768"/>
      <c r="X42" s="768"/>
      <c r="Y42" s="773"/>
      <c r="Z42" s="768"/>
      <c r="AA42" s="768"/>
      <c r="AB42" s="768"/>
      <c r="AC42" s="768"/>
      <c r="AD42" s="768"/>
      <c r="AE42" s="768"/>
      <c r="AF42" s="768"/>
      <c r="AG42" s="768"/>
      <c r="AH42" s="768"/>
      <c r="AI42" s="773"/>
      <c r="AJ42" s="768"/>
      <c r="AK42" s="768"/>
      <c r="AL42" s="768"/>
      <c r="AM42" s="769"/>
      <c r="AN42" s="780"/>
      <c r="AO42" s="781"/>
      <c r="AP42" s="781"/>
      <c r="AQ42" s="781"/>
      <c r="AR42" s="781"/>
      <c r="AS42" s="781"/>
      <c r="AT42" s="781"/>
      <c r="AU42" s="781"/>
      <c r="AV42" s="782"/>
      <c r="AW42" s="1280"/>
      <c r="AX42" s="1281"/>
      <c r="AY42" s="1281"/>
      <c r="AZ42" s="1281"/>
      <c r="BA42" s="1281"/>
      <c r="BB42" s="1281"/>
      <c r="BC42" s="1281"/>
      <c r="BD42" s="1281"/>
      <c r="BE42" s="1281"/>
      <c r="BF42" s="1281"/>
      <c r="BG42" s="1281"/>
      <c r="BH42" s="1281"/>
      <c r="BI42" s="1281"/>
      <c r="BJ42" s="1281"/>
      <c r="BK42" s="1281"/>
      <c r="BL42" s="1281"/>
      <c r="BM42" s="1281"/>
      <c r="BN42" s="1281"/>
      <c r="BO42" s="1281"/>
      <c r="BP42" s="1282"/>
    </row>
    <row r="43" spans="1:70" s="779" customFormat="1" ht="10.5" customHeight="1" x14ac:dyDescent="0.15">
      <c r="A43" s="1289"/>
      <c r="B43" s="1290"/>
      <c r="C43" s="1290"/>
      <c r="D43" s="1290"/>
      <c r="E43" s="1290"/>
      <c r="F43" s="1290"/>
      <c r="G43" s="1290"/>
      <c r="H43" s="1290"/>
      <c r="I43" s="1290"/>
      <c r="J43" s="1290"/>
      <c r="K43" s="1290"/>
      <c r="L43" s="1290"/>
      <c r="M43" s="1291"/>
      <c r="N43" s="774"/>
      <c r="O43" s="768"/>
      <c r="P43" s="768"/>
      <c r="Q43" s="768"/>
      <c r="R43" s="768"/>
      <c r="S43" s="768"/>
      <c r="T43" s="768"/>
      <c r="U43" s="768"/>
      <c r="V43" s="768"/>
      <c r="W43" s="768"/>
      <c r="X43" s="768"/>
      <c r="Y43" s="773"/>
      <c r="Z43" s="768"/>
      <c r="AA43" s="768"/>
      <c r="AB43" s="768"/>
      <c r="AC43" s="768"/>
      <c r="AD43" s="768"/>
      <c r="AE43" s="768"/>
      <c r="AF43" s="768"/>
      <c r="AG43" s="768"/>
      <c r="AH43" s="768"/>
      <c r="AI43" s="773"/>
      <c r="AJ43" s="768"/>
      <c r="AK43" s="768"/>
      <c r="AL43" s="768"/>
      <c r="AM43" s="769"/>
      <c r="AN43" s="1292"/>
      <c r="AO43" s="1293"/>
      <c r="AP43" s="1293"/>
      <c r="AQ43" s="1293"/>
      <c r="AR43" s="1293"/>
      <c r="AS43" s="1293"/>
      <c r="AT43" s="1293"/>
      <c r="AU43" s="1293"/>
      <c r="AV43" s="1294"/>
      <c r="AW43" s="1280"/>
      <c r="AX43" s="1281"/>
      <c r="AY43" s="1281"/>
      <c r="AZ43" s="1281"/>
      <c r="BA43" s="1281"/>
      <c r="BB43" s="1281"/>
      <c r="BC43" s="1281"/>
      <c r="BD43" s="1281"/>
      <c r="BE43" s="1281"/>
      <c r="BF43" s="1281"/>
      <c r="BG43" s="1281"/>
      <c r="BH43" s="1281"/>
      <c r="BI43" s="1281"/>
      <c r="BJ43" s="1281"/>
      <c r="BK43" s="1281"/>
      <c r="BL43" s="1281"/>
      <c r="BM43" s="1281"/>
      <c r="BN43" s="1281"/>
      <c r="BO43" s="1281"/>
      <c r="BP43" s="1282"/>
    </row>
    <row r="44" spans="1:70" s="779" customFormat="1" ht="16.5" customHeight="1" x14ac:dyDescent="0.15">
      <c r="A44" s="1289"/>
      <c r="B44" s="1290"/>
      <c r="C44" s="1290"/>
      <c r="D44" s="1290"/>
      <c r="E44" s="1290"/>
      <c r="F44" s="1290"/>
      <c r="G44" s="1290"/>
      <c r="H44" s="1290"/>
      <c r="I44" s="1290"/>
      <c r="J44" s="1290"/>
      <c r="K44" s="1290"/>
      <c r="L44" s="1290"/>
      <c r="M44" s="1291"/>
      <c r="N44" s="774"/>
      <c r="O44" s="768"/>
      <c r="P44" s="768"/>
      <c r="Q44" s="768"/>
      <c r="R44" s="768"/>
      <c r="S44" s="768"/>
      <c r="T44" s="768"/>
      <c r="U44" s="1295" t="s">
        <v>518</v>
      </c>
      <c r="V44" s="1295"/>
      <c r="W44" s="1295"/>
      <c r="X44" s="1295"/>
      <c r="Y44" s="1295"/>
      <c r="Z44" s="1295"/>
      <c r="AA44" s="1295"/>
      <c r="AB44" s="1295"/>
      <c r="AC44" s="1295"/>
      <c r="AD44" s="789"/>
      <c r="AE44" s="1296" t="s">
        <v>516</v>
      </c>
      <c r="AF44" s="1296"/>
      <c r="AG44" s="1296"/>
      <c r="AH44" s="1296"/>
      <c r="AI44" s="1296"/>
      <c r="AJ44" s="1296"/>
      <c r="AK44" s="1296"/>
      <c r="AL44" s="1296"/>
      <c r="AM44" s="769"/>
      <c r="AN44" s="1297" t="s">
        <v>519</v>
      </c>
      <c r="AO44" s="1298"/>
      <c r="AP44" s="1298"/>
      <c r="AQ44" s="1298"/>
      <c r="AR44" s="1298"/>
      <c r="AS44" s="1298"/>
      <c r="AT44" s="1298"/>
      <c r="AU44" s="1298"/>
      <c r="AV44" s="1299"/>
      <c r="AW44" s="1280"/>
      <c r="AX44" s="1281"/>
      <c r="AY44" s="1281"/>
      <c r="AZ44" s="1281"/>
      <c r="BA44" s="1281"/>
      <c r="BB44" s="1281"/>
      <c r="BC44" s="1281"/>
      <c r="BD44" s="1281"/>
      <c r="BE44" s="1281"/>
      <c r="BF44" s="1281"/>
      <c r="BG44" s="1281"/>
      <c r="BH44" s="1281"/>
      <c r="BI44" s="1281"/>
      <c r="BJ44" s="1281"/>
      <c r="BK44" s="1281"/>
      <c r="BL44" s="1281"/>
      <c r="BM44" s="1281"/>
      <c r="BN44" s="1281"/>
      <c r="BO44" s="1281"/>
      <c r="BP44" s="1282"/>
      <c r="BR44" s="1301"/>
    </row>
    <row r="45" spans="1:70" s="779" customFormat="1" ht="16.5" customHeight="1" x14ac:dyDescent="0.15">
      <c r="A45" s="1289"/>
      <c r="B45" s="1290"/>
      <c r="C45" s="1290"/>
      <c r="D45" s="1290"/>
      <c r="E45" s="1290"/>
      <c r="F45" s="1290"/>
      <c r="G45" s="1290"/>
      <c r="H45" s="1290"/>
      <c r="I45" s="1290"/>
      <c r="J45" s="1290"/>
      <c r="K45" s="1290"/>
      <c r="L45" s="1290"/>
      <c r="M45" s="1291"/>
      <c r="N45" s="774" t="s">
        <v>520</v>
      </c>
      <c r="O45" s="768"/>
      <c r="P45" s="768"/>
      <c r="Q45" s="768"/>
      <c r="R45" s="768"/>
      <c r="S45" s="768"/>
      <c r="T45" s="768"/>
      <c r="U45" s="1295"/>
      <c r="V45" s="1295"/>
      <c r="W45" s="1295"/>
      <c r="X45" s="1295"/>
      <c r="Y45" s="1295"/>
      <c r="Z45" s="1295"/>
      <c r="AA45" s="1295"/>
      <c r="AB45" s="1295"/>
      <c r="AC45" s="1295"/>
      <c r="AD45" s="789"/>
      <c r="AE45" s="1296"/>
      <c r="AF45" s="1296"/>
      <c r="AG45" s="1296"/>
      <c r="AH45" s="1296"/>
      <c r="AI45" s="1296"/>
      <c r="AJ45" s="1296"/>
      <c r="AK45" s="1296"/>
      <c r="AL45" s="1296"/>
      <c r="AM45" s="769"/>
      <c r="AN45" s="1302" t="s">
        <v>521</v>
      </c>
      <c r="AO45" s="1303"/>
      <c r="AP45" s="1303"/>
      <c r="AQ45" s="1303"/>
      <c r="AR45" s="1303"/>
      <c r="AS45" s="1303"/>
      <c r="AT45" s="1303"/>
      <c r="AU45" s="1303"/>
      <c r="AV45" s="1304"/>
      <c r="AW45" s="1280"/>
      <c r="AX45" s="1281"/>
      <c r="AY45" s="1281"/>
      <c r="AZ45" s="1281"/>
      <c r="BA45" s="1281"/>
      <c r="BB45" s="1281"/>
      <c r="BC45" s="1281"/>
      <c r="BD45" s="1281"/>
      <c r="BE45" s="1281"/>
      <c r="BF45" s="1281"/>
      <c r="BG45" s="1281"/>
      <c r="BH45" s="1281"/>
      <c r="BI45" s="1281"/>
      <c r="BJ45" s="1281"/>
      <c r="BK45" s="1281"/>
      <c r="BL45" s="1281"/>
      <c r="BM45" s="1281"/>
      <c r="BN45" s="1281"/>
      <c r="BO45" s="1281"/>
      <c r="BP45" s="1282"/>
      <c r="BR45" s="1301"/>
    </row>
    <row r="46" spans="1:70" s="779" customFormat="1" ht="16.5" customHeight="1" x14ac:dyDescent="0.15">
      <c r="A46" s="1289"/>
      <c r="B46" s="1290"/>
      <c r="C46" s="1290"/>
      <c r="D46" s="1290"/>
      <c r="E46" s="1290"/>
      <c r="F46" s="1290"/>
      <c r="G46" s="1290"/>
      <c r="H46" s="1290"/>
      <c r="I46" s="1290"/>
      <c r="J46" s="1290"/>
      <c r="K46" s="1290"/>
      <c r="L46" s="1290"/>
      <c r="M46" s="1291"/>
      <c r="N46" s="774"/>
      <c r="O46" s="768" t="s">
        <v>522</v>
      </c>
      <c r="P46" s="789"/>
      <c r="Q46" s="768"/>
      <c r="R46" s="768"/>
      <c r="S46" s="768"/>
      <c r="T46" s="789"/>
      <c r="U46" s="790" t="s">
        <v>523</v>
      </c>
      <c r="V46" s="789"/>
      <c r="W46" s="791"/>
      <c r="X46" s="789"/>
      <c r="Y46" s="789"/>
      <c r="Z46" s="768"/>
      <c r="AA46" s="790"/>
      <c r="AB46" s="768"/>
      <c r="AC46" s="768"/>
      <c r="AD46" s="789"/>
      <c r="AE46" s="790" t="s">
        <v>524</v>
      </c>
      <c r="AF46" s="789"/>
      <c r="AG46" s="768"/>
      <c r="AH46" s="768"/>
      <c r="AI46" s="789"/>
      <c r="AJ46" s="768"/>
      <c r="AK46" s="1305">
        <v>0.45</v>
      </c>
      <c r="AL46" s="1306"/>
      <c r="AM46" s="1307"/>
      <c r="AN46" s="1292"/>
      <c r="AO46" s="1293"/>
      <c r="AP46" s="1293"/>
      <c r="AQ46" s="1293"/>
      <c r="AR46" s="1293"/>
      <c r="AS46" s="1293"/>
      <c r="AT46" s="1293"/>
      <c r="AU46" s="1293"/>
      <c r="AV46" s="1294"/>
      <c r="AW46" s="1280"/>
      <c r="AX46" s="1281"/>
      <c r="AY46" s="1281"/>
      <c r="AZ46" s="1281"/>
      <c r="BA46" s="1281"/>
      <c r="BB46" s="1281"/>
      <c r="BC46" s="1281"/>
      <c r="BD46" s="1281"/>
      <c r="BE46" s="1281"/>
      <c r="BF46" s="1281"/>
      <c r="BG46" s="1281"/>
      <c r="BH46" s="1281"/>
      <c r="BI46" s="1281"/>
      <c r="BJ46" s="1281"/>
      <c r="BK46" s="1281"/>
      <c r="BL46" s="1281"/>
      <c r="BM46" s="1281"/>
      <c r="BN46" s="1281"/>
      <c r="BO46" s="1281"/>
      <c r="BP46" s="1282"/>
      <c r="BR46" s="1301"/>
    </row>
    <row r="47" spans="1:70" s="779" customFormat="1" ht="16.5" customHeight="1" x14ac:dyDescent="0.15">
      <c r="A47" s="1289"/>
      <c r="B47" s="1290"/>
      <c r="C47" s="1290"/>
      <c r="D47" s="1290"/>
      <c r="E47" s="1290"/>
      <c r="F47" s="1290"/>
      <c r="G47" s="1290"/>
      <c r="H47" s="1290"/>
      <c r="I47" s="1290"/>
      <c r="J47" s="1290"/>
      <c r="K47" s="1290"/>
      <c r="L47" s="1290"/>
      <c r="M47" s="1291"/>
      <c r="N47" s="774"/>
      <c r="O47" s="768" t="s">
        <v>525</v>
      </c>
      <c r="P47" s="789"/>
      <c r="Q47" s="768"/>
      <c r="R47" s="768"/>
      <c r="S47" s="768"/>
      <c r="T47" s="789"/>
      <c r="U47" s="790" t="s">
        <v>526</v>
      </c>
      <c r="V47" s="789"/>
      <c r="W47" s="768"/>
      <c r="X47" s="768"/>
      <c r="Y47" s="773"/>
      <c r="Z47" s="768"/>
      <c r="AA47" s="790"/>
      <c r="AB47" s="768"/>
      <c r="AC47" s="768"/>
      <c r="AD47" s="789"/>
      <c r="AE47" s="790" t="s">
        <v>527</v>
      </c>
      <c r="AF47" s="789"/>
      <c r="AG47" s="768"/>
      <c r="AH47" s="768"/>
      <c r="AI47" s="789"/>
      <c r="AJ47" s="768"/>
      <c r="AK47" s="1305">
        <v>0.55000000000000004</v>
      </c>
      <c r="AL47" s="1306"/>
      <c r="AM47" s="1307"/>
      <c r="AN47" s="792"/>
      <c r="AO47" s="793"/>
      <c r="AP47" s="793"/>
      <c r="AQ47" s="793"/>
      <c r="AR47" s="793"/>
      <c r="AS47" s="793"/>
      <c r="AT47" s="793"/>
      <c r="AU47" s="793"/>
      <c r="AV47" s="794"/>
      <c r="AW47" s="1280"/>
      <c r="AX47" s="1281"/>
      <c r="AY47" s="1281"/>
      <c r="AZ47" s="1281"/>
      <c r="BA47" s="1281"/>
      <c r="BB47" s="1281"/>
      <c r="BC47" s="1281"/>
      <c r="BD47" s="1281"/>
      <c r="BE47" s="1281"/>
      <c r="BF47" s="1281"/>
      <c r="BG47" s="1281"/>
      <c r="BH47" s="1281"/>
      <c r="BI47" s="1281"/>
      <c r="BJ47" s="1281"/>
      <c r="BK47" s="1281"/>
      <c r="BL47" s="1281"/>
      <c r="BM47" s="1281"/>
      <c r="BN47" s="1281"/>
      <c r="BO47" s="1281"/>
      <c r="BP47" s="1282"/>
      <c r="BR47" s="1301"/>
    </row>
    <row r="48" spans="1:70" s="779" customFormat="1" ht="16.5" customHeight="1" x14ac:dyDescent="0.15">
      <c r="A48" s="1289"/>
      <c r="B48" s="1290"/>
      <c r="C48" s="1290"/>
      <c r="D48" s="1290"/>
      <c r="E48" s="1290"/>
      <c r="F48" s="1290"/>
      <c r="G48" s="1290"/>
      <c r="H48" s="1290"/>
      <c r="I48" s="1290"/>
      <c r="J48" s="1290"/>
      <c r="K48" s="1290"/>
      <c r="L48" s="1290"/>
      <c r="M48" s="1291"/>
      <c r="N48" s="774"/>
      <c r="O48" s="768" t="s">
        <v>528</v>
      </c>
      <c r="P48" s="789"/>
      <c r="Q48" s="768"/>
      <c r="R48" s="768"/>
      <c r="S48" s="768"/>
      <c r="T48" s="789"/>
      <c r="U48" s="790" t="s">
        <v>529</v>
      </c>
      <c r="V48" s="789"/>
      <c r="W48" s="768"/>
      <c r="X48" s="768"/>
      <c r="Y48" s="773"/>
      <c r="Z48" s="768"/>
      <c r="AA48" s="790"/>
      <c r="AB48" s="768"/>
      <c r="AC48" s="768"/>
      <c r="AD48" s="789"/>
      <c r="AE48" s="790" t="s">
        <v>530</v>
      </c>
      <c r="AF48" s="789"/>
      <c r="AG48" s="768"/>
      <c r="AH48" s="768"/>
      <c r="AI48" s="789"/>
      <c r="AJ48" s="768"/>
      <c r="AK48" s="1306" t="s">
        <v>259</v>
      </c>
      <c r="AL48" s="1306"/>
      <c r="AM48" s="1307"/>
      <c r="AN48" s="792"/>
      <c r="AO48" s="793"/>
      <c r="AP48" s="793"/>
      <c r="AQ48" s="793"/>
      <c r="AR48" s="793"/>
      <c r="AS48" s="793"/>
      <c r="AT48" s="793"/>
      <c r="AU48" s="793"/>
      <c r="AV48" s="794"/>
      <c r="AW48" s="1280"/>
      <c r="AX48" s="1281"/>
      <c r="AY48" s="1281"/>
      <c r="AZ48" s="1281"/>
      <c r="BA48" s="1281"/>
      <c r="BB48" s="1281"/>
      <c r="BC48" s="1281"/>
      <c r="BD48" s="1281"/>
      <c r="BE48" s="1281"/>
      <c r="BF48" s="1281"/>
      <c r="BG48" s="1281"/>
      <c r="BH48" s="1281"/>
      <c r="BI48" s="1281"/>
      <c r="BJ48" s="1281"/>
      <c r="BK48" s="1281"/>
      <c r="BL48" s="1281"/>
      <c r="BM48" s="1281"/>
      <c r="BN48" s="1281"/>
      <c r="BO48" s="1281"/>
      <c r="BP48" s="1282"/>
      <c r="BR48" s="1301"/>
    </row>
    <row r="49" spans="1:68" s="779" customFormat="1" ht="10.5" customHeight="1" x14ac:dyDescent="0.15">
      <c r="A49" s="1289"/>
      <c r="B49" s="1290"/>
      <c r="C49" s="1290"/>
      <c r="D49" s="1290"/>
      <c r="E49" s="1290"/>
      <c r="F49" s="1290"/>
      <c r="G49" s="1290"/>
      <c r="H49" s="1290"/>
      <c r="I49" s="1290"/>
      <c r="J49" s="1290"/>
      <c r="K49" s="1290"/>
      <c r="L49" s="1290"/>
      <c r="M49" s="1291"/>
      <c r="N49" s="774"/>
      <c r="O49" s="768"/>
      <c r="P49" s="789"/>
      <c r="Q49" s="768"/>
      <c r="R49" s="768"/>
      <c r="S49" s="768"/>
      <c r="T49" s="789"/>
      <c r="U49" s="790"/>
      <c r="V49" s="789"/>
      <c r="W49" s="768"/>
      <c r="X49" s="768"/>
      <c r="Y49" s="773"/>
      <c r="Z49" s="768"/>
      <c r="AA49" s="790"/>
      <c r="AB49" s="768"/>
      <c r="AC49" s="768"/>
      <c r="AD49" s="789"/>
      <c r="AE49" s="790"/>
      <c r="AF49" s="789"/>
      <c r="AG49" s="768"/>
      <c r="AH49" s="768"/>
      <c r="AI49" s="789"/>
      <c r="AJ49" s="768"/>
      <c r="AK49" s="768"/>
      <c r="AL49" s="768"/>
      <c r="AM49" s="769"/>
      <c r="AN49" s="792"/>
      <c r="AO49" s="793"/>
      <c r="AP49" s="793"/>
      <c r="AQ49" s="793"/>
      <c r="AR49" s="793"/>
      <c r="AS49" s="793"/>
      <c r="AT49" s="793"/>
      <c r="AU49" s="793"/>
      <c r="AV49" s="794"/>
      <c r="AW49" s="1280"/>
      <c r="AX49" s="1281"/>
      <c r="AY49" s="1281"/>
      <c r="AZ49" s="1281"/>
      <c r="BA49" s="1281"/>
      <c r="BB49" s="1281"/>
      <c r="BC49" s="1281"/>
      <c r="BD49" s="1281"/>
      <c r="BE49" s="1281"/>
      <c r="BF49" s="1281"/>
      <c r="BG49" s="1281"/>
      <c r="BH49" s="1281"/>
      <c r="BI49" s="1281"/>
      <c r="BJ49" s="1281"/>
      <c r="BK49" s="1281"/>
      <c r="BL49" s="1281"/>
      <c r="BM49" s="1281"/>
      <c r="BN49" s="1281"/>
      <c r="BO49" s="1281"/>
      <c r="BP49" s="1282"/>
    </row>
    <row r="50" spans="1:68" s="779" customFormat="1" ht="16.5" customHeight="1" x14ac:dyDescent="0.15">
      <c r="A50" s="1289"/>
      <c r="B50" s="1290"/>
      <c r="C50" s="1290"/>
      <c r="D50" s="1290"/>
      <c r="E50" s="1290"/>
      <c r="F50" s="1290"/>
      <c r="G50" s="1290"/>
      <c r="H50" s="1290"/>
      <c r="I50" s="1290"/>
      <c r="J50" s="1290"/>
      <c r="K50" s="1290"/>
      <c r="L50" s="1290"/>
      <c r="M50" s="1291"/>
      <c r="N50" s="774" t="s">
        <v>531</v>
      </c>
      <c r="O50" s="768"/>
      <c r="P50" s="789"/>
      <c r="Q50" s="768"/>
      <c r="R50" s="768"/>
      <c r="S50" s="768"/>
      <c r="T50" s="789"/>
      <c r="U50" s="790"/>
      <c r="V50" s="789"/>
      <c r="W50" s="768"/>
      <c r="X50" s="768"/>
      <c r="Y50" s="773"/>
      <c r="Z50" s="768"/>
      <c r="AA50" s="790"/>
      <c r="AB50" s="768"/>
      <c r="AC50" s="768"/>
      <c r="AD50" s="789"/>
      <c r="AE50" s="790"/>
      <c r="AF50" s="789"/>
      <c r="AG50" s="768"/>
      <c r="AH50" s="768"/>
      <c r="AI50" s="789"/>
      <c r="AJ50" s="768"/>
      <c r="AK50" s="768"/>
      <c r="AL50" s="768"/>
      <c r="AM50" s="769"/>
      <c r="AN50" s="792"/>
      <c r="AO50" s="793"/>
      <c r="AP50" s="793"/>
      <c r="AQ50" s="793"/>
      <c r="AR50" s="793"/>
      <c r="AS50" s="793"/>
      <c r="AT50" s="793"/>
      <c r="AU50" s="793"/>
      <c r="AV50" s="794"/>
      <c r="AW50" s="1280"/>
      <c r="AX50" s="1281"/>
      <c r="AY50" s="1281"/>
      <c r="AZ50" s="1281"/>
      <c r="BA50" s="1281"/>
      <c r="BB50" s="1281"/>
      <c r="BC50" s="1281"/>
      <c r="BD50" s="1281"/>
      <c r="BE50" s="1281"/>
      <c r="BF50" s="1281"/>
      <c r="BG50" s="1281"/>
      <c r="BH50" s="1281"/>
      <c r="BI50" s="1281"/>
      <c r="BJ50" s="1281"/>
      <c r="BK50" s="1281"/>
      <c r="BL50" s="1281"/>
      <c r="BM50" s="1281"/>
      <c r="BN50" s="1281"/>
      <c r="BO50" s="1281"/>
      <c r="BP50" s="1282"/>
    </row>
    <row r="51" spans="1:68" s="779" customFormat="1" ht="16.5" customHeight="1" x14ac:dyDescent="0.15">
      <c r="A51" s="1289"/>
      <c r="B51" s="1290"/>
      <c r="C51" s="1290"/>
      <c r="D51" s="1290"/>
      <c r="E51" s="1290"/>
      <c r="F51" s="1290"/>
      <c r="G51" s="1290"/>
      <c r="H51" s="1290"/>
      <c r="I51" s="1290"/>
      <c r="J51" s="1290"/>
      <c r="K51" s="1290"/>
      <c r="L51" s="1290"/>
      <c r="M51" s="1291"/>
      <c r="N51" s="774"/>
      <c r="O51" s="768" t="s">
        <v>532</v>
      </c>
      <c r="P51" s="789"/>
      <c r="Q51" s="768"/>
      <c r="R51" s="768"/>
      <c r="S51" s="768"/>
      <c r="T51" s="789"/>
      <c r="U51" s="790"/>
      <c r="V51" s="789"/>
      <c r="W51" s="768" t="s">
        <v>533</v>
      </c>
      <c r="X51" s="768"/>
      <c r="Y51" s="773"/>
      <c r="Z51" s="768"/>
      <c r="AA51" s="790"/>
      <c r="AB51" s="768"/>
      <c r="AC51" s="768"/>
      <c r="AD51" s="789"/>
      <c r="AE51" s="790"/>
      <c r="AF51" s="1300" t="s">
        <v>534</v>
      </c>
      <c r="AG51" s="1300"/>
      <c r="AH51" s="1300"/>
      <c r="AI51" s="1300"/>
      <c r="AJ51" s="1300"/>
      <c r="AK51" s="768"/>
      <c r="AL51" s="768"/>
      <c r="AM51" s="769"/>
      <c r="AN51" s="792"/>
      <c r="AO51" s="793"/>
      <c r="AP51" s="793"/>
      <c r="AQ51" s="793"/>
      <c r="AR51" s="793"/>
      <c r="AS51" s="793"/>
      <c r="AT51" s="793"/>
      <c r="AU51" s="793"/>
      <c r="AV51" s="794"/>
      <c r="AW51" s="1280"/>
      <c r="AX51" s="1281"/>
      <c r="AY51" s="1281"/>
      <c r="AZ51" s="1281"/>
      <c r="BA51" s="1281"/>
      <c r="BB51" s="1281"/>
      <c r="BC51" s="1281"/>
      <c r="BD51" s="1281"/>
      <c r="BE51" s="1281"/>
      <c r="BF51" s="1281"/>
      <c r="BG51" s="1281"/>
      <c r="BH51" s="1281"/>
      <c r="BI51" s="1281"/>
      <c r="BJ51" s="1281"/>
      <c r="BK51" s="1281"/>
      <c r="BL51" s="1281"/>
      <c r="BM51" s="1281"/>
      <c r="BN51" s="1281"/>
      <c r="BO51" s="1281"/>
      <c r="BP51" s="1282"/>
    </row>
    <row r="52" spans="1:68" s="779" customFormat="1" ht="16.5" customHeight="1" x14ac:dyDescent="0.15">
      <c r="A52" s="1289"/>
      <c r="B52" s="1290"/>
      <c r="C52" s="1290"/>
      <c r="D52" s="1290"/>
      <c r="E52" s="1290"/>
      <c r="F52" s="1290"/>
      <c r="G52" s="1290"/>
      <c r="H52" s="1290"/>
      <c r="I52" s="1290"/>
      <c r="J52" s="1290"/>
      <c r="K52" s="1290"/>
      <c r="L52" s="1290"/>
      <c r="M52" s="1291"/>
      <c r="N52" s="774"/>
      <c r="O52" s="768" t="s">
        <v>535</v>
      </c>
      <c r="P52" s="789"/>
      <c r="Q52" s="768"/>
      <c r="R52" s="768"/>
      <c r="S52" s="768"/>
      <c r="T52" s="789"/>
      <c r="U52" s="790"/>
      <c r="V52" s="789"/>
      <c r="W52" s="768" t="s">
        <v>536</v>
      </c>
      <c r="X52" s="768"/>
      <c r="Y52" s="773"/>
      <c r="Z52" s="768"/>
      <c r="AA52" s="790"/>
      <c r="AB52" s="768"/>
      <c r="AC52" s="768"/>
      <c r="AD52" s="789"/>
      <c r="AE52" s="790"/>
      <c r="AF52" s="1300" t="s">
        <v>537</v>
      </c>
      <c r="AG52" s="1300"/>
      <c r="AH52" s="1300"/>
      <c r="AI52" s="1300"/>
      <c r="AJ52" s="1300"/>
      <c r="AK52" s="768"/>
      <c r="AL52" s="768"/>
      <c r="AM52" s="769"/>
      <c r="AN52" s="792"/>
      <c r="AO52" s="793"/>
      <c r="AP52" s="793"/>
      <c r="AQ52" s="793"/>
      <c r="AR52" s="793"/>
      <c r="AS52" s="793"/>
      <c r="AT52" s="793"/>
      <c r="AU52" s="793"/>
      <c r="AV52" s="794"/>
      <c r="AW52" s="1280"/>
      <c r="AX52" s="1281"/>
      <c r="AY52" s="1281"/>
      <c r="AZ52" s="1281"/>
      <c r="BA52" s="1281"/>
      <c r="BB52" s="1281"/>
      <c r="BC52" s="1281"/>
      <c r="BD52" s="1281"/>
      <c r="BE52" s="1281"/>
      <c r="BF52" s="1281"/>
      <c r="BG52" s="1281"/>
      <c r="BH52" s="1281"/>
      <c r="BI52" s="1281"/>
      <c r="BJ52" s="1281"/>
      <c r="BK52" s="1281"/>
      <c r="BL52" s="1281"/>
      <c r="BM52" s="1281"/>
      <c r="BN52" s="1281"/>
      <c r="BO52" s="1281"/>
      <c r="BP52" s="1282"/>
    </row>
    <row r="53" spans="1:68" s="779" customFormat="1" ht="16.5" customHeight="1" x14ac:dyDescent="0.15">
      <c r="A53" s="795" t="s">
        <v>493</v>
      </c>
      <c r="B53" s="775"/>
      <c r="C53" s="775"/>
      <c r="D53" s="775"/>
      <c r="E53" s="775"/>
      <c r="F53" s="775"/>
      <c r="G53" s="775"/>
      <c r="H53" s="775"/>
      <c r="I53" s="775"/>
      <c r="J53" s="775"/>
      <c r="K53" s="775"/>
      <c r="L53" s="775"/>
      <c r="M53" s="796"/>
      <c r="N53" s="774"/>
      <c r="O53" s="768" t="s">
        <v>516</v>
      </c>
      <c r="P53" s="789"/>
      <c r="Q53" s="768"/>
      <c r="R53" s="768"/>
      <c r="S53" s="768"/>
      <c r="T53" s="789"/>
      <c r="U53" s="790"/>
      <c r="V53" s="789"/>
      <c r="W53" s="768" t="s">
        <v>538</v>
      </c>
      <c r="X53" s="768"/>
      <c r="Y53" s="773"/>
      <c r="Z53" s="768"/>
      <c r="AA53" s="790"/>
      <c r="AB53" s="768"/>
      <c r="AC53" s="768"/>
      <c r="AD53" s="789"/>
      <c r="AE53" s="790"/>
      <c r="AF53" s="1300" t="s">
        <v>539</v>
      </c>
      <c r="AG53" s="1300"/>
      <c r="AH53" s="1300"/>
      <c r="AI53" s="1300"/>
      <c r="AJ53" s="1300"/>
      <c r="AK53" s="768"/>
      <c r="AL53" s="768"/>
      <c r="AM53" s="769"/>
      <c r="AN53" s="792"/>
      <c r="AO53" s="793"/>
      <c r="AP53" s="793"/>
      <c r="AQ53" s="793"/>
      <c r="AR53" s="793"/>
      <c r="AS53" s="793"/>
      <c r="AT53" s="793"/>
      <c r="AU53" s="793"/>
      <c r="AV53" s="794"/>
      <c r="AW53" s="1280"/>
      <c r="AX53" s="1281"/>
      <c r="AY53" s="1281"/>
      <c r="AZ53" s="1281"/>
      <c r="BA53" s="1281"/>
      <c r="BB53" s="1281"/>
      <c r="BC53" s="1281"/>
      <c r="BD53" s="1281"/>
      <c r="BE53" s="1281"/>
      <c r="BF53" s="1281"/>
      <c r="BG53" s="1281"/>
      <c r="BH53" s="1281"/>
      <c r="BI53" s="1281"/>
      <c r="BJ53" s="1281"/>
      <c r="BK53" s="1281"/>
      <c r="BL53" s="1281"/>
      <c r="BM53" s="1281"/>
      <c r="BN53" s="1281"/>
      <c r="BO53" s="1281"/>
      <c r="BP53" s="1282"/>
    </row>
    <row r="54" spans="1:68" s="779" customFormat="1" ht="16.5" customHeight="1" x14ac:dyDescent="0.15">
      <c r="A54" s="797"/>
      <c r="B54" s="798"/>
      <c r="C54" s="798"/>
      <c r="D54" s="798"/>
      <c r="E54" s="798"/>
      <c r="F54" s="798"/>
      <c r="G54" s="798"/>
      <c r="H54" s="798"/>
      <c r="I54" s="798"/>
      <c r="J54" s="798"/>
      <c r="K54" s="798"/>
      <c r="L54" s="798"/>
      <c r="M54" s="799"/>
      <c r="N54" s="797"/>
      <c r="O54" s="798"/>
      <c r="P54" s="798"/>
      <c r="Q54" s="798"/>
      <c r="R54" s="798"/>
      <c r="S54" s="798"/>
      <c r="T54" s="800"/>
      <c r="U54" s="798"/>
      <c r="V54" s="798"/>
      <c r="W54" s="798"/>
      <c r="X54" s="801"/>
      <c r="Y54" s="798"/>
      <c r="Z54" s="798"/>
      <c r="AA54" s="800"/>
      <c r="AB54" s="800"/>
      <c r="AC54" s="800"/>
      <c r="AD54" s="800"/>
      <c r="AE54" s="798"/>
      <c r="AF54" s="798"/>
      <c r="AG54" s="798"/>
      <c r="AH54" s="798"/>
      <c r="AI54" s="798"/>
      <c r="AJ54" s="798"/>
      <c r="AK54" s="798"/>
      <c r="AL54" s="798"/>
      <c r="AM54" s="799"/>
      <c r="AN54" s="802"/>
      <c r="AO54" s="803"/>
      <c r="AP54" s="803"/>
      <c r="AQ54" s="803"/>
      <c r="AR54" s="803"/>
      <c r="AS54" s="803"/>
      <c r="AT54" s="803"/>
      <c r="AU54" s="803"/>
      <c r="AV54" s="804"/>
      <c r="AW54" s="1283"/>
      <c r="AX54" s="1284"/>
      <c r="AY54" s="1284"/>
      <c r="AZ54" s="1284"/>
      <c r="BA54" s="1284"/>
      <c r="BB54" s="1284"/>
      <c r="BC54" s="1284"/>
      <c r="BD54" s="1284"/>
      <c r="BE54" s="1284"/>
      <c r="BF54" s="1284"/>
      <c r="BG54" s="1284"/>
      <c r="BH54" s="1284"/>
      <c r="BI54" s="1284"/>
      <c r="BJ54" s="1284"/>
      <c r="BK54" s="1284"/>
      <c r="BL54" s="1284"/>
      <c r="BM54" s="1284"/>
      <c r="BN54" s="1284"/>
      <c r="BO54" s="1284"/>
      <c r="BP54" s="1285"/>
    </row>
    <row r="55" spans="1:68" s="710" customFormat="1" ht="16.5" customHeight="1" x14ac:dyDescent="0.15">
      <c r="A55" s="1308"/>
      <c r="B55" s="1308"/>
      <c r="C55" s="1308"/>
      <c r="D55" s="1308"/>
      <c r="E55" s="1308"/>
      <c r="F55" s="1308"/>
      <c r="G55" s="1308"/>
      <c r="H55" s="1308"/>
      <c r="I55" s="1308"/>
      <c r="J55" s="1308"/>
      <c r="K55" s="1308"/>
      <c r="L55" s="1308"/>
      <c r="M55" s="1308"/>
      <c r="N55" s="805"/>
      <c r="O55" s="806"/>
      <c r="P55" s="806"/>
      <c r="Q55" s="806"/>
      <c r="R55" s="806"/>
      <c r="S55" s="806"/>
      <c r="T55" s="806"/>
      <c r="U55" s="806"/>
      <c r="V55" s="806"/>
      <c r="W55" s="806"/>
      <c r="X55" s="806"/>
      <c r="Y55" s="806"/>
      <c r="Z55" s="806"/>
      <c r="AA55" s="805"/>
      <c r="AB55" s="805"/>
      <c r="AC55" s="805"/>
      <c r="AD55" s="805"/>
      <c r="AE55" s="805"/>
      <c r="AF55" s="805"/>
      <c r="AG55" s="805"/>
      <c r="AH55" s="805"/>
      <c r="AI55" s="805"/>
      <c r="AJ55" s="805"/>
      <c r="AK55" s="805"/>
      <c r="AL55" s="805"/>
      <c r="AM55" s="805"/>
      <c r="AN55" s="1309"/>
      <c r="AO55" s="1309"/>
      <c r="AP55" s="1309"/>
      <c r="AQ55" s="1309"/>
      <c r="AR55" s="1309"/>
      <c r="AS55" s="1309"/>
      <c r="AT55" s="1309"/>
      <c r="AU55" s="1309"/>
      <c r="AV55" s="1309"/>
      <c r="AW55" s="1310"/>
      <c r="AX55" s="1310"/>
      <c r="AY55" s="1310"/>
      <c r="AZ55" s="1310"/>
      <c r="BA55" s="1310"/>
      <c r="BB55" s="1310"/>
      <c r="BC55" s="1310"/>
      <c r="BD55" s="1310"/>
      <c r="BE55" s="1310"/>
      <c r="BF55" s="1310"/>
      <c r="BG55" s="1310"/>
      <c r="BH55" s="1310"/>
      <c r="BI55" s="1310"/>
      <c r="BJ55" s="1310"/>
      <c r="BK55" s="1310"/>
      <c r="BL55" s="1310"/>
      <c r="BM55" s="1310"/>
      <c r="BN55" s="1310"/>
      <c r="BO55" s="1310"/>
      <c r="BP55" s="1310"/>
    </row>
    <row r="56" spans="1:68" s="710" customFormat="1" ht="16.5" customHeight="1" x14ac:dyDescent="0.15">
      <c r="A56" s="1311"/>
      <c r="B56" s="1311"/>
      <c r="C56" s="1311"/>
      <c r="D56" s="1311"/>
      <c r="E56" s="1311"/>
      <c r="F56" s="1311"/>
      <c r="G56" s="1311"/>
      <c r="H56" s="1311"/>
      <c r="I56" s="1311"/>
      <c r="J56" s="1311"/>
      <c r="K56" s="1311"/>
      <c r="L56" s="1311"/>
      <c r="M56" s="1311"/>
      <c r="N56" s="805"/>
      <c r="O56" s="805"/>
      <c r="P56" s="805"/>
      <c r="Q56" s="805"/>
      <c r="R56" s="805"/>
      <c r="S56" s="805"/>
      <c r="T56" s="806"/>
      <c r="U56" s="806"/>
      <c r="V56" s="806"/>
      <c r="W56" s="806"/>
      <c r="X56" s="806"/>
      <c r="Y56" s="806"/>
      <c r="Z56" s="806"/>
      <c r="AA56" s="806"/>
      <c r="AB56" s="806"/>
      <c r="AC56" s="806"/>
      <c r="AD56" s="806"/>
      <c r="AE56" s="806"/>
      <c r="AF56" s="805"/>
      <c r="AG56" s="805"/>
      <c r="AH56" s="805"/>
      <c r="AI56" s="805"/>
      <c r="AJ56" s="805"/>
      <c r="AK56" s="805"/>
      <c r="AL56" s="805"/>
      <c r="AN56" s="1309"/>
      <c r="AO56" s="1309"/>
      <c r="AP56" s="1309"/>
      <c r="AQ56" s="1309"/>
      <c r="AR56" s="1309"/>
      <c r="AS56" s="1309"/>
      <c r="AT56" s="1309"/>
      <c r="AU56" s="1309"/>
      <c r="AV56" s="1309"/>
      <c r="AW56" s="1310"/>
      <c r="AX56" s="1310"/>
      <c r="AY56" s="1310"/>
      <c r="AZ56" s="1310"/>
      <c r="BA56" s="1310"/>
      <c r="BB56" s="1310"/>
      <c r="BC56" s="1310"/>
      <c r="BD56" s="1310"/>
      <c r="BE56" s="1310"/>
      <c r="BF56" s="1310"/>
      <c r="BG56" s="1310"/>
      <c r="BH56" s="1310"/>
      <c r="BI56" s="1310"/>
      <c r="BJ56" s="1310"/>
      <c r="BK56" s="1310"/>
      <c r="BL56" s="1310"/>
      <c r="BM56" s="1310"/>
      <c r="BN56" s="1310"/>
      <c r="BO56" s="1310"/>
      <c r="BP56" s="1310"/>
    </row>
    <row r="57" spans="1:68" s="710" customFormat="1" ht="16.5" customHeight="1" x14ac:dyDescent="0.15">
      <c r="A57" s="1311"/>
      <c r="B57" s="1311"/>
      <c r="C57" s="1311"/>
      <c r="D57" s="1311"/>
      <c r="E57" s="1311"/>
      <c r="F57" s="1311"/>
      <c r="G57" s="1311"/>
      <c r="H57" s="1311"/>
      <c r="I57" s="1311"/>
      <c r="J57" s="1311"/>
      <c r="K57" s="1311"/>
      <c r="L57" s="1311"/>
      <c r="M57" s="1311"/>
      <c r="N57" s="805"/>
      <c r="O57" s="805"/>
      <c r="P57" s="805"/>
      <c r="Q57" s="805"/>
      <c r="R57" s="805"/>
      <c r="S57" s="805"/>
      <c r="T57" s="806"/>
      <c r="U57" s="806"/>
      <c r="V57" s="806"/>
      <c r="W57" s="806"/>
      <c r="X57" s="806"/>
      <c r="Y57" s="806"/>
      <c r="Z57" s="806"/>
      <c r="AA57" s="806"/>
      <c r="AB57" s="806"/>
      <c r="AC57" s="806"/>
      <c r="AD57" s="806"/>
      <c r="AE57" s="806"/>
      <c r="AF57" s="805"/>
      <c r="AG57" s="805"/>
      <c r="AH57" s="805"/>
      <c r="AI57" s="805"/>
      <c r="AJ57" s="805"/>
      <c r="AK57" s="805"/>
      <c r="AL57" s="805"/>
      <c r="AN57" s="1309"/>
      <c r="AO57" s="1309"/>
      <c r="AP57" s="1309"/>
      <c r="AQ57" s="1309"/>
      <c r="AR57" s="1309"/>
      <c r="AS57" s="1309"/>
      <c r="AT57" s="1309"/>
      <c r="AU57" s="1309"/>
      <c r="AV57" s="1309"/>
      <c r="AW57" s="1310"/>
      <c r="AX57" s="1310"/>
      <c r="AY57" s="1310"/>
      <c r="AZ57" s="1310"/>
      <c r="BA57" s="1310"/>
      <c r="BB57" s="1310"/>
      <c r="BC57" s="1310"/>
      <c r="BD57" s="1310"/>
      <c r="BE57" s="1310"/>
      <c r="BF57" s="1310"/>
      <c r="BG57" s="1310"/>
      <c r="BH57" s="1310"/>
      <c r="BI57" s="1310"/>
      <c r="BJ57" s="1310"/>
      <c r="BK57" s="1310"/>
      <c r="BL57" s="1310"/>
      <c r="BM57" s="1310"/>
      <c r="BN57" s="1310"/>
      <c r="BO57" s="1310"/>
      <c r="BP57" s="1310"/>
    </row>
    <row r="58" spans="1:68" s="710" customFormat="1" ht="16.5" customHeight="1" x14ac:dyDescent="0.15">
      <c r="A58" s="1311"/>
      <c r="B58" s="1311"/>
      <c r="C58" s="1311"/>
      <c r="D58" s="1311"/>
      <c r="E58" s="1311"/>
      <c r="F58" s="1311"/>
      <c r="G58" s="1311"/>
      <c r="H58" s="1311"/>
      <c r="I58" s="1311"/>
      <c r="J58" s="1311"/>
      <c r="K58" s="1311"/>
      <c r="L58" s="1311"/>
      <c r="M58" s="1311"/>
      <c r="O58" s="1312"/>
      <c r="P58" s="1312"/>
      <c r="Q58" s="1312"/>
      <c r="R58" s="1312"/>
      <c r="S58" s="1312"/>
      <c r="T58" s="1312"/>
      <c r="U58" s="1312"/>
      <c r="V58" s="1312"/>
      <c r="W58" s="1312"/>
      <c r="X58" s="1312"/>
      <c r="Y58" s="1312"/>
      <c r="Z58" s="1312"/>
      <c r="AA58" s="1312"/>
      <c r="AB58" s="1312"/>
      <c r="AC58" s="1312"/>
      <c r="AD58" s="1312"/>
      <c r="AE58" s="1312"/>
      <c r="AF58" s="1313"/>
      <c r="AG58" s="1314"/>
      <c r="AH58" s="1314"/>
      <c r="AI58" s="1314"/>
      <c r="AJ58" s="1314"/>
      <c r="AK58" s="1314"/>
      <c r="AL58" s="807"/>
      <c r="AN58" s="1309"/>
      <c r="AO58" s="1309"/>
      <c r="AP58" s="1309"/>
      <c r="AQ58" s="1309"/>
      <c r="AR58" s="1309"/>
      <c r="AS58" s="1309"/>
      <c r="AT58" s="1309"/>
      <c r="AU58" s="1309"/>
      <c r="AV58" s="1309"/>
      <c r="AW58" s="1310"/>
      <c r="AX58" s="1310"/>
      <c r="AY58" s="1310"/>
      <c r="AZ58" s="1310"/>
      <c r="BA58" s="1310"/>
      <c r="BB58" s="1310"/>
      <c r="BC58" s="1310"/>
      <c r="BD58" s="1310"/>
      <c r="BE58" s="1310"/>
      <c r="BF58" s="1310"/>
      <c r="BG58" s="1310"/>
      <c r="BH58" s="1310"/>
      <c r="BI58" s="1310"/>
      <c r="BJ58" s="1310"/>
      <c r="BK58" s="1310"/>
      <c r="BL58" s="1310"/>
      <c r="BM58" s="1310"/>
      <c r="BN58" s="1310"/>
      <c r="BO58" s="1310"/>
      <c r="BP58" s="1310"/>
    </row>
    <row r="59" spans="1:68" s="710" customFormat="1" ht="16.5" customHeight="1" x14ac:dyDescent="0.15">
      <c r="A59" s="1311"/>
      <c r="B59" s="1311"/>
      <c r="C59" s="1311"/>
      <c r="D59" s="1311"/>
      <c r="E59" s="1311"/>
      <c r="F59" s="1311"/>
      <c r="G59" s="1311"/>
      <c r="H59" s="1311"/>
      <c r="I59" s="1311"/>
      <c r="J59" s="1311"/>
      <c r="K59" s="1311"/>
      <c r="L59" s="1311"/>
      <c r="M59" s="1311"/>
      <c r="N59" s="807"/>
      <c r="O59" s="1312"/>
      <c r="P59" s="1312"/>
      <c r="Q59" s="1312"/>
      <c r="R59" s="1312"/>
      <c r="S59" s="1312"/>
      <c r="T59" s="1312"/>
      <c r="U59" s="1312"/>
      <c r="V59" s="1312"/>
      <c r="W59" s="1312"/>
      <c r="X59" s="1312"/>
      <c r="Y59" s="1312"/>
      <c r="Z59" s="1312"/>
      <c r="AA59" s="1312"/>
      <c r="AB59" s="1312"/>
      <c r="AC59" s="1312"/>
      <c r="AD59" s="1312"/>
      <c r="AE59" s="1312"/>
      <c r="AF59" s="1314"/>
      <c r="AG59" s="1314"/>
      <c r="AH59" s="1314"/>
      <c r="AI59" s="1314"/>
      <c r="AJ59" s="1314"/>
      <c r="AK59" s="1314"/>
      <c r="AL59" s="807"/>
      <c r="AN59" s="1309"/>
      <c r="AO59" s="1309"/>
      <c r="AP59" s="1309"/>
      <c r="AQ59" s="1309"/>
      <c r="AR59" s="1309"/>
      <c r="AS59" s="1309"/>
      <c r="AT59" s="1309"/>
      <c r="AU59" s="1309"/>
      <c r="AV59" s="1309"/>
      <c r="AW59" s="1310"/>
      <c r="AX59" s="1310"/>
      <c r="AY59" s="1310"/>
      <c r="AZ59" s="1310"/>
      <c r="BA59" s="1310"/>
      <c r="BB59" s="1310"/>
      <c r="BC59" s="1310"/>
      <c r="BD59" s="1310"/>
      <c r="BE59" s="1310"/>
      <c r="BF59" s="1310"/>
      <c r="BG59" s="1310"/>
      <c r="BH59" s="1310"/>
      <c r="BI59" s="1310"/>
      <c r="BJ59" s="1310"/>
      <c r="BK59" s="1310"/>
      <c r="BL59" s="1310"/>
      <c r="BM59" s="1310"/>
      <c r="BN59" s="1310"/>
      <c r="BO59" s="1310"/>
      <c r="BP59" s="1310"/>
    </row>
    <row r="60" spans="1:68" s="710" customFormat="1" ht="16.5" customHeight="1" x14ac:dyDescent="0.15">
      <c r="A60" s="1311"/>
      <c r="B60" s="1311"/>
      <c r="C60" s="1311"/>
      <c r="D60" s="1311"/>
      <c r="E60" s="1311"/>
      <c r="F60" s="1311"/>
      <c r="G60" s="1311"/>
      <c r="H60" s="1311"/>
      <c r="I60" s="1311"/>
      <c r="J60" s="1311"/>
      <c r="K60" s="1311"/>
      <c r="L60" s="1311"/>
      <c r="M60" s="1311"/>
      <c r="N60" s="1312"/>
      <c r="O60" s="1312"/>
      <c r="P60" s="1312"/>
      <c r="Q60" s="1312"/>
      <c r="R60" s="1312"/>
      <c r="S60" s="1312"/>
      <c r="T60" s="1312"/>
      <c r="U60" s="1312"/>
      <c r="V60" s="1312"/>
      <c r="W60" s="1312"/>
      <c r="X60" s="1312"/>
      <c r="Y60" s="1312"/>
      <c r="Z60" s="1312"/>
      <c r="AA60" s="1312"/>
      <c r="AB60" s="1312"/>
      <c r="AC60" s="1312"/>
      <c r="AD60" s="1312"/>
      <c r="AE60" s="1312"/>
      <c r="AF60" s="1312"/>
      <c r="AG60" s="1312"/>
      <c r="AH60" s="1312"/>
      <c r="AI60" s="1312"/>
      <c r="AJ60" s="1312"/>
      <c r="AK60" s="1312"/>
      <c r="AL60" s="807"/>
      <c r="AN60" s="1309"/>
      <c r="AO60" s="1309"/>
      <c r="AP60" s="1309"/>
      <c r="AQ60" s="1309"/>
      <c r="AR60" s="1309"/>
      <c r="AS60" s="1309"/>
      <c r="AT60" s="1309"/>
      <c r="AU60" s="1309"/>
      <c r="AV60" s="1309"/>
      <c r="AW60" s="1310"/>
      <c r="AX60" s="1310"/>
      <c r="AY60" s="1310"/>
      <c r="AZ60" s="1310"/>
      <c r="BA60" s="1310"/>
      <c r="BB60" s="1310"/>
      <c r="BC60" s="1310"/>
      <c r="BD60" s="1310"/>
      <c r="BE60" s="1310"/>
      <c r="BF60" s="1310"/>
      <c r="BG60" s="1310"/>
      <c r="BH60" s="1310"/>
      <c r="BI60" s="1310"/>
      <c r="BJ60" s="1310"/>
      <c r="BK60" s="1310"/>
      <c r="BL60" s="1310"/>
      <c r="BM60" s="1310"/>
      <c r="BN60" s="1310"/>
      <c r="BO60" s="1310"/>
      <c r="BP60" s="1310"/>
    </row>
    <row r="61" spans="1:68" s="710" customFormat="1" ht="16.5" customHeight="1" x14ac:dyDescent="0.15">
      <c r="A61" s="1311"/>
      <c r="B61" s="1311"/>
      <c r="C61" s="1311"/>
      <c r="D61" s="1311"/>
      <c r="E61" s="1311"/>
      <c r="F61" s="1311"/>
      <c r="G61" s="1311"/>
      <c r="H61" s="1311"/>
      <c r="I61" s="1311"/>
      <c r="J61" s="1311"/>
      <c r="K61" s="1311"/>
      <c r="L61" s="1311"/>
      <c r="M61" s="1311"/>
      <c r="N61" s="1312"/>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807"/>
      <c r="AN61" s="1309"/>
      <c r="AO61" s="1309"/>
      <c r="AP61" s="1309"/>
      <c r="AQ61" s="1309"/>
      <c r="AR61" s="1309"/>
      <c r="AS61" s="1309"/>
      <c r="AT61" s="1309"/>
      <c r="AU61" s="1309"/>
      <c r="AV61" s="1309"/>
      <c r="AW61" s="1310"/>
      <c r="AX61" s="1310"/>
      <c r="AY61" s="1310"/>
      <c r="AZ61" s="1310"/>
      <c r="BA61" s="1310"/>
      <c r="BB61" s="1310"/>
      <c r="BC61" s="1310"/>
      <c r="BD61" s="1310"/>
      <c r="BE61" s="1310"/>
      <c r="BF61" s="1310"/>
      <c r="BG61" s="1310"/>
      <c r="BH61" s="1310"/>
      <c r="BI61" s="1310"/>
      <c r="BJ61" s="1310"/>
      <c r="BK61" s="1310"/>
      <c r="BL61" s="1310"/>
      <c r="BM61" s="1310"/>
      <c r="BN61" s="1310"/>
      <c r="BO61" s="1310"/>
      <c r="BP61" s="1310"/>
    </row>
    <row r="62" spans="1:68" s="710" customFormat="1" ht="16.5" customHeight="1" x14ac:dyDescent="0.15">
      <c r="A62" s="1311"/>
      <c r="B62" s="1311"/>
      <c r="C62" s="1311"/>
      <c r="D62" s="1311"/>
      <c r="E62" s="1311"/>
      <c r="F62" s="1311"/>
      <c r="G62" s="1311"/>
      <c r="H62" s="1311"/>
      <c r="I62" s="1311"/>
      <c r="J62" s="1311"/>
      <c r="K62" s="1311"/>
      <c r="L62" s="1311"/>
      <c r="M62" s="1311"/>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7"/>
      <c r="AN62" s="1309"/>
      <c r="AO62" s="1309"/>
      <c r="AP62" s="1309"/>
      <c r="AQ62" s="1309"/>
      <c r="AR62" s="1309"/>
      <c r="AS62" s="1309"/>
      <c r="AT62" s="1309"/>
      <c r="AU62" s="1309"/>
      <c r="AV62" s="1309"/>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row>
    <row r="63" spans="1:68" s="710" customFormat="1" ht="16.5" customHeight="1" x14ac:dyDescent="0.15">
      <c r="A63" s="1311"/>
      <c r="B63" s="1311"/>
      <c r="C63" s="1311"/>
      <c r="D63" s="1311"/>
      <c r="E63" s="1311"/>
      <c r="F63" s="1311"/>
      <c r="G63" s="1311"/>
      <c r="H63" s="1311"/>
      <c r="I63" s="1311"/>
      <c r="J63" s="1311"/>
      <c r="K63" s="1311"/>
      <c r="L63" s="1311"/>
      <c r="M63" s="1311"/>
      <c r="N63" s="809"/>
      <c r="O63" s="1312"/>
      <c r="P63" s="1312"/>
      <c r="Q63" s="1312"/>
      <c r="R63" s="1312"/>
      <c r="S63" s="1312"/>
      <c r="T63" s="1312"/>
      <c r="U63" s="1312"/>
      <c r="V63" s="1312"/>
      <c r="W63" s="1312"/>
      <c r="X63" s="1312"/>
      <c r="Y63" s="1312"/>
      <c r="Z63" s="1312"/>
      <c r="AA63" s="1312"/>
      <c r="AB63" s="1312"/>
      <c r="AC63" s="1312"/>
      <c r="AD63" s="1312"/>
      <c r="AE63" s="1312"/>
      <c r="AF63" s="1314"/>
      <c r="AG63" s="1314"/>
      <c r="AH63" s="1314"/>
      <c r="AI63" s="1314"/>
      <c r="AJ63" s="1314"/>
      <c r="AK63" s="1314"/>
      <c r="AL63" s="807"/>
      <c r="AN63" s="1309"/>
      <c r="AO63" s="1309"/>
      <c r="AP63" s="1309"/>
      <c r="AQ63" s="1309"/>
      <c r="AR63" s="1309"/>
      <c r="AS63" s="1309"/>
      <c r="AT63" s="1309"/>
      <c r="AU63" s="1309"/>
      <c r="AV63" s="1309"/>
      <c r="AW63" s="1310"/>
      <c r="AX63" s="1310"/>
      <c r="AY63" s="1310"/>
      <c r="AZ63" s="1310"/>
      <c r="BA63" s="1310"/>
      <c r="BB63" s="1310"/>
      <c r="BC63" s="1310"/>
      <c r="BD63" s="1310"/>
      <c r="BE63" s="1310"/>
      <c r="BF63" s="1310"/>
      <c r="BG63" s="1310"/>
      <c r="BH63" s="1310"/>
      <c r="BI63" s="1310"/>
      <c r="BJ63" s="1310"/>
      <c r="BK63" s="1310"/>
      <c r="BL63" s="1310"/>
      <c r="BM63" s="1310"/>
      <c r="BN63" s="1310"/>
      <c r="BO63" s="1310"/>
      <c r="BP63" s="1310"/>
    </row>
    <row r="64" spans="1:68" s="710" customFormat="1" ht="16.5" customHeight="1" x14ac:dyDescent="0.15">
      <c r="A64" s="1311"/>
      <c r="B64" s="1311"/>
      <c r="C64" s="1311"/>
      <c r="D64" s="1311"/>
      <c r="E64" s="1311"/>
      <c r="F64" s="1311"/>
      <c r="G64" s="1311"/>
      <c r="H64" s="1311"/>
      <c r="I64" s="1311"/>
      <c r="J64" s="1311"/>
      <c r="K64" s="1311"/>
      <c r="L64" s="1311"/>
      <c r="M64" s="1311"/>
      <c r="N64" s="809"/>
      <c r="O64" s="1312"/>
      <c r="P64" s="1312"/>
      <c r="Q64" s="1312"/>
      <c r="R64" s="1312"/>
      <c r="S64" s="1312"/>
      <c r="T64" s="1312"/>
      <c r="U64" s="1312"/>
      <c r="V64" s="1312"/>
      <c r="W64" s="1312"/>
      <c r="X64" s="1312"/>
      <c r="Y64" s="1312"/>
      <c r="Z64" s="1312"/>
      <c r="AA64" s="1312"/>
      <c r="AB64" s="1312"/>
      <c r="AC64" s="1312"/>
      <c r="AD64" s="1312"/>
      <c r="AE64" s="1312"/>
      <c r="AF64" s="1314"/>
      <c r="AG64" s="1314"/>
      <c r="AH64" s="1314"/>
      <c r="AI64" s="1314"/>
      <c r="AJ64" s="1314"/>
      <c r="AK64" s="1314"/>
      <c r="AL64" s="807"/>
      <c r="AN64" s="1309"/>
      <c r="AO64" s="1309"/>
      <c r="AP64" s="1309"/>
      <c r="AQ64" s="1309"/>
      <c r="AR64" s="1309"/>
      <c r="AS64" s="1309"/>
      <c r="AT64" s="1309"/>
      <c r="AU64" s="1309"/>
      <c r="AV64" s="1309"/>
      <c r="AW64" s="1310"/>
      <c r="AX64" s="1310"/>
      <c r="AY64" s="1310"/>
      <c r="AZ64" s="1310"/>
      <c r="BA64" s="1310"/>
      <c r="BB64" s="1310"/>
      <c r="BC64" s="1310"/>
      <c r="BD64" s="1310"/>
      <c r="BE64" s="1310"/>
      <c r="BF64" s="1310"/>
      <c r="BG64" s="1310"/>
      <c r="BH64" s="1310"/>
      <c r="BI64" s="1310"/>
      <c r="BJ64" s="1310"/>
      <c r="BK64" s="1310"/>
      <c r="BL64" s="1310"/>
      <c r="BM64" s="1310"/>
      <c r="BN64" s="1310"/>
      <c r="BO64" s="1310"/>
      <c r="BP64" s="1310"/>
    </row>
    <row r="65" spans="1:68" s="710" customFormat="1" ht="16.5" customHeight="1" x14ac:dyDescent="0.15">
      <c r="A65" s="1311"/>
      <c r="B65" s="1311"/>
      <c r="C65" s="1311"/>
      <c r="D65" s="1311"/>
      <c r="E65" s="1311"/>
      <c r="F65" s="1311"/>
      <c r="G65" s="1311"/>
      <c r="H65" s="1311"/>
      <c r="I65" s="1311"/>
      <c r="J65" s="1311"/>
      <c r="K65" s="1311"/>
      <c r="L65" s="1311"/>
      <c r="M65" s="1311"/>
      <c r="N65" s="808"/>
      <c r="O65" s="808"/>
      <c r="P65" s="808"/>
      <c r="Q65" s="808"/>
      <c r="R65" s="808"/>
      <c r="S65" s="808"/>
      <c r="T65" s="808"/>
      <c r="U65" s="808"/>
      <c r="V65" s="808"/>
      <c r="W65" s="808"/>
      <c r="X65" s="808"/>
      <c r="Y65" s="808"/>
      <c r="Z65" s="808"/>
      <c r="AA65" s="808"/>
      <c r="AB65" s="808"/>
      <c r="AC65" s="808"/>
      <c r="AD65" s="809"/>
      <c r="AE65" s="810"/>
      <c r="AF65" s="811"/>
      <c r="AG65" s="811"/>
      <c r="AH65" s="811"/>
      <c r="AI65" s="811"/>
      <c r="AJ65" s="811"/>
      <c r="AK65" s="811"/>
      <c r="AL65" s="807"/>
      <c r="AN65" s="1309"/>
      <c r="AO65" s="1309"/>
      <c r="AP65" s="1309"/>
      <c r="AQ65" s="1309"/>
      <c r="AR65" s="1309"/>
      <c r="AS65" s="1309"/>
      <c r="AT65" s="1309"/>
      <c r="AU65" s="1309"/>
      <c r="AV65" s="1309"/>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row>
    <row r="66" spans="1:68" s="710" customFormat="1" ht="16.5" customHeight="1" x14ac:dyDescent="0.15">
      <c r="A66" s="812"/>
      <c r="B66" s="813"/>
      <c r="C66" s="813"/>
      <c r="D66" s="813"/>
      <c r="E66" s="813"/>
      <c r="F66" s="813"/>
      <c r="G66" s="813"/>
      <c r="H66" s="813"/>
      <c r="I66" s="813"/>
      <c r="J66" s="813"/>
      <c r="K66" s="813"/>
      <c r="L66" s="813"/>
      <c r="M66" s="813"/>
      <c r="N66" s="809"/>
      <c r="O66" s="1312"/>
      <c r="P66" s="1312"/>
      <c r="Q66" s="1312"/>
      <c r="R66" s="1312"/>
      <c r="S66" s="1312"/>
      <c r="T66" s="1312"/>
      <c r="U66" s="1312"/>
      <c r="V66" s="1312"/>
      <c r="W66" s="1312"/>
      <c r="X66" s="1312"/>
      <c r="Y66" s="1312"/>
      <c r="Z66" s="1312"/>
      <c r="AA66" s="1312"/>
      <c r="AB66" s="1312"/>
      <c r="AC66" s="1312"/>
      <c r="AD66" s="1312"/>
      <c r="AE66" s="1312"/>
      <c r="AF66" s="1314"/>
      <c r="AG66" s="1314"/>
      <c r="AH66" s="1314"/>
      <c r="AI66" s="1314"/>
      <c r="AJ66" s="1314"/>
      <c r="AK66" s="1314"/>
      <c r="AL66" s="807"/>
      <c r="AN66" s="1309"/>
      <c r="AO66" s="1309"/>
      <c r="AP66" s="1309"/>
      <c r="AQ66" s="1309"/>
      <c r="AR66" s="1309"/>
      <c r="AS66" s="1309"/>
      <c r="AT66" s="1309"/>
      <c r="AU66" s="1309"/>
      <c r="AV66" s="1309"/>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row>
    <row r="67" spans="1:68" s="710" customFormat="1" ht="16.5" customHeight="1" x14ac:dyDescent="0.15">
      <c r="A67" s="1311"/>
      <c r="B67" s="1311"/>
      <c r="C67" s="1311"/>
      <c r="D67" s="1311"/>
      <c r="E67" s="1311"/>
      <c r="F67" s="1311"/>
      <c r="G67" s="1311"/>
      <c r="H67" s="1311"/>
      <c r="I67" s="1311"/>
      <c r="J67" s="1311"/>
      <c r="K67" s="1311"/>
      <c r="L67" s="1311"/>
      <c r="M67" s="1311"/>
      <c r="N67" s="805"/>
      <c r="O67" s="807"/>
      <c r="P67" s="814"/>
      <c r="Q67" s="814"/>
      <c r="R67" s="814"/>
      <c r="S67" s="814"/>
      <c r="T67" s="814"/>
      <c r="U67" s="814"/>
      <c r="V67" s="814"/>
      <c r="W67" s="814"/>
      <c r="X67" s="814"/>
      <c r="Y67" s="814"/>
      <c r="Z67" s="814"/>
      <c r="AA67" s="814"/>
      <c r="AB67" s="814"/>
      <c r="AC67" s="814"/>
      <c r="AD67" s="814"/>
      <c r="AE67" s="815"/>
      <c r="AF67" s="807"/>
      <c r="AG67" s="811"/>
      <c r="AH67" s="811"/>
      <c r="AI67" s="811"/>
      <c r="AJ67" s="807"/>
      <c r="AK67" s="811"/>
      <c r="AL67" s="816"/>
      <c r="AM67" s="817"/>
      <c r="AN67" s="1309"/>
      <c r="AO67" s="1309"/>
      <c r="AP67" s="1309"/>
      <c r="AQ67" s="1309"/>
      <c r="AR67" s="1309"/>
      <c r="AS67" s="1309"/>
      <c r="AT67" s="1309"/>
      <c r="AU67" s="1309"/>
      <c r="AV67" s="1309"/>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row>
    <row r="68" spans="1:68" s="710" customFormat="1" ht="16.5" customHeight="1" x14ac:dyDescent="0.15">
      <c r="A68" s="1308"/>
      <c r="B68" s="1308"/>
      <c r="C68" s="1308"/>
      <c r="D68" s="1308"/>
      <c r="E68" s="1308"/>
      <c r="F68" s="1308"/>
      <c r="G68" s="1308"/>
      <c r="H68" s="1308"/>
      <c r="I68" s="1308"/>
      <c r="J68" s="1308"/>
      <c r="K68" s="1308"/>
      <c r="L68" s="1308"/>
      <c r="M68" s="1308"/>
      <c r="N68" s="805"/>
      <c r="O68" s="806"/>
      <c r="P68" s="806"/>
      <c r="Q68" s="806"/>
      <c r="R68" s="806"/>
      <c r="S68" s="806"/>
      <c r="T68" s="806"/>
      <c r="U68" s="806"/>
      <c r="V68" s="806"/>
      <c r="W68" s="806"/>
      <c r="X68" s="806"/>
      <c r="Y68" s="806"/>
      <c r="Z68" s="806"/>
      <c r="AA68" s="805"/>
      <c r="AB68" s="805"/>
      <c r="AC68" s="805"/>
      <c r="AD68" s="805"/>
      <c r="AE68" s="805"/>
      <c r="AF68" s="805"/>
      <c r="AG68" s="805"/>
      <c r="AH68" s="805"/>
      <c r="AI68" s="805"/>
      <c r="AJ68" s="805"/>
      <c r="AK68" s="805"/>
      <c r="AL68" s="805"/>
      <c r="AM68" s="805"/>
      <c r="AN68" s="1309"/>
      <c r="AO68" s="1309"/>
      <c r="AP68" s="1309"/>
      <c r="AQ68" s="1309"/>
      <c r="AR68" s="1309"/>
      <c r="AS68" s="1309"/>
      <c r="AT68" s="1309"/>
      <c r="AU68" s="1309"/>
      <c r="AV68" s="1309"/>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row>
    <row r="69" spans="1:68" s="710" customFormat="1" ht="16.5" customHeight="1" x14ac:dyDescent="0.15">
      <c r="A69" s="1311"/>
      <c r="B69" s="1311"/>
      <c r="C69" s="1311"/>
      <c r="D69" s="1311"/>
      <c r="E69" s="1311"/>
      <c r="F69" s="1311"/>
      <c r="G69" s="1311"/>
      <c r="H69" s="1311"/>
      <c r="I69" s="1311"/>
      <c r="J69" s="1311"/>
      <c r="K69" s="1311"/>
      <c r="L69" s="1311"/>
      <c r="M69" s="1311"/>
      <c r="N69" s="805"/>
      <c r="O69" s="805"/>
      <c r="P69" s="805"/>
      <c r="Q69" s="805"/>
      <c r="R69" s="805"/>
      <c r="S69" s="805"/>
      <c r="T69" s="806"/>
      <c r="U69" s="806"/>
      <c r="V69" s="806"/>
      <c r="W69" s="806"/>
      <c r="X69" s="806"/>
      <c r="Y69" s="806"/>
      <c r="Z69" s="806"/>
      <c r="AA69" s="806"/>
      <c r="AB69" s="806"/>
      <c r="AC69" s="806"/>
      <c r="AD69" s="806"/>
      <c r="AE69" s="806"/>
      <c r="AF69" s="805"/>
      <c r="AG69" s="805"/>
      <c r="AH69" s="805"/>
      <c r="AI69" s="805"/>
      <c r="AK69" s="805"/>
      <c r="AL69" s="805"/>
      <c r="AM69" s="805"/>
      <c r="AN69" s="1309"/>
      <c r="AO69" s="1309"/>
      <c r="AP69" s="1309"/>
      <c r="AQ69" s="1309"/>
      <c r="AR69" s="1309"/>
      <c r="AS69" s="1309"/>
      <c r="AT69" s="1309"/>
      <c r="AU69" s="1309"/>
      <c r="AV69" s="1309"/>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row>
    <row r="70" spans="1:68" s="710" customFormat="1" ht="16.5" customHeight="1" x14ac:dyDescent="0.15">
      <c r="A70" s="1311"/>
      <c r="B70" s="1311"/>
      <c r="C70" s="1311"/>
      <c r="D70" s="1311"/>
      <c r="E70" s="1311"/>
      <c r="F70" s="1311"/>
      <c r="G70" s="1311"/>
      <c r="H70" s="1311"/>
      <c r="I70" s="1311"/>
      <c r="J70" s="1311"/>
      <c r="K70" s="1311"/>
      <c r="L70" s="1311"/>
      <c r="M70" s="1311"/>
      <c r="O70" s="818"/>
      <c r="P70" s="818"/>
      <c r="Q70" s="818"/>
      <c r="R70" s="818"/>
      <c r="S70" s="818"/>
      <c r="T70" s="818"/>
      <c r="U70" s="818"/>
      <c r="V70" s="818"/>
      <c r="W70" s="818"/>
      <c r="X70" s="818"/>
      <c r="Y70" s="818"/>
      <c r="Z70" s="818"/>
      <c r="AA70" s="818"/>
      <c r="AB70" s="818"/>
      <c r="AC70" s="818"/>
      <c r="AD70" s="818"/>
      <c r="AE70" s="818"/>
      <c r="AF70" s="818"/>
      <c r="AG70" s="818"/>
      <c r="AH70" s="818"/>
      <c r="AI70" s="818"/>
      <c r="AK70" s="818"/>
      <c r="AL70" s="818"/>
      <c r="AM70" s="805"/>
      <c r="AN70" s="1309"/>
      <c r="AO70" s="1309"/>
      <c r="AP70" s="1309"/>
      <c r="AQ70" s="1309"/>
      <c r="AR70" s="1309"/>
      <c r="AS70" s="1309"/>
      <c r="AT70" s="1309"/>
      <c r="AU70" s="1309"/>
      <c r="AV70" s="1309"/>
      <c r="AW70" s="1310"/>
      <c r="AX70" s="1310"/>
      <c r="AY70" s="1310"/>
      <c r="AZ70" s="1310"/>
      <c r="BA70" s="1310"/>
      <c r="BB70" s="1310"/>
      <c r="BC70" s="1310"/>
      <c r="BD70" s="1310"/>
      <c r="BE70" s="1310"/>
      <c r="BF70" s="1310"/>
      <c r="BG70" s="1310"/>
      <c r="BH70" s="1310"/>
      <c r="BI70" s="1310"/>
      <c r="BJ70" s="1310"/>
      <c r="BK70" s="1310"/>
      <c r="BL70" s="1310"/>
      <c r="BM70" s="1310"/>
      <c r="BN70" s="1310"/>
      <c r="BO70" s="1310"/>
      <c r="BP70" s="1310"/>
    </row>
    <row r="71" spans="1:68" s="710" customFormat="1" ht="16.5" customHeight="1" x14ac:dyDescent="0.15">
      <c r="A71" s="1311"/>
      <c r="B71" s="1311"/>
      <c r="C71" s="1311"/>
      <c r="D71" s="1311"/>
      <c r="E71" s="1311"/>
      <c r="F71" s="1311"/>
      <c r="G71" s="1311"/>
      <c r="H71" s="1311"/>
      <c r="I71" s="1311"/>
      <c r="J71" s="1311"/>
      <c r="K71" s="1311"/>
      <c r="L71" s="1311"/>
      <c r="M71" s="1311"/>
      <c r="O71" s="805"/>
      <c r="P71" s="805"/>
      <c r="R71" s="805"/>
      <c r="S71" s="805"/>
      <c r="T71" s="805"/>
      <c r="U71" s="805"/>
      <c r="V71" s="806"/>
      <c r="W71" s="806"/>
      <c r="X71" s="806"/>
      <c r="Y71" s="806"/>
      <c r="Z71" s="806"/>
      <c r="AA71" s="806"/>
      <c r="AB71" s="806"/>
      <c r="AC71" s="806"/>
      <c r="AD71" s="805"/>
      <c r="AE71" s="806"/>
      <c r="AF71" s="806"/>
      <c r="AG71" s="806"/>
      <c r="AH71" s="805"/>
      <c r="AI71" s="805"/>
      <c r="AK71" s="805"/>
      <c r="AL71" s="805"/>
      <c r="AM71" s="805"/>
      <c r="AN71" s="1309"/>
      <c r="AO71" s="1309"/>
      <c r="AP71" s="1309"/>
      <c r="AQ71" s="1309"/>
      <c r="AR71" s="1309"/>
      <c r="AS71" s="1309"/>
      <c r="AT71" s="1309"/>
      <c r="AU71" s="1309"/>
      <c r="AV71" s="1309"/>
      <c r="AW71" s="1310"/>
      <c r="AX71" s="1310"/>
      <c r="AY71" s="1310"/>
      <c r="AZ71" s="1310"/>
      <c r="BA71" s="1310"/>
      <c r="BB71" s="1310"/>
      <c r="BC71" s="1310"/>
      <c r="BD71" s="1310"/>
      <c r="BE71" s="1310"/>
      <c r="BF71" s="1310"/>
      <c r="BG71" s="1310"/>
      <c r="BH71" s="1310"/>
      <c r="BI71" s="1310"/>
      <c r="BJ71" s="1310"/>
      <c r="BK71" s="1310"/>
      <c r="BL71" s="1310"/>
      <c r="BM71" s="1310"/>
      <c r="BN71" s="1310"/>
      <c r="BO71" s="1310"/>
      <c r="BP71" s="1310"/>
    </row>
    <row r="72" spans="1:68" s="710" customFormat="1" ht="16.5" customHeight="1" x14ac:dyDescent="0.15">
      <c r="A72" s="1311"/>
      <c r="B72" s="1311"/>
      <c r="C72" s="1311"/>
      <c r="D72" s="1311"/>
      <c r="E72" s="1311"/>
      <c r="F72" s="1311"/>
      <c r="G72" s="1311"/>
      <c r="H72" s="1311"/>
      <c r="I72" s="1311"/>
      <c r="J72" s="1311"/>
      <c r="K72" s="1311"/>
      <c r="L72" s="1311"/>
      <c r="M72" s="1311"/>
      <c r="P72" s="805"/>
      <c r="Q72" s="805"/>
      <c r="R72" s="805"/>
      <c r="S72" s="805"/>
      <c r="T72" s="805"/>
      <c r="U72" s="805"/>
      <c r="V72" s="805"/>
      <c r="W72" s="805"/>
      <c r="X72" s="805"/>
      <c r="AA72" s="805"/>
      <c r="AB72" s="819"/>
      <c r="AC72" s="819"/>
      <c r="AD72" s="805"/>
      <c r="AE72" s="805"/>
      <c r="AF72" s="805"/>
      <c r="AG72" s="805"/>
      <c r="AH72" s="805"/>
      <c r="AI72" s="805"/>
      <c r="AK72" s="805"/>
      <c r="AL72" s="805"/>
      <c r="AM72" s="805"/>
      <c r="AN72" s="1309"/>
      <c r="AO72" s="1309"/>
      <c r="AP72" s="1309"/>
      <c r="AQ72" s="1309"/>
      <c r="AR72" s="1309"/>
      <c r="AS72" s="1309"/>
      <c r="AT72" s="1309"/>
      <c r="AU72" s="1309"/>
      <c r="AV72" s="1309"/>
      <c r="AW72" s="1310"/>
      <c r="AX72" s="1310"/>
      <c r="AY72" s="1310"/>
      <c r="AZ72" s="1310"/>
      <c r="BA72" s="1310"/>
      <c r="BB72" s="1310"/>
      <c r="BC72" s="1310"/>
      <c r="BD72" s="1310"/>
      <c r="BE72" s="1310"/>
      <c r="BF72" s="1310"/>
      <c r="BG72" s="1310"/>
      <c r="BH72" s="1310"/>
      <c r="BI72" s="1310"/>
      <c r="BJ72" s="1310"/>
      <c r="BK72" s="1310"/>
      <c r="BL72" s="1310"/>
      <c r="BM72" s="1310"/>
      <c r="BN72" s="1310"/>
      <c r="BO72" s="1310"/>
      <c r="BP72" s="1310"/>
    </row>
    <row r="73" spans="1:68" s="710" customFormat="1" ht="16.5" customHeight="1" x14ac:dyDescent="0.15">
      <c r="A73" s="1311"/>
      <c r="B73" s="1311"/>
      <c r="C73" s="1311"/>
      <c r="D73" s="1311"/>
      <c r="E73" s="1311"/>
      <c r="F73" s="1311"/>
      <c r="G73" s="1311"/>
      <c r="H73" s="1311"/>
      <c r="I73" s="1311"/>
      <c r="J73" s="1311"/>
      <c r="K73" s="1311"/>
      <c r="L73" s="1311"/>
      <c r="M73" s="1311"/>
      <c r="P73" s="805"/>
      <c r="R73" s="805"/>
      <c r="S73" s="805"/>
      <c r="T73" s="805"/>
      <c r="U73" s="805"/>
      <c r="V73" s="805"/>
      <c r="W73" s="805"/>
      <c r="X73" s="805"/>
      <c r="Y73" s="805"/>
      <c r="Z73" s="819"/>
      <c r="AA73" s="819"/>
      <c r="AB73" s="819"/>
      <c r="AC73" s="819"/>
      <c r="AD73" s="805"/>
      <c r="AE73" s="805"/>
      <c r="AF73" s="805"/>
      <c r="AG73" s="805"/>
      <c r="AH73" s="805"/>
      <c r="AI73" s="805"/>
      <c r="AK73" s="805"/>
      <c r="AL73" s="805"/>
      <c r="AM73" s="805"/>
      <c r="AN73" s="1309"/>
      <c r="AO73" s="1309"/>
      <c r="AP73" s="1309"/>
      <c r="AQ73" s="1309"/>
      <c r="AR73" s="1309"/>
      <c r="AS73" s="1309"/>
      <c r="AT73" s="1309"/>
      <c r="AU73" s="1309"/>
      <c r="AV73" s="1309"/>
      <c r="AW73" s="1310"/>
      <c r="AX73" s="1310"/>
      <c r="AY73" s="1310"/>
      <c r="AZ73" s="1310"/>
      <c r="BA73" s="1310"/>
      <c r="BB73" s="1310"/>
      <c r="BC73" s="1310"/>
      <c r="BD73" s="1310"/>
      <c r="BE73" s="1310"/>
      <c r="BF73" s="1310"/>
      <c r="BG73" s="1310"/>
      <c r="BH73" s="1310"/>
      <c r="BI73" s="1310"/>
      <c r="BJ73" s="1310"/>
      <c r="BK73" s="1310"/>
      <c r="BL73" s="1310"/>
      <c r="BM73" s="1310"/>
      <c r="BN73" s="1310"/>
      <c r="BO73" s="1310"/>
      <c r="BP73" s="1310"/>
    </row>
    <row r="74" spans="1:68" s="710" customFormat="1" ht="16.5" customHeight="1" x14ac:dyDescent="0.15">
      <c r="A74" s="1311"/>
      <c r="B74" s="1311"/>
      <c r="C74" s="1311"/>
      <c r="D74" s="1311"/>
      <c r="E74" s="1311"/>
      <c r="F74" s="1311"/>
      <c r="G74" s="1311"/>
      <c r="H74" s="1311"/>
      <c r="I74" s="1311"/>
      <c r="J74" s="1311"/>
      <c r="K74" s="1311"/>
      <c r="L74" s="1311"/>
      <c r="M74" s="1311"/>
      <c r="P74" s="805"/>
      <c r="R74" s="805"/>
      <c r="S74" s="805"/>
      <c r="T74" s="805"/>
      <c r="U74" s="805"/>
      <c r="V74" s="805"/>
      <c r="W74" s="805"/>
      <c r="X74" s="805"/>
      <c r="Y74" s="805"/>
      <c r="Z74" s="819"/>
      <c r="AA74" s="819"/>
      <c r="AC74" s="819"/>
      <c r="AD74" s="805"/>
      <c r="AE74" s="805"/>
      <c r="AF74" s="805"/>
      <c r="AG74" s="820"/>
      <c r="AH74" s="820"/>
      <c r="AI74" s="805"/>
      <c r="AK74" s="805"/>
      <c r="AL74" s="805"/>
      <c r="AM74" s="805"/>
      <c r="AN74" s="1309"/>
      <c r="AO74" s="1309"/>
      <c r="AP74" s="1309"/>
      <c r="AQ74" s="1309"/>
      <c r="AR74" s="1309"/>
      <c r="AS74" s="1309"/>
      <c r="AT74" s="1309"/>
      <c r="AU74" s="1309"/>
      <c r="AV74" s="1309"/>
      <c r="AW74" s="1310"/>
      <c r="AX74" s="1310"/>
      <c r="AY74" s="1310"/>
      <c r="AZ74" s="1310"/>
      <c r="BA74" s="1310"/>
      <c r="BB74" s="1310"/>
      <c r="BC74" s="1310"/>
      <c r="BD74" s="1310"/>
      <c r="BE74" s="1310"/>
      <c r="BF74" s="1310"/>
      <c r="BG74" s="1310"/>
      <c r="BH74" s="1310"/>
      <c r="BI74" s="1310"/>
      <c r="BJ74" s="1310"/>
      <c r="BK74" s="1310"/>
      <c r="BL74" s="1310"/>
      <c r="BM74" s="1310"/>
      <c r="BN74" s="1310"/>
      <c r="BO74" s="1310"/>
      <c r="BP74" s="1310"/>
    </row>
    <row r="75" spans="1:68" s="710" customFormat="1" ht="16.5" customHeight="1" x14ac:dyDescent="0.15">
      <c r="A75" s="1311"/>
      <c r="B75" s="1311"/>
      <c r="C75" s="1311"/>
      <c r="D75" s="1311"/>
      <c r="E75" s="1311"/>
      <c r="F75" s="1311"/>
      <c r="G75" s="1311"/>
      <c r="H75" s="1311"/>
      <c r="I75" s="1311"/>
      <c r="J75" s="1311"/>
      <c r="K75" s="1311"/>
      <c r="L75" s="1311"/>
      <c r="M75" s="1311"/>
      <c r="P75" s="805"/>
      <c r="R75" s="805"/>
      <c r="S75" s="805"/>
      <c r="T75" s="805"/>
      <c r="U75" s="805"/>
      <c r="V75" s="805"/>
      <c r="W75" s="805"/>
      <c r="X75" s="805"/>
      <c r="Y75" s="805"/>
      <c r="Z75" s="819"/>
      <c r="AA75" s="819"/>
      <c r="AC75" s="819"/>
      <c r="AD75" s="819"/>
      <c r="AE75" s="805"/>
      <c r="AF75" s="805"/>
      <c r="AG75" s="820"/>
      <c r="AH75" s="820"/>
      <c r="AI75" s="805"/>
      <c r="AK75" s="820"/>
      <c r="AL75" s="820"/>
      <c r="AM75" s="805"/>
      <c r="AN75" s="1309"/>
      <c r="AO75" s="1309"/>
      <c r="AP75" s="1309"/>
      <c r="AQ75" s="1309"/>
      <c r="AR75" s="1309"/>
      <c r="AS75" s="1309"/>
      <c r="AT75" s="1309"/>
      <c r="AU75" s="1309"/>
      <c r="AV75" s="1309"/>
      <c r="AW75" s="1310"/>
      <c r="AX75" s="1310"/>
      <c r="AY75" s="1310"/>
      <c r="AZ75" s="1310"/>
      <c r="BA75" s="1310"/>
      <c r="BB75" s="1310"/>
      <c r="BC75" s="1310"/>
      <c r="BD75" s="1310"/>
      <c r="BE75" s="1310"/>
      <c r="BF75" s="1310"/>
      <c r="BG75" s="1310"/>
      <c r="BH75" s="1310"/>
      <c r="BI75" s="1310"/>
      <c r="BJ75" s="1310"/>
      <c r="BK75" s="1310"/>
      <c r="BL75" s="1310"/>
      <c r="BM75" s="1310"/>
      <c r="BN75" s="1310"/>
      <c r="BO75" s="1310"/>
      <c r="BP75" s="1310"/>
    </row>
    <row r="76" spans="1:68" s="710" customFormat="1" ht="16.5" customHeight="1" x14ac:dyDescent="0.15">
      <c r="A76" s="1311"/>
      <c r="B76" s="1311"/>
      <c r="C76" s="1311"/>
      <c r="D76" s="1311"/>
      <c r="E76" s="1311"/>
      <c r="F76" s="1311"/>
      <c r="G76" s="1311"/>
      <c r="H76" s="1311"/>
      <c r="I76" s="1311"/>
      <c r="J76" s="1311"/>
      <c r="K76" s="1311"/>
      <c r="L76" s="1311"/>
      <c r="M76" s="1311"/>
      <c r="P76" s="805"/>
      <c r="R76" s="805"/>
      <c r="S76" s="805"/>
      <c r="T76" s="805"/>
      <c r="U76" s="805"/>
      <c r="V76" s="805"/>
      <c r="W76" s="805"/>
      <c r="X76" s="805"/>
      <c r="Y76" s="805"/>
      <c r="Z76" s="819"/>
      <c r="AA76" s="819"/>
      <c r="AC76" s="819"/>
      <c r="AD76" s="821"/>
      <c r="AE76" s="805"/>
      <c r="AF76" s="805"/>
      <c r="AG76" s="820"/>
      <c r="AH76" s="820"/>
      <c r="AI76" s="805"/>
      <c r="AK76" s="820"/>
      <c r="AL76" s="820"/>
      <c r="AM76" s="805"/>
      <c r="AN76" s="1309"/>
      <c r="AO76" s="1309"/>
      <c r="AP76" s="1309"/>
      <c r="AQ76" s="1309"/>
      <c r="AR76" s="1309"/>
      <c r="AS76" s="1309"/>
      <c r="AT76" s="1309"/>
      <c r="AU76" s="1309"/>
      <c r="AV76" s="1309"/>
      <c r="AW76" s="1310"/>
      <c r="AX76" s="1310"/>
      <c r="AY76" s="1310"/>
      <c r="AZ76" s="1310"/>
      <c r="BA76" s="1310"/>
      <c r="BB76" s="1310"/>
      <c r="BC76" s="1310"/>
      <c r="BD76" s="1310"/>
      <c r="BE76" s="1310"/>
      <c r="BF76" s="1310"/>
      <c r="BG76" s="1310"/>
      <c r="BH76" s="1310"/>
      <c r="BI76" s="1310"/>
      <c r="BJ76" s="1310"/>
      <c r="BK76" s="1310"/>
      <c r="BL76" s="1310"/>
      <c r="BM76" s="1310"/>
      <c r="BN76" s="1310"/>
      <c r="BO76" s="1310"/>
      <c r="BP76" s="1310"/>
    </row>
    <row r="77" spans="1:68" s="710" customFormat="1" ht="16.5" customHeight="1" x14ac:dyDescent="0.15">
      <c r="A77" s="1311"/>
      <c r="B77" s="1311"/>
      <c r="C77" s="1311"/>
      <c r="D77" s="1311"/>
      <c r="E77" s="1311"/>
      <c r="F77" s="1311"/>
      <c r="G77" s="1311"/>
      <c r="H77" s="1311"/>
      <c r="I77" s="1311"/>
      <c r="J77" s="1311"/>
      <c r="K77" s="1311"/>
      <c r="L77" s="1311"/>
      <c r="M77" s="1311"/>
      <c r="N77" s="805"/>
      <c r="P77" s="805"/>
      <c r="Q77" s="805"/>
      <c r="R77" s="805"/>
      <c r="S77" s="820"/>
      <c r="T77" s="820"/>
      <c r="U77" s="820"/>
      <c r="V77" s="820"/>
      <c r="W77" s="820"/>
      <c r="X77" s="820"/>
      <c r="Y77" s="820"/>
      <c r="Z77" s="822"/>
      <c r="AA77" s="805"/>
      <c r="AC77" s="822"/>
      <c r="AD77" s="820"/>
      <c r="AE77" s="820"/>
      <c r="AF77" s="805"/>
      <c r="AG77" s="805"/>
      <c r="AH77" s="805"/>
      <c r="AI77" s="805"/>
      <c r="AK77" s="805"/>
      <c r="AL77" s="805"/>
      <c r="AM77" s="805"/>
      <c r="AN77" s="1309"/>
      <c r="AO77" s="1309"/>
      <c r="AP77" s="1309"/>
      <c r="AQ77" s="1309"/>
      <c r="AR77" s="1309"/>
      <c r="AS77" s="1309"/>
      <c r="AT77" s="1309"/>
      <c r="AU77" s="1309"/>
      <c r="AV77" s="1309"/>
      <c r="AW77" s="1310"/>
      <c r="AX77" s="1310"/>
      <c r="AY77" s="1310"/>
      <c r="AZ77" s="1310"/>
      <c r="BA77" s="1310"/>
      <c r="BB77" s="1310"/>
      <c r="BC77" s="1310"/>
      <c r="BD77" s="1310"/>
      <c r="BE77" s="1310"/>
      <c r="BF77" s="1310"/>
      <c r="BG77" s="1310"/>
      <c r="BH77" s="1310"/>
      <c r="BI77" s="1310"/>
      <c r="BJ77" s="1310"/>
      <c r="BK77" s="1310"/>
      <c r="BL77" s="1310"/>
      <c r="BM77" s="1310"/>
      <c r="BN77" s="1310"/>
      <c r="BO77" s="1310"/>
      <c r="BP77" s="1310"/>
    </row>
    <row r="78" spans="1:68" s="710" customFormat="1" ht="16.5" customHeight="1" x14ac:dyDescent="0.15">
      <c r="A78" s="1311"/>
      <c r="B78" s="1311"/>
      <c r="C78" s="1311"/>
      <c r="D78" s="1311"/>
      <c r="E78" s="1311"/>
      <c r="F78" s="1311"/>
      <c r="G78" s="1311"/>
      <c r="H78" s="1311"/>
      <c r="I78" s="1311"/>
      <c r="J78" s="1311"/>
      <c r="K78" s="1311"/>
      <c r="L78" s="1311"/>
      <c r="M78" s="1311"/>
      <c r="N78" s="805"/>
      <c r="O78" s="805"/>
      <c r="P78" s="823"/>
      <c r="Q78" s="823"/>
      <c r="R78" s="823"/>
      <c r="S78" s="823"/>
      <c r="T78" s="823"/>
      <c r="U78" s="823"/>
      <c r="V78" s="823"/>
      <c r="W78" s="823"/>
      <c r="X78" s="823"/>
      <c r="Y78" s="823"/>
      <c r="Z78" s="823"/>
      <c r="AA78" s="823"/>
      <c r="AB78" s="823"/>
      <c r="AC78" s="823"/>
      <c r="AD78" s="823"/>
      <c r="AE78" s="824"/>
      <c r="AF78" s="805"/>
      <c r="AG78" s="825"/>
      <c r="AH78" s="825"/>
      <c r="AI78" s="825"/>
      <c r="AJ78" s="805"/>
      <c r="AK78" s="825"/>
      <c r="AL78" s="826"/>
      <c r="AM78" s="827"/>
      <c r="AN78" s="1309"/>
      <c r="AO78" s="1309"/>
      <c r="AP78" s="1309"/>
      <c r="AQ78" s="1309"/>
      <c r="AR78" s="1309"/>
      <c r="AS78" s="1309"/>
      <c r="AT78" s="1309"/>
      <c r="AU78" s="1309"/>
      <c r="AV78" s="1309"/>
      <c r="AW78" s="1310"/>
      <c r="AX78" s="1310"/>
      <c r="AY78" s="1310"/>
      <c r="AZ78" s="1310"/>
      <c r="BA78" s="1310"/>
      <c r="BB78" s="1310"/>
      <c r="BC78" s="1310"/>
      <c r="BD78" s="1310"/>
      <c r="BE78" s="1310"/>
      <c r="BF78" s="1310"/>
      <c r="BG78" s="1310"/>
      <c r="BH78" s="1310"/>
      <c r="BI78" s="1310"/>
      <c r="BJ78" s="1310"/>
      <c r="BK78" s="1310"/>
      <c r="BL78" s="1310"/>
      <c r="BM78" s="1310"/>
      <c r="BN78" s="1310"/>
      <c r="BO78" s="1310"/>
      <c r="BP78" s="1310"/>
    </row>
    <row r="79" spans="1:68" s="829" customFormat="1" ht="8.25" customHeight="1" x14ac:dyDescent="0.15">
      <c r="A79" s="828"/>
    </row>
    <row r="80" spans="1:68" s="829" customFormat="1" ht="8.25" customHeight="1" x14ac:dyDescent="0.15">
      <c r="A80" s="828"/>
    </row>
    <row r="81" spans="1:1" s="829" customFormat="1" ht="8.25" customHeight="1" x14ac:dyDescent="0.15">
      <c r="A81" s="828"/>
    </row>
    <row r="82" spans="1:1" s="829" customFormat="1" ht="8.25" customHeight="1" x14ac:dyDescent="0.15">
      <c r="A82" s="828"/>
    </row>
    <row r="83" spans="1:1" s="829" customFormat="1" ht="8.25" customHeight="1" x14ac:dyDescent="0.15">
      <c r="A83" s="828"/>
    </row>
    <row r="84" spans="1:1" s="829" customFormat="1" ht="8.25" customHeight="1" x14ac:dyDescent="0.15">
      <c r="A84" s="828"/>
    </row>
    <row r="85" spans="1:1" s="829" customFormat="1" ht="8.25" customHeight="1" x14ac:dyDescent="0.15">
      <c r="A85" s="828"/>
    </row>
    <row r="86" spans="1:1" s="829" customFormat="1" ht="8.25" customHeight="1" x14ac:dyDescent="0.15">
      <c r="A86" s="828"/>
    </row>
    <row r="87" spans="1:1" s="829" customFormat="1" ht="8.25" customHeight="1" x14ac:dyDescent="0.15">
      <c r="A87" s="828"/>
    </row>
    <row r="88" spans="1:1" s="829" customFormat="1" ht="8.25" customHeight="1" x14ac:dyDescent="0.15">
      <c r="A88" s="828"/>
    </row>
    <row r="89" spans="1:1" s="829" customFormat="1" ht="8.25" customHeight="1" x14ac:dyDescent="0.15">
      <c r="A89" s="828"/>
    </row>
    <row r="90" spans="1:1" s="829" customFormat="1" ht="8.25" customHeight="1" x14ac:dyDescent="0.15">
      <c r="A90" s="828"/>
    </row>
    <row r="91" spans="1:1" s="829" customFormat="1" ht="8.25" customHeight="1" x14ac:dyDescent="0.15">
      <c r="A91" s="828"/>
    </row>
    <row r="92" spans="1:1" s="829" customFormat="1" ht="8.25" customHeight="1" x14ac:dyDescent="0.15">
      <c r="A92" s="828"/>
    </row>
    <row r="93" spans="1:1" s="829" customFormat="1" ht="8.25" customHeight="1" x14ac:dyDescent="0.15">
      <c r="A93" s="828"/>
    </row>
    <row r="94" spans="1:1" s="829" customFormat="1" ht="8.25" customHeight="1" x14ac:dyDescent="0.15">
      <c r="A94" s="828"/>
    </row>
    <row r="95" spans="1:1" s="829" customFormat="1" ht="8.25" customHeight="1" x14ac:dyDescent="0.15">
      <c r="A95" s="828"/>
    </row>
    <row r="96" spans="1:1" s="829" customFormat="1" ht="8.25" customHeight="1" x14ac:dyDescent="0.15">
      <c r="A96" s="828"/>
    </row>
    <row r="97" spans="1:1" s="829" customFormat="1" ht="8.25" customHeight="1" x14ac:dyDescent="0.15">
      <c r="A97" s="828"/>
    </row>
    <row r="98" spans="1:1" s="829" customFormat="1" ht="8.25" customHeight="1" x14ac:dyDescent="0.15">
      <c r="A98" s="828"/>
    </row>
    <row r="99" spans="1:1" s="829" customFormat="1" ht="8.25" customHeight="1" x14ac:dyDescent="0.15">
      <c r="A99" s="828"/>
    </row>
    <row r="100" spans="1:1" s="829" customFormat="1" ht="8.25" customHeight="1" x14ac:dyDescent="0.15">
      <c r="A100" s="828"/>
    </row>
    <row r="101" spans="1:1" s="829" customFormat="1" ht="8.25" customHeight="1" x14ac:dyDescent="0.15">
      <c r="A101" s="828"/>
    </row>
    <row r="102" spans="1:1" s="829" customFormat="1" ht="8.25" customHeight="1" x14ac:dyDescent="0.15">
      <c r="A102" s="828"/>
    </row>
    <row r="103" spans="1:1" s="829" customFormat="1" ht="8.25" customHeight="1" x14ac:dyDescent="0.15">
      <c r="A103" s="828"/>
    </row>
    <row r="104" spans="1:1" s="829" customFormat="1" ht="8.25" customHeight="1" x14ac:dyDescent="0.15">
      <c r="A104" s="828"/>
    </row>
    <row r="105" spans="1:1" s="829" customFormat="1" ht="8.25" customHeight="1" x14ac:dyDescent="0.15">
      <c r="A105" s="828"/>
    </row>
    <row r="106" spans="1:1" s="829" customFormat="1" ht="8.25" customHeight="1" x14ac:dyDescent="0.15">
      <c r="A106" s="828"/>
    </row>
    <row r="107" spans="1:1" s="829" customFormat="1" ht="8.25" customHeight="1" x14ac:dyDescent="0.15">
      <c r="A107" s="828"/>
    </row>
    <row r="108" spans="1:1" s="829" customFormat="1" ht="8.25" customHeight="1" x14ac:dyDescent="0.15">
      <c r="A108" s="828"/>
    </row>
    <row r="109" spans="1:1" s="829" customFormat="1" ht="8.25" customHeight="1" x14ac:dyDescent="0.15">
      <c r="A109" s="828"/>
    </row>
    <row r="110" spans="1:1" s="829" customFormat="1" ht="8.25" customHeight="1" x14ac:dyDescent="0.15">
      <c r="A110" s="828"/>
    </row>
    <row r="111" spans="1:1" s="829" customFormat="1" ht="8.25" customHeight="1" x14ac:dyDescent="0.15">
      <c r="A111" s="828"/>
    </row>
    <row r="112" spans="1:1" s="829" customFormat="1" ht="8.25" customHeight="1" x14ac:dyDescent="0.15">
      <c r="A112" s="828"/>
    </row>
    <row r="113" spans="1:1" s="829" customFormat="1" ht="8.25" customHeight="1" x14ac:dyDescent="0.15">
      <c r="A113" s="828"/>
    </row>
    <row r="114" spans="1:1" s="829" customFormat="1" ht="8.25" customHeight="1" x14ac:dyDescent="0.15">
      <c r="A114" s="828"/>
    </row>
    <row r="115" spans="1:1" s="829" customFormat="1" ht="8.25" customHeight="1" x14ac:dyDescent="0.15">
      <c r="A115" s="828"/>
    </row>
    <row r="116" spans="1:1" s="829" customFormat="1" ht="8.25" customHeight="1" x14ac:dyDescent="0.15">
      <c r="A116" s="828"/>
    </row>
    <row r="117" spans="1:1" s="829" customFormat="1" ht="8.25" customHeight="1" x14ac:dyDescent="0.15">
      <c r="A117" s="828"/>
    </row>
    <row r="118" spans="1:1" s="829" customFormat="1" ht="8.25" customHeight="1" x14ac:dyDescent="0.15">
      <c r="A118" s="828"/>
    </row>
    <row r="119" spans="1:1" s="829" customFormat="1" ht="8.25" customHeight="1" x14ac:dyDescent="0.15">
      <c r="A119" s="828"/>
    </row>
    <row r="120" spans="1:1" s="829" customFormat="1" ht="8.25" customHeight="1" x14ac:dyDescent="0.15">
      <c r="A120" s="828"/>
    </row>
    <row r="121" spans="1:1" s="829" customFormat="1" ht="8.25" customHeight="1" x14ac:dyDescent="0.15">
      <c r="A121" s="828"/>
    </row>
    <row r="122" spans="1:1" s="829" customFormat="1" ht="8.25" customHeight="1" x14ac:dyDescent="0.15">
      <c r="A122" s="828"/>
    </row>
    <row r="123" spans="1:1" s="829" customFormat="1" ht="8.25" customHeight="1" x14ac:dyDescent="0.15">
      <c r="A123" s="828"/>
    </row>
    <row r="124" spans="1:1" s="829" customFormat="1" ht="8.25" customHeight="1" x14ac:dyDescent="0.15">
      <c r="A124" s="828"/>
    </row>
    <row r="125" spans="1:1" s="829" customFormat="1" ht="8.25" customHeight="1" x14ac:dyDescent="0.15">
      <c r="A125" s="828"/>
    </row>
    <row r="126" spans="1:1" s="829" customFormat="1" ht="8.25" customHeight="1" x14ac:dyDescent="0.15">
      <c r="A126" s="828"/>
    </row>
    <row r="127" spans="1:1" s="829" customFormat="1" ht="8.25" customHeight="1" x14ac:dyDescent="0.15">
      <c r="A127" s="828"/>
    </row>
    <row r="128" spans="1:1" s="829" customFormat="1" ht="8.25" customHeight="1" x14ac:dyDescent="0.15">
      <c r="A128" s="828"/>
    </row>
    <row r="129" spans="1:1" s="829" customFormat="1" ht="8.25" customHeight="1" x14ac:dyDescent="0.15">
      <c r="A129" s="828"/>
    </row>
    <row r="130" spans="1:1" s="829" customFormat="1" ht="8.25" customHeight="1" x14ac:dyDescent="0.15">
      <c r="A130" s="828"/>
    </row>
    <row r="131" spans="1:1" s="829" customFormat="1" ht="8.25" customHeight="1" x14ac:dyDescent="0.15">
      <c r="A131" s="828"/>
    </row>
    <row r="132" spans="1:1" s="829" customFormat="1" ht="8.25" customHeight="1" x14ac:dyDescent="0.15">
      <c r="A132" s="828"/>
    </row>
    <row r="133" spans="1:1" s="829" customFormat="1" ht="8.25" customHeight="1" x14ac:dyDescent="0.15">
      <c r="A133" s="828"/>
    </row>
    <row r="134" spans="1:1" s="829" customFormat="1" ht="8.25" customHeight="1" x14ac:dyDescent="0.15">
      <c r="A134" s="828"/>
    </row>
    <row r="135" spans="1:1" s="829" customFormat="1" ht="8.25" customHeight="1" x14ac:dyDescent="0.15">
      <c r="A135" s="828"/>
    </row>
    <row r="136" spans="1:1" s="829" customFormat="1" ht="8.25" customHeight="1" x14ac:dyDescent="0.15">
      <c r="A136" s="828"/>
    </row>
    <row r="137" spans="1:1" s="829" customFormat="1" ht="8.25" customHeight="1" x14ac:dyDescent="0.15">
      <c r="A137" s="828"/>
    </row>
    <row r="138" spans="1:1" s="829" customFormat="1" ht="8.25" customHeight="1" x14ac:dyDescent="0.15">
      <c r="A138" s="828"/>
    </row>
    <row r="139" spans="1:1" s="829" customFormat="1" ht="8.25" customHeight="1" x14ac:dyDescent="0.15">
      <c r="A139" s="828"/>
    </row>
    <row r="140" spans="1:1" s="829" customFormat="1" ht="8.25" customHeight="1" x14ac:dyDescent="0.15">
      <c r="A140" s="828"/>
    </row>
    <row r="141" spans="1:1" s="829" customFormat="1" ht="8.25" customHeight="1" x14ac:dyDescent="0.15">
      <c r="A141" s="828"/>
    </row>
    <row r="142" spans="1:1" s="829" customFormat="1" ht="8.25" customHeight="1" x14ac:dyDescent="0.15">
      <c r="A142" s="828"/>
    </row>
    <row r="143" spans="1:1" s="829" customFormat="1" ht="8.25" customHeight="1" x14ac:dyDescent="0.15">
      <c r="A143" s="828"/>
    </row>
    <row r="144" spans="1:1" s="829" customFormat="1" ht="8.25" customHeight="1" x14ac:dyDescent="0.15">
      <c r="A144" s="828"/>
    </row>
    <row r="145" spans="1:1" s="829" customFormat="1" ht="8.25" customHeight="1" x14ac:dyDescent="0.15">
      <c r="A145" s="828"/>
    </row>
    <row r="146" spans="1:1" s="829" customFormat="1" ht="8.25" customHeight="1" x14ac:dyDescent="0.15">
      <c r="A146" s="828"/>
    </row>
    <row r="147" spans="1:1" s="829" customFormat="1" ht="8.25" customHeight="1" x14ac:dyDescent="0.15">
      <c r="A147" s="828"/>
    </row>
    <row r="148" spans="1:1" s="829" customFormat="1" ht="8.25" customHeight="1" x14ac:dyDescent="0.15">
      <c r="A148" s="828"/>
    </row>
    <row r="149" spans="1:1" s="829" customFormat="1" ht="8.25" customHeight="1" x14ac:dyDescent="0.15">
      <c r="A149" s="828"/>
    </row>
    <row r="150" spans="1:1" s="829" customFormat="1" ht="8.25" customHeight="1" x14ac:dyDescent="0.15">
      <c r="A150" s="828"/>
    </row>
    <row r="151" spans="1:1" s="829" customFormat="1" ht="8.25" customHeight="1" x14ac:dyDescent="0.15">
      <c r="A151" s="828"/>
    </row>
    <row r="152" spans="1:1" s="829" customFormat="1" ht="8.25" customHeight="1" x14ac:dyDescent="0.15">
      <c r="A152" s="828"/>
    </row>
    <row r="153" spans="1:1" s="829" customFormat="1" ht="8.25" customHeight="1" x14ac:dyDescent="0.15">
      <c r="A153" s="828"/>
    </row>
    <row r="154" spans="1:1" s="829" customFormat="1" ht="8.25" customHeight="1" x14ac:dyDescent="0.15">
      <c r="A154" s="828"/>
    </row>
    <row r="155" spans="1:1" s="829" customFormat="1" ht="8.25" customHeight="1" x14ac:dyDescent="0.15">
      <c r="A155" s="828"/>
    </row>
    <row r="156" spans="1:1" s="829" customFormat="1" ht="8.25" customHeight="1" x14ac:dyDescent="0.15">
      <c r="A156" s="828"/>
    </row>
    <row r="157" spans="1:1" s="829" customFormat="1" ht="8.25" customHeight="1" x14ac:dyDescent="0.15">
      <c r="A157" s="828"/>
    </row>
    <row r="158" spans="1:1" s="829" customFormat="1" ht="8.25" customHeight="1" x14ac:dyDescent="0.15">
      <c r="A158" s="828"/>
    </row>
    <row r="159" spans="1:1" s="829" customFormat="1" ht="8.25" customHeight="1" x14ac:dyDescent="0.15">
      <c r="A159" s="828"/>
    </row>
    <row r="160" spans="1:1" s="829" customFormat="1" ht="8.25" customHeight="1" x14ac:dyDescent="0.15">
      <c r="A160" s="828"/>
    </row>
    <row r="161" spans="1:1" s="829" customFormat="1" ht="8.25" customHeight="1" x14ac:dyDescent="0.15">
      <c r="A161" s="828"/>
    </row>
    <row r="162" spans="1:1" s="829" customFormat="1" ht="8.25" customHeight="1" x14ac:dyDescent="0.15">
      <c r="A162" s="828"/>
    </row>
    <row r="163" spans="1:1" s="829" customFormat="1" ht="8.25" customHeight="1" x14ac:dyDescent="0.15">
      <c r="A163" s="828"/>
    </row>
    <row r="164" spans="1:1" s="829" customFormat="1" ht="8.25" customHeight="1" x14ac:dyDescent="0.15">
      <c r="A164" s="828"/>
    </row>
    <row r="165" spans="1:1" ht="8.25" customHeight="1" x14ac:dyDescent="0.15"/>
    <row r="166" spans="1:1" ht="8.25" customHeight="1" x14ac:dyDescent="0.15"/>
    <row r="167" spans="1:1" ht="8.25" customHeight="1" x14ac:dyDescent="0.15"/>
    <row r="168" spans="1:1" ht="8.25" customHeight="1" x14ac:dyDescent="0.15"/>
    <row r="169" spans="1:1" ht="8.25" customHeight="1" x14ac:dyDescent="0.15"/>
    <row r="170" spans="1:1" ht="8.25" customHeight="1" x14ac:dyDescent="0.15"/>
    <row r="171" spans="1:1" ht="8.25" customHeight="1" x14ac:dyDescent="0.15"/>
    <row r="172" spans="1:1" ht="8.25" customHeight="1" x14ac:dyDescent="0.15"/>
    <row r="173" spans="1:1" ht="8.25" customHeight="1" x14ac:dyDescent="0.15"/>
    <row r="174" spans="1:1" ht="8.25" customHeight="1" x14ac:dyDescent="0.15"/>
    <row r="175" spans="1:1" ht="8.25" customHeight="1" x14ac:dyDescent="0.15"/>
    <row r="176" spans="1:1" ht="8.25" customHeight="1" x14ac:dyDescent="0.15"/>
    <row r="177" ht="8.25" customHeight="1" x14ac:dyDescent="0.15"/>
    <row r="178" ht="8.25" customHeight="1" x14ac:dyDescent="0.15"/>
    <row r="179" ht="8.25" customHeight="1" x14ac:dyDescent="0.15"/>
    <row r="180" ht="8.25" customHeight="1" x14ac:dyDescent="0.15"/>
    <row r="181" ht="8.25" customHeight="1" x14ac:dyDescent="0.15"/>
    <row r="182" ht="8.25" customHeight="1" x14ac:dyDescent="0.15"/>
    <row r="183" ht="8.25" customHeight="1" x14ac:dyDescent="0.15"/>
    <row r="184" ht="8.25" customHeight="1" x14ac:dyDescent="0.15"/>
    <row r="185" ht="8.25" customHeight="1" x14ac:dyDescent="0.15"/>
    <row r="186" ht="8.25" customHeight="1" x14ac:dyDescent="0.15"/>
    <row r="187" ht="8.25" customHeight="1" x14ac:dyDescent="0.15"/>
    <row r="188" ht="8.25" customHeight="1" x14ac:dyDescent="0.15"/>
    <row r="189" ht="8.25" customHeight="1" x14ac:dyDescent="0.15"/>
    <row r="190" ht="8.25" customHeight="1" x14ac:dyDescent="0.15"/>
    <row r="191" ht="8.25" customHeight="1" x14ac:dyDescent="0.15"/>
    <row r="192" ht="8.25" customHeight="1" x14ac:dyDescent="0.15"/>
    <row r="193" ht="8.25" customHeight="1" x14ac:dyDescent="0.15"/>
    <row r="194" ht="8.25" customHeight="1" x14ac:dyDescent="0.15"/>
    <row r="195" ht="8.25" customHeight="1" x14ac:dyDescent="0.15"/>
    <row r="196" ht="8.25" customHeight="1" x14ac:dyDescent="0.15"/>
    <row r="197" ht="8.25" customHeight="1" x14ac:dyDescent="0.15"/>
    <row r="198" ht="8.25" customHeight="1" x14ac:dyDescent="0.15"/>
    <row r="199" ht="8.25" customHeight="1" x14ac:dyDescent="0.15"/>
    <row r="200" ht="8.25" customHeight="1" x14ac:dyDescent="0.15"/>
    <row r="201" ht="8.25" customHeight="1" x14ac:dyDescent="0.15"/>
    <row r="202" ht="8.25" customHeight="1" x14ac:dyDescent="0.15"/>
    <row r="203" ht="8.25" customHeight="1" x14ac:dyDescent="0.15"/>
    <row r="204" ht="8.25" customHeight="1" x14ac:dyDescent="0.15"/>
    <row r="205" ht="8.25" customHeight="1" x14ac:dyDescent="0.15"/>
    <row r="206" ht="8.25" customHeight="1" x14ac:dyDescent="0.15"/>
    <row r="207" ht="8.25" customHeight="1" x14ac:dyDescent="0.15"/>
    <row r="208" ht="8.25" customHeight="1" x14ac:dyDescent="0.15"/>
    <row r="209" ht="8.25" customHeight="1" x14ac:dyDescent="0.15"/>
    <row r="210" ht="8.25" customHeight="1" x14ac:dyDescent="0.15"/>
    <row r="211" ht="8.25" customHeight="1" x14ac:dyDescent="0.15"/>
    <row r="212" ht="8.25" customHeight="1" x14ac:dyDescent="0.15"/>
    <row r="213" ht="8.25" customHeight="1" x14ac:dyDescent="0.15"/>
    <row r="214" ht="8.25" customHeight="1" x14ac:dyDescent="0.15"/>
    <row r="215" ht="8.25" customHeight="1" x14ac:dyDescent="0.15"/>
    <row r="216" ht="8.25" customHeight="1" x14ac:dyDescent="0.15"/>
    <row r="217" ht="8.25" customHeight="1" x14ac:dyDescent="0.15"/>
    <row r="218" ht="8.25" customHeight="1" x14ac:dyDescent="0.15"/>
    <row r="219" ht="8.25" customHeight="1" x14ac:dyDescent="0.15"/>
    <row r="220" ht="8.25" customHeight="1" x14ac:dyDescent="0.15"/>
    <row r="221" ht="8.25" customHeight="1" x14ac:dyDescent="0.15"/>
    <row r="222" ht="8.25" customHeight="1" x14ac:dyDescent="0.15"/>
    <row r="223" ht="8.25" customHeight="1" x14ac:dyDescent="0.15"/>
    <row r="224" ht="8.25" customHeight="1" x14ac:dyDescent="0.15"/>
    <row r="225" ht="8.25" customHeight="1" x14ac:dyDescent="0.15"/>
    <row r="226" ht="8.25" customHeight="1" x14ac:dyDescent="0.15"/>
    <row r="227" ht="8.25" customHeight="1" x14ac:dyDescent="0.15"/>
    <row r="228" ht="8.25" customHeight="1" x14ac:dyDescent="0.15"/>
    <row r="229" ht="8.25" customHeight="1" x14ac:dyDescent="0.15"/>
    <row r="230" ht="8.25" customHeight="1" x14ac:dyDescent="0.15"/>
    <row r="231" ht="8.25" customHeight="1" x14ac:dyDescent="0.15"/>
    <row r="232" ht="8.25" customHeight="1" x14ac:dyDescent="0.15"/>
    <row r="233" ht="8.25" customHeight="1" x14ac:dyDescent="0.15"/>
    <row r="234" ht="8.25" customHeight="1" x14ac:dyDescent="0.15"/>
    <row r="235" ht="8.25" customHeight="1" x14ac:dyDescent="0.15"/>
    <row r="236" ht="8.25" customHeight="1" x14ac:dyDescent="0.15"/>
    <row r="237" ht="8.25" customHeight="1" x14ac:dyDescent="0.15"/>
    <row r="238" ht="8.25" customHeight="1" x14ac:dyDescent="0.15"/>
    <row r="239" ht="8.25" customHeight="1" x14ac:dyDescent="0.15"/>
    <row r="240" ht="8.25" customHeight="1" x14ac:dyDescent="0.15"/>
    <row r="241" ht="8.25" customHeight="1" x14ac:dyDescent="0.15"/>
    <row r="242" ht="8.25" customHeight="1" x14ac:dyDescent="0.15"/>
    <row r="243" ht="8.25" customHeight="1" x14ac:dyDescent="0.15"/>
    <row r="244" ht="8.25" customHeight="1" x14ac:dyDescent="0.15"/>
    <row r="245" ht="8.25" customHeight="1" x14ac:dyDescent="0.15"/>
    <row r="246" ht="8.25" customHeight="1" x14ac:dyDescent="0.15"/>
    <row r="247" ht="8.25" customHeight="1" x14ac:dyDescent="0.15"/>
    <row r="248" ht="8.25" customHeight="1" x14ac:dyDescent="0.15"/>
    <row r="249" ht="8.25" customHeight="1" x14ac:dyDescent="0.15"/>
    <row r="250" ht="8.25" customHeight="1" x14ac:dyDescent="0.15"/>
    <row r="251" ht="8.25" customHeight="1" x14ac:dyDescent="0.15"/>
    <row r="252" ht="8.25" customHeight="1" x14ac:dyDescent="0.15"/>
    <row r="253" ht="8.25" customHeight="1" x14ac:dyDescent="0.15"/>
    <row r="254" ht="8.25" customHeight="1" x14ac:dyDescent="0.15"/>
    <row r="255" ht="8.25" customHeight="1" x14ac:dyDescent="0.15"/>
    <row r="256" ht="8.25" customHeight="1" x14ac:dyDescent="0.15"/>
    <row r="257" ht="8.25" customHeight="1" x14ac:dyDescent="0.15"/>
    <row r="258" ht="8.25" customHeight="1" x14ac:dyDescent="0.15"/>
    <row r="259" ht="8.25" customHeight="1" x14ac:dyDescent="0.15"/>
    <row r="260" ht="8.25" customHeight="1" x14ac:dyDescent="0.15"/>
    <row r="261" ht="8.25" customHeight="1" x14ac:dyDescent="0.15"/>
    <row r="262" ht="8.25" customHeight="1" x14ac:dyDescent="0.15"/>
    <row r="263" ht="8.25" customHeight="1" x14ac:dyDescent="0.15"/>
    <row r="264" ht="8.25" customHeight="1" x14ac:dyDescent="0.15"/>
    <row r="265" ht="8.25" customHeight="1" x14ac:dyDescent="0.15"/>
    <row r="266" ht="8.25" customHeight="1" x14ac:dyDescent="0.15"/>
    <row r="267" ht="8.25" customHeight="1" x14ac:dyDescent="0.15"/>
    <row r="268" ht="8.25" customHeight="1" x14ac:dyDescent="0.15"/>
    <row r="269" ht="8.25" customHeight="1" x14ac:dyDescent="0.15"/>
    <row r="270" ht="8.25" customHeight="1" x14ac:dyDescent="0.15"/>
    <row r="271" ht="8.25" customHeight="1" x14ac:dyDescent="0.15"/>
    <row r="272" ht="8.25" customHeight="1" x14ac:dyDescent="0.15"/>
    <row r="273" ht="8.25" customHeight="1" x14ac:dyDescent="0.15"/>
    <row r="274" ht="8.25" customHeight="1" x14ac:dyDescent="0.15"/>
    <row r="275" ht="8.25" customHeight="1" x14ac:dyDescent="0.15"/>
    <row r="276" ht="8.25" customHeight="1" x14ac:dyDescent="0.15"/>
    <row r="277" ht="8.25" customHeight="1" x14ac:dyDescent="0.15"/>
    <row r="278" ht="8.25" customHeight="1" x14ac:dyDescent="0.15"/>
    <row r="279" ht="8.25" customHeight="1" x14ac:dyDescent="0.15"/>
    <row r="280" ht="8.25" customHeight="1" x14ac:dyDescent="0.15"/>
    <row r="281" ht="8.25" customHeight="1" x14ac:dyDescent="0.15"/>
    <row r="282" ht="8.25" customHeight="1" x14ac:dyDescent="0.15"/>
    <row r="283" ht="8.25" customHeight="1" x14ac:dyDescent="0.15"/>
    <row r="284" ht="8.25" customHeight="1" x14ac:dyDescent="0.15"/>
    <row r="285" ht="8.25" customHeight="1" x14ac:dyDescent="0.15"/>
    <row r="286" ht="8.25" customHeight="1" x14ac:dyDescent="0.15"/>
    <row r="287" ht="8.25" customHeight="1" x14ac:dyDescent="0.15"/>
    <row r="288" ht="8.25" customHeight="1" x14ac:dyDescent="0.15"/>
    <row r="289" ht="8.25" customHeight="1" x14ac:dyDescent="0.15"/>
    <row r="290" ht="8.25" customHeight="1" x14ac:dyDescent="0.15"/>
    <row r="291" ht="8.25" customHeight="1" x14ac:dyDescent="0.15"/>
    <row r="292" ht="8.25" customHeight="1" x14ac:dyDescent="0.15"/>
    <row r="293" ht="8.25" customHeight="1" x14ac:dyDescent="0.15"/>
    <row r="294" ht="8.25" customHeight="1" x14ac:dyDescent="0.15"/>
    <row r="295" ht="8.25" customHeight="1" x14ac:dyDescent="0.15"/>
    <row r="296" ht="8.25" customHeight="1" x14ac:dyDescent="0.15"/>
    <row r="297" ht="8.25" customHeight="1" x14ac:dyDescent="0.15"/>
    <row r="298" ht="8.25" customHeight="1" x14ac:dyDescent="0.15"/>
    <row r="299" ht="8.25" customHeight="1" x14ac:dyDescent="0.15"/>
    <row r="300" ht="8.25" customHeight="1" x14ac:dyDescent="0.15"/>
    <row r="301" ht="8.25" customHeight="1" x14ac:dyDescent="0.15"/>
    <row r="302" ht="8.25" customHeight="1" x14ac:dyDescent="0.15"/>
    <row r="303" ht="8.25" customHeight="1" x14ac:dyDescent="0.15"/>
    <row r="304" ht="8.25" customHeight="1" x14ac:dyDescent="0.15"/>
    <row r="305" ht="8.25" customHeight="1" x14ac:dyDescent="0.15"/>
    <row r="306" ht="8.25" customHeight="1" x14ac:dyDescent="0.15"/>
    <row r="307" ht="8.25" customHeight="1" x14ac:dyDescent="0.15"/>
    <row r="308" ht="8.25" customHeight="1" x14ac:dyDescent="0.15"/>
    <row r="309" ht="8.25" customHeight="1" x14ac:dyDescent="0.15"/>
    <row r="310" ht="8.25" customHeight="1" x14ac:dyDescent="0.15"/>
    <row r="311" ht="8.25" customHeight="1" x14ac:dyDescent="0.15"/>
    <row r="312" ht="8.25" customHeight="1" x14ac:dyDescent="0.15"/>
    <row r="313" ht="8.25" customHeight="1" x14ac:dyDescent="0.15"/>
    <row r="314" ht="8.25" customHeight="1" x14ac:dyDescent="0.15"/>
    <row r="315" ht="8.25" customHeight="1" x14ac:dyDescent="0.15"/>
    <row r="316" ht="8.25" customHeight="1" x14ac:dyDescent="0.15"/>
    <row r="317" ht="8.25" customHeight="1" x14ac:dyDescent="0.15"/>
    <row r="318" ht="8.25" customHeight="1" x14ac:dyDescent="0.15"/>
    <row r="319" ht="8.25" customHeight="1" x14ac:dyDescent="0.15"/>
    <row r="320" ht="8.25" customHeight="1" x14ac:dyDescent="0.15"/>
    <row r="321" ht="8.25" customHeight="1" x14ac:dyDescent="0.15"/>
    <row r="322" ht="8.25" customHeight="1" x14ac:dyDescent="0.15"/>
    <row r="323" ht="8.25" customHeight="1" x14ac:dyDescent="0.15"/>
    <row r="324" ht="8.25" customHeight="1" x14ac:dyDescent="0.15"/>
    <row r="325" ht="8.25" customHeight="1" x14ac:dyDescent="0.15"/>
    <row r="326" ht="8.25" customHeight="1" x14ac:dyDescent="0.15"/>
    <row r="327" ht="8.25" customHeight="1" x14ac:dyDescent="0.15"/>
    <row r="328" ht="8.25" customHeight="1" x14ac:dyDescent="0.15"/>
    <row r="329" ht="8.25" customHeight="1" x14ac:dyDescent="0.15"/>
    <row r="330" ht="8.25" customHeight="1" x14ac:dyDescent="0.15"/>
    <row r="331" ht="8.25" customHeight="1" x14ac:dyDescent="0.15"/>
    <row r="332" ht="8.25" customHeight="1" x14ac:dyDescent="0.15"/>
    <row r="333" ht="8.25" customHeight="1" x14ac:dyDescent="0.15"/>
    <row r="334" ht="8.25" customHeight="1" x14ac:dyDescent="0.15"/>
    <row r="335" ht="8.25" customHeight="1" x14ac:dyDescent="0.15"/>
    <row r="336" ht="8.25" customHeight="1" x14ac:dyDescent="0.15"/>
    <row r="337" ht="8.25" customHeight="1" x14ac:dyDescent="0.15"/>
    <row r="338" ht="8.25" customHeight="1" x14ac:dyDescent="0.15"/>
    <row r="339" ht="8.25" customHeight="1" x14ac:dyDescent="0.15"/>
    <row r="340" ht="8.25" customHeight="1" x14ac:dyDescent="0.15"/>
    <row r="341" ht="8.25" customHeight="1" x14ac:dyDescent="0.15"/>
    <row r="342" ht="8.25" customHeight="1" x14ac:dyDescent="0.15"/>
    <row r="343" ht="8.25" customHeight="1" x14ac:dyDescent="0.15"/>
    <row r="344" ht="8.25" customHeight="1" x14ac:dyDescent="0.15"/>
    <row r="345" ht="8.25" customHeight="1" x14ac:dyDescent="0.15"/>
    <row r="346" ht="8.25" customHeight="1" x14ac:dyDescent="0.15"/>
    <row r="347" ht="8.25" customHeight="1" x14ac:dyDescent="0.15"/>
    <row r="348" ht="8.25" customHeight="1" x14ac:dyDescent="0.15"/>
    <row r="349" ht="8.25" customHeight="1" x14ac:dyDescent="0.15"/>
    <row r="350" ht="8.25" customHeight="1" x14ac:dyDescent="0.15"/>
    <row r="351" ht="8.25" customHeight="1" x14ac:dyDescent="0.15"/>
    <row r="352" ht="8.25" customHeight="1" x14ac:dyDescent="0.15"/>
    <row r="353" ht="8.25" customHeight="1" x14ac:dyDescent="0.15"/>
    <row r="354" ht="8.25" customHeight="1" x14ac:dyDescent="0.15"/>
  </sheetData>
  <mergeCells count="73">
    <mergeCell ref="AW68:BP78"/>
    <mergeCell ref="A69:M76"/>
    <mergeCell ref="A77:M77"/>
    <mergeCell ref="A78:M78"/>
    <mergeCell ref="AF63:AK64"/>
    <mergeCell ref="O66:AE66"/>
    <mergeCell ref="AF66:AK66"/>
    <mergeCell ref="A67:M67"/>
    <mergeCell ref="A68:M68"/>
    <mergeCell ref="AN68:AV78"/>
    <mergeCell ref="A55:M55"/>
    <mergeCell ref="AN55:AV67"/>
    <mergeCell ref="AW55:BP67"/>
    <mergeCell ref="A56:M65"/>
    <mergeCell ref="O58:AE59"/>
    <mergeCell ref="AF58:AK59"/>
    <mergeCell ref="N60:AK61"/>
    <mergeCell ref="O63:AE64"/>
    <mergeCell ref="BR44:BR48"/>
    <mergeCell ref="AN45:AV45"/>
    <mergeCell ref="AK46:AM46"/>
    <mergeCell ref="AN46:AV46"/>
    <mergeCell ref="AK47:AM47"/>
    <mergeCell ref="AK48:AM48"/>
    <mergeCell ref="A34:M34"/>
    <mergeCell ref="AW34:BP54"/>
    <mergeCell ref="A35:M35"/>
    <mergeCell ref="A36:M52"/>
    <mergeCell ref="AN38:AV38"/>
    <mergeCell ref="AN43:AV43"/>
    <mergeCell ref="U44:AC45"/>
    <mergeCell ref="AE44:AL45"/>
    <mergeCell ref="AN44:AV44"/>
    <mergeCell ref="AF51:AJ51"/>
    <mergeCell ref="AF52:AJ52"/>
    <mergeCell ref="AF53:AJ53"/>
    <mergeCell ref="AW22:BP33"/>
    <mergeCell ref="AN23:AV26"/>
    <mergeCell ref="A24:M24"/>
    <mergeCell ref="A25:M25"/>
    <mergeCell ref="A27:M27"/>
    <mergeCell ref="A28:M28"/>
    <mergeCell ref="AN29:AV32"/>
    <mergeCell ref="A30:M30"/>
    <mergeCell ref="A33:M33"/>
    <mergeCell ref="A22:M22"/>
    <mergeCell ref="O19:U19"/>
    <mergeCell ref="AE19:AI19"/>
    <mergeCell ref="R20:X20"/>
    <mergeCell ref="AE20:AK20"/>
    <mergeCell ref="A21:M21"/>
    <mergeCell ref="A6:M6"/>
    <mergeCell ref="AW6:BP21"/>
    <mergeCell ref="N7:AM8"/>
    <mergeCell ref="AN7:AV20"/>
    <mergeCell ref="A8:M19"/>
    <mergeCell ref="O10:AL10"/>
    <mergeCell ref="O12:U12"/>
    <mergeCell ref="Q13:V13"/>
    <mergeCell ref="R14:X14"/>
    <mergeCell ref="AE14:AK14"/>
    <mergeCell ref="Q15:V15"/>
    <mergeCell ref="R16:X16"/>
    <mergeCell ref="AE16:AK16"/>
    <mergeCell ref="Q17:V17"/>
    <mergeCell ref="R18:X18"/>
    <mergeCell ref="AE18:AK18"/>
    <mergeCell ref="BZ5:CF5"/>
    <mergeCell ref="A5:M5"/>
    <mergeCell ref="N5:Z5"/>
    <mergeCell ref="AA5:AM5"/>
    <mergeCell ref="AN5:AV5"/>
    <mergeCell ref="AW5:BP5"/>
  </mergeCells>
  <phoneticPr fontId="2"/>
  <pageMargins left="0.70866141732283472" right="0.51181102362204722" top="0.70866141732283472" bottom="0.35433070866141736" header="0.31496062992125984" footer="0"/>
  <pageSetup paperSize="9" scale="88" fitToHeight="12" orientation="portrait" r:id="rId1"/>
  <headerFooter>
    <oddFooter>&amp;C12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view="pageBreakPreview" topLeftCell="A14" zoomScale="55" zoomScaleNormal="100" zoomScaleSheetLayoutView="55" workbookViewId="0">
      <selection activeCell="I8" sqref="I8"/>
    </sheetView>
  </sheetViews>
  <sheetFormatPr defaultRowHeight="16.5" x14ac:dyDescent="0.15"/>
  <cols>
    <col min="1" max="1" width="3.375" style="1004" customWidth="1"/>
    <col min="2" max="2" width="10.625" style="1004" customWidth="1"/>
    <col min="3" max="3" width="6.625" style="1004" customWidth="1"/>
    <col min="4" max="4" width="50.625" style="1004" customWidth="1"/>
    <col min="5" max="9" width="15.625" style="1004" customWidth="1"/>
    <col min="10" max="10" width="3.625" style="1004" customWidth="1"/>
    <col min="11" max="256" width="9" style="1004"/>
    <col min="257" max="257" width="3.375" style="1004" customWidth="1"/>
    <col min="258" max="258" width="10.625" style="1004" customWidth="1"/>
    <col min="259" max="259" width="6.625" style="1004" customWidth="1"/>
    <col min="260" max="260" width="50.625" style="1004" customWidth="1"/>
    <col min="261" max="265" width="15.625" style="1004" customWidth="1"/>
    <col min="266" max="266" width="3.625" style="1004" customWidth="1"/>
    <col min="267" max="512" width="9" style="1004"/>
    <col min="513" max="513" width="3.375" style="1004" customWidth="1"/>
    <col min="514" max="514" width="10.625" style="1004" customWidth="1"/>
    <col min="515" max="515" width="6.625" style="1004" customWidth="1"/>
    <col min="516" max="516" width="50.625" style="1004" customWidth="1"/>
    <col min="517" max="521" width="15.625" style="1004" customWidth="1"/>
    <col min="522" max="522" width="3.625" style="1004" customWidth="1"/>
    <col min="523" max="768" width="9" style="1004"/>
    <col min="769" max="769" width="3.375" style="1004" customWidth="1"/>
    <col min="770" max="770" width="10.625" style="1004" customWidth="1"/>
    <col min="771" max="771" width="6.625" style="1004" customWidth="1"/>
    <col min="772" max="772" width="50.625" style="1004" customWidth="1"/>
    <col min="773" max="777" width="15.625" style="1004" customWidth="1"/>
    <col min="778" max="778" width="3.625" style="1004" customWidth="1"/>
    <col min="779" max="1024" width="9" style="1004"/>
    <col min="1025" max="1025" width="3.375" style="1004" customWidth="1"/>
    <col min="1026" max="1026" width="10.625" style="1004" customWidth="1"/>
    <col min="1027" max="1027" width="6.625" style="1004" customWidth="1"/>
    <col min="1028" max="1028" width="50.625" style="1004" customWidth="1"/>
    <col min="1029" max="1033" width="15.625" style="1004" customWidth="1"/>
    <col min="1034" max="1034" width="3.625" style="1004" customWidth="1"/>
    <col min="1035" max="1280" width="9" style="1004"/>
    <col min="1281" max="1281" width="3.375" style="1004" customWidth="1"/>
    <col min="1282" max="1282" width="10.625" style="1004" customWidth="1"/>
    <col min="1283" max="1283" width="6.625" style="1004" customWidth="1"/>
    <col min="1284" max="1284" width="50.625" style="1004" customWidth="1"/>
    <col min="1285" max="1289" width="15.625" style="1004" customWidth="1"/>
    <col min="1290" max="1290" width="3.625" style="1004" customWidth="1"/>
    <col min="1291" max="1536" width="9" style="1004"/>
    <col min="1537" max="1537" width="3.375" style="1004" customWidth="1"/>
    <col min="1538" max="1538" width="10.625" style="1004" customWidth="1"/>
    <col min="1539" max="1539" width="6.625" style="1004" customWidth="1"/>
    <col min="1540" max="1540" width="50.625" style="1004" customWidth="1"/>
    <col min="1541" max="1545" width="15.625" style="1004" customWidth="1"/>
    <col min="1546" max="1546" width="3.625" style="1004" customWidth="1"/>
    <col min="1547" max="1792" width="9" style="1004"/>
    <col min="1793" max="1793" width="3.375" style="1004" customWidth="1"/>
    <col min="1794" max="1794" width="10.625" style="1004" customWidth="1"/>
    <col min="1795" max="1795" width="6.625" style="1004" customWidth="1"/>
    <col min="1796" max="1796" width="50.625" style="1004" customWidth="1"/>
    <col min="1797" max="1801" width="15.625" style="1004" customWidth="1"/>
    <col min="1802" max="1802" width="3.625" style="1004" customWidth="1"/>
    <col min="1803" max="2048" width="9" style="1004"/>
    <col min="2049" max="2049" width="3.375" style="1004" customWidth="1"/>
    <col min="2050" max="2050" width="10.625" style="1004" customWidth="1"/>
    <col min="2051" max="2051" width="6.625" style="1004" customWidth="1"/>
    <col min="2052" max="2052" width="50.625" style="1004" customWidth="1"/>
    <col min="2053" max="2057" width="15.625" style="1004" customWidth="1"/>
    <col min="2058" max="2058" width="3.625" style="1004" customWidth="1"/>
    <col min="2059" max="2304" width="9" style="1004"/>
    <col min="2305" max="2305" width="3.375" style="1004" customWidth="1"/>
    <col min="2306" max="2306" width="10.625" style="1004" customWidth="1"/>
    <col min="2307" max="2307" width="6.625" style="1004" customWidth="1"/>
    <col min="2308" max="2308" width="50.625" style="1004" customWidth="1"/>
    <col min="2309" max="2313" width="15.625" style="1004" customWidth="1"/>
    <col min="2314" max="2314" width="3.625" style="1004" customWidth="1"/>
    <col min="2315" max="2560" width="9" style="1004"/>
    <col min="2561" max="2561" width="3.375" style="1004" customWidth="1"/>
    <col min="2562" max="2562" width="10.625" style="1004" customWidth="1"/>
    <col min="2563" max="2563" width="6.625" style="1004" customWidth="1"/>
    <col min="2564" max="2564" width="50.625" style="1004" customWidth="1"/>
    <col min="2565" max="2569" width="15.625" style="1004" customWidth="1"/>
    <col min="2570" max="2570" width="3.625" style="1004" customWidth="1"/>
    <col min="2571" max="2816" width="9" style="1004"/>
    <col min="2817" max="2817" width="3.375" style="1004" customWidth="1"/>
    <col min="2818" max="2818" width="10.625" style="1004" customWidth="1"/>
    <col min="2819" max="2819" width="6.625" style="1004" customWidth="1"/>
    <col min="2820" max="2820" width="50.625" style="1004" customWidth="1"/>
    <col min="2821" max="2825" width="15.625" style="1004" customWidth="1"/>
    <col min="2826" max="2826" width="3.625" style="1004" customWidth="1"/>
    <col min="2827" max="3072" width="9" style="1004"/>
    <col min="3073" max="3073" width="3.375" style="1004" customWidth="1"/>
    <col min="3074" max="3074" width="10.625" style="1004" customWidth="1"/>
    <col min="3075" max="3075" width="6.625" style="1004" customWidth="1"/>
    <col min="3076" max="3076" width="50.625" style="1004" customWidth="1"/>
    <col min="3077" max="3081" width="15.625" style="1004" customWidth="1"/>
    <col min="3082" max="3082" width="3.625" style="1004" customWidth="1"/>
    <col min="3083" max="3328" width="9" style="1004"/>
    <col min="3329" max="3329" width="3.375" style="1004" customWidth="1"/>
    <col min="3330" max="3330" width="10.625" style="1004" customWidth="1"/>
    <col min="3331" max="3331" width="6.625" style="1004" customWidth="1"/>
    <col min="3332" max="3332" width="50.625" style="1004" customWidth="1"/>
    <col min="3333" max="3337" width="15.625" style="1004" customWidth="1"/>
    <col min="3338" max="3338" width="3.625" style="1004" customWidth="1"/>
    <col min="3339" max="3584" width="9" style="1004"/>
    <col min="3585" max="3585" width="3.375" style="1004" customWidth="1"/>
    <col min="3586" max="3586" width="10.625" style="1004" customWidth="1"/>
    <col min="3587" max="3587" width="6.625" style="1004" customWidth="1"/>
    <col min="3588" max="3588" width="50.625" style="1004" customWidth="1"/>
    <col min="3589" max="3593" width="15.625" style="1004" customWidth="1"/>
    <col min="3594" max="3594" width="3.625" style="1004" customWidth="1"/>
    <col min="3595" max="3840" width="9" style="1004"/>
    <col min="3841" max="3841" width="3.375" style="1004" customWidth="1"/>
    <col min="3842" max="3842" width="10.625" style="1004" customWidth="1"/>
    <col min="3843" max="3843" width="6.625" style="1004" customWidth="1"/>
    <col min="3844" max="3844" width="50.625" style="1004" customWidth="1"/>
    <col min="3845" max="3849" width="15.625" style="1004" customWidth="1"/>
    <col min="3850" max="3850" width="3.625" style="1004" customWidth="1"/>
    <col min="3851" max="4096" width="9" style="1004"/>
    <col min="4097" max="4097" width="3.375" style="1004" customWidth="1"/>
    <col min="4098" max="4098" width="10.625" style="1004" customWidth="1"/>
    <col min="4099" max="4099" width="6.625" style="1004" customWidth="1"/>
    <col min="4100" max="4100" width="50.625" style="1004" customWidth="1"/>
    <col min="4101" max="4105" width="15.625" style="1004" customWidth="1"/>
    <col min="4106" max="4106" width="3.625" style="1004" customWidth="1"/>
    <col min="4107" max="4352" width="9" style="1004"/>
    <col min="4353" max="4353" width="3.375" style="1004" customWidth="1"/>
    <col min="4354" max="4354" width="10.625" style="1004" customWidth="1"/>
    <col min="4355" max="4355" width="6.625" style="1004" customWidth="1"/>
    <col min="4356" max="4356" width="50.625" style="1004" customWidth="1"/>
    <col min="4357" max="4361" width="15.625" style="1004" customWidth="1"/>
    <col min="4362" max="4362" width="3.625" style="1004" customWidth="1"/>
    <col min="4363" max="4608" width="9" style="1004"/>
    <col min="4609" max="4609" width="3.375" style="1004" customWidth="1"/>
    <col min="4610" max="4610" width="10.625" style="1004" customWidth="1"/>
    <col min="4611" max="4611" width="6.625" style="1004" customWidth="1"/>
    <col min="4612" max="4612" width="50.625" style="1004" customWidth="1"/>
    <col min="4613" max="4617" width="15.625" style="1004" customWidth="1"/>
    <col min="4618" max="4618" width="3.625" style="1004" customWidth="1"/>
    <col min="4619" max="4864" width="9" style="1004"/>
    <col min="4865" max="4865" width="3.375" style="1004" customWidth="1"/>
    <col min="4866" max="4866" width="10.625" style="1004" customWidth="1"/>
    <col min="4867" max="4867" width="6.625" style="1004" customWidth="1"/>
    <col min="4868" max="4868" width="50.625" style="1004" customWidth="1"/>
    <col min="4869" max="4873" width="15.625" style="1004" customWidth="1"/>
    <col min="4874" max="4874" width="3.625" style="1004" customWidth="1"/>
    <col min="4875" max="5120" width="9" style="1004"/>
    <col min="5121" max="5121" width="3.375" style="1004" customWidth="1"/>
    <col min="5122" max="5122" width="10.625" style="1004" customWidth="1"/>
    <col min="5123" max="5123" width="6.625" style="1004" customWidth="1"/>
    <col min="5124" max="5124" width="50.625" style="1004" customWidth="1"/>
    <col min="5125" max="5129" width="15.625" style="1004" customWidth="1"/>
    <col min="5130" max="5130" width="3.625" style="1004" customWidth="1"/>
    <col min="5131" max="5376" width="9" style="1004"/>
    <col min="5377" max="5377" width="3.375" style="1004" customWidth="1"/>
    <col min="5378" max="5378" width="10.625" style="1004" customWidth="1"/>
    <col min="5379" max="5379" width="6.625" style="1004" customWidth="1"/>
    <col min="5380" max="5380" width="50.625" style="1004" customWidth="1"/>
    <col min="5381" max="5385" width="15.625" style="1004" customWidth="1"/>
    <col min="5386" max="5386" width="3.625" style="1004" customWidth="1"/>
    <col min="5387" max="5632" width="9" style="1004"/>
    <col min="5633" max="5633" width="3.375" style="1004" customWidth="1"/>
    <col min="5634" max="5634" width="10.625" style="1004" customWidth="1"/>
    <col min="5635" max="5635" width="6.625" style="1004" customWidth="1"/>
    <col min="5636" max="5636" width="50.625" style="1004" customWidth="1"/>
    <col min="5637" max="5641" width="15.625" style="1004" customWidth="1"/>
    <col min="5642" max="5642" width="3.625" style="1004" customWidth="1"/>
    <col min="5643" max="5888" width="9" style="1004"/>
    <col min="5889" max="5889" width="3.375" style="1004" customWidth="1"/>
    <col min="5890" max="5890" width="10.625" style="1004" customWidth="1"/>
    <col min="5891" max="5891" width="6.625" style="1004" customWidth="1"/>
    <col min="5892" max="5892" width="50.625" style="1004" customWidth="1"/>
    <col min="5893" max="5897" width="15.625" style="1004" customWidth="1"/>
    <col min="5898" max="5898" width="3.625" style="1004" customWidth="1"/>
    <col min="5899" max="6144" width="9" style="1004"/>
    <col min="6145" max="6145" width="3.375" style="1004" customWidth="1"/>
    <col min="6146" max="6146" width="10.625" style="1004" customWidth="1"/>
    <col min="6147" max="6147" width="6.625" style="1004" customWidth="1"/>
    <col min="6148" max="6148" width="50.625" style="1004" customWidth="1"/>
    <col min="6149" max="6153" width="15.625" style="1004" customWidth="1"/>
    <col min="6154" max="6154" width="3.625" style="1004" customWidth="1"/>
    <col min="6155" max="6400" width="9" style="1004"/>
    <col min="6401" max="6401" width="3.375" style="1004" customWidth="1"/>
    <col min="6402" max="6402" width="10.625" style="1004" customWidth="1"/>
    <col min="6403" max="6403" width="6.625" style="1004" customWidth="1"/>
    <col min="6404" max="6404" width="50.625" style="1004" customWidth="1"/>
    <col min="6405" max="6409" width="15.625" style="1004" customWidth="1"/>
    <col min="6410" max="6410" width="3.625" style="1004" customWidth="1"/>
    <col min="6411" max="6656" width="9" style="1004"/>
    <col min="6657" max="6657" width="3.375" style="1004" customWidth="1"/>
    <col min="6658" max="6658" width="10.625" style="1004" customWidth="1"/>
    <col min="6659" max="6659" width="6.625" style="1004" customWidth="1"/>
    <col min="6660" max="6660" width="50.625" style="1004" customWidth="1"/>
    <col min="6661" max="6665" width="15.625" style="1004" customWidth="1"/>
    <col min="6666" max="6666" width="3.625" style="1004" customWidth="1"/>
    <col min="6667" max="6912" width="9" style="1004"/>
    <col min="6913" max="6913" width="3.375" style="1004" customWidth="1"/>
    <col min="6914" max="6914" width="10.625" style="1004" customWidth="1"/>
    <col min="6915" max="6915" width="6.625" style="1004" customWidth="1"/>
    <col min="6916" max="6916" width="50.625" style="1004" customWidth="1"/>
    <col min="6917" max="6921" width="15.625" style="1004" customWidth="1"/>
    <col min="6922" max="6922" width="3.625" style="1004" customWidth="1"/>
    <col min="6923" max="7168" width="9" style="1004"/>
    <col min="7169" max="7169" width="3.375" style="1004" customWidth="1"/>
    <col min="7170" max="7170" width="10.625" style="1004" customWidth="1"/>
    <col min="7171" max="7171" width="6.625" style="1004" customWidth="1"/>
    <col min="7172" max="7172" width="50.625" style="1004" customWidth="1"/>
    <col min="7173" max="7177" width="15.625" style="1004" customWidth="1"/>
    <col min="7178" max="7178" width="3.625" style="1004" customWidth="1"/>
    <col min="7179" max="7424" width="9" style="1004"/>
    <col min="7425" max="7425" width="3.375" style="1004" customWidth="1"/>
    <col min="7426" max="7426" width="10.625" style="1004" customWidth="1"/>
    <col min="7427" max="7427" width="6.625" style="1004" customWidth="1"/>
    <col min="7428" max="7428" width="50.625" style="1004" customWidth="1"/>
    <col min="7429" max="7433" width="15.625" style="1004" customWidth="1"/>
    <col min="7434" max="7434" width="3.625" style="1004" customWidth="1"/>
    <col min="7435" max="7680" width="9" style="1004"/>
    <col min="7681" max="7681" width="3.375" style="1004" customWidth="1"/>
    <col min="7682" max="7682" width="10.625" style="1004" customWidth="1"/>
    <col min="7683" max="7683" width="6.625" style="1004" customWidth="1"/>
    <col min="7684" max="7684" width="50.625" style="1004" customWidth="1"/>
    <col min="7685" max="7689" width="15.625" style="1004" customWidth="1"/>
    <col min="7690" max="7690" width="3.625" style="1004" customWidth="1"/>
    <col min="7691" max="7936" width="9" style="1004"/>
    <col min="7937" max="7937" width="3.375" style="1004" customWidth="1"/>
    <col min="7938" max="7938" width="10.625" style="1004" customWidth="1"/>
    <col min="7939" max="7939" width="6.625" style="1004" customWidth="1"/>
    <col min="7940" max="7940" width="50.625" style="1004" customWidth="1"/>
    <col min="7941" max="7945" width="15.625" style="1004" customWidth="1"/>
    <col min="7946" max="7946" width="3.625" style="1004" customWidth="1"/>
    <col min="7947" max="8192" width="9" style="1004"/>
    <col min="8193" max="8193" width="3.375" style="1004" customWidth="1"/>
    <col min="8194" max="8194" width="10.625" style="1004" customWidth="1"/>
    <col min="8195" max="8195" width="6.625" style="1004" customWidth="1"/>
    <col min="8196" max="8196" width="50.625" style="1004" customWidth="1"/>
    <col min="8197" max="8201" width="15.625" style="1004" customWidth="1"/>
    <col min="8202" max="8202" width="3.625" style="1004" customWidth="1"/>
    <col min="8203" max="8448" width="9" style="1004"/>
    <col min="8449" max="8449" width="3.375" style="1004" customWidth="1"/>
    <col min="8450" max="8450" width="10.625" style="1004" customWidth="1"/>
    <col min="8451" max="8451" width="6.625" style="1004" customWidth="1"/>
    <col min="8452" max="8452" width="50.625" style="1004" customWidth="1"/>
    <col min="8453" max="8457" width="15.625" style="1004" customWidth="1"/>
    <col min="8458" max="8458" width="3.625" style="1004" customWidth="1"/>
    <col min="8459" max="8704" width="9" style="1004"/>
    <col min="8705" max="8705" width="3.375" style="1004" customWidth="1"/>
    <col min="8706" max="8706" width="10.625" style="1004" customWidth="1"/>
    <col min="8707" max="8707" width="6.625" style="1004" customWidth="1"/>
    <col min="8708" max="8708" width="50.625" style="1004" customWidth="1"/>
    <col min="8709" max="8713" width="15.625" style="1004" customWidth="1"/>
    <col min="8714" max="8714" width="3.625" style="1004" customWidth="1"/>
    <col min="8715" max="8960" width="9" style="1004"/>
    <col min="8961" max="8961" width="3.375" style="1004" customWidth="1"/>
    <col min="8962" max="8962" width="10.625" style="1004" customWidth="1"/>
    <col min="8963" max="8963" width="6.625" style="1004" customWidth="1"/>
    <col min="8964" max="8964" width="50.625" style="1004" customWidth="1"/>
    <col min="8965" max="8969" width="15.625" style="1004" customWidth="1"/>
    <col min="8970" max="8970" width="3.625" style="1004" customWidth="1"/>
    <col min="8971" max="9216" width="9" style="1004"/>
    <col min="9217" max="9217" width="3.375" style="1004" customWidth="1"/>
    <col min="9218" max="9218" width="10.625" style="1004" customWidth="1"/>
    <col min="9219" max="9219" width="6.625" style="1004" customWidth="1"/>
    <col min="9220" max="9220" width="50.625" style="1004" customWidth="1"/>
    <col min="9221" max="9225" width="15.625" style="1004" customWidth="1"/>
    <col min="9226" max="9226" width="3.625" style="1004" customWidth="1"/>
    <col min="9227" max="9472" width="9" style="1004"/>
    <col min="9473" max="9473" width="3.375" style="1004" customWidth="1"/>
    <col min="9474" max="9474" width="10.625" style="1004" customWidth="1"/>
    <col min="9475" max="9475" width="6.625" style="1004" customWidth="1"/>
    <col min="9476" max="9476" width="50.625" style="1004" customWidth="1"/>
    <col min="9477" max="9481" width="15.625" style="1004" customWidth="1"/>
    <col min="9482" max="9482" width="3.625" style="1004" customWidth="1"/>
    <col min="9483" max="9728" width="9" style="1004"/>
    <col min="9729" max="9729" width="3.375" style="1004" customWidth="1"/>
    <col min="9730" max="9730" width="10.625" style="1004" customWidth="1"/>
    <col min="9731" max="9731" width="6.625" style="1004" customWidth="1"/>
    <col min="9732" max="9732" width="50.625" style="1004" customWidth="1"/>
    <col min="9733" max="9737" width="15.625" style="1004" customWidth="1"/>
    <col min="9738" max="9738" width="3.625" style="1004" customWidth="1"/>
    <col min="9739" max="9984" width="9" style="1004"/>
    <col min="9985" max="9985" width="3.375" style="1004" customWidth="1"/>
    <col min="9986" max="9986" width="10.625" style="1004" customWidth="1"/>
    <col min="9987" max="9987" width="6.625" style="1004" customWidth="1"/>
    <col min="9988" max="9988" width="50.625" style="1004" customWidth="1"/>
    <col min="9989" max="9993" width="15.625" style="1004" customWidth="1"/>
    <col min="9994" max="9994" width="3.625" style="1004" customWidth="1"/>
    <col min="9995" max="10240" width="9" style="1004"/>
    <col min="10241" max="10241" width="3.375" style="1004" customWidth="1"/>
    <col min="10242" max="10242" width="10.625" style="1004" customWidth="1"/>
    <col min="10243" max="10243" width="6.625" style="1004" customWidth="1"/>
    <col min="10244" max="10244" width="50.625" style="1004" customWidth="1"/>
    <col min="10245" max="10249" width="15.625" style="1004" customWidth="1"/>
    <col min="10250" max="10250" width="3.625" style="1004" customWidth="1"/>
    <col min="10251" max="10496" width="9" style="1004"/>
    <col min="10497" max="10497" width="3.375" style="1004" customWidth="1"/>
    <col min="10498" max="10498" width="10.625" style="1004" customWidth="1"/>
    <col min="10499" max="10499" width="6.625" style="1004" customWidth="1"/>
    <col min="10500" max="10500" width="50.625" style="1004" customWidth="1"/>
    <col min="10501" max="10505" width="15.625" style="1004" customWidth="1"/>
    <col min="10506" max="10506" width="3.625" style="1004" customWidth="1"/>
    <col min="10507" max="10752" width="9" style="1004"/>
    <col min="10753" max="10753" width="3.375" style="1004" customWidth="1"/>
    <col min="10754" max="10754" width="10.625" style="1004" customWidth="1"/>
    <col min="10755" max="10755" width="6.625" style="1004" customWidth="1"/>
    <col min="10756" max="10756" width="50.625" style="1004" customWidth="1"/>
    <col min="10757" max="10761" width="15.625" style="1004" customWidth="1"/>
    <col min="10762" max="10762" width="3.625" style="1004" customWidth="1"/>
    <col min="10763" max="11008" width="9" style="1004"/>
    <col min="11009" max="11009" width="3.375" style="1004" customWidth="1"/>
    <col min="11010" max="11010" width="10.625" style="1004" customWidth="1"/>
    <col min="11011" max="11011" width="6.625" style="1004" customWidth="1"/>
    <col min="11012" max="11012" width="50.625" style="1004" customWidth="1"/>
    <col min="11013" max="11017" width="15.625" style="1004" customWidth="1"/>
    <col min="11018" max="11018" width="3.625" style="1004" customWidth="1"/>
    <col min="11019" max="11264" width="9" style="1004"/>
    <col min="11265" max="11265" width="3.375" style="1004" customWidth="1"/>
    <col min="11266" max="11266" width="10.625" style="1004" customWidth="1"/>
    <col min="11267" max="11267" width="6.625" style="1004" customWidth="1"/>
    <col min="11268" max="11268" width="50.625" style="1004" customWidth="1"/>
    <col min="11269" max="11273" width="15.625" style="1004" customWidth="1"/>
    <col min="11274" max="11274" width="3.625" style="1004" customWidth="1"/>
    <col min="11275" max="11520" width="9" style="1004"/>
    <col min="11521" max="11521" width="3.375" style="1004" customWidth="1"/>
    <col min="11522" max="11522" width="10.625" style="1004" customWidth="1"/>
    <col min="11523" max="11523" width="6.625" style="1004" customWidth="1"/>
    <col min="11524" max="11524" width="50.625" style="1004" customWidth="1"/>
    <col min="11525" max="11529" width="15.625" style="1004" customWidth="1"/>
    <col min="11530" max="11530" width="3.625" style="1004" customWidth="1"/>
    <col min="11531" max="11776" width="9" style="1004"/>
    <col min="11777" max="11777" width="3.375" style="1004" customWidth="1"/>
    <col min="11778" max="11778" width="10.625" style="1004" customWidth="1"/>
    <col min="11779" max="11779" width="6.625" style="1004" customWidth="1"/>
    <col min="11780" max="11780" width="50.625" style="1004" customWidth="1"/>
    <col min="11781" max="11785" width="15.625" style="1004" customWidth="1"/>
    <col min="11786" max="11786" width="3.625" style="1004" customWidth="1"/>
    <col min="11787" max="12032" width="9" style="1004"/>
    <col min="12033" max="12033" width="3.375" style="1004" customWidth="1"/>
    <col min="12034" max="12034" width="10.625" style="1004" customWidth="1"/>
    <col min="12035" max="12035" width="6.625" style="1004" customWidth="1"/>
    <col min="12036" max="12036" width="50.625" style="1004" customWidth="1"/>
    <col min="12037" max="12041" width="15.625" style="1004" customWidth="1"/>
    <col min="12042" max="12042" width="3.625" style="1004" customWidth="1"/>
    <col min="12043" max="12288" width="9" style="1004"/>
    <col min="12289" max="12289" width="3.375" style="1004" customWidth="1"/>
    <col min="12290" max="12290" width="10.625" style="1004" customWidth="1"/>
    <col min="12291" max="12291" width="6.625" style="1004" customWidth="1"/>
    <col min="12292" max="12292" width="50.625" style="1004" customWidth="1"/>
    <col min="12293" max="12297" width="15.625" style="1004" customWidth="1"/>
    <col min="12298" max="12298" width="3.625" style="1004" customWidth="1"/>
    <col min="12299" max="12544" width="9" style="1004"/>
    <col min="12545" max="12545" width="3.375" style="1004" customWidth="1"/>
    <col min="12546" max="12546" width="10.625" style="1004" customWidth="1"/>
    <col min="12547" max="12547" width="6.625" style="1004" customWidth="1"/>
    <col min="12548" max="12548" width="50.625" style="1004" customWidth="1"/>
    <col min="12549" max="12553" width="15.625" style="1004" customWidth="1"/>
    <col min="12554" max="12554" width="3.625" style="1004" customWidth="1"/>
    <col min="12555" max="12800" width="9" style="1004"/>
    <col min="12801" max="12801" width="3.375" style="1004" customWidth="1"/>
    <col min="12802" max="12802" width="10.625" style="1004" customWidth="1"/>
    <col min="12803" max="12803" width="6.625" style="1004" customWidth="1"/>
    <col min="12804" max="12804" width="50.625" style="1004" customWidth="1"/>
    <col min="12805" max="12809" width="15.625" style="1004" customWidth="1"/>
    <col min="12810" max="12810" width="3.625" style="1004" customWidth="1"/>
    <col min="12811" max="13056" width="9" style="1004"/>
    <col min="13057" max="13057" width="3.375" style="1004" customWidth="1"/>
    <col min="13058" max="13058" width="10.625" style="1004" customWidth="1"/>
    <col min="13059" max="13059" width="6.625" style="1004" customWidth="1"/>
    <col min="13060" max="13060" width="50.625" style="1004" customWidth="1"/>
    <col min="13061" max="13065" width="15.625" style="1004" customWidth="1"/>
    <col min="13066" max="13066" width="3.625" style="1004" customWidth="1"/>
    <col min="13067" max="13312" width="9" style="1004"/>
    <col min="13313" max="13313" width="3.375" style="1004" customWidth="1"/>
    <col min="13314" max="13314" width="10.625" style="1004" customWidth="1"/>
    <col min="13315" max="13315" width="6.625" style="1004" customWidth="1"/>
    <col min="13316" max="13316" width="50.625" style="1004" customWidth="1"/>
    <col min="13317" max="13321" width="15.625" style="1004" customWidth="1"/>
    <col min="13322" max="13322" width="3.625" style="1004" customWidth="1"/>
    <col min="13323" max="13568" width="9" style="1004"/>
    <col min="13569" max="13569" width="3.375" style="1004" customWidth="1"/>
    <col min="13570" max="13570" width="10.625" style="1004" customWidth="1"/>
    <col min="13571" max="13571" width="6.625" style="1004" customWidth="1"/>
    <col min="13572" max="13572" width="50.625" style="1004" customWidth="1"/>
    <col min="13573" max="13577" width="15.625" style="1004" customWidth="1"/>
    <col min="13578" max="13578" width="3.625" style="1004" customWidth="1"/>
    <col min="13579" max="13824" width="9" style="1004"/>
    <col min="13825" max="13825" width="3.375" style="1004" customWidth="1"/>
    <col min="13826" max="13826" width="10.625" style="1004" customWidth="1"/>
    <col min="13827" max="13827" width="6.625" style="1004" customWidth="1"/>
    <col min="13828" max="13828" width="50.625" style="1004" customWidth="1"/>
    <col min="13829" max="13833" width="15.625" style="1004" customWidth="1"/>
    <col min="13834" max="13834" width="3.625" style="1004" customWidth="1"/>
    <col min="13835" max="14080" width="9" style="1004"/>
    <col min="14081" max="14081" width="3.375" style="1004" customWidth="1"/>
    <col min="14082" max="14082" width="10.625" style="1004" customWidth="1"/>
    <col min="14083" max="14083" width="6.625" style="1004" customWidth="1"/>
    <col min="14084" max="14084" width="50.625" style="1004" customWidth="1"/>
    <col min="14085" max="14089" width="15.625" style="1004" customWidth="1"/>
    <col min="14090" max="14090" width="3.625" style="1004" customWidth="1"/>
    <col min="14091" max="14336" width="9" style="1004"/>
    <col min="14337" max="14337" width="3.375" style="1004" customWidth="1"/>
    <col min="14338" max="14338" width="10.625" style="1004" customWidth="1"/>
    <col min="14339" max="14339" width="6.625" style="1004" customWidth="1"/>
    <col min="14340" max="14340" width="50.625" style="1004" customWidth="1"/>
    <col min="14341" max="14345" width="15.625" style="1004" customWidth="1"/>
    <col min="14346" max="14346" width="3.625" style="1004" customWidth="1"/>
    <col min="14347" max="14592" width="9" style="1004"/>
    <col min="14593" max="14593" width="3.375" style="1004" customWidth="1"/>
    <col min="14594" max="14594" width="10.625" style="1004" customWidth="1"/>
    <col min="14595" max="14595" width="6.625" style="1004" customWidth="1"/>
    <col min="14596" max="14596" width="50.625" style="1004" customWidth="1"/>
    <col min="14597" max="14601" width="15.625" style="1004" customWidth="1"/>
    <col min="14602" max="14602" width="3.625" style="1004" customWidth="1"/>
    <col min="14603" max="14848" width="9" style="1004"/>
    <col min="14849" max="14849" width="3.375" style="1004" customWidth="1"/>
    <col min="14850" max="14850" width="10.625" style="1004" customWidth="1"/>
    <col min="14851" max="14851" width="6.625" style="1004" customWidth="1"/>
    <col min="14852" max="14852" width="50.625" style="1004" customWidth="1"/>
    <col min="14853" max="14857" width="15.625" style="1004" customWidth="1"/>
    <col min="14858" max="14858" width="3.625" style="1004" customWidth="1"/>
    <col min="14859" max="15104" width="9" style="1004"/>
    <col min="15105" max="15105" width="3.375" style="1004" customWidth="1"/>
    <col min="15106" max="15106" width="10.625" style="1004" customWidth="1"/>
    <col min="15107" max="15107" width="6.625" style="1004" customWidth="1"/>
    <col min="15108" max="15108" width="50.625" style="1004" customWidth="1"/>
    <col min="15109" max="15113" width="15.625" style="1004" customWidth="1"/>
    <col min="15114" max="15114" width="3.625" style="1004" customWidth="1"/>
    <col min="15115" max="15360" width="9" style="1004"/>
    <col min="15361" max="15361" width="3.375" style="1004" customWidth="1"/>
    <col min="15362" max="15362" width="10.625" style="1004" customWidth="1"/>
    <col min="15363" max="15363" width="6.625" style="1004" customWidth="1"/>
    <col min="15364" max="15364" width="50.625" style="1004" customWidth="1"/>
    <col min="15365" max="15369" width="15.625" style="1004" customWidth="1"/>
    <col min="15370" max="15370" width="3.625" style="1004" customWidth="1"/>
    <col min="15371" max="15616" width="9" style="1004"/>
    <col min="15617" max="15617" width="3.375" style="1004" customWidth="1"/>
    <col min="15618" max="15618" width="10.625" style="1004" customWidth="1"/>
    <col min="15619" max="15619" width="6.625" style="1004" customWidth="1"/>
    <col min="15620" max="15620" width="50.625" style="1004" customWidth="1"/>
    <col min="15621" max="15625" width="15.625" style="1004" customWidth="1"/>
    <col min="15626" max="15626" width="3.625" style="1004" customWidth="1"/>
    <col min="15627" max="15872" width="9" style="1004"/>
    <col min="15873" max="15873" width="3.375" style="1004" customWidth="1"/>
    <col min="15874" max="15874" width="10.625" style="1004" customWidth="1"/>
    <col min="15875" max="15875" width="6.625" style="1004" customWidth="1"/>
    <col min="15876" max="15876" width="50.625" style="1004" customWidth="1"/>
    <col min="15877" max="15881" width="15.625" style="1004" customWidth="1"/>
    <col min="15882" max="15882" width="3.625" style="1004" customWidth="1"/>
    <col min="15883" max="16128" width="9" style="1004"/>
    <col min="16129" max="16129" width="3.375" style="1004" customWidth="1"/>
    <col min="16130" max="16130" width="10.625" style="1004" customWidth="1"/>
    <col min="16131" max="16131" width="6.625" style="1004" customWidth="1"/>
    <col min="16132" max="16132" width="50.625" style="1004" customWidth="1"/>
    <col min="16133" max="16137" width="15.625" style="1004" customWidth="1"/>
    <col min="16138" max="16138" width="3.625" style="1004" customWidth="1"/>
    <col min="16139" max="16384" width="9" style="1004"/>
  </cols>
  <sheetData>
    <row r="1" spans="1:10" s="1003" customFormat="1" ht="21" x14ac:dyDescent="0.15">
      <c r="A1" s="1002" t="s">
        <v>540</v>
      </c>
    </row>
    <row r="2" spans="1:10" ht="43.5" customHeight="1" x14ac:dyDescent="0.15">
      <c r="H2" s="275"/>
      <c r="I2" s="275" t="s">
        <v>541</v>
      </c>
    </row>
    <row r="3" spans="1:10" ht="30" customHeight="1" x14ac:dyDescent="0.15">
      <c r="A3" s="1005"/>
      <c r="B3" s="1006"/>
      <c r="C3" s="1006"/>
      <c r="D3" s="1006"/>
      <c r="E3" s="1316" t="s">
        <v>542</v>
      </c>
      <c r="F3" s="1318" t="s">
        <v>543</v>
      </c>
      <c r="G3" s="1319"/>
      <c r="H3" s="1319"/>
      <c r="I3" s="1320" t="s">
        <v>544</v>
      </c>
    </row>
    <row r="4" spans="1:10" ht="42.95" customHeight="1" x14ac:dyDescent="0.15">
      <c r="A4" s="1007"/>
      <c r="B4" s="1008"/>
      <c r="C4" s="1008"/>
      <c r="D4" s="1008"/>
      <c r="E4" s="1317"/>
      <c r="F4" s="1009" t="s">
        <v>545</v>
      </c>
      <c r="G4" s="1010" t="s">
        <v>546</v>
      </c>
      <c r="H4" s="1011" t="s">
        <v>345</v>
      </c>
      <c r="I4" s="1321"/>
    </row>
    <row r="5" spans="1:10" ht="48" customHeight="1" x14ac:dyDescent="0.15">
      <c r="A5" s="1322" t="s">
        <v>547</v>
      </c>
      <c r="B5" s="1323"/>
      <c r="C5" s="1323"/>
      <c r="D5" s="1323"/>
      <c r="E5" s="1012">
        <v>49115.078000000001</v>
      </c>
      <c r="F5" s="1013">
        <v>19963.519</v>
      </c>
      <c r="G5" s="1014">
        <v>18873.416000000001</v>
      </c>
      <c r="H5" s="1015">
        <v>274.54399999999998</v>
      </c>
      <c r="I5" s="1012">
        <v>10003.599</v>
      </c>
      <c r="J5" s="1016"/>
    </row>
    <row r="6" spans="1:10" ht="48" customHeight="1" x14ac:dyDescent="0.15">
      <c r="A6" s="1017"/>
      <c r="B6" s="1018" t="s">
        <v>548</v>
      </c>
      <c r="C6" s="1324" t="s">
        <v>549</v>
      </c>
      <c r="D6" s="1324"/>
      <c r="E6" s="1019">
        <v>8365.6610000000001</v>
      </c>
      <c r="F6" s="1020">
        <v>8365.6610000000001</v>
      </c>
      <c r="G6" s="1021">
        <v>0</v>
      </c>
      <c r="H6" s="1022">
        <v>0</v>
      </c>
      <c r="I6" s="1023">
        <v>0</v>
      </c>
      <c r="J6" s="1016"/>
    </row>
    <row r="7" spans="1:10" ht="48" customHeight="1" x14ac:dyDescent="0.15">
      <c r="A7" s="1024"/>
      <c r="B7" s="1025" t="s">
        <v>550</v>
      </c>
      <c r="C7" s="1315" t="s">
        <v>551</v>
      </c>
      <c r="D7" s="1315"/>
      <c r="E7" s="1026">
        <v>7941.6779999999999</v>
      </c>
      <c r="F7" s="1027">
        <v>3898.3220000000001</v>
      </c>
      <c r="G7" s="1028">
        <v>0</v>
      </c>
      <c r="H7" s="1029">
        <v>0</v>
      </c>
      <c r="I7" s="1026">
        <v>4043.3560000000002</v>
      </c>
      <c r="J7" s="1016"/>
    </row>
    <row r="8" spans="1:10" ht="48" customHeight="1" x14ac:dyDescent="0.15">
      <c r="A8" s="1024"/>
      <c r="B8" s="1025" t="s">
        <v>550</v>
      </c>
      <c r="C8" s="1315" t="s">
        <v>552</v>
      </c>
      <c r="D8" s="1315"/>
      <c r="E8" s="1026">
        <v>6975.0190000000002</v>
      </c>
      <c r="F8" s="1027">
        <v>0</v>
      </c>
      <c r="G8" s="1028">
        <v>6975.0190000000002</v>
      </c>
      <c r="H8" s="1029">
        <v>0</v>
      </c>
      <c r="I8" s="1026">
        <v>0</v>
      </c>
      <c r="J8" s="1016"/>
    </row>
    <row r="9" spans="1:10" ht="48" customHeight="1" x14ac:dyDescent="0.15">
      <c r="A9" s="1024"/>
      <c r="B9" s="1030" t="s">
        <v>553</v>
      </c>
      <c r="C9" s="1327" t="s">
        <v>554</v>
      </c>
      <c r="D9" s="1328"/>
      <c r="E9" s="1026">
        <v>6679.57</v>
      </c>
      <c r="F9" s="1027">
        <v>822.22799999999995</v>
      </c>
      <c r="G9" s="1028">
        <v>4930.5720000000001</v>
      </c>
      <c r="H9" s="1029">
        <v>0</v>
      </c>
      <c r="I9" s="1026">
        <v>926.77</v>
      </c>
      <c r="J9" s="1016"/>
    </row>
    <row r="10" spans="1:10" ht="48" customHeight="1" x14ac:dyDescent="0.15">
      <c r="A10" s="1024"/>
      <c r="B10" s="1025" t="s">
        <v>550</v>
      </c>
      <c r="C10" s="1315" t="s">
        <v>555</v>
      </c>
      <c r="D10" s="1315"/>
      <c r="E10" s="1026">
        <v>6064.3360000000002</v>
      </c>
      <c r="F10" s="1027">
        <v>4522.1620000000003</v>
      </c>
      <c r="G10" s="1028">
        <v>0</v>
      </c>
      <c r="H10" s="1029">
        <v>0</v>
      </c>
      <c r="I10" s="1026">
        <v>1542.174</v>
      </c>
      <c r="J10" s="1016"/>
    </row>
    <row r="11" spans="1:10" ht="48" customHeight="1" x14ac:dyDescent="0.15">
      <c r="A11" s="1024"/>
      <c r="B11" s="1025" t="s">
        <v>550</v>
      </c>
      <c r="C11" s="1315" t="s">
        <v>696</v>
      </c>
      <c r="D11" s="1315"/>
      <c r="E11" s="1026">
        <v>5969.8109999999997</v>
      </c>
      <c r="F11" s="1027">
        <v>2051.6880000000001</v>
      </c>
      <c r="G11" s="1028">
        <v>1844.9839999999999</v>
      </c>
      <c r="H11" s="1029">
        <v>0</v>
      </c>
      <c r="I11" s="1026">
        <v>2073.1390000000001</v>
      </c>
      <c r="J11" s="1016"/>
    </row>
    <row r="12" spans="1:10" ht="48" customHeight="1" x14ac:dyDescent="0.15">
      <c r="A12" s="1024"/>
      <c r="B12" s="1025" t="s">
        <v>550</v>
      </c>
      <c r="C12" s="1329" t="s">
        <v>556</v>
      </c>
      <c r="D12" s="1315"/>
      <c r="E12" s="1026">
        <v>5103.9979999999996</v>
      </c>
      <c r="F12" s="1027">
        <v>0</v>
      </c>
      <c r="G12" s="1028">
        <v>5103.9979999999996</v>
      </c>
      <c r="H12" s="1029">
        <v>0</v>
      </c>
      <c r="I12" s="1026">
        <v>0</v>
      </c>
      <c r="J12" s="1016"/>
    </row>
    <row r="13" spans="1:10" ht="48" customHeight="1" x14ac:dyDescent="0.15">
      <c r="A13" s="1024"/>
      <c r="B13" s="1025" t="s">
        <v>557</v>
      </c>
      <c r="C13" s="1329" t="s">
        <v>558</v>
      </c>
      <c r="D13" s="1315"/>
      <c r="E13" s="1026">
        <v>539.53899999999999</v>
      </c>
      <c r="F13" s="1027">
        <v>157.839</v>
      </c>
      <c r="G13" s="1028">
        <v>0</v>
      </c>
      <c r="H13" s="1029">
        <v>0</v>
      </c>
      <c r="I13" s="1026">
        <v>381.7</v>
      </c>
      <c r="J13" s="1016"/>
    </row>
    <row r="14" spans="1:10" ht="48" customHeight="1" x14ac:dyDescent="0.15">
      <c r="A14" s="1024"/>
      <c r="B14" s="1025" t="s">
        <v>559</v>
      </c>
      <c r="C14" s="1330" t="s">
        <v>560</v>
      </c>
      <c r="D14" s="1331"/>
      <c r="E14" s="1026">
        <v>439.851</v>
      </c>
      <c r="F14" s="1027">
        <v>0</v>
      </c>
      <c r="G14" s="1028">
        <v>0</v>
      </c>
      <c r="H14" s="1029">
        <v>269.54399999999998</v>
      </c>
      <c r="I14" s="1026">
        <v>170.30699999999999</v>
      </c>
      <c r="J14" s="1016"/>
    </row>
    <row r="15" spans="1:10" ht="42.95" hidden="1" customHeight="1" x14ac:dyDescent="0.15">
      <c r="A15" s="1024"/>
      <c r="B15" s="1025" t="s">
        <v>561</v>
      </c>
      <c r="C15" s="1315" t="s">
        <v>562</v>
      </c>
      <c r="D15" s="1315"/>
      <c r="E15" s="1026">
        <v>0</v>
      </c>
      <c r="F15" s="1027">
        <v>0</v>
      </c>
      <c r="G15" s="1028">
        <v>0</v>
      </c>
      <c r="H15" s="1029">
        <v>0</v>
      </c>
      <c r="I15" s="1026">
        <v>0</v>
      </c>
      <c r="J15" s="1016"/>
    </row>
    <row r="16" spans="1:10" ht="42.95" hidden="1" customHeight="1" x14ac:dyDescent="0.15">
      <c r="A16" s="1024"/>
      <c r="B16" s="1025" t="s">
        <v>557</v>
      </c>
      <c r="C16" s="1315" t="s">
        <v>563</v>
      </c>
      <c r="D16" s="1315"/>
      <c r="E16" s="1026">
        <v>0</v>
      </c>
      <c r="F16" s="1027">
        <v>0</v>
      </c>
      <c r="G16" s="1028">
        <v>0</v>
      </c>
      <c r="H16" s="1029">
        <v>0</v>
      </c>
      <c r="I16" s="1026">
        <v>0</v>
      </c>
      <c r="J16" s="1016"/>
    </row>
    <row r="17" spans="1:10" ht="48" customHeight="1" x14ac:dyDescent="0.15">
      <c r="A17" s="1031"/>
      <c r="B17" s="1032" t="s">
        <v>553</v>
      </c>
      <c r="C17" s="1332" t="s">
        <v>345</v>
      </c>
      <c r="D17" s="1332"/>
      <c r="E17" s="1033">
        <v>1035.615</v>
      </c>
      <c r="F17" s="1034">
        <v>145.619</v>
      </c>
      <c r="G17" s="1035">
        <v>18.843</v>
      </c>
      <c r="H17" s="1036">
        <v>5</v>
      </c>
      <c r="I17" s="1037">
        <v>866.15300000000002</v>
      </c>
      <c r="J17" s="1016"/>
    </row>
    <row r="18" spans="1:10" ht="48" customHeight="1" x14ac:dyDescent="0.15">
      <c r="A18" s="1322" t="s">
        <v>564</v>
      </c>
      <c r="B18" s="1323"/>
      <c r="C18" s="1323"/>
      <c r="D18" s="1323"/>
      <c r="E18" s="1012">
        <v>415.57299999999998</v>
      </c>
      <c r="F18" s="1013">
        <v>48.206000000000003</v>
      </c>
      <c r="G18" s="1014">
        <v>231.41399999999999</v>
      </c>
      <c r="H18" s="1015">
        <v>0</v>
      </c>
      <c r="I18" s="1012">
        <v>135.953</v>
      </c>
      <c r="J18" s="1016"/>
    </row>
    <row r="19" spans="1:10" ht="48" customHeight="1" x14ac:dyDescent="0.15">
      <c r="A19" s="1024"/>
      <c r="B19" s="1038" t="s">
        <v>565</v>
      </c>
      <c r="C19" s="1325" t="s">
        <v>566</v>
      </c>
      <c r="D19" s="1326"/>
      <c r="E19" s="1026">
        <v>205.88900000000001</v>
      </c>
      <c r="F19" s="1027">
        <v>9.7970000000000006</v>
      </c>
      <c r="G19" s="1028">
        <v>144.44999999999999</v>
      </c>
      <c r="H19" s="1029">
        <v>0</v>
      </c>
      <c r="I19" s="1026">
        <v>51.642000000000003</v>
      </c>
      <c r="J19" s="1016"/>
    </row>
    <row r="20" spans="1:10" ht="48" customHeight="1" x14ac:dyDescent="0.15">
      <c r="A20" s="1024"/>
      <c r="B20" s="1025" t="s">
        <v>565</v>
      </c>
      <c r="C20" s="1315" t="s">
        <v>697</v>
      </c>
      <c r="D20" s="1315"/>
      <c r="E20" s="1026">
        <v>87.501999999999995</v>
      </c>
      <c r="F20" s="1027">
        <v>0</v>
      </c>
      <c r="G20" s="1028">
        <v>65.626000000000005</v>
      </c>
      <c r="H20" s="1029">
        <v>0</v>
      </c>
      <c r="I20" s="1026">
        <v>21.876000000000001</v>
      </c>
      <c r="J20" s="1016"/>
    </row>
    <row r="21" spans="1:10" ht="48" customHeight="1" x14ac:dyDescent="0.15">
      <c r="A21" s="1024"/>
      <c r="B21" s="1039" t="s">
        <v>567</v>
      </c>
      <c r="C21" s="1315" t="s">
        <v>345</v>
      </c>
      <c r="D21" s="1315"/>
      <c r="E21" s="1026">
        <v>122.182</v>
      </c>
      <c r="F21" s="1034">
        <v>38.408999999999999</v>
      </c>
      <c r="G21" s="1035">
        <v>21.338000000000001</v>
      </c>
      <c r="H21" s="1036">
        <v>0</v>
      </c>
      <c r="I21" s="1037">
        <v>62.435000000000002</v>
      </c>
      <c r="J21" s="1016"/>
    </row>
    <row r="22" spans="1:10" ht="48" customHeight="1" x14ac:dyDescent="0.15">
      <c r="A22" s="1322" t="s">
        <v>568</v>
      </c>
      <c r="B22" s="1323"/>
      <c r="C22" s="1323"/>
      <c r="D22" s="1323"/>
      <c r="E22" s="1012">
        <v>344.24099999999999</v>
      </c>
      <c r="F22" s="1013">
        <v>10</v>
      </c>
      <c r="G22" s="1014">
        <v>0</v>
      </c>
      <c r="H22" s="1015">
        <v>0</v>
      </c>
      <c r="I22" s="1012">
        <v>334.24099999999999</v>
      </c>
      <c r="J22" s="1016"/>
    </row>
    <row r="23" spans="1:10" ht="48" customHeight="1" x14ac:dyDescent="0.15">
      <c r="A23" s="1017"/>
      <c r="B23" s="1018" t="s">
        <v>559</v>
      </c>
      <c r="C23" s="1324" t="s">
        <v>569</v>
      </c>
      <c r="D23" s="1324"/>
      <c r="E23" s="1019">
        <v>150</v>
      </c>
      <c r="F23" s="1020">
        <v>0</v>
      </c>
      <c r="G23" s="1021">
        <v>0</v>
      </c>
      <c r="H23" s="1022">
        <v>0</v>
      </c>
      <c r="I23" s="1023">
        <v>150</v>
      </c>
      <c r="J23" s="1016"/>
    </row>
    <row r="24" spans="1:10" ht="48" customHeight="1" x14ac:dyDescent="0.15">
      <c r="A24" s="1017"/>
      <c r="B24" s="1040" t="s">
        <v>559</v>
      </c>
      <c r="C24" s="1329" t="s">
        <v>570</v>
      </c>
      <c r="D24" s="1329"/>
      <c r="E24" s="1026">
        <v>70</v>
      </c>
      <c r="F24" s="1027">
        <v>10</v>
      </c>
      <c r="G24" s="1028">
        <v>0</v>
      </c>
      <c r="H24" s="1029">
        <v>0</v>
      </c>
      <c r="I24" s="1026">
        <v>60</v>
      </c>
      <c r="J24" s="1016"/>
    </row>
    <row r="25" spans="1:10" ht="48" customHeight="1" x14ac:dyDescent="0.15">
      <c r="A25" s="1041"/>
      <c r="B25" s="1042" t="s">
        <v>559</v>
      </c>
      <c r="C25" s="1332" t="s">
        <v>345</v>
      </c>
      <c r="D25" s="1332"/>
      <c r="E25" s="1037">
        <v>124.241</v>
      </c>
      <c r="F25" s="1034">
        <v>0</v>
      </c>
      <c r="G25" s="1035">
        <v>0</v>
      </c>
      <c r="H25" s="1036">
        <v>0</v>
      </c>
      <c r="I25" s="1037">
        <v>124.241</v>
      </c>
      <c r="J25" s="1016"/>
    </row>
    <row r="26" spans="1:10" ht="48" customHeight="1" x14ac:dyDescent="0.15">
      <c r="A26" s="1322" t="s">
        <v>571</v>
      </c>
      <c r="B26" s="1323"/>
      <c r="C26" s="1323"/>
      <c r="D26" s="1323"/>
      <c r="E26" s="1012">
        <v>2544.1320000000001</v>
      </c>
      <c r="F26" s="1013">
        <v>50.344000000000001</v>
      </c>
      <c r="G26" s="1014">
        <v>0</v>
      </c>
      <c r="H26" s="1015">
        <v>0.27600000000000002</v>
      </c>
      <c r="I26" s="1012">
        <v>2493.5120000000002</v>
      </c>
      <c r="J26" s="1016"/>
    </row>
    <row r="27" spans="1:10" ht="48" customHeight="1" x14ac:dyDescent="0.15">
      <c r="A27" s="1017"/>
      <c r="B27" s="1018" t="s">
        <v>567</v>
      </c>
      <c r="C27" s="1324" t="s">
        <v>572</v>
      </c>
      <c r="D27" s="1324"/>
      <c r="E27" s="1043">
        <v>1993.3820000000001</v>
      </c>
      <c r="F27" s="1044">
        <v>50.344000000000001</v>
      </c>
      <c r="G27" s="1045">
        <v>0</v>
      </c>
      <c r="H27" s="1046">
        <v>0</v>
      </c>
      <c r="I27" s="1043">
        <v>1943.038</v>
      </c>
      <c r="J27" s="1016"/>
    </row>
    <row r="28" spans="1:10" ht="48" customHeight="1" thickBot="1" x14ac:dyDescent="0.2">
      <c r="A28" s="1017"/>
      <c r="B28" s="1047" t="s">
        <v>567</v>
      </c>
      <c r="C28" s="1333" t="s">
        <v>698</v>
      </c>
      <c r="D28" s="1333"/>
      <c r="E28" s="1048">
        <v>550.75</v>
      </c>
      <c r="F28" s="1049">
        <v>0</v>
      </c>
      <c r="G28" s="1050">
        <v>0</v>
      </c>
      <c r="H28" s="1051">
        <v>0.27600000000000002</v>
      </c>
      <c r="I28" s="1048">
        <v>551</v>
      </c>
      <c r="J28" s="1016"/>
    </row>
    <row r="29" spans="1:10" ht="42.95" customHeight="1" thickTop="1" x14ac:dyDescent="0.15">
      <c r="A29" s="1334" t="s">
        <v>573</v>
      </c>
      <c r="B29" s="1335"/>
      <c r="C29" s="1335"/>
      <c r="D29" s="1335"/>
      <c r="E29" s="1052">
        <v>52419.023999999998</v>
      </c>
      <c r="F29" s="1053">
        <v>20072.069</v>
      </c>
      <c r="G29" s="1054">
        <v>19104.830000000002</v>
      </c>
      <c r="H29" s="1055">
        <v>274.82</v>
      </c>
      <c r="I29" s="1056">
        <v>12967.305</v>
      </c>
      <c r="J29" s="1016"/>
    </row>
    <row r="30" spans="1:10" x14ac:dyDescent="0.15">
      <c r="E30" s="1016"/>
      <c r="F30" s="1016"/>
      <c r="G30" s="1016"/>
      <c r="H30" s="1057"/>
      <c r="I30" s="1058"/>
      <c r="J30" s="1016"/>
    </row>
    <row r="31" spans="1:10" ht="15" customHeight="1" x14ac:dyDescent="0.15"/>
    <row r="33" ht="20.100000000000001" customHeight="1" x14ac:dyDescent="0.15"/>
  </sheetData>
  <mergeCells count="28">
    <mergeCell ref="A26:D26"/>
    <mergeCell ref="C27:D27"/>
    <mergeCell ref="C28:D28"/>
    <mergeCell ref="A29:D29"/>
    <mergeCell ref="C20:D20"/>
    <mergeCell ref="C21:D21"/>
    <mergeCell ref="A22:D22"/>
    <mergeCell ref="C23:D23"/>
    <mergeCell ref="C24:D24"/>
    <mergeCell ref="C25:D25"/>
    <mergeCell ref="C19:D19"/>
    <mergeCell ref="C8:D8"/>
    <mergeCell ref="C9:D9"/>
    <mergeCell ref="C10:D10"/>
    <mergeCell ref="C11:D11"/>
    <mergeCell ref="C12:D12"/>
    <mergeCell ref="C13:D13"/>
    <mergeCell ref="C14:D14"/>
    <mergeCell ref="C15:D15"/>
    <mergeCell ref="C16:D16"/>
    <mergeCell ref="C17:D17"/>
    <mergeCell ref="A18:D18"/>
    <mergeCell ref="C7:D7"/>
    <mergeCell ref="E3:E4"/>
    <mergeCell ref="F3:H3"/>
    <mergeCell ref="I3:I4"/>
    <mergeCell ref="A5:D5"/>
    <mergeCell ref="C6:D6"/>
  </mergeCells>
  <phoneticPr fontId="2"/>
  <printOptions horizontalCentered="1"/>
  <pageMargins left="0.51181102362204722" right="0.51181102362204722" top="0.82677165354330717" bottom="0.70866141732283472" header="0.31496062992125984" footer="0.43307086614173229"/>
  <pageSetup paperSize="9" scale="62" orientation="portrait" r:id="rId1"/>
  <headerFooter>
    <oddFooter>&amp;C13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3"/>
  <sheetViews>
    <sheetView view="pageBreakPreview" zoomScaleNormal="100" zoomScaleSheetLayoutView="100" workbookViewId="0">
      <pane xSplit="2" ySplit="6" topLeftCell="C46" activePane="bottomRight" state="frozen"/>
      <selection activeCell="Z24" sqref="Z24"/>
      <selection pane="topRight" activeCell="Z24" sqref="Z24"/>
      <selection pane="bottomLeft" activeCell="Z24" sqref="Z24"/>
      <selection pane="bottomRight" activeCell="N43" sqref="N43:N46"/>
    </sheetView>
  </sheetViews>
  <sheetFormatPr defaultRowHeight="13.5" x14ac:dyDescent="0.15"/>
  <cols>
    <col min="1" max="1" width="3.25" style="833" customWidth="1"/>
    <col min="2" max="2" width="5.625" style="832" customWidth="1"/>
    <col min="3" max="3" width="0.875" style="832" customWidth="1"/>
    <col min="4" max="4" width="11.875" style="833" customWidth="1"/>
    <col min="5" max="5" width="0.875" style="832" customWidth="1"/>
    <col min="6" max="6" width="11.875" style="833" customWidth="1"/>
    <col min="7" max="7" width="0.875" style="832" customWidth="1"/>
    <col min="8" max="8" width="11.875" style="833" customWidth="1"/>
    <col min="9" max="9" width="0.875" style="832" customWidth="1"/>
    <col min="10" max="10" width="11.875" style="833" customWidth="1"/>
    <col min="11" max="11" width="0.875" style="832" customWidth="1"/>
    <col min="12" max="12" width="11.875" style="833" customWidth="1"/>
    <col min="13" max="14" width="13" style="833" customWidth="1"/>
    <col min="15" max="15" width="1.625" style="832" customWidth="1"/>
    <col min="16" max="17" width="13" style="833" customWidth="1"/>
    <col min="18" max="18" width="4.25" style="833" customWidth="1"/>
    <col min="19" max="16384" width="9" style="833"/>
  </cols>
  <sheetData>
    <row r="1" spans="1:18" ht="17.25" x14ac:dyDescent="0.15">
      <c r="A1" s="831" t="s">
        <v>574</v>
      </c>
    </row>
    <row r="2" spans="1:18" ht="17.25" x14ac:dyDescent="0.15">
      <c r="A2" s="831"/>
    </row>
    <row r="3" spans="1:18" ht="20.25" customHeight="1" thickBot="1" x14ac:dyDescent="0.2">
      <c r="M3" s="834"/>
      <c r="N3" s="834"/>
      <c r="P3" s="834"/>
      <c r="Q3" s="834" t="s">
        <v>575</v>
      </c>
    </row>
    <row r="4" spans="1:18" ht="18.75" customHeight="1" x14ac:dyDescent="0.15">
      <c r="B4" s="1338" t="s">
        <v>576</v>
      </c>
      <c r="C4" s="1341" t="s">
        <v>577</v>
      </c>
      <c r="D4" s="1342"/>
      <c r="E4" s="1342"/>
      <c r="F4" s="1342"/>
      <c r="G4" s="1342"/>
      <c r="H4" s="1342"/>
      <c r="I4" s="1342"/>
      <c r="J4" s="1342"/>
      <c r="K4" s="1342"/>
      <c r="L4" s="1342"/>
      <c r="M4" s="1342"/>
      <c r="N4" s="1343"/>
      <c r="O4" s="835"/>
      <c r="P4" s="1344" t="s">
        <v>578</v>
      </c>
      <c r="Q4" s="1345"/>
    </row>
    <row r="5" spans="1:18" ht="18.75" customHeight="1" x14ac:dyDescent="0.15">
      <c r="B5" s="1339"/>
      <c r="C5" s="1346" t="s">
        <v>579</v>
      </c>
      <c r="D5" s="1347"/>
      <c r="E5" s="1346" t="s">
        <v>580</v>
      </c>
      <c r="F5" s="1347"/>
      <c r="G5" s="1346" t="s">
        <v>581</v>
      </c>
      <c r="H5" s="1347"/>
      <c r="I5" s="1350" t="s">
        <v>582</v>
      </c>
      <c r="J5" s="1351"/>
      <c r="K5" s="1346" t="s">
        <v>583</v>
      </c>
      <c r="L5" s="1354"/>
      <c r="M5" s="1350" t="s">
        <v>584</v>
      </c>
      <c r="N5" s="836"/>
      <c r="O5" s="837"/>
      <c r="P5" s="1357" t="s">
        <v>579</v>
      </c>
      <c r="Q5" s="1336" t="s">
        <v>584</v>
      </c>
      <c r="R5" s="832"/>
    </row>
    <row r="6" spans="1:18" ht="30" customHeight="1" x14ac:dyDescent="0.15">
      <c r="B6" s="1340"/>
      <c r="C6" s="1348"/>
      <c r="D6" s="1349"/>
      <c r="E6" s="1348"/>
      <c r="F6" s="1349"/>
      <c r="G6" s="1348"/>
      <c r="H6" s="1349"/>
      <c r="I6" s="1352"/>
      <c r="J6" s="1353"/>
      <c r="K6" s="1348"/>
      <c r="L6" s="1355"/>
      <c r="M6" s="1356"/>
      <c r="N6" s="838" t="s">
        <v>585</v>
      </c>
      <c r="O6" s="835"/>
      <c r="P6" s="1358"/>
      <c r="Q6" s="1337"/>
    </row>
    <row r="7" spans="1:18" ht="18.75" customHeight="1" x14ac:dyDescent="0.15">
      <c r="A7" s="848"/>
      <c r="B7" s="1373" t="s">
        <v>586</v>
      </c>
      <c r="C7" s="844"/>
      <c r="D7" s="1376">
        <v>1681385</v>
      </c>
      <c r="E7" s="845"/>
      <c r="F7" s="1376">
        <v>643015</v>
      </c>
      <c r="G7" s="845"/>
      <c r="H7" s="1376">
        <v>196932</v>
      </c>
      <c r="I7" s="849"/>
      <c r="J7" s="1379">
        <v>518628</v>
      </c>
      <c r="K7" s="846"/>
      <c r="L7" s="1359">
        <v>239843</v>
      </c>
      <c r="M7" s="1362">
        <v>2811485</v>
      </c>
      <c r="N7" s="1364">
        <v>2134663</v>
      </c>
      <c r="O7" s="841"/>
      <c r="P7" s="1366">
        <v>4057537</v>
      </c>
      <c r="Q7" s="1368">
        <v>4668602</v>
      </c>
    </row>
    <row r="8" spans="1:18" ht="18.75" customHeight="1" x14ac:dyDescent="0.15">
      <c r="A8" s="1370"/>
      <c r="B8" s="1374"/>
      <c r="C8" s="839"/>
      <c r="D8" s="1377"/>
      <c r="E8" s="847"/>
      <c r="F8" s="1377"/>
      <c r="G8" s="847"/>
      <c r="H8" s="1377"/>
      <c r="I8" s="850"/>
      <c r="J8" s="1380"/>
      <c r="K8" s="840"/>
      <c r="L8" s="1360"/>
      <c r="M8" s="1363"/>
      <c r="N8" s="1365"/>
      <c r="O8" s="841"/>
      <c r="P8" s="1367"/>
      <c r="Q8" s="1369"/>
    </row>
    <row r="9" spans="1:18" ht="18.75" customHeight="1" x14ac:dyDescent="0.15">
      <c r="A9" s="1370"/>
      <c r="B9" s="1374"/>
      <c r="C9" s="839"/>
      <c r="D9" s="1377"/>
      <c r="E9" s="847"/>
      <c r="F9" s="1377"/>
      <c r="G9" s="847"/>
      <c r="H9" s="1377"/>
      <c r="I9" s="850"/>
      <c r="J9" s="1371">
        <v>294362</v>
      </c>
      <c r="K9" s="840"/>
      <c r="L9" s="1360"/>
      <c r="M9" s="1363"/>
      <c r="N9" s="1365"/>
      <c r="O9" s="841"/>
      <c r="P9" s="1367"/>
      <c r="Q9" s="1369"/>
    </row>
    <row r="10" spans="1:18" ht="18.75" customHeight="1" x14ac:dyDescent="0.15">
      <c r="B10" s="1375"/>
      <c r="C10" s="842"/>
      <c r="D10" s="1378"/>
      <c r="E10" s="851"/>
      <c r="F10" s="1378"/>
      <c r="G10" s="851"/>
      <c r="H10" s="1378"/>
      <c r="I10" s="852"/>
      <c r="J10" s="1372"/>
      <c r="K10" s="843"/>
      <c r="L10" s="1361"/>
      <c r="M10" s="1363"/>
      <c r="N10" s="1365"/>
      <c r="O10" s="841"/>
      <c r="P10" s="1367"/>
      <c r="Q10" s="1369"/>
    </row>
    <row r="11" spans="1:18" ht="18.75" customHeight="1" x14ac:dyDescent="0.15">
      <c r="B11" s="1374">
        <v>27</v>
      </c>
      <c r="C11" s="839"/>
      <c r="D11" s="1376">
        <v>1726621</v>
      </c>
      <c r="E11" s="850"/>
      <c r="F11" s="1376">
        <v>639756</v>
      </c>
      <c r="G11" s="850"/>
      <c r="H11" s="1376">
        <v>205020</v>
      </c>
      <c r="I11" s="850"/>
      <c r="J11" s="1379">
        <v>531403</v>
      </c>
      <c r="K11" s="839"/>
      <c r="L11" s="1359">
        <v>236129</v>
      </c>
      <c r="M11" s="1381">
        <v>2690891</v>
      </c>
      <c r="N11" s="1368">
        <v>1968510</v>
      </c>
      <c r="O11" s="841"/>
      <c r="P11" s="1366">
        <v>3995751</v>
      </c>
      <c r="Q11" s="1368">
        <v>4456659</v>
      </c>
    </row>
    <row r="12" spans="1:18" ht="18.75" customHeight="1" x14ac:dyDescent="0.15">
      <c r="B12" s="1374"/>
      <c r="C12" s="839"/>
      <c r="D12" s="1377"/>
      <c r="E12" s="847"/>
      <c r="F12" s="1377"/>
      <c r="G12" s="847"/>
      <c r="H12" s="1377"/>
      <c r="I12" s="850"/>
      <c r="J12" s="1380"/>
      <c r="K12" s="840"/>
      <c r="L12" s="1360"/>
      <c r="M12" s="1382"/>
      <c r="N12" s="1369"/>
      <c r="O12" s="841"/>
      <c r="P12" s="1367"/>
      <c r="Q12" s="1369"/>
      <c r="R12" s="1385"/>
    </row>
    <row r="13" spans="1:18" ht="18.75" customHeight="1" x14ac:dyDescent="0.15">
      <c r="B13" s="1374"/>
      <c r="C13" s="839"/>
      <c r="D13" s="1377"/>
      <c r="E13" s="847"/>
      <c r="F13" s="1377"/>
      <c r="G13" s="847"/>
      <c r="H13" s="1377"/>
      <c r="I13" s="850"/>
      <c r="J13" s="1371">
        <v>289285</v>
      </c>
      <c r="K13" s="840"/>
      <c r="L13" s="1360"/>
      <c r="M13" s="1382"/>
      <c r="N13" s="1369"/>
      <c r="O13" s="841"/>
      <c r="P13" s="1367"/>
      <c r="Q13" s="1369"/>
      <c r="R13" s="1385"/>
    </row>
    <row r="14" spans="1:18" ht="18.75" customHeight="1" x14ac:dyDescent="0.15">
      <c r="B14" s="1375"/>
      <c r="C14" s="839"/>
      <c r="D14" s="1378"/>
      <c r="E14" s="847"/>
      <c r="F14" s="1378"/>
      <c r="G14" s="847"/>
      <c r="H14" s="1378"/>
      <c r="I14" s="850"/>
      <c r="J14" s="1371"/>
      <c r="K14" s="840"/>
      <c r="L14" s="1361"/>
      <c r="M14" s="1383"/>
      <c r="N14" s="1384"/>
      <c r="O14" s="841"/>
      <c r="P14" s="1367"/>
      <c r="Q14" s="1369"/>
    </row>
    <row r="15" spans="1:18" ht="18.75" customHeight="1" x14ac:dyDescent="0.15">
      <c r="B15" s="1373">
        <v>28</v>
      </c>
      <c r="C15" s="844"/>
      <c r="D15" s="1376">
        <v>1650910</v>
      </c>
      <c r="E15" s="853"/>
      <c r="F15" s="1376">
        <v>648117</v>
      </c>
      <c r="G15" s="853"/>
      <c r="H15" s="1376">
        <v>196079</v>
      </c>
      <c r="I15" s="854"/>
      <c r="J15" s="1379">
        <v>538555</v>
      </c>
      <c r="K15" s="853"/>
      <c r="L15" s="1359">
        <v>289312</v>
      </c>
      <c r="M15" s="1381">
        <v>2941117</v>
      </c>
      <c r="N15" s="1368">
        <v>2185525</v>
      </c>
      <c r="O15" s="841"/>
      <c r="P15" s="1366">
        <v>3697314</v>
      </c>
      <c r="Q15" s="1368">
        <v>4276841</v>
      </c>
    </row>
    <row r="16" spans="1:18" ht="18.75" customHeight="1" x14ac:dyDescent="0.15">
      <c r="B16" s="1374"/>
      <c r="C16" s="839"/>
      <c r="D16" s="1377"/>
      <c r="E16" s="855"/>
      <c r="F16" s="1377"/>
      <c r="G16" s="855"/>
      <c r="H16" s="1377"/>
      <c r="I16" s="856"/>
      <c r="J16" s="1380"/>
      <c r="K16" s="855"/>
      <c r="L16" s="1360"/>
      <c r="M16" s="1382"/>
      <c r="N16" s="1369"/>
      <c r="O16" s="841"/>
      <c r="P16" s="1367"/>
      <c r="Q16" s="1369"/>
      <c r="R16" s="1385"/>
    </row>
    <row r="17" spans="1:18" ht="18.75" customHeight="1" x14ac:dyDescent="0.15">
      <c r="B17" s="1374"/>
      <c r="C17" s="839"/>
      <c r="D17" s="1377"/>
      <c r="E17" s="855"/>
      <c r="F17" s="1377"/>
      <c r="G17" s="855"/>
      <c r="H17" s="1377"/>
      <c r="I17" s="856"/>
      <c r="J17" s="1387">
        <v>288221</v>
      </c>
      <c r="K17" s="855"/>
      <c r="L17" s="1360"/>
      <c r="M17" s="1382"/>
      <c r="N17" s="1369"/>
      <c r="O17" s="841"/>
      <c r="P17" s="1367"/>
      <c r="Q17" s="1369"/>
      <c r="R17" s="1385"/>
    </row>
    <row r="18" spans="1:18" ht="18.75" customHeight="1" x14ac:dyDescent="0.15">
      <c r="B18" s="1375"/>
      <c r="C18" s="839"/>
      <c r="D18" s="1378"/>
      <c r="E18" s="855"/>
      <c r="F18" s="1378"/>
      <c r="G18" s="855"/>
      <c r="H18" s="1378"/>
      <c r="I18" s="856"/>
      <c r="J18" s="1387"/>
      <c r="K18" s="855"/>
      <c r="L18" s="1361"/>
      <c r="M18" s="1383"/>
      <c r="N18" s="1384"/>
      <c r="O18" s="841"/>
      <c r="P18" s="1386"/>
      <c r="Q18" s="1384"/>
    </row>
    <row r="19" spans="1:18" ht="18.75" customHeight="1" x14ac:dyDescent="0.15">
      <c r="B19" s="1389">
        <v>29</v>
      </c>
      <c r="C19" s="844"/>
      <c r="D19" s="1376">
        <v>1762595</v>
      </c>
      <c r="E19" s="845"/>
      <c r="F19" s="1391">
        <v>651793</v>
      </c>
      <c r="G19" s="845"/>
      <c r="H19" s="1376">
        <v>297973</v>
      </c>
      <c r="I19" s="849"/>
      <c r="J19" s="1393">
        <v>549191</v>
      </c>
      <c r="K19" s="846"/>
      <c r="L19" s="1395">
        <v>286800</v>
      </c>
      <c r="M19" s="1381">
        <v>3328407</v>
      </c>
      <c r="N19" s="1368">
        <v>2518892</v>
      </c>
      <c r="O19" s="841"/>
      <c r="P19" s="1366">
        <v>3833994</v>
      </c>
      <c r="Q19" s="1368">
        <v>4138041</v>
      </c>
    </row>
    <row r="20" spans="1:18" ht="18.75" customHeight="1" x14ac:dyDescent="0.15">
      <c r="A20" s="1388"/>
      <c r="B20" s="1390"/>
      <c r="C20" s="839"/>
      <c r="D20" s="1377"/>
      <c r="E20" s="847"/>
      <c r="F20" s="1392"/>
      <c r="G20" s="847"/>
      <c r="H20" s="1377"/>
      <c r="I20" s="850"/>
      <c r="J20" s="1394"/>
      <c r="K20" s="840"/>
      <c r="L20" s="1396"/>
      <c r="M20" s="1382"/>
      <c r="N20" s="1369"/>
      <c r="O20" s="841"/>
      <c r="P20" s="1367"/>
      <c r="Q20" s="1369"/>
      <c r="R20" s="1385"/>
    </row>
    <row r="21" spans="1:18" ht="18.75" customHeight="1" x14ac:dyDescent="0.15">
      <c r="A21" s="1388"/>
      <c r="B21" s="1390"/>
      <c r="C21" s="839"/>
      <c r="D21" s="1377"/>
      <c r="E21" s="847"/>
      <c r="F21" s="1392"/>
      <c r="G21" s="847"/>
      <c r="H21" s="1377"/>
      <c r="I21" s="850"/>
      <c r="J21" s="1371">
        <v>286418</v>
      </c>
      <c r="K21" s="840"/>
      <c r="L21" s="1396"/>
      <c r="M21" s="1382"/>
      <c r="N21" s="1369"/>
      <c r="O21" s="841"/>
      <c r="P21" s="1367"/>
      <c r="Q21" s="1369"/>
      <c r="R21" s="1385"/>
    </row>
    <row r="22" spans="1:18" ht="18.75" customHeight="1" x14ac:dyDescent="0.15">
      <c r="B22" s="1390"/>
      <c r="C22" s="839"/>
      <c r="D22" s="1378"/>
      <c r="E22" s="847"/>
      <c r="F22" s="1392"/>
      <c r="G22" s="847"/>
      <c r="H22" s="1378"/>
      <c r="I22" s="850"/>
      <c r="J22" s="1371"/>
      <c r="K22" s="840"/>
      <c r="L22" s="1396"/>
      <c r="M22" s="1383"/>
      <c r="N22" s="1384"/>
      <c r="O22" s="841"/>
      <c r="P22" s="1367"/>
      <c r="Q22" s="1369"/>
    </row>
    <row r="23" spans="1:18" ht="18.75" customHeight="1" x14ac:dyDescent="0.15">
      <c r="B23" s="1389">
        <v>30</v>
      </c>
      <c r="C23" s="844"/>
      <c r="D23" s="1391">
        <v>1777126</v>
      </c>
      <c r="E23" s="845"/>
      <c r="F23" s="1391">
        <v>716434</v>
      </c>
      <c r="G23" s="845"/>
      <c r="H23" s="1391">
        <v>299241</v>
      </c>
      <c r="I23" s="849"/>
      <c r="J23" s="1393">
        <v>570196</v>
      </c>
      <c r="K23" s="846"/>
      <c r="L23" s="1399">
        <v>280154</v>
      </c>
      <c r="M23" s="1381">
        <v>2783034</v>
      </c>
      <c r="N23" s="1368">
        <v>1933621</v>
      </c>
      <c r="O23" s="841"/>
      <c r="P23" s="1366">
        <v>3898543</v>
      </c>
      <c r="Q23" s="1368">
        <v>3559472</v>
      </c>
    </row>
    <row r="24" spans="1:18" ht="18.75" customHeight="1" x14ac:dyDescent="0.15">
      <c r="A24" s="1388"/>
      <c r="B24" s="1390"/>
      <c r="C24" s="839"/>
      <c r="D24" s="1392"/>
      <c r="E24" s="847"/>
      <c r="F24" s="1392"/>
      <c r="G24" s="847"/>
      <c r="H24" s="1392"/>
      <c r="I24" s="850"/>
      <c r="J24" s="1394"/>
      <c r="K24" s="840"/>
      <c r="L24" s="1400"/>
      <c r="M24" s="1382"/>
      <c r="N24" s="1369"/>
      <c r="O24" s="841"/>
      <c r="P24" s="1367"/>
      <c r="Q24" s="1369"/>
    </row>
    <row r="25" spans="1:18" ht="18.75" customHeight="1" x14ac:dyDescent="0.15">
      <c r="A25" s="1388"/>
      <c r="B25" s="1390"/>
      <c r="C25" s="839"/>
      <c r="D25" s="1392"/>
      <c r="E25" s="847"/>
      <c r="F25" s="1392"/>
      <c r="G25" s="847"/>
      <c r="H25" s="1392"/>
      <c r="I25" s="850"/>
      <c r="J25" s="1371">
        <v>282291</v>
      </c>
      <c r="K25" s="840"/>
      <c r="L25" s="1400"/>
      <c r="M25" s="1382"/>
      <c r="N25" s="1369"/>
      <c r="O25" s="841"/>
      <c r="P25" s="1367"/>
      <c r="Q25" s="1369"/>
    </row>
    <row r="26" spans="1:18" ht="18.75" customHeight="1" x14ac:dyDescent="0.15">
      <c r="B26" s="1397"/>
      <c r="C26" s="842"/>
      <c r="D26" s="1398"/>
      <c r="E26" s="851"/>
      <c r="F26" s="1398"/>
      <c r="G26" s="851"/>
      <c r="H26" s="1398"/>
      <c r="I26" s="852"/>
      <c r="J26" s="1372"/>
      <c r="K26" s="843"/>
      <c r="L26" s="1401"/>
      <c r="M26" s="1383"/>
      <c r="N26" s="1384"/>
      <c r="O26" s="841"/>
      <c r="P26" s="1386"/>
      <c r="Q26" s="1384"/>
    </row>
    <row r="27" spans="1:18" ht="18.75" customHeight="1" x14ac:dyDescent="0.15">
      <c r="B27" s="1389" t="s">
        <v>587</v>
      </c>
      <c r="C27" s="844"/>
      <c r="D27" s="1391">
        <v>1835340</v>
      </c>
      <c r="E27" s="845"/>
      <c r="F27" s="1391">
        <v>748822</v>
      </c>
      <c r="G27" s="845"/>
      <c r="H27" s="1391">
        <v>301303</v>
      </c>
      <c r="I27" s="849"/>
      <c r="J27" s="1393">
        <v>586420</v>
      </c>
      <c r="K27" s="846"/>
      <c r="L27" s="1399">
        <v>256803</v>
      </c>
      <c r="M27" s="1381">
        <v>2623668</v>
      </c>
      <c r="N27" s="1368">
        <v>1751469</v>
      </c>
      <c r="O27" s="841"/>
      <c r="P27" s="1366">
        <v>3572855</v>
      </c>
      <c r="Q27" s="1368">
        <v>3363165</v>
      </c>
    </row>
    <row r="28" spans="1:18" ht="18.75" customHeight="1" x14ac:dyDescent="0.15">
      <c r="A28" s="1388"/>
      <c r="B28" s="1390"/>
      <c r="C28" s="839"/>
      <c r="D28" s="1392"/>
      <c r="E28" s="847"/>
      <c r="F28" s="1392"/>
      <c r="G28" s="847"/>
      <c r="H28" s="1392"/>
      <c r="I28" s="850"/>
      <c r="J28" s="1394"/>
      <c r="K28" s="840"/>
      <c r="L28" s="1400"/>
      <c r="M28" s="1382"/>
      <c r="N28" s="1369"/>
      <c r="O28" s="841"/>
      <c r="P28" s="1367"/>
      <c r="Q28" s="1369"/>
    </row>
    <row r="29" spans="1:18" ht="18.75" customHeight="1" x14ac:dyDescent="0.15">
      <c r="A29" s="1388"/>
      <c r="B29" s="1390"/>
      <c r="C29" s="839"/>
      <c r="D29" s="1392"/>
      <c r="E29" s="847"/>
      <c r="F29" s="1392"/>
      <c r="G29" s="847"/>
      <c r="H29" s="1392"/>
      <c r="I29" s="850"/>
      <c r="J29" s="1371">
        <v>280460</v>
      </c>
      <c r="K29" s="840"/>
      <c r="L29" s="1400"/>
      <c r="M29" s="1382"/>
      <c r="N29" s="1369"/>
      <c r="O29" s="841"/>
      <c r="P29" s="1367"/>
      <c r="Q29" s="1369"/>
    </row>
    <row r="30" spans="1:18" ht="18.75" customHeight="1" x14ac:dyDescent="0.15">
      <c r="B30" s="1397"/>
      <c r="C30" s="842"/>
      <c r="D30" s="1398"/>
      <c r="E30" s="851"/>
      <c r="F30" s="1398"/>
      <c r="G30" s="851"/>
      <c r="H30" s="1398"/>
      <c r="I30" s="852"/>
      <c r="J30" s="1372"/>
      <c r="K30" s="843"/>
      <c r="L30" s="1401"/>
      <c r="M30" s="1383"/>
      <c r="N30" s="1384"/>
      <c r="O30" s="841"/>
      <c r="P30" s="1386"/>
      <c r="Q30" s="1384"/>
    </row>
    <row r="31" spans="1:18" ht="18.75" customHeight="1" x14ac:dyDescent="0.15">
      <c r="B31" s="1389">
        <v>2</v>
      </c>
      <c r="C31" s="844"/>
      <c r="D31" s="1391">
        <v>1769978</v>
      </c>
      <c r="E31" s="845"/>
      <c r="F31" s="1391">
        <v>742037</v>
      </c>
      <c r="G31" s="845"/>
      <c r="H31" s="1391">
        <v>300384</v>
      </c>
      <c r="I31" s="849"/>
      <c r="J31" s="1393">
        <v>595584</v>
      </c>
      <c r="K31" s="846"/>
      <c r="L31" s="1399">
        <v>225542</v>
      </c>
      <c r="M31" s="1381">
        <v>2452834</v>
      </c>
      <c r="N31" s="1368">
        <v>1580895</v>
      </c>
      <c r="O31" s="841"/>
      <c r="P31" s="1366">
        <v>3448710</v>
      </c>
      <c r="Q31" s="1368">
        <v>3183130</v>
      </c>
    </row>
    <row r="32" spans="1:18" ht="18.75" customHeight="1" x14ac:dyDescent="0.15">
      <c r="A32" s="1388"/>
      <c r="B32" s="1390"/>
      <c r="C32" s="839"/>
      <c r="D32" s="1392"/>
      <c r="E32" s="847"/>
      <c r="F32" s="1392"/>
      <c r="G32" s="847"/>
      <c r="H32" s="1392"/>
      <c r="I32" s="850"/>
      <c r="J32" s="1394"/>
      <c r="K32" s="840"/>
      <c r="L32" s="1400"/>
      <c r="M32" s="1382"/>
      <c r="N32" s="1369"/>
      <c r="O32" s="841"/>
      <c r="P32" s="1367"/>
      <c r="Q32" s="1369"/>
    </row>
    <row r="33" spans="1:17" ht="18.75" customHeight="1" x14ac:dyDescent="0.15">
      <c r="A33" s="1388"/>
      <c r="B33" s="1390"/>
      <c r="C33" s="839"/>
      <c r="D33" s="1392"/>
      <c r="E33" s="847"/>
      <c r="F33" s="1392"/>
      <c r="G33" s="847"/>
      <c r="H33" s="1392"/>
      <c r="I33" s="850"/>
      <c r="J33" s="1371">
        <v>274069</v>
      </c>
      <c r="K33" s="840"/>
      <c r="L33" s="1400"/>
      <c r="M33" s="1382"/>
      <c r="N33" s="1369"/>
      <c r="O33" s="841"/>
      <c r="P33" s="1367"/>
      <c r="Q33" s="1369"/>
    </row>
    <row r="34" spans="1:17" ht="18.75" customHeight="1" x14ac:dyDescent="0.15">
      <c r="B34" s="1397"/>
      <c r="C34" s="842"/>
      <c r="D34" s="1398"/>
      <c r="E34" s="851"/>
      <c r="F34" s="1398"/>
      <c r="G34" s="851"/>
      <c r="H34" s="1398"/>
      <c r="I34" s="852"/>
      <c r="J34" s="1372"/>
      <c r="K34" s="843"/>
      <c r="L34" s="1401"/>
      <c r="M34" s="1383"/>
      <c r="N34" s="1384"/>
      <c r="O34" s="841"/>
      <c r="P34" s="1386"/>
      <c r="Q34" s="1384"/>
    </row>
    <row r="35" spans="1:17" ht="18.75" customHeight="1" x14ac:dyDescent="0.15">
      <c r="B35" s="1389">
        <v>3</v>
      </c>
      <c r="C35" s="844"/>
      <c r="D35" s="1391">
        <v>1830103</v>
      </c>
      <c r="E35" s="845"/>
      <c r="F35" s="1391">
        <v>711901</v>
      </c>
      <c r="G35" s="845"/>
      <c r="H35" s="1391">
        <v>300983</v>
      </c>
      <c r="I35" s="849"/>
      <c r="J35" s="1393">
        <v>620355</v>
      </c>
      <c r="K35" s="846"/>
      <c r="L35" s="1399">
        <v>201919</v>
      </c>
      <c r="M35" s="1381">
        <v>2358752</v>
      </c>
      <c r="N35" s="1368">
        <v>1492572</v>
      </c>
      <c r="O35" s="841"/>
      <c r="P35" s="1366">
        <v>3539819</v>
      </c>
      <c r="Q35" s="1368">
        <v>3087145</v>
      </c>
    </row>
    <row r="36" spans="1:17" ht="18.75" customHeight="1" x14ac:dyDescent="0.15">
      <c r="A36" s="1388"/>
      <c r="B36" s="1390"/>
      <c r="C36" s="839"/>
      <c r="D36" s="1392"/>
      <c r="E36" s="847"/>
      <c r="F36" s="1392"/>
      <c r="G36" s="847"/>
      <c r="H36" s="1392"/>
      <c r="I36" s="850"/>
      <c r="J36" s="1394"/>
      <c r="K36" s="840"/>
      <c r="L36" s="1400"/>
      <c r="M36" s="1382"/>
      <c r="N36" s="1369"/>
      <c r="O36" s="841"/>
      <c r="P36" s="1367"/>
      <c r="Q36" s="1369"/>
    </row>
    <row r="37" spans="1:17" ht="18.75" customHeight="1" x14ac:dyDescent="0.15">
      <c r="A37" s="1388"/>
      <c r="B37" s="1390"/>
      <c r="C37" s="839"/>
      <c r="D37" s="1392"/>
      <c r="E37" s="847"/>
      <c r="F37" s="1392"/>
      <c r="G37" s="847"/>
      <c r="H37" s="1392"/>
      <c r="I37" s="850"/>
      <c r="J37" s="1371">
        <v>277910</v>
      </c>
      <c r="K37" s="840"/>
      <c r="L37" s="1400"/>
      <c r="M37" s="1382"/>
      <c r="N37" s="1369"/>
      <c r="O37" s="841"/>
      <c r="P37" s="1367"/>
      <c r="Q37" s="1369"/>
    </row>
    <row r="38" spans="1:17" ht="18.75" customHeight="1" x14ac:dyDescent="0.15">
      <c r="B38" s="1397"/>
      <c r="C38" s="842"/>
      <c r="D38" s="1398"/>
      <c r="E38" s="851"/>
      <c r="F38" s="1398"/>
      <c r="G38" s="851"/>
      <c r="H38" s="1398"/>
      <c r="I38" s="852"/>
      <c r="J38" s="1372"/>
      <c r="K38" s="843"/>
      <c r="L38" s="1401"/>
      <c r="M38" s="1383"/>
      <c r="N38" s="1384"/>
      <c r="O38" s="841"/>
      <c r="P38" s="1386"/>
      <c r="Q38" s="1384"/>
    </row>
    <row r="39" spans="1:17" ht="18.75" customHeight="1" x14ac:dyDescent="0.15">
      <c r="B39" s="1390">
        <v>4</v>
      </c>
      <c r="C39" s="839"/>
      <c r="D39" s="1392">
        <v>1841921</v>
      </c>
      <c r="E39" s="847"/>
      <c r="F39" s="1392">
        <v>765228</v>
      </c>
      <c r="G39" s="847"/>
      <c r="H39" s="1392">
        <v>290916</v>
      </c>
      <c r="I39" s="850"/>
      <c r="J39" s="1394">
        <v>631899</v>
      </c>
      <c r="K39" s="840"/>
      <c r="L39" s="1400">
        <v>188222</v>
      </c>
      <c r="M39" s="1382">
        <v>2321831</v>
      </c>
      <c r="N39" s="1369">
        <v>1487738</v>
      </c>
      <c r="O39" s="841"/>
      <c r="P39" s="1367">
        <v>3462671</v>
      </c>
      <c r="Q39" s="1369">
        <v>3098272</v>
      </c>
    </row>
    <row r="40" spans="1:17" ht="18.75" customHeight="1" x14ac:dyDescent="0.15">
      <c r="A40" s="1388"/>
      <c r="B40" s="1390"/>
      <c r="C40" s="839"/>
      <c r="D40" s="1392"/>
      <c r="E40" s="847"/>
      <c r="F40" s="1392"/>
      <c r="G40" s="847"/>
      <c r="H40" s="1392"/>
      <c r="I40" s="850"/>
      <c r="J40" s="1394"/>
      <c r="K40" s="840"/>
      <c r="L40" s="1400"/>
      <c r="M40" s="1382"/>
      <c r="N40" s="1369"/>
      <c r="O40" s="841"/>
      <c r="P40" s="1367"/>
      <c r="Q40" s="1369"/>
    </row>
    <row r="41" spans="1:17" ht="18.75" customHeight="1" x14ac:dyDescent="0.15">
      <c r="A41" s="1388"/>
      <c r="B41" s="1390"/>
      <c r="C41" s="839"/>
      <c r="D41" s="1392"/>
      <c r="E41" s="847"/>
      <c r="F41" s="1392"/>
      <c r="G41" s="847"/>
      <c r="H41" s="1392"/>
      <c r="I41" s="850"/>
      <c r="J41" s="1371">
        <v>273028</v>
      </c>
      <c r="K41" s="840"/>
      <c r="L41" s="1400"/>
      <c r="M41" s="1382"/>
      <c r="N41" s="1369"/>
      <c r="O41" s="841"/>
      <c r="P41" s="1367"/>
      <c r="Q41" s="1369"/>
    </row>
    <row r="42" spans="1:17" ht="18.75" customHeight="1" x14ac:dyDescent="0.15">
      <c r="B42" s="1390"/>
      <c r="C42" s="839"/>
      <c r="D42" s="1392"/>
      <c r="E42" s="847"/>
      <c r="F42" s="1392"/>
      <c r="G42" s="847"/>
      <c r="H42" s="1392"/>
      <c r="I42" s="850"/>
      <c r="J42" s="1371"/>
      <c r="K42" s="840"/>
      <c r="L42" s="1400"/>
      <c r="M42" s="1382"/>
      <c r="N42" s="1369"/>
      <c r="O42" s="841"/>
      <c r="P42" s="1367"/>
      <c r="Q42" s="1369"/>
    </row>
    <row r="43" spans="1:17" ht="18.75" customHeight="1" x14ac:dyDescent="0.15">
      <c r="B43" s="1389">
        <v>5</v>
      </c>
      <c r="C43" s="844"/>
      <c r="D43" s="1391">
        <v>1908838</v>
      </c>
      <c r="E43" s="845"/>
      <c r="F43" s="1391">
        <v>794469</v>
      </c>
      <c r="G43" s="845"/>
      <c r="H43" s="1391">
        <v>289790</v>
      </c>
      <c r="I43" s="849"/>
      <c r="J43" s="1393">
        <v>658611</v>
      </c>
      <c r="K43" s="846"/>
      <c r="L43" s="1399">
        <v>187459</v>
      </c>
      <c r="M43" s="1381">
        <v>2257969</v>
      </c>
      <c r="N43" s="1368">
        <v>1480602</v>
      </c>
      <c r="O43" s="841"/>
      <c r="P43" s="1366">
        <v>3527782</v>
      </c>
      <c r="Q43" s="1368">
        <v>3054211</v>
      </c>
    </row>
    <row r="44" spans="1:17" ht="18.75" customHeight="1" x14ac:dyDescent="0.15">
      <c r="A44" s="1388"/>
      <c r="B44" s="1390"/>
      <c r="C44" s="839"/>
      <c r="D44" s="1392"/>
      <c r="E44" s="847"/>
      <c r="F44" s="1392"/>
      <c r="G44" s="847"/>
      <c r="H44" s="1392"/>
      <c r="I44" s="850"/>
      <c r="J44" s="1394"/>
      <c r="K44" s="840"/>
      <c r="L44" s="1400"/>
      <c r="M44" s="1382"/>
      <c r="N44" s="1369"/>
      <c r="O44" s="841"/>
      <c r="P44" s="1367"/>
      <c r="Q44" s="1369"/>
    </row>
    <row r="45" spans="1:17" ht="18.75" customHeight="1" x14ac:dyDescent="0.15">
      <c r="A45" s="1388"/>
      <c r="B45" s="1390"/>
      <c r="C45" s="839"/>
      <c r="D45" s="1392"/>
      <c r="E45" s="847"/>
      <c r="F45" s="1392"/>
      <c r="G45" s="847"/>
      <c r="H45" s="1392"/>
      <c r="I45" s="850"/>
      <c r="J45" s="1371">
        <v>268660</v>
      </c>
      <c r="K45" s="840"/>
      <c r="L45" s="1400"/>
      <c r="M45" s="1382"/>
      <c r="N45" s="1369"/>
      <c r="O45" s="841"/>
      <c r="P45" s="1367"/>
      <c r="Q45" s="1369"/>
    </row>
    <row r="46" spans="1:17" ht="18.75" customHeight="1" thickBot="1" x14ac:dyDescent="0.2">
      <c r="B46" s="1406"/>
      <c r="C46" s="857"/>
      <c r="D46" s="1407"/>
      <c r="E46" s="858"/>
      <c r="F46" s="1407"/>
      <c r="G46" s="858"/>
      <c r="H46" s="1407"/>
      <c r="I46" s="859"/>
      <c r="J46" s="1405"/>
      <c r="K46" s="860"/>
      <c r="L46" s="1408"/>
      <c r="M46" s="1402"/>
      <c r="N46" s="1403"/>
      <c r="O46" s="841"/>
      <c r="P46" s="1404"/>
      <c r="Q46" s="1403"/>
    </row>
    <row r="47" spans="1:17" s="861" customFormat="1" ht="14.25" customHeight="1" x14ac:dyDescent="0.15">
      <c r="B47" s="862"/>
      <c r="C47" s="840"/>
      <c r="D47" s="863"/>
      <c r="E47" s="840"/>
      <c r="F47" s="863"/>
      <c r="G47" s="840"/>
      <c r="H47" s="863"/>
      <c r="I47" s="840"/>
      <c r="J47" s="864"/>
      <c r="K47" s="840"/>
      <c r="L47" s="863"/>
      <c r="M47" s="865"/>
      <c r="N47" s="865"/>
      <c r="O47" s="840"/>
      <c r="P47" s="866"/>
      <c r="Q47" s="866"/>
    </row>
    <row r="48" spans="1:17" ht="21.75" hidden="1" customHeight="1" x14ac:dyDescent="0.15">
      <c r="B48" s="867" t="s">
        <v>588</v>
      </c>
      <c r="C48" s="868"/>
      <c r="D48" s="869"/>
      <c r="E48" s="868"/>
      <c r="F48" s="869"/>
      <c r="G48" s="867"/>
      <c r="H48" s="869"/>
      <c r="I48" s="868"/>
      <c r="J48" s="869"/>
      <c r="K48" s="868"/>
      <c r="L48" s="869"/>
      <c r="M48" s="869"/>
      <c r="N48" s="869"/>
      <c r="O48" s="868"/>
      <c r="P48" s="870"/>
      <c r="Q48" s="870"/>
    </row>
    <row r="49" spans="1:19" ht="21.75" customHeight="1" x14ac:dyDescent="0.15">
      <c r="B49" s="867" t="s">
        <v>589</v>
      </c>
      <c r="C49" s="868"/>
      <c r="D49" s="869"/>
      <c r="E49" s="868"/>
      <c r="F49" s="869"/>
      <c r="G49" s="867"/>
      <c r="H49" s="869"/>
      <c r="I49" s="868"/>
      <c r="J49" s="869"/>
      <c r="K49" s="868"/>
      <c r="L49" s="869"/>
      <c r="M49" s="869"/>
      <c r="N49" s="869"/>
      <c r="O49" s="868"/>
      <c r="P49" s="869"/>
      <c r="Q49" s="869"/>
    </row>
    <row r="50" spans="1:19" s="871" customFormat="1" ht="21.75" customHeight="1" x14ac:dyDescent="0.15">
      <c r="B50" s="872" t="s">
        <v>590</v>
      </c>
      <c r="C50" s="873"/>
      <c r="D50" s="874"/>
      <c r="E50" s="873"/>
      <c r="G50" s="872"/>
      <c r="I50" s="873"/>
      <c r="K50" s="873"/>
      <c r="O50" s="873"/>
    </row>
    <row r="51" spans="1:19" ht="18.75" customHeight="1" x14ac:dyDescent="0.15">
      <c r="B51" s="872" t="s">
        <v>591</v>
      </c>
      <c r="C51" s="871"/>
      <c r="D51" s="875"/>
      <c r="E51" s="868"/>
      <c r="F51" s="869"/>
      <c r="G51" s="867"/>
      <c r="H51" s="869"/>
      <c r="I51" s="868"/>
      <c r="J51" s="869"/>
      <c r="K51" s="868"/>
      <c r="L51" s="869"/>
      <c r="M51" s="869"/>
      <c r="N51" s="868"/>
      <c r="O51" s="868"/>
      <c r="P51" s="869"/>
      <c r="Q51" s="869"/>
      <c r="R51" s="869"/>
      <c r="S51" s="869"/>
    </row>
    <row r="52" spans="1:19" s="876" customFormat="1" ht="21.75" customHeight="1" x14ac:dyDescent="0.15">
      <c r="B52" s="872" t="s">
        <v>592</v>
      </c>
      <c r="C52" s="871"/>
      <c r="D52" s="875"/>
      <c r="E52" s="873"/>
      <c r="F52" s="871"/>
      <c r="G52" s="872"/>
      <c r="H52" s="871"/>
      <c r="I52" s="873"/>
      <c r="J52" s="871"/>
      <c r="K52" s="873"/>
      <c r="L52" s="871"/>
      <c r="M52" s="871"/>
      <c r="N52" s="871"/>
      <c r="O52" s="873"/>
      <c r="P52" s="871"/>
      <c r="Q52" s="871"/>
      <c r="R52" s="871"/>
      <c r="S52" s="871"/>
    </row>
    <row r="53" spans="1:19" s="879" customFormat="1" ht="18.75" customHeight="1" x14ac:dyDescent="0.15">
      <c r="A53" s="869"/>
      <c r="B53" s="872"/>
      <c r="C53" s="877"/>
      <c r="D53" s="878"/>
      <c r="E53" s="868"/>
      <c r="F53" s="869"/>
      <c r="G53" s="867"/>
      <c r="H53" s="869"/>
      <c r="I53" s="868"/>
      <c r="J53" s="869"/>
      <c r="K53" s="868"/>
      <c r="L53" s="869"/>
      <c r="M53" s="869"/>
      <c r="N53" s="869"/>
      <c r="O53" s="868"/>
      <c r="P53" s="869"/>
      <c r="Q53" s="869"/>
      <c r="R53" s="869"/>
    </row>
    <row r="54" spans="1:19" ht="18.75" customHeight="1" x14ac:dyDescent="0.15">
      <c r="B54" s="880"/>
      <c r="C54" s="833"/>
      <c r="D54" s="881"/>
      <c r="G54" s="848"/>
    </row>
    <row r="55" spans="1:19" ht="18.75" customHeight="1" x14ac:dyDescent="0.15">
      <c r="B55" s="880"/>
      <c r="C55" s="833"/>
      <c r="D55" s="881"/>
      <c r="G55" s="848"/>
    </row>
    <row r="56" spans="1:19" ht="18.75" customHeight="1" x14ac:dyDescent="0.15">
      <c r="B56" s="848"/>
      <c r="G56" s="848"/>
    </row>
    <row r="57" spans="1:19" ht="18.75" customHeight="1" x14ac:dyDescent="0.15">
      <c r="B57" s="848"/>
      <c r="G57" s="848"/>
    </row>
    <row r="58" spans="1:19" ht="15" customHeight="1" x14ac:dyDescent="0.15">
      <c r="B58" s="1410"/>
      <c r="C58" s="1410"/>
      <c r="D58" s="1409"/>
      <c r="E58" s="1410"/>
      <c r="F58" s="1409"/>
      <c r="G58" s="1410"/>
      <c r="H58" s="1409"/>
      <c r="I58" s="840"/>
      <c r="J58" s="882"/>
      <c r="K58" s="1410"/>
      <c r="L58" s="1409"/>
      <c r="M58" s="883"/>
      <c r="N58" s="883"/>
      <c r="O58" s="1410"/>
      <c r="P58" s="883"/>
      <c r="Q58" s="883"/>
    </row>
    <row r="59" spans="1:19" ht="15" customHeight="1" x14ac:dyDescent="0.15">
      <c r="B59" s="1410"/>
      <c r="C59" s="1410"/>
      <c r="D59" s="1409"/>
      <c r="E59" s="1410"/>
      <c r="F59" s="1409"/>
      <c r="G59" s="1410"/>
      <c r="H59" s="1409"/>
      <c r="I59" s="884"/>
      <c r="J59" s="885"/>
      <c r="K59" s="1410"/>
      <c r="L59" s="1409"/>
      <c r="M59" s="886"/>
      <c r="N59" s="886"/>
      <c r="O59" s="1410"/>
      <c r="P59" s="886"/>
      <c r="Q59" s="886"/>
    </row>
    <row r="60" spans="1:19" x14ac:dyDescent="0.15">
      <c r="B60" s="862"/>
      <c r="C60" s="862"/>
      <c r="D60" s="861"/>
      <c r="E60" s="862"/>
      <c r="F60" s="861"/>
      <c r="G60" s="862"/>
      <c r="H60" s="861"/>
      <c r="I60" s="862"/>
      <c r="J60" s="861"/>
      <c r="K60" s="862"/>
      <c r="L60" s="861"/>
      <c r="M60" s="861"/>
      <c r="N60" s="861"/>
      <c r="O60" s="862"/>
      <c r="P60" s="861"/>
      <c r="Q60" s="861"/>
    </row>
    <row r="61" spans="1:19" x14ac:dyDescent="0.15">
      <c r="B61" s="862"/>
      <c r="C61" s="862"/>
      <c r="D61" s="861"/>
      <c r="E61" s="862"/>
      <c r="F61" s="861"/>
      <c r="G61" s="862"/>
      <c r="H61" s="861"/>
      <c r="I61" s="862"/>
      <c r="J61" s="861"/>
      <c r="K61" s="862"/>
      <c r="L61" s="861"/>
      <c r="M61" s="861"/>
      <c r="N61" s="861"/>
      <c r="O61" s="862"/>
      <c r="P61" s="861"/>
      <c r="Q61" s="861"/>
    </row>
    <row r="62" spans="1:19" s="832" customFormat="1" x14ac:dyDescent="0.15">
      <c r="A62" s="833"/>
      <c r="B62" s="862"/>
      <c r="C62" s="887"/>
      <c r="D62" s="888"/>
      <c r="E62" s="862"/>
      <c r="F62" s="861"/>
      <c r="G62" s="887"/>
      <c r="H62" s="889"/>
      <c r="I62" s="862"/>
      <c r="J62" s="861"/>
      <c r="K62" s="862"/>
      <c r="L62" s="861"/>
      <c r="M62" s="861"/>
      <c r="N62" s="861"/>
      <c r="O62" s="862"/>
      <c r="P62" s="861"/>
      <c r="Q62" s="861"/>
      <c r="R62" s="833"/>
      <c r="S62" s="833"/>
    </row>
    <row r="63" spans="1:19" s="832" customFormat="1" x14ac:dyDescent="0.15">
      <c r="A63" s="833"/>
      <c r="B63" s="862"/>
      <c r="C63" s="862"/>
      <c r="D63" s="861"/>
      <c r="E63" s="862"/>
      <c r="F63" s="861"/>
      <c r="G63" s="887"/>
      <c r="H63" s="861"/>
      <c r="I63" s="862"/>
      <c r="J63" s="861"/>
      <c r="K63" s="862"/>
      <c r="L63" s="861"/>
      <c r="M63" s="861"/>
      <c r="N63" s="861"/>
      <c r="O63" s="862"/>
      <c r="P63" s="861"/>
      <c r="Q63" s="861"/>
      <c r="R63" s="833"/>
      <c r="S63" s="833"/>
    </row>
  </sheetData>
  <mergeCells count="142">
    <mergeCell ref="H58:H59"/>
    <mergeCell ref="K58:K59"/>
    <mergeCell ref="L58:L59"/>
    <mergeCell ref="O58:O59"/>
    <mergeCell ref="B58:B59"/>
    <mergeCell ref="C58:C59"/>
    <mergeCell ref="D58:D59"/>
    <mergeCell ref="E58:E59"/>
    <mergeCell ref="F58:F59"/>
    <mergeCell ref="G58:G59"/>
    <mergeCell ref="M43:M46"/>
    <mergeCell ref="N43:N46"/>
    <mergeCell ref="P43:P46"/>
    <mergeCell ref="Q43:Q46"/>
    <mergeCell ref="A44:A45"/>
    <mergeCell ref="J45:J46"/>
    <mergeCell ref="B43:B46"/>
    <mergeCell ref="D43:D46"/>
    <mergeCell ref="F43:F46"/>
    <mergeCell ref="H43:H46"/>
    <mergeCell ref="J43:J44"/>
    <mergeCell ref="L43:L46"/>
    <mergeCell ref="M39:M42"/>
    <mergeCell ref="N39:N42"/>
    <mergeCell ref="P39:P42"/>
    <mergeCell ref="Q39:Q42"/>
    <mergeCell ref="A40:A41"/>
    <mergeCell ref="J41:J42"/>
    <mergeCell ref="B39:B42"/>
    <mergeCell ref="D39:D42"/>
    <mergeCell ref="F39:F42"/>
    <mergeCell ref="H39:H42"/>
    <mergeCell ref="J39:J40"/>
    <mergeCell ref="L39:L42"/>
    <mergeCell ref="M35:M38"/>
    <mergeCell ref="N35:N38"/>
    <mergeCell ref="P35:P38"/>
    <mergeCell ref="Q35:Q38"/>
    <mergeCell ref="A36:A37"/>
    <mergeCell ref="J37:J38"/>
    <mergeCell ref="B35:B38"/>
    <mergeCell ref="D35:D38"/>
    <mergeCell ref="F35:F38"/>
    <mergeCell ref="H35:H38"/>
    <mergeCell ref="J35:J36"/>
    <mergeCell ref="L35:L38"/>
    <mergeCell ref="M31:M34"/>
    <mergeCell ref="N31:N34"/>
    <mergeCell ref="P31:P34"/>
    <mergeCell ref="Q31:Q34"/>
    <mergeCell ref="A32:A33"/>
    <mergeCell ref="J33:J34"/>
    <mergeCell ref="B31:B34"/>
    <mergeCell ref="D31:D34"/>
    <mergeCell ref="F31:F34"/>
    <mergeCell ref="H31:H34"/>
    <mergeCell ref="J31:J32"/>
    <mergeCell ref="L31:L34"/>
    <mergeCell ref="M27:M30"/>
    <mergeCell ref="N27:N30"/>
    <mergeCell ref="P27:P30"/>
    <mergeCell ref="Q27:Q30"/>
    <mergeCell ref="A28:A29"/>
    <mergeCell ref="J29:J30"/>
    <mergeCell ref="B27:B30"/>
    <mergeCell ref="D27:D30"/>
    <mergeCell ref="F27:F30"/>
    <mergeCell ref="H27:H30"/>
    <mergeCell ref="J27:J28"/>
    <mergeCell ref="L27:L30"/>
    <mergeCell ref="M23:M26"/>
    <mergeCell ref="N23:N26"/>
    <mergeCell ref="P23:P26"/>
    <mergeCell ref="Q23:Q26"/>
    <mergeCell ref="A24:A25"/>
    <mergeCell ref="J25:J26"/>
    <mergeCell ref="B23:B26"/>
    <mergeCell ref="D23:D26"/>
    <mergeCell ref="F23:F26"/>
    <mergeCell ref="H23:H26"/>
    <mergeCell ref="J23:J24"/>
    <mergeCell ref="L23:L26"/>
    <mergeCell ref="M19:M22"/>
    <mergeCell ref="N19:N22"/>
    <mergeCell ref="P19:P22"/>
    <mergeCell ref="Q19:Q22"/>
    <mergeCell ref="A20:A21"/>
    <mergeCell ref="R20:R21"/>
    <mergeCell ref="J21:J22"/>
    <mergeCell ref="B19:B22"/>
    <mergeCell ref="D19:D22"/>
    <mergeCell ref="F19:F22"/>
    <mergeCell ref="H19:H22"/>
    <mergeCell ref="J19:J20"/>
    <mergeCell ref="L19:L22"/>
    <mergeCell ref="M15:M18"/>
    <mergeCell ref="N15:N18"/>
    <mergeCell ref="P15:P18"/>
    <mergeCell ref="Q15:Q18"/>
    <mergeCell ref="R16:R17"/>
    <mergeCell ref="J17:J18"/>
    <mergeCell ref="B15:B18"/>
    <mergeCell ref="D15:D18"/>
    <mergeCell ref="F15:F18"/>
    <mergeCell ref="H15:H18"/>
    <mergeCell ref="J15:J16"/>
    <mergeCell ref="L15:L18"/>
    <mergeCell ref="M11:M14"/>
    <mergeCell ref="N11:N14"/>
    <mergeCell ref="P11:P14"/>
    <mergeCell ref="Q11:Q14"/>
    <mergeCell ref="R12:R13"/>
    <mergeCell ref="J13:J14"/>
    <mergeCell ref="B11:B14"/>
    <mergeCell ref="D11:D14"/>
    <mergeCell ref="F11:F14"/>
    <mergeCell ref="H11:H14"/>
    <mergeCell ref="J11:J12"/>
    <mergeCell ref="L11:L14"/>
    <mergeCell ref="L7:L10"/>
    <mergeCell ref="M7:M10"/>
    <mergeCell ref="N7:N10"/>
    <mergeCell ref="P7:P10"/>
    <mergeCell ref="Q7:Q10"/>
    <mergeCell ref="A8:A9"/>
    <mergeCell ref="J9:J10"/>
    <mergeCell ref="B7:B10"/>
    <mergeCell ref="D7:D10"/>
    <mergeCell ref="F7:F10"/>
    <mergeCell ref="H7:H10"/>
    <mergeCell ref="J7:J8"/>
    <mergeCell ref="Q5:Q6"/>
    <mergeCell ref="B4:B6"/>
    <mergeCell ref="C4:N4"/>
    <mergeCell ref="P4:Q4"/>
    <mergeCell ref="C5:D6"/>
    <mergeCell ref="E5:F6"/>
    <mergeCell ref="G5:H6"/>
    <mergeCell ref="I5:J6"/>
    <mergeCell ref="K5:L6"/>
    <mergeCell ref="M5:M6"/>
    <mergeCell ref="P5:P6"/>
  </mergeCells>
  <phoneticPr fontId="2"/>
  <pageMargins left="0.47244094488188981" right="0.19685039370078741" top="0.6692913385826772" bottom="0.35433070866141736" header="0.31496062992125984" footer="0.31496062992125984"/>
  <pageSetup paperSize="9" scale="75" orientation="portrait" horizontalDpi="300" verticalDpi="300" r:id="rId1"/>
  <headerFooter>
    <oddFooter>&amp;C14</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53"/>
  <sheetViews>
    <sheetView showGridLines="0" view="pageBreakPreview" topLeftCell="A34" zoomScaleNormal="100" zoomScaleSheetLayoutView="100" workbookViewId="0">
      <selection activeCell="F24" sqref="F24"/>
    </sheetView>
  </sheetViews>
  <sheetFormatPr defaultRowHeight="18" customHeight="1" x14ac:dyDescent="0.15"/>
  <cols>
    <col min="1" max="1" width="9.625" style="833" customWidth="1"/>
    <col min="2" max="2" width="62.125" style="833" customWidth="1"/>
    <col min="3" max="3" width="14.5" style="833" customWidth="1"/>
    <col min="4" max="16384" width="9" style="833"/>
  </cols>
  <sheetData>
    <row r="1" spans="1:3" ht="28.5" customHeight="1" x14ac:dyDescent="0.15">
      <c r="A1" s="1411" t="s">
        <v>593</v>
      </c>
      <c r="B1" s="1411"/>
      <c r="C1" s="1411"/>
    </row>
    <row r="2" spans="1:3" ht="6" customHeight="1" x14ac:dyDescent="0.15"/>
    <row r="3" spans="1:3" ht="34.5" customHeight="1" x14ac:dyDescent="0.15"/>
    <row r="4" spans="1:3" ht="44.25" customHeight="1" x14ac:dyDescent="0.15"/>
    <row r="5" spans="1:3" ht="15" customHeight="1" thickBot="1" x14ac:dyDescent="0.2"/>
    <row r="6" spans="1:3" s="891" customFormat="1" ht="18" customHeight="1" thickBot="1" x14ac:dyDescent="0.2">
      <c r="A6" s="890"/>
      <c r="C6" s="990" t="s">
        <v>684</v>
      </c>
    </row>
    <row r="7" spans="1:3" s="891" customFormat="1" ht="25.5" customHeight="1" x14ac:dyDescent="0.15">
      <c r="A7" s="892" t="s">
        <v>594</v>
      </c>
      <c r="B7" s="893" t="s">
        <v>595</v>
      </c>
      <c r="C7" s="894">
        <v>217</v>
      </c>
    </row>
    <row r="8" spans="1:3" s="891" customFormat="1" ht="25.5" customHeight="1" thickBot="1" x14ac:dyDescent="0.2">
      <c r="A8" s="895" t="s">
        <v>596</v>
      </c>
      <c r="B8" s="896" t="s">
        <v>597</v>
      </c>
      <c r="C8" s="897">
        <v>913</v>
      </c>
    </row>
    <row r="9" spans="1:3" ht="9.75" customHeight="1" x14ac:dyDescent="0.15"/>
    <row r="10" spans="1:3" s="891" customFormat="1" ht="25.5" customHeight="1" x14ac:dyDescent="0.15">
      <c r="A10" s="898"/>
      <c r="B10" s="899"/>
      <c r="C10" s="900"/>
    </row>
    <row r="11" spans="1:3" s="891" customFormat="1" ht="25.5" customHeight="1" x14ac:dyDescent="0.15">
      <c r="A11" s="898"/>
      <c r="B11" s="899"/>
      <c r="C11" s="901"/>
    </row>
    <row r="12" spans="1:3" s="902" customFormat="1" ht="15.75" customHeight="1" x14ac:dyDescent="0.15"/>
    <row r="13" spans="1:3" s="902" customFormat="1" ht="15.75" customHeight="1" x14ac:dyDescent="0.15"/>
    <row r="14" spans="1:3" s="902" customFormat="1" ht="15.75" customHeight="1" x14ac:dyDescent="0.15"/>
    <row r="15" spans="1:3" s="891" customFormat="1" ht="18" customHeight="1" x14ac:dyDescent="0.15">
      <c r="A15" s="903"/>
      <c r="B15" s="899"/>
      <c r="C15" s="904"/>
    </row>
    <row r="16" spans="1:3" s="891" customFormat="1" ht="13.5" customHeight="1" x14ac:dyDescent="0.15">
      <c r="A16" s="898"/>
      <c r="B16" s="899"/>
      <c r="C16" s="900"/>
    </row>
    <row r="17" spans="1:3" s="891" customFormat="1" ht="15" customHeight="1" x14ac:dyDescent="0.15">
      <c r="A17" s="898"/>
      <c r="B17" s="899"/>
      <c r="C17" s="901"/>
    </row>
    <row r="18" spans="1:3" ht="55.5" customHeight="1" thickBot="1" x14ac:dyDescent="0.2"/>
    <row r="19" spans="1:3" s="891" customFormat="1" ht="18" customHeight="1" thickBot="1" x14ac:dyDescent="0.2">
      <c r="A19" s="890"/>
      <c r="C19" s="990" t="s">
        <v>685</v>
      </c>
    </row>
    <row r="20" spans="1:3" s="891" customFormat="1" ht="25.5" customHeight="1" x14ac:dyDescent="0.15">
      <c r="A20" s="892" t="s">
        <v>594</v>
      </c>
      <c r="B20" s="893" t="s">
        <v>598</v>
      </c>
      <c r="C20" s="905">
        <v>28982</v>
      </c>
    </row>
    <row r="21" spans="1:3" s="891" customFormat="1" ht="25.5" customHeight="1" thickBot="1" x14ac:dyDescent="0.2">
      <c r="A21" s="895" t="s">
        <v>596</v>
      </c>
      <c r="B21" s="896" t="s">
        <v>597</v>
      </c>
      <c r="C21" s="897">
        <v>101336</v>
      </c>
    </row>
    <row r="22" spans="1:3" ht="9.75" customHeight="1" x14ac:dyDescent="0.15"/>
    <row r="42" spans="1:3" s="891" customFormat="1" ht="18" customHeight="1" x14ac:dyDescent="0.15">
      <c r="A42" s="906"/>
      <c r="B42" s="907"/>
      <c r="C42" s="908"/>
    </row>
    <row r="43" spans="1:3" s="891" customFormat="1" ht="25.5" customHeight="1" x14ac:dyDescent="0.15">
      <c r="A43" s="909"/>
      <c r="B43" s="907"/>
      <c r="C43" s="901"/>
    </row>
    <row r="44" spans="1:3" s="891" customFormat="1" ht="25.5" customHeight="1" x14ac:dyDescent="0.15">
      <c r="A44" s="909"/>
      <c r="B44" s="907"/>
      <c r="C44" s="901"/>
    </row>
    <row r="45" spans="1:3" s="891" customFormat="1" ht="13.5" customHeight="1" x14ac:dyDescent="0.15">
      <c r="A45" s="903"/>
      <c r="B45" s="899"/>
      <c r="C45" s="904"/>
    </row>
    <row r="46" spans="1:3" s="891" customFormat="1" ht="25.5" customHeight="1" x14ac:dyDescent="0.15">
      <c r="A46" s="898"/>
      <c r="B46" s="899"/>
      <c r="C46" s="900"/>
    </row>
    <row r="47" spans="1:3" s="891" customFormat="1" ht="25.5" customHeight="1" x14ac:dyDescent="0.15">
      <c r="A47" s="898"/>
      <c r="B47" s="899"/>
      <c r="C47" s="901"/>
    </row>
    <row r="48" spans="1:3" s="902" customFormat="1" ht="15.75" customHeight="1" x14ac:dyDescent="0.15"/>
    <row r="49" spans="1:3" s="902" customFormat="1" ht="15.75" customHeight="1" x14ac:dyDescent="0.15"/>
    <row r="50" spans="1:3" s="902" customFormat="1" ht="15.75" customHeight="1" x14ac:dyDescent="0.15"/>
    <row r="51" spans="1:3" s="891" customFormat="1" ht="18" customHeight="1" x14ac:dyDescent="0.15">
      <c r="A51" s="903"/>
      <c r="B51" s="899"/>
      <c r="C51" s="904"/>
    </row>
    <row r="52" spans="1:3" s="891" customFormat="1" ht="13.5" customHeight="1" x14ac:dyDescent="0.15">
      <c r="A52" s="898"/>
      <c r="B52" s="899"/>
      <c r="C52" s="900"/>
    </row>
    <row r="53" spans="1:3" s="891" customFormat="1" ht="15" customHeight="1" x14ac:dyDescent="0.15">
      <c r="A53" s="898"/>
      <c r="B53" s="899"/>
      <c r="C53" s="901"/>
    </row>
  </sheetData>
  <mergeCells count="1">
    <mergeCell ref="A1:C1"/>
  </mergeCells>
  <phoneticPr fontId="2"/>
  <printOptions horizontalCentered="1"/>
  <pageMargins left="0.39370078740157483" right="0.39370078740157483" top="0.74803149606299213" bottom="0.27559055118110237" header="0.31496062992125984" footer="0.27559055118110237"/>
  <pageSetup paperSize="9" firstPageNumber="206" orientation="portrait" useFirstPageNumber="1" horizontalDpi="300" verticalDpi="300" r:id="rId1"/>
  <headerFooter>
    <oddFooter>&amp;C15</oddFooter>
  </headerFooter>
  <rowBreaks count="1" manualBreakCount="1">
    <brk id="41" max="2"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showZeros="0" zoomScaleNormal="100" workbookViewId="0">
      <selection activeCell="C20" sqref="C20"/>
    </sheetView>
  </sheetViews>
  <sheetFormatPr defaultRowHeight="18.75" customHeight="1" x14ac:dyDescent="0.15"/>
  <cols>
    <col min="1" max="1" width="3.5" style="912" customWidth="1"/>
    <col min="2" max="2" width="21" style="912" customWidth="1"/>
    <col min="3" max="8" width="10.125" style="912" customWidth="1"/>
    <col min="9" max="16384" width="9" style="912"/>
  </cols>
  <sheetData>
    <row r="1" spans="1:10" ht="18.75" customHeight="1" x14ac:dyDescent="0.15">
      <c r="A1" s="910" t="s">
        <v>599</v>
      </c>
      <c r="B1" s="910"/>
      <c r="C1" s="910"/>
      <c r="D1" s="910"/>
      <c r="E1" s="910"/>
      <c r="F1" s="910"/>
      <c r="G1" s="910"/>
      <c r="H1" s="911" t="s">
        <v>600</v>
      </c>
    </row>
    <row r="2" spans="1:10" ht="15" customHeight="1" x14ac:dyDescent="0.15">
      <c r="A2" s="1412" t="s">
        <v>601</v>
      </c>
      <c r="B2" s="1412"/>
      <c r="C2" s="1412" t="s">
        <v>602</v>
      </c>
      <c r="D2" s="1412" t="s">
        <v>603</v>
      </c>
      <c r="E2" s="1412"/>
      <c r="F2" s="1412"/>
      <c r="G2" s="1412"/>
      <c r="H2" s="1413"/>
      <c r="J2" s="912" t="s">
        <v>604</v>
      </c>
    </row>
    <row r="3" spans="1:10" ht="15" customHeight="1" x14ac:dyDescent="0.15">
      <c r="A3" s="1412"/>
      <c r="B3" s="1412"/>
      <c r="C3" s="1412"/>
      <c r="D3" s="1412" t="s">
        <v>605</v>
      </c>
      <c r="E3" s="1412"/>
      <c r="F3" s="1412"/>
      <c r="G3" s="1412"/>
      <c r="H3" s="1413" t="s">
        <v>606</v>
      </c>
      <c r="J3" s="912" t="s">
        <v>607</v>
      </c>
    </row>
    <row r="4" spans="1:10" ht="15" customHeight="1" x14ac:dyDescent="0.15">
      <c r="A4" s="1412"/>
      <c r="B4" s="1412"/>
      <c r="C4" s="1412"/>
      <c r="D4" s="913" t="s">
        <v>608</v>
      </c>
      <c r="E4" s="913" t="s">
        <v>609</v>
      </c>
      <c r="F4" s="913" t="s">
        <v>610</v>
      </c>
      <c r="G4" s="913" t="s">
        <v>611</v>
      </c>
      <c r="H4" s="1414"/>
    </row>
    <row r="5" spans="1:10" ht="22.5" customHeight="1" x14ac:dyDescent="0.15">
      <c r="A5" s="1415" t="s">
        <v>612</v>
      </c>
      <c r="B5" s="1415"/>
      <c r="C5" s="914">
        <v>61</v>
      </c>
      <c r="D5" s="914">
        <v>0</v>
      </c>
      <c r="E5" s="914">
        <v>0</v>
      </c>
      <c r="F5" s="914">
        <v>45</v>
      </c>
      <c r="G5" s="914">
        <v>0</v>
      </c>
      <c r="H5" s="915">
        <v>16</v>
      </c>
    </row>
    <row r="6" spans="1:10" ht="22.5" customHeight="1" x14ac:dyDescent="0.15">
      <c r="A6" s="1416" t="s">
        <v>613</v>
      </c>
      <c r="B6" s="1416"/>
      <c r="C6" s="916">
        <v>811</v>
      </c>
      <c r="D6" s="916">
        <v>0</v>
      </c>
      <c r="E6" s="916">
        <v>50</v>
      </c>
      <c r="F6" s="916">
        <v>754</v>
      </c>
      <c r="G6" s="916">
        <v>0</v>
      </c>
      <c r="H6" s="916">
        <v>7</v>
      </c>
    </row>
    <row r="7" spans="1:10" ht="22.5" customHeight="1" x14ac:dyDescent="0.15">
      <c r="A7" s="1417" t="s">
        <v>614</v>
      </c>
      <c r="B7" s="1417"/>
      <c r="C7" s="917">
        <v>1640</v>
      </c>
      <c r="D7" s="917">
        <v>112</v>
      </c>
      <c r="E7" s="917">
        <v>0</v>
      </c>
      <c r="F7" s="917">
        <v>317</v>
      </c>
      <c r="G7" s="917">
        <v>320</v>
      </c>
      <c r="H7" s="917">
        <v>891</v>
      </c>
    </row>
    <row r="8" spans="1:10" ht="22.5" customHeight="1" x14ac:dyDescent="0.15">
      <c r="A8" s="1414" t="s">
        <v>615</v>
      </c>
      <c r="B8" s="1414"/>
      <c r="C8" s="917">
        <v>2512</v>
      </c>
      <c r="D8" s="917">
        <v>112</v>
      </c>
      <c r="E8" s="917">
        <v>50</v>
      </c>
      <c r="F8" s="917">
        <v>1116</v>
      </c>
      <c r="G8" s="917">
        <v>320</v>
      </c>
      <c r="H8" s="917">
        <v>913</v>
      </c>
    </row>
    <row r="9" spans="1:10" ht="22.5" customHeight="1" x14ac:dyDescent="0.15">
      <c r="A9" s="918"/>
      <c r="B9" s="918"/>
      <c r="C9" s="918"/>
      <c r="D9" s="918"/>
      <c r="E9" s="918"/>
      <c r="F9" s="918"/>
      <c r="G9" s="918"/>
      <c r="H9" s="918"/>
    </row>
    <row r="11" spans="1:10" ht="18.75" customHeight="1" x14ac:dyDescent="0.15">
      <c r="A11" s="910" t="s">
        <v>599</v>
      </c>
      <c r="B11" s="910"/>
      <c r="C11" s="910"/>
      <c r="D11" s="910"/>
      <c r="E11" s="910"/>
      <c r="F11" s="910"/>
      <c r="G11" s="910"/>
      <c r="H11" s="911" t="s">
        <v>600</v>
      </c>
    </row>
    <row r="12" spans="1:10" s="910" customFormat="1" ht="15" customHeight="1" x14ac:dyDescent="0.15">
      <c r="A12" s="1412" t="s">
        <v>601</v>
      </c>
      <c r="B12" s="1412"/>
      <c r="C12" s="1412" t="s">
        <v>602</v>
      </c>
      <c r="D12" s="1412" t="s">
        <v>603</v>
      </c>
      <c r="E12" s="1412"/>
      <c r="F12" s="1412"/>
      <c r="G12" s="1412"/>
      <c r="H12" s="1412"/>
      <c r="J12" s="910" t="s">
        <v>616</v>
      </c>
    </row>
    <row r="13" spans="1:10" s="910" customFormat="1" ht="15" customHeight="1" x14ac:dyDescent="0.15">
      <c r="A13" s="1412"/>
      <c r="B13" s="1412"/>
      <c r="C13" s="1412"/>
      <c r="D13" s="1412" t="s">
        <v>605</v>
      </c>
      <c r="E13" s="1412"/>
      <c r="F13" s="1412"/>
      <c r="G13" s="1412"/>
      <c r="H13" s="1412" t="s">
        <v>606</v>
      </c>
      <c r="J13" s="912" t="s">
        <v>607</v>
      </c>
    </row>
    <row r="14" spans="1:10" s="910" customFormat="1" ht="15" customHeight="1" x14ac:dyDescent="0.15">
      <c r="A14" s="1412"/>
      <c r="B14" s="1412"/>
      <c r="C14" s="1412"/>
      <c r="D14" s="913" t="s">
        <v>608</v>
      </c>
      <c r="E14" s="913" t="s">
        <v>609</v>
      </c>
      <c r="F14" s="913" t="s">
        <v>610</v>
      </c>
      <c r="G14" s="913" t="s">
        <v>611</v>
      </c>
      <c r="H14" s="1412"/>
      <c r="I14" s="919"/>
    </row>
    <row r="15" spans="1:10" s="910" customFormat="1" ht="22.5" customHeight="1" x14ac:dyDescent="0.15">
      <c r="A15" s="1418" t="s">
        <v>617</v>
      </c>
      <c r="B15" s="1418"/>
      <c r="C15" s="915">
        <v>94864</v>
      </c>
      <c r="D15" s="915">
        <v>31464</v>
      </c>
      <c r="E15" s="915">
        <v>159</v>
      </c>
      <c r="F15" s="915">
        <v>37151</v>
      </c>
      <c r="G15" s="915">
        <v>787</v>
      </c>
      <c r="H15" s="915">
        <v>25303</v>
      </c>
    </row>
    <row r="16" spans="1:10" s="910" customFormat="1" ht="22.5" customHeight="1" x14ac:dyDescent="0.15">
      <c r="A16" s="1416" t="s">
        <v>618</v>
      </c>
      <c r="B16" s="1416"/>
      <c r="C16" s="916">
        <v>14570</v>
      </c>
      <c r="D16" s="916">
        <v>337</v>
      </c>
      <c r="E16" s="916">
        <v>156</v>
      </c>
      <c r="F16" s="916">
        <v>6081</v>
      </c>
      <c r="G16" s="916">
        <v>188</v>
      </c>
      <c r="H16" s="916">
        <v>7808</v>
      </c>
    </row>
    <row r="17" spans="1:10" s="910" customFormat="1" ht="22.5" customHeight="1" x14ac:dyDescent="0.15">
      <c r="A17" s="1416" t="s">
        <v>619</v>
      </c>
      <c r="B17" s="1416"/>
      <c r="C17" s="916">
        <v>24787</v>
      </c>
      <c r="D17" s="916">
        <v>0</v>
      </c>
      <c r="E17" s="916">
        <v>0</v>
      </c>
      <c r="F17" s="916">
        <v>45</v>
      </c>
      <c r="G17" s="916">
        <v>485</v>
      </c>
      <c r="H17" s="916">
        <v>24257</v>
      </c>
    </row>
    <row r="18" spans="1:10" s="910" customFormat="1" ht="22.5" customHeight="1" x14ac:dyDescent="0.15">
      <c r="A18" s="1416" t="s">
        <v>620</v>
      </c>
      <c r="B18" s="1416"/>
      <c r="C18" s="916">
        <v>4802</v>
      </c>
      <c r="D18" s="916">
        <v>721</v>
      </c>
      <c r="E18" s="916">
        <v>0</v>
      </c>
      <c r="F18" s="916">
        <v>1930</v>
      </c>
      <c r="G18" s="916">
        <v>67</v>
      </c>
      <c r="H18" s="916">
        <v>2084</v>
      </c>
    </row>
    <row r="19" spans="1:10" s="910" customFormat="1" ht="22.5" customHeight="1" x14ac:dyDescent="0.15">
      <c r="A19" s="1416" t="s">
        <v>621</v>
      </c>
      <c r="B19" s="1416"/>
      <c r="C19" s="916">
        <v>41660</v>
      </c>
      <c r="D19" s="916">
        <v>2952</v>
      </c>
      <c r="E19" s="916">
        <v>0</v>
      </c>
      <c r="F19" s="916">
        <v>10748</v>
      </c>
      <c r="G19" s="916">
        <v>3530</v>
      </c>
      <c r="H19" s="916">
        <v>24430</v>
      </c>
    </row>
    <row r="20" spans="1:10" s="910" customFormat="1" ht="22.5" customHeight="1" x14ac:dyDescent="0.15">
      <c r="A20" s="1416" t="s">
        <v>622</v>
      </c>
      <c r="B20" s="1416"/>
      <c r="C20" s="916">
        <v>17143</v>
      </c>
      <c r="D20" s="916">
        <v>2858</v>
      </c>
      <c r="E20" s="916">
        <v>2345</v>
      </c>
      <c r="F20" s="916">
        <v>4337</v>
      </c>
      <c r="G20" s="916">
        <v>4059</v>
      </c>
      <c r="H20" s="916">
        <v>3545</v>
      </c>
    </row>
    <row r="21" spans="1:10" s="910" customFormat="1" ht="22.5" customHeight="1" x14ac:dyDescent="0.15">
      <c r="A21" s="1416" t="s">
        <v>623</v>
      </c>
      <c r="B21" s="1416"/>
      <c r="C21" s="916">
        <v>1076</v>
      </c>
      <c r="D21" s="916">
        <v>347</v>
      </c>
      <c r="E21" s="916">
        <v>0</v>
      </c>
      <c r="F21" s="916">
        <v>0</v>
      </c>
      <c r="G21" s="916">
        <v>122</v>
      </c>
      <c r="H21" s="916">
        <v>607</v>
      </c>
    </row>
    <row r="22" spans="1:10" s="910" customFormat="1" ht="22.5" customHeight="1" x14ac:dyDescent="0.15">
      <c r="A22" s="1416" t="s">
        <v>624</v>
      </c>
      <c r="B22" s="1416"/>
      <c r="C22" s="916">
        <v>17636</v>
      </c>
      <c r="D22" s="916">
        <v>2960</v>
      </c>
      <c r="E22" s="916">
        <v>120</v>
      </c>
      <c r="F22" s="916">
        <v>8993</v>
      </c>
      <c r="G22" s="916">
        <v>1335</v>
      </c>
      <c r="H22" s="916">
        <v>4228</v>
      </c>
    </row>
    <row r="23" spans="1:10" s="910" customFormat="1" ht="22.5" customHeight="1" x14ac:dyDescent="0.15">
      <c r="A23" s="1416" t="s">
        <v>625</v>
      </c>
      <c r="B23" s="1416"/>
      <c r="C23" s="916">
        <v>14825</v>
      </c>
      <c r="D23" s="916">
        <v>919</v>
      </c>
      <c r="E23" s="916">
        <v>0</v>
      </c>
      <c r="F23" s="916">
        <v>1291</v>
      </c>
      <c r="G23" s="916">
        <v>4988</v>
      </c>
      <c r="H23" s="916">
        <v>7627</v>
      </c>
    </row>
    <row r="24" spans="1:10" s="910" customFormat="1" ht="22.5" customHeight="1" x14ac:dyDescent="0.15">
      <c r="A24" s="1419" t="s">
        <v>626</v>
      </c>
      <c r="B24" s="1419"/>
      <c r="C24" s="920">
        <v>1449</v>
      </c>
      <c r="D24" s="920">
        <v>0</v>
      </c>
      <c r="E24" s="920">
        <v>0</v>
      </c>
      <c r="F24" s="920">
        <v>0</v>
      </c>
      <c r="G24" s="920">
        <v>0</v>
      </c>
      <c r="H24" s="920">
        <v>1449</v>
      </c>
    </row>
    <row r="25" spans="1:10" s="910" customFormat="1" ht="22.5" customHeight="1" x14ac:dyDescent="0.15">
      <c r="A25" s="1412" t="s">
        <v>615</v>
      </c>
      <c r="B25" s="1412"/>
      <c r="C25" s="921">
        <v>232811</v>
      </c>
      <c r="D25" s="921">
        <v>42559</v>
      </c>
      <c r="E25" s="921">
        <v>2780</v>
      </c>
      <c r="F25" s="921">
        <v>70576</v>
      </c>
      <c r="G25" s="921">
        <v>15561</v>
      </c>
      <c r="H25" s="921">
        <v>101336</v>
      </c>
    </row>
    <row r="26" spans="1:10" ht="22.5" customHeight="1" x14ac:dyDescent="0.15">
      <c r="A26" s="991" t="s">
        <v>627</v>
      </c>
      <c r="B26" s="918"/>
      <c r="C26" s="918"/>
      <c r="D26" s="918"/>
      <c r="E26" s="918"/>
      <c r="F26" s="918"/>
      <c r="G26" s="918"/>
      <c r="H26" s="918"/>
    </row>
    <row r="29" spans="1:10" ht="18.75" customHeight="1" x14ac:dyDescent="0.15">
      <c r="A29" s="922"/>
      <c r="B29" s="922"/>
      <c r="C29" s="922"/>
      <c r="D29" s="922"/>
      <c r="E29" s="922"/>
      <c r="F29" s="922"/>
      <c r="G29" s="922"/>
      <c r="H29" s="923"/>
      <c r="I29" s="924"/>
      <c r="J29" s="924"/>
    </row>
    <row r="30" spans="1:10" ht="15" customHeight="1" x14ac:dyDescent="0.15">
      <c r="A30" s="1420"/>
      <c r="B30" s="1420"/>
      <c r="C30" s="1420"/>
      <c r="D30" s="1420"/>
      <c r="E30" s="1420"/>
      <c r="F30" s="1420"/>
      <c r="G30" s="1420"/>
      <c r="H30" s="1420"/>
      <c r="I30" s="924"/>
      <c r="J30" s="924"/>
    </row>
    <row r="31" spans="1:10" ht="15" customHeight="1" x14ac:dyDescent="0.15">
      <c r="A31" s="1420"/>
      <c r="B31" s="1420"/>
      <c r="C31" s="1420"/>
      <c r="D31" s="1420"/>
      <c r="E31" s="1420"/>
      <c r="F31" s="1420"/>
      <c r="G31" s="1420"/>
      <c r="H31" s="1420"/>
      <c r="I31" s="924"/>
      <c r="J31" s="924"/>
    </row>
    <row r="32" spans="1:10" ht="15" customHeight="1" x14ac:dyDescent="0.15">
      <c r="A32" s="1420"/>
      <c r="B32" s="1420"/>
      <c r="C32" s="1420"/>
      <c r="D32" s="925"/>
      <c r="E32" s="925"/>
      <c r="F32" s="925"/>
      <c r="G32" s="925"/>
      <c r="H32" s="1420"/>
      <c r="I32" s="924"/>
      <c r="J32" s="924"/>
    </row>
    <row r="33" spans="1:10" ht="22.5" customHeight="1" x14ac:dyDescent="0.15">
      <c r="A33" s="1421"/>
      <c r="B33" s="1421"/>
      <c r="C33" s="926"/>
      <c r="D33" s="926"/>
      <c r="E33" s="926"/>
      <c r="F33" s="926"/>
      <c r="G33" s="926"/>
      <c r="H33" s="926"/>
      <c r="I33" s="924"/>
      <c r="J33" s="924"/>
    </row>
    <row r="34" spans="1:10" ht="22.5" customHeight="1" x14ac:dyDescent="0.15">
      <c r="A34" s="1421"/>
      <c r="B34" s="1421"/>
      <c r="C34" s="926"/>
      <c r="D34" s="926"/>
      <c r="E34" s="926"/>
      <c r="F34" s="926"/>
      <c r="G34" s="926"/>
      <c r="H34" s="926"/>
      <c r="I34" s="924"/>
      <c r="J34" s="924"/>
    </row>
    <row r="35" spans="1:10" ht="22.5" customHeight="1" x14ac:dyDescent="0.15">
      <c r="A35" s="1420"/>
      <c r="B35" s="1420"/>
      <c r="C35" s="926"/>
      <c r="D35" s="926"/>
      <c r="E35" s="926"/>
      <c r="F35" s="926"/>
      <c r="G35" s="926"/>
      <c r="H35" s="926"/>
      <c r="I35" s="924"/>
      <c r="J35" s="924"/>
    </row>
  </sheetData>
  <mergeCells count="33">
    <mergeCell ref="A35:B35"/>
    <mergeCell ref="C30:C32"/>
    <mergeCell ref="D30:H30"/>
    <mergeCell ref="D31:G31"/>
    <mergeCell ref="H31:H32"/>
    <mergeCell ref="A33:B33"/>
    <mergeCell ref="A34:B34"/>
    <mergeCell ref="A30:B32"/>
    <mergeCell ref="A21:B21"/>
    <mergeCell ref="A22:B22"/>
    <mergeCell ref="A23:B23"/>
    <mergeCell ref="A24:B24"/>
    <mergeCell ref="A25:B25"/>
    <mergeCell ref="A20:B20"/>
    <mergeCell ref="A6:B6"/>
    <mergeCell ref="A7:B7"/>
    <mergeCell ref="A8:B8"/>
    <mergeCell ref="A12:B14"/>
    <mergeCell ref="A15:B15"/>
    <mergeCell ref="A16:B16"/>
    <mergeCell ref="A17:B17"/>
    <mergeCell ref="A18:B18"/>
    <mergeCell ref="A19:B19"/>
    <mergeCell ref="C12:C14"/>
    <mergeCell ref="D12:H12"/>
    <mergeCell ref="D13:G13"/>
    <mergeCell ref="H13:H14"/>
    <mergeCell ref="A2:B4"/>
    <mergeCell ref="C2:C4"/>
    <mergeCell ref="D2:H2"/>
    <mergeCell ref="D3:G3"/>
    <mergeCell ref="H3:H4"/>
    <mergeCell ref="A5:B5"/>
  </mergeCells>
  <phoneticPr fontId="2"/>
  <printOptions horizontalCentered="1"/>
  <pageMargins left="0.39370078740157483" right="0.39370078740157483" top="0.74803149606299213" bottom="0.74803149606299213" header="0.31496062992125984" footer="0.31496062992125984"/>
  <pageSetup paperSize="9" scale="83"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56"/>
  <sheetViews>
    <sheetView showGridLines="0" view="pageBreakPreview" zoomScaleNormal="100" zoomScaleSheetLayoutView="100" workbookViewId="0">
      <selection activeCell="C4" sqref="C4"/>
    </sheetView>
  </sheetViews>
  <sheetFormatPr defaultRowHeight="18" customHeight="1" x14ac:dyDescent="0.15"/>
  <cols>
    <col min="1" max="1" width="9.625" style="833" customWidth="1"/>
    <col min="2" max="2" width="62.125" style="833" customWidth="1"/>
    <col min="3" max="3" width="14.5" style="833" customWidth="1"/>
    <col min="4" max="4" width="2.125" style="833" customWidth="1"/>
    <col min="5" max="16384" width="9" style="833"/>
  </cols>
  <sheetData>
    <row r="1" spans="1:6" ht="33" customHeight="1" thickBot="1" x14ac:dyDescent="0.2">
      <c r="A1" s="927"/>
      <c r="B1" s="848"/>
      <c r="C1" s="848"/>
    </row>
    <row r="2" spans="1:6" s="891" customFormat="1" ht="18" customHeight="1" thickBot="1" x14ac:dyDescent="0.2">
      <c r="A2" s="890"/>
      <c r="C2" s="990" t="s">
        <v>685</v>
      </c>
    </row>
    <row r="3" spans="1:6" s="891" customFormat="1" ht="25.5" customHeight="1" x14ac:dyDescent="0.15">
      <c r="A3" s="892" t="s">
        <v>594</v>
      </c>
      <c r="B3" s="893" t="s">
        <v>628</v>
      </c>
      <c r="C3" s="905">
        <v>65624</v>
      </c>
    </row>
    <row r="4" spans="1:6" s="891" customFormat="1" ht="25.5" customHeight="1" thickBot="1" x14ac:dyDescent="0.2">
      <c r="A4" s="895" t="s">
        <v>596</v>
      </c>
      <c r="B4" s="896" t="s">
        <v>597</v>
      </c>
      <c r="C4" s="897">
        <v>67352</v>
      </c>
    </row>
    <row r="5" spans="1:6" s="891" customFormat="1" ht="13.5" customHeight="1" x14ac:dyDescent="0.15">
      <c r="A5" s="903"/>
      <c r="B5" s="899"/>
      <c r="C5" s="904"/>
    </row>
    <row r="6" spans="1:6" s="891" customFormat="1" ht="25.5" customHeight="1" x14ac:dyDescent="0.15">
      <c r="A6" s="898"/>
      <c r="B6" s="899"/>
      <c r="C6" s="900"/>
    </row>
    <row r="7" spans="1:6" s="891" customFormat="1" ht="25.5" customHeight="1" x14ac:dyDescent="0.15">
      <c r="A7" s="898"/>
      <c r="B7" s="899"/>
      <c r="C7" s="901"/>
    </row>
    <row r="8" spans="1:6" s="902" customFormat="1" ht="15.75" customHeight="1" x14ac:dyDescent="0.15"/>
    <row r="9" spans="1:6" s="902" customFormat="1" ht="15.75" customHeight="1" x14ac:dyDescent="0.15"/>
    <row r="10" spans="1:6" s="902" customFormat="1" ht="15.75" customHeight="1" x14ac:dyDescent="0.15"/>
    <row r="11" spans="1:6" s="891" customFormat="1" ht="18" customHeight="1" x14ac:dyDescent="0.15">
      <c r="A11" s="903"/>
      <c r="B11" s="899"/>
      <c r="C11" s="904"/>
      <c r="F11" s="902"/>
    </row>
    <row r="12" spans="1:6" ht="13.5" customHeight="1" x14ac:dyDescent="0.15">
      <c r="A12" s="928"/>
      <c r="B12" s="928"/>
      <c r="C12" s="928"/>
    </row>
    <row r="13" spans="1:6" ht="29.25" customHeight="1" x14ac:dyDescent="0.15">
      <c r="A13" s="928"/>
      <c r="B13" s="928"/>
      <c r="C13" s="928"/>
    </row>
    <row r="14" spans="1:6" ht="18" customHeight="1" thickBot="1" x14ac:dyDescent="0.2">
      <c r="A14" s="928"/>
      <c r="B14" s="928"/>
      <c r="C14" s="928"/>
    </row>
    <row r="15" spans="1:6" s="891" customFormat="1" ht="18" customHeight="1" thickBot="1" x14ac:dyDescent="0.2">
      <c r="A15" s="890"/>
      <c r="C15" s="990" t="s">
        <v>685</v>
      </c>
    </row>
    <row r="16" spans="1:6" s="891" customFormat="1" ht="25.5" customHeight="1" x14ac:dyDescent="0.15">
      <c r="A16" s="892" t="s">
        <v>594</v>
      </c>
      <c r="B16" s="893" t="s">
        <v>629</v>
      </c>
      <c r="C16" s="929">
        <v>311</v>
      </c>
    </row>
    <row r="17" spans="1:3" s="891" customFormat="1" ht="25.5" customHeight="1" thickBot="1" x14ac:dyDescent="0.2">
      <c r="A17" s="895" t="s">
        <v>596</v>
      </c>
      <c r="B17" s="896" t="s">
        <v>630</v>
      </c>
      <c r="C17" s="930">
        <v>311</v>
      </c>
    </row>
    <row r="18" spans="1:3" s="891" customFormat="1" ht="13.5" customHeight="1" x14ac:dyDescent="0.15">
      <c r="A18" s="898"/>
      <c r="B18" s="899"/>
      <c r="C18" s="900"/>
    </row>
    <row r="19" spans="1:3" s="902" customFormat="1" ht="34.5" customHeight="1" x14ac:dyDescent="0.15"/>
    <row r="20" spans="1:3" s="902" customFormat="1" ht="34.5" customHeight="1" x14ac:dyDescent="0.15"/>
    <row r="21" spans="1:3" s="902" customFormat="1" ht="6" customHeight="1" x14ac:dyDescent="0.15"/>
    <row r="22" spans="1:3" s="902" customFormat="1" ht="6" customHeight="1" x14ac:dyDescent="0.15"/>
    <row r="23" spans="1:3" s="891" customFormat="1" ht="33" customHeight="1" x14ac:dyDescent="0.15">
      <c r="A23" s="833"/>
      <c r="B23" s="833"/>
      <c r="C23" s="833"/>
    </row>
    <row r="24" spans="1:3" s="891" customFormat="1" ht="15" customHeight="1" x14ac:dyDescent="0.15">
      <c r="A24" s="833"/>
      <c r="B24" s="833"/>
      <c r="C24" s="833"/>
    </row>
    <row r="25" spans="1:3" s="891" customFormat="1" ht="18" customHeight="1" x14ac:dyDescent="0.15">
      <c r="A25" s="833"/>
      <c r="B25" s="833"/>
      <c r="C25" s="833"/>
    </row>
    <row r="35" spans="1:3" ht="10.5" customHeight="1" x14ac:dyDescent="0.15">
      <c r="A35" s="931"/>
    </row>
    <row r="36" spans="1:3" ht="18" customHeight="1" x14ac:dyDescent="0.15">
      <c r="A36" s="1422"/>
      <c r="B36" s="1422"/>
      <c r="C36" s="1422"/>
    </row>
    <row r="37" spans="1:3" ht="18" customHeight="1" x14ac:dyDescent="0.15">
      <c r="A37" s="1422"/>
      <c r="B37" s="1422"/>
      <c r="C37" s="1422"/>
    </row>
    <row r="38" spans="1:3" ht="18" customHeight="1" x14ac:dyDescent="0.15">
      <c r="A38" s="1422"/>
      <c r="B38" s="1422"/>
      <c r="C38" s="1422"/>
    </row>
    <row r="39" spans="1:3" ht="18" customHeight="1" x14ac:dyDescent="0.15">
      <c r="A39" s="1422"/>
      <c r="B39" s="1422"/>
      <c r="C39" s="1422"/>
    </row>
    <row r="40" spans="1:3" ht="10.5" customHeight="1" x14ac:dyDescent="0.15">
      <c r="A40" s="932"/>
      <c r="B40" s="932"/>
      <c r="C40" s="932"/>
    </row>
    <row r="41" spans="1:3" ht="10.5" customHeight="1" x14ac:dyDescent="0.15"/>
    <row r="42" spans="1:3" ht="10.5" customHeight="1" x14ac:dyDescent="0.15"/>
    <row r="43" spans="1:3" ht="10.5" customHeight="1" x14ac:dyDescent="0.15"/>
    <row r="44" spans="1:3" ht="10.5" customHeight="1" x14ac:dyDescent="0.15"/>
    <row r="45" spans="1:3" ht="10.5" customHeight="1" x14ac:dyDescent="0.15"/>
    <row r="46" spans="1:3" ht="10.5" customHeight="1" x14ac:dyDescent="0.15"/>
    <row r="47" spans="1:3" ht="10.5" customHeight="1" x14ac:dyDescent="0.15"/>
    <row r="48" spans="1:3" ht="10.5" customHeight="1" x14ac:dyDescent="0.15"/>
    <row r="49" ht="10.5" customHeight="1" x14ac:dyDescent="0.15"/>
    <row r="50" ht="10.5" customHeight="1" x14ac:dyDescent="0.15"/>
    <row r="51" ht="10.5" customHeight="1" x14ac:dyDescent="0.15"/>
    <row r="52" ht="10.5" customHeight="1" x14ac:dyDescent="0.15"/>
    <row r="53" ht="10.5" customHeight="1" x14ac:dyDescent="0.15"/>
    <row r="54" ht="10.5" customHeight="1" x14ac:dyDescent="0.15"/>
    <row r="55" ht="10.5" customHeight="1" x14ac:dyDescent="0.15"/>
    <row r="56" ht="10.5" customHeight="1" x14ac:dyDescent="0.15"/>
  </sheetData>
  <mergeCells count="1">
    <mergeCell ref="A36:C39"/>
  </mergeCells>
  <phoneticPr fontId="2"/>
  <printOptions horizontalCentered="1"/>
  <pageMargins left="0.39370078740157483" right="0.39370078740157483" top="0.9055118110236221" bottom="0.51181102362204722" header="0.31496062992125984" footer="0.31496062992125984"/>
  <pageSetup paperSize="9" firstPageNumber="207" orientation="portrait" useFirstPageNumber="1" r:id="rId1"/>
  <headerFooter>
    <oddFooter>&amp;C16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DI64"/>
  <sheetViews>
    <sheetView view="pageBreakPreview" zoomScaleNormal="100" zoomScaleSheetLayoutView="100" workbookViewId="0">
      <selection activeCell="P47" sqref="P47"/>
    </sheetView>
  </sheetViews>
  <sheetFormatPr defaultColWidth="1.625" defaultRowHeight="15" customHeight="1" x14ac:dyDescent="0.15"/>
  <cols>
    <col min="1" max="2" width="1.625" style="4"/>
    <col min="3" max="3" width="1.625" style="4" customWidth="1"/>
    <col min="4" max="4" width="2.5" style="4" customWidth="1"/>
    <col min="5" max="28" width="1.625" style="4" customWidth="1"/>
    <col min="29" max="36" width="1.625" style="6" customWidth="1"/>
    <col min="37" max="39" width="1.625" style="4" customWidth="1"/>
    <col min="40" max="40" width="1.875" style="4" customWidth="1"/>
    <col min="41" max="16384" width="1.625" style="4"/>
  </cols>
  <sheetData>
    <row r="1" spans="3:53" ht="36.75" customHeight="1" x14ac:dyDescent="0.15">
      <c r="C1" s="1077" t="s">
        <v>0</v>
      </c>
      <c r="D1" s="1077"/>
      <c r="E1" s="1077"/>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77"/>
      <c r="AY1" s="1077"/>
      <c r="AZ1" s="1077"/>
      <c r="BA1" s="1077"/>
    </row>
    <row r="2" spans="3:53" ht="24" customHeight="1" x14ac:dyDescent="0.1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3:53" ht="15" customHeight="1" x14ac:dyDescent="0.15">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row>
    <row r="4" spans="3:53" s="1" customFormat="1" ht="24" customHeight="1" x14ac:dyDescent="0.15">
      <c r="C4" s="1" t="s">
        <v>2</v>
      </c>
      <c r="P4" s="1" t="s">
        <v>3</v>
      </c>
      <c r="Q4" s="1" t="s">
        <v>3</v>
      </c>
      <c r="R4" s="1" t="s">
        <v>3</v>
      </c>
      <c r="S4" s="1" t="s">
        <v>3</v>
      </c>
      <c r="T4" s="1" t="s">
        <v>3</v>
      </c>
      <c r="U4" s="1" t="s">
        <v>3</v>
      </c>
      <c r="V4" s="1" t="s">
        <v>3</v>
      </c>
      <c r="W4" s="1" t="s">
        <v>3</v>
      </c>
      <c r="X4" s="1" t="s">
        <v>3</v>
      </c>
      <c r="Y4" s="1" t="s">
        <v>3</v>
      </c>
      <c r="Z4" s="1" t="s">
        <v>3</v>
      </c>
      <c r="AA4" s="1" t="s">
        <v>3</v>
      </c>
      <c r="AB4" s="1" t="s">
        <v>3</v>
      </c>
      <c r="AC4" s="1" t="s">
        <v>3</v>
      </c>
      <c r="AD4" s="1" t="s">
        <v>3</v>
      </c>
      <c r="AE4" s="1" t="s">
        <v>3</v>
      </c>
      <c r="AF4" s="1" t="s">
        <v>3</v>
      </c>
      <c r="AG4" s="1" t="s">
        <v>3</v>
      </c>
      <c r="AH4" s="1" t="s">
        <v>3</v>
      </c>
      <c r="AI4" s="1" t="s">
        <v>3</v>
      </c>
      <c r="AJ4" s="1" t="s">
        <v>3</v>
      </c>
      <c r="AK4" s="1" t="s">
        <v>3</v>
      </c>
      <c r="AL4" s="1" t="s">
        <v>3</v>
      </c>
      <c r="AM4" s="1" t="s">
        <v>3</v>
      </c>
      <c r="AN4" s="1" t="s">
        <v>3</v>
      </c>
      <c r="AO4" s="1" t="s">
        <v>3</v>
      </c>
      <c r="AP4" s="1" t="s">
        <v>3</v>
      </c>
      <c r="AQ4" s="1" t="s">
        <v>3</v>
      </c>
      <c r="AR4" s="1" t="s">
        <v>3</v>
      </c>
      <c r="AS4" s="1" t="s">
        <v>3</v>
      </c>
      <c r="AT4" s="1" t="s">
        <v>3</v>
      </c>
      <c r="AU4" s="1" t="s">
        <v>3</v>
      </c>
      <c r="AV4" s="1" t="s">
        <v>3</v>
      </c>
      <c r="AW4" s="1" t="s">
        <v>3</v>
      </c>
      <c r="AX4" s="1074">
        <v>1</v>
      </c>
      <c r="AY4" s="1074"/>
      <c r="AZ4" s="1074"/>
      <c r="BA4" s="1074"/>
    </row>
    <row r="5" spans="3:53" s="1" customFormat="1" ht="24" customHeight="1" x14ac:dyDescent="0.15">
      <c r="AC5" s="2"/>
      <c r="AD5" s="2"/>
      <c r="AE5" s="2"/>
      <c r="AF5" s="2"/>
      <c r="AG5" s="2"/>
      <c r="AH5" s="2"/>
      <c r="AI5" s="2"/>
      <c r="AX5" s="9"/>
      <c r="AY5" s="9"/>
      <c r="AZ5" s="9"/>
      <c r="BA5" s="9"/>
    </row>
    <row r="6" spans="3:53" s="1" customFormat="1" ht="24" customHeight="1" x14ac:dyDescent="0.15">
      <c r="C6" s="1" t="s">
        <v>4</v>
      </c>
      <c r="P6" s="1" t="s">
        <v>3</v>
      </c>
      <c r="Q6" s="1" t="s">
        <v>3</v>
      </c>
      <c r="R6" s="1" t="s">
        <v>3</v>
      </c>
      <c r="S6" s="1" t="s">
        <v>3</v>
      </c>
      <c r="T6" s="1" t="s">
        <v>3</v>
      </c>
      <c r="U6" s="1" t="s">
        <v>3</v>
      </c>
      <c r="V6" s="1" t="s">
        <v>3</v>
      </c>
      <c r="W6" s="1" t="s">
        <v>3</v>
      </c>
      <c r="X6" s="1" t="s">
        <v>3</v>
      </c>
      <c r="Y6" s="1" t="s">
        <v>3</v>
      </c>
      <c r="Z6" s="1" t="s">
        <v>3</v>
      </c>
      <c r="AA6" s="1" t="s">
        <v>3</v>
      </c>
      <c r="AB6" s="1" t="s">
        <v>3</v>
      </c>
      <c r="AC6" s="1" t="s">
        <v>3</v>
      </c>
      <c r="AD6" s="1" t="s">
        <v>3</v>
      </c>
      <c r="AE6" s="1" t="s">
        <v>3</v>
      </c>
      <c r="AF6" s="1" t="s">
        <v>3</v>
      </c>
      <c r="AG6" s="1" t="s">
        <v>3</v>
      </c>
      <c r="AH6" s="1" t="s">
        <v>3</v>
      </c>
      <c r="AI6" s="1" t="s">
        <v>3</v>
      </c>
      <c r="AJ6" s="1" t="s">
        <v>3</v>
      </c>
      <c r="AK6" s="1" t="s">
        <v>3</v>
      </c>
      <c r="AL6" s="1" t="s">
        <v>3</v>
      </c>
      <c r="AM6" s="1" t="s">
        <v>3</v>
      </c>
      <c r="AN6" s="1" t="s">
        <v>3</v>
      </c>
      <c r="AO6" s="1" t="s">
        <v>3</v>
      </c>
      <c r="AP6" s="1" t="s">
        <v>3</v>
      </c>
      <c r="AQ6" s="1" t="s">
        <v>3</v>
      </c>
      <c r="AR6" s="1" t="s">
        <v>3</v>
      </c>
      <c r="AS6" s="1" t="s">
        <v>3</v>
      </c>
      <c r="AT6" s="1" t="s">
        <v>3</v>
      </c>
      <c r="AU6" s="1" t="s">
        <v>3</v>
      </c>
      <c r="AV6" s="1" t="s">
        <v>3</v>
      </c>
      <c r="AW6" s="1" t="s">
        <v>3</v>
      </c>
      <c r="AX6" s="1074">
        <v>2</v>
      </c>
      <c r="AY6" s="1074"/>
      <c r="AZ6" s="1074"/>
      <c r="BA6" s="1074"/>
    </row>
    <row r="7" spans="3:53" s="1" customFormat="1" ht="24" customHeight="1" x14ac:dyDescent="0.15">
      <c r="AX7" s="11"/>
      <c r="AY7" s="11"/>
      <c r="AZ7" s="11"/>
      <c r="BA7" s="11"/>
    </row>
    <row r="8" spans="3:53" s="1" customFormat="1" ht="24" customHeight="1" x14ac:dyDescent="0.15">
      <c r="C8" s="1" t="s">
        <v>5</v>
      </c>
      <c r="O8" s="1" t="s">
        <v>3</v>
      </c>
      <c r="P8" s="1" t="s">
        <v>3</v>
      </c>
      <c r="Q8" s="1" t="s">
        <v>3</v>
      </c>
      <c r="R8" s="1" t="s">
        <v>3</v>
      </c>
      <c r="S8" s="1" t="s">
        <v>3</v>
      </c>
      <c r="T8" s="1" t="s">
        <v>3</v>
      </c>
      <c r="U8" s="1" t="s">
        <v>3</v>
      </c>
      <c r="V8" s="1" t="s">
        <v>3</v>
      </c>
      <c r="W8" s="1" t="s">
        <v>3</v>
      </c>
      <c r="X8" s="1" t="s">
        <v>3</v>
      </c>
      <c r="Y8" s="1" t="s">
        <v>3</v>
      </c>
      <c r="Z8" s="1" t="s">
        <v>3</v>
      </c>
      <c r="AA8" s="1" t="s">
        <v>3</v>
      </c>
      <c r="AB8" s="1" t="s">
        <v>3</v>
      </c>
      <c r="AC8" s="1" t="s">
        <v>3</v>
      </c>
      <c r="AD8" s="1" t="s">
        <v>3</v>
      </c>
      <c r="AE8" s="1" t="s">
        <v>3</v>
      </c>
      <c r="AF8" s="1" t="s">
        <v>3</v>
      </c>
      <c r="AG8" s="1" t="s">
        <v>3</v>
      </c>
      <c r="AH8" s="1" t="s">
        <v>3</v>
      </c>
      <c r="AI8" s="1" t="s">
        <v>3</v>
      </c>
      <c r="AJ8" s="1" t="s">
        <v>3</v>
      </c>
      <c r="AK8" s="1" t="s">
        <v>3</v>
      </c>
      <c r="AL8" s="1" t="s">
        <v>3</v>
      </c>
      <c r="AM8" s="1" t="s">
        <v>3</v>
      </c>
      <c r="AN8" s="1" t="s">
        <v>3</v>
      </c>
      <c r="AO8" s="1" t="s">
        <v>3</v>
      </c>
      <c r="AP8" s="1" t="s">
        <v>3</v>
      </c>
      <c r="AQ8" s="1" t="s">
        <v>3</v>
      </c>
      <c r="AR8" s="1" t="s">
        <v>3</v>
      </c>
      <c r="AS8" s="1" t="s">
        <v>3</v>
      </c>
      <c r="AT8" s="1" t="s">
        <v>3</v>
      </c>
      <c r="AU8" s="1" t="s">
        <v>3</v>
      </c>
      <c r="AV8" s="1" t="s">
        <v>3</v>
      </c>
      <c r="AW8" s="1" t="s">
        <v>3</v>
      </c>
      <c r="AX8" s="1074">
        <v>4</v>
      </c>
      <c r="AY8" s="1074"/>
      <c r="AZ8" s="1074"/>
      <c r="BA8" s="1074"/>
    </row>
    <row r="9" spans="3:53" s="1" customFormat="1" ht="24" customHeight="1" x14ac:dyDescent="0.15">
      <c r="AX9" s="11"/>
      <c r="AY9" s="11"/>
      <c r="AZ9" s="11"/>
      <c r="BA9" s="11"/>
    </row>
    <row r="10" spans="3:53" s="1" customFormat="1" ht="24" customHeight="1" x14ac:dyDescent="0.15">
      <c r="D10" s="1" t="s">
        <v>7</v>
      </c>
      <c r="S10" s="1" t="s">
        <v>3</v>
      </c>
      <c r="T10" s="1" t="s">
        <v>3</v>
      </c>
      <c r="U10" s="1" t="s">
        <v>3</v>
      </c>
      <c r="V10" s="1" t="s">
        <v>3</v>
      </c>
      <c r="W10" s="1" t="s">
        <v>3</v>
      </c>
      <c r="X10" s="1" t="s">
        <v>3</v>
      </c>
      <c r="Y10" s="1" t="s">
        <v>3</v>
      </c>
      <c r="Z10" s="1" t="s">
        <v>3</v>
      </c>
      <c r="AA10" s="1" t="s">
        <v>3</v>
      </c>
      <c r="AB10" s="1" t="s">
        <v>3</v>
      </c>
      <c r="AC10" s="1" t="s">
        <v>3</v>
      </c>
      <c r="AD10" s="1" t="s">
        <v>3</v>
      </c>
      <c r="AE10" s="1" t="s">
        <v>3</v>
      </c>
      <c r="AF10" s="1" t="s">
        <v>3</v>
      </c>
      <c r="AG10" s="1" t="s">
        <v>3</v>
      </c>
      <c r="AH10" s="1" t="s">
        <v>3</v>
      </c>
      <c r="AI10" s="1" t="s">
        <v>3</v>
      </c>
      <c r="AJ10" s="1" t="s">
        <v>3</v>
      </c>
      <c r="AK10" s="1" t="s">
        <v>3</v>
      </c>
      <c r="AL10" s="1" t="s">
        <v>3</v>
      </c>
      <c r="AM10" s="1" t="s">
        <v>3</v>
      </c>
      <c r="AN10" s="1" t="s">
        <v>3</v>
      </c>
      <c r="AO10" s="1" t="s">
        <v>3</v>
      </c>
      <c r="AP10" s="1" t="s">
        <v>3</v>
      </c>
      <c r="AQ10" s="1" t="s">
        <v>3</v>
      </c>
      <c r="AR10" s="1" t="s">
        <v>3</v>
      </c>
      <c r="AS10" s="1" t="s">
        <v>3</v>
      </c>
      <c r="AT10" s="1" t="s">
        <v>3</v>
      </c>
      <c r="AU10" s="1" t="s">
        <v>3</v>
      </c>
      <c r="AV10" s="1" t="s">
        <v>3</v>
      </c>
      <c r="AW10" s="1" t="s">
        <v>3</v>
      </c>
      <c r="AX10" s="1074">
        <v>4</v>
      </c>
      <c r="AY10" s="1074"/>
      <c r="AZ10" s="1074"/>
      <c r="BA10" s="1074"/>
    </row>
    <row r="11" spans="3:53" s="1" customFormat="1" ht="24" customHeight="1" x14ac:dyDescent="0.15">
      <c r="AX11" s="11"/>
      <c r="AY11" s="11"/>
      <c r="AZ11" s="11"/>
      <c r="BA11" s="11"/>
    </row>
    <row r="12" spans="3:53" s="1" customFormat="1" ht="24" customHeight="1" x14ac:dyDescent="0.15">
      <c r="D12" s="1" t="s">
        <v>8</v>
      </c>
      <c r="Z12" s="1" t="s">
        <v>3</v>
      </c>
      <c r="AA12" s="1" t="s">
        <v>3</v>
      </c>
      <c r="AB12" s="1" t="s">
        <v>3</v>
      </c>
      <c r="AC12" s="1" t="s">
        <v>3</v>
      </c>
      <c r="AD12" s="1" t="s">
        <v>3</v>
      </c>
      <c r="AE12" s="1" t="s">
        <v>3</v>
      </c>
      <c r="AF12" s="1" t="s">
        <v>3</v>
      </c>
      <c r="AG12" s="1" t="s">
        <v>3</v>
      </c>
      <c r="AH12" s="1" t="s">
        <v>3</v>
      </c>
      <c r="AI12" s="1" t="s">
        <v>3</v>
      </c>
      <c r="AJ12" s="1" t="s">
        <v>3</v>
      </c>
      <c r="AK12" s="1" t="s">
        <v>3</v>
      </c>
      <c r="AL12" s="1" t="s">
        <v>3</v>
      </c>
      <c r="AM12" s="1" t="s">
        <v>3</v>
      </c>
      <c r="AN12" s="1" t="s">
        <v>3</v>
      </c>
      <c r="AO12" s="1" t="s">
        <v>3</v>
      </c>
      <c r="AP12" s="1" t="s">
        <v>3</v>
      </c>
      <c r="AQ12" s="1" t="s">
        <v>3</v>
      </c>
      <c r="AR12" s="1" t="s">
        <v>3</v>
      </c>
      <c r="AS12" s="1" t="s">
        <v>3</v>
      </c>
      <c r="AT12" s="1" t="s">
        <v>3</v>
      </c>
      <c r="AU12" s="1" t="s">
        <v>3</v>
      </c>
      <c r="AV12" s="1" t="s">
        <v>3</v>
      </c>
      <c r="AW12" s="1" t="s">
        <v>3</v>
      </c>
      <c r="AX12" s="1074">
        <v>6</v>
      </c>
      <c r="AY12" s="1074"/>
      <c r="AZ12" s="1074"/>
      <c r="BA12" s="1074"/>
    </row>
    <row r="13" spans="3:53" s="1" customFormat="1" ht="24" customHeight="1" x14ac:dyDescent="0.15">
      <c r="AX13" s="11"/>
      <c r="AY13" s="11"/>
      <c r="AZ13" s="11"/>
      <c r="BA13" s="11"/>
    </row>
    <row r="14" spans="3:53" s="1" customFormat="1" ht="24" customHeight="1" x14ac:dyDescent="0.15">
      <c r="D14" s="1" t="s">
        <v>9</v>
      </c>
      <c r="Y14" s="1" t="s">
        <v>3</v>
      </c>
      <c r="Z14" s="1" t="s">
        <v>3</v>
      </c>
      <c r="AA14" s="1" t="s">
        <v>3</v>
      </c>
      <c r="AB14" s="1" t="s">
        <v>3</v>
      </c>
      <c r="AC14" s="1" t="s">
        <v>3</v>
      </c>
      <c r="AD14" s="1" t="s">
        <v>3</v>
      </c>
      <c r="AE14" s="1" t="s">
        <v>3</v>
      </c>
      <c r="AF14" s="1" t="s">
        <v>3</v>
      </c>
      <c r="AG14" s="1" t="s">
        <v>3</v>
      </c>
      <c r="AH14" s="1" t="s">
        <v>3</v>
      </c>
      <c r="AI14" s="1" t="s">
        <v>3</v>
      </c>
      <c r="AJ14" s="1" t="s">
        <v>3</v>
      </c>
      <c r="AK14" s="1" t="s">
        <v>3</v>
      </c>
      <c r="AL14" s="1" t="s">
        <v>3</v>
      </c>
      <c r="AM14" s="1" t="s">
        <v>3</v>
      </c>
      <c r="AN14" s="1" t="s">
        <v>3</v>
      </c>
      <c r="AO14" s="1" t="s">
        <v>3</v>
      </c>
      <c r="AP14" s="1" t="s">
        <v>3</v>
      </c>
      <c r="AQ14" s="1" t="s">
        <v>3</v>
      </c>
      <c r="AR14" s="1" t="s">
        <v>3</v>
      </c>
      <c r="AS14" s="1" t="s">
        <v>3</v>
      </c>
      <c r="AT14" s="1" t="s">
        <v>3</v>
      </c>
      <c r="AU14" s="1" t="s">
        <v>3</v>
      </c>
      <c r="AV14" s="1" t="s">
        <v>3</v>
      </c>
      <c r="AW14" s="1" t="s">
        <v>3</v>
      </c>
      <c r="AX14" s="1074">
        <v>8</v>
      </c>
      <c r="AY14" s="1074"/>
      <c r="AZ14" s="1074"/>
      <c r="BA14" s="1074"/>
    </row>
    <row r="15" spans="3:53" s="1" customFormat="1" ht="24" customHeight="1" x14ac:dyDescent="0.15">
      <c r="AX15" s="11"/>
      <c r="AY15" s="11"/>
      <c r="AZ15" s="11"/>
      <c r="BA15" s="11"/>
    </row>
    <row r="16" spans="3:53" s="1" customFormat="1" ht="24" customHeight="1" x14ac:dyDescent="0.15">
      <c r="D16" s="1" t="s">
        <v>10</v>
      </c>
      <c r="U16" s="1" t="s">
        <v>3</v>
      </c>
      <c r="V16" s="1" t="s">
        <v>3</v>
      </c>
      <c r="W16" s="1" t="s">
        <v>3</v>
      </c>
      <c r="X16" s="1" t="s">
        <v>3</v>
      </c>
      <c r="Y16" s="1" t="s">
        <v>3</v>
      </c>
      <c r="Z16" s="1" t="s">
        <v>3</v>
      </c>
      <c r="AA16" s="1" t="s">
        <v>3</v>
      </c>
      <c r="AB16" s="1" t="s">
        <v>3</v>
      </c>
      <c r="AC16" s="1" t="s">
        <v>3</v>
      </c>
      <c r="AD16" s="1" t="s">
        <v>3</v>
      </c>
      <c r="AE16" s="1" t="s">
        <v>3</v>
      </c>
      <c r="AF16" s="1" t="s">
        <v>3</v>
      </c>
      <c r="AG16" s="1" t="s">
        <v>3</v>
      </c>
      <c r="AH16" s="1" t="s">
        <v>3</v>
      </c>
      <c r="AI16" s="1" t="s">
        <v>3</v>
      </c>
      <c r="AJ16" s="1" t="s">
        <v>3</v>
      </c>
      <c r="AK16" s="1" t="s">
        <v>3</v>
      </c>
      <c r="AL16" s="1" t="s">
        <v>3</v>
      </c>
      <c r="AM16" s="1" t="s">
        <v>3</v>
      </c>
      <c r="AN16" s="1" t="s">
        <v>3</v>
      </c>
      <c r="AO16" s="1" t="s">
        <v>3</v>
      </c>
      <c r="AP16" s="1" t="s">
        <v>3</v>
      </c>
      <c r="AQ16" s="1" t="s">
        <v>3</v>
      </c>
      <c r="AR16" s="1" t="s">
        <v>3</v>
      </c>
      <c r="AS16" s="1" t="s">
        <v>3</v>
      </c>
      <c r="AT16" s="1" t="s">
        <v>3</v>
      </c>
      <c r="AU16" s="1" t="s">
        <v>3</v>
      </c>
      <c r="AV16" s="1" t="s">
        <v>3</v>
      </c>
      <c r="AW16" s="1" t="s">
        <v>3</v>
      </c>
      <c r="AX16" s="1074">
        <v>10</v>
      </c>
      <c r="AY16" s="1074"/>
      <c r="AZ16" s="1074"/>
      <c r="BA16" s="1074"/>
    </row>
    <row r="17" spans="3:113" s="1" customFormat="1" ht="24" customHeight="1" x14ac:dyDescent="0.15">
      <c r="AX17" s="11"/>
      <c r="AY17" s="11"/>
      <c r="AZ17" s="11"/>
      <c r="BA17" s="11"/>
    </row>
    <row r="18" spans="3:113" s="1" customFormat="1" ht="24" customHeight="1" x14ac:dyDescent="0.15">
      <c r="C18" s="1" t="s">
        <v>6</v>
      </c>
      <c r="P18" s="1" t="s">
        <v>3</v>
      </c>
      <c r="Q18" s="1" t="s">
        <v>3</v>
      </c>
      <c r="R18" s="1" t="s">
        <v>3</v>
      </c>
      <c r="S18" s="1" t="s">
        <v>3</v>
      </c>
      <c r="T18" s="1" t="s">
        <v>3</v>
      </c>
      <c r="U18" s="1" t="s">
        <v>3</v>
      </c>
      <c r="V18" s="1" t="s">
        <v>3</v>
      </c>
      <c r="W18" s="1" t="s">
        <v>3</v>
      </c>
      <c r="X18" s="1" t="s">
        <v>3</v>
      </c>
      <c r="Y18" s="1" t="s">
        <v>3</v>
      </c>
      <c r="Z18" s="1" t="s">
        <v>3</v>
      </c>
      <c r="AA18" s="1" t="s">
        <v>3</v>
      </c>
      <c r="AB18" s="1" t="s">
        <v>3</v>
      </c>
      <c r="AC18" s="1" t="s">
        <v>3</v>
      </c>
      <c r="AD18" s="1" t="s">
        <v>3</v>
      </c>
      <c r="AE18" s="1" t="s">
        <v>3</v>
      </c>
      <c r="AF18" s="1" t="s">
        <v>3</v>
      </c>
      <c r="AG18" s="1" t="s">
        <v>3</v>
      </c>
      <c r="AH18" s="1" t="s">
        <v>3</v>
      </c>
      <c r="AI18" s="1" t="s">
        <v>3</v>
      </c>
      <c r="AJ18" s="1" t="s">
        <v>3</v>
      </c>
      <c r="AK18" s="1" t="s">
        <v>3</v>
      </c>
      <c r="AL18" s="1" t="s">
        <v>3</v>
      </c>
      <c r="AM18" s="1" t="s">
        <v>3</v>
      </c>
      <c r="AN18" s="1" t="s">
        <v>3</v>
      </c>
      <c r="AO18" s="1" t="s">
        <v>3</v>
      </c>
      <c r="AP18" s="1" t="s">
        <v>3</v>
      </c>
      <c r="AQ18" s="1" t="s">
        <v>3</v>
      </c>
      <c r="AR18" s="1" t="s">
        <v>3</v>
      </c>
      <c r="AS18" s="1" t="s">
        <v>3</v>
      </c>
      <c r="AT18" s="1" t="s">
        <v>3</v>
      </c>
      <c r="AU18" s="1" t="s">
        <v>3</v>
      </c>
      <c r="AV18" s="1" t="s">
        <v>3</v>
      </c>
      <c r="AW18" s="1" t="s">
        <v>3</v>
      </c>
      <c r="AX18" s="1074">
        <v>11</v>
      </c>
      <c r="AY18" s="1074"/>
      <c r="AZ18" s="1074"/>
      <c r="BA18" s="1074"/>
    </row>
    <row r="19" spans="3:113" s="1" customFormat="1" ht="24" customHeight="1" x14ac:dyDescent="0.15">
      <c r="AX19" s="11"/>
      <c r="AY19" s="11"/>
      <c r="AZ19" s="11"/>
      <c r="BA19" s="11"/>
    </row>
    <row r="20" spans="3:113" s="1" customFormat="1" ht="24" customHeight="1" x14ac:dyDescent="0.15">
      <c r="C20" s="1" t="s">
        <v>19</v>
      </c>
      <c r="V20" s="1" t="s">
        <v>3</v>
      </c>
      <c r="W20" s="1" t="s">
        <v>3</v>
      </c>
      <c r="X20" s="1" t="s">
        <v>3</v>
      </c>
      <c r="Y20" s="1" t="s">
        <v>3</v>
      </c>
      <c r="Z20" s="1" t="s">
        <v>3</v>
      </c>
      <c r="AA20" s="1" t="s">
        <v>3</v>
      </c>
      <c r="AB20" s="1" t="s">
        <v>3</v>
      </c>
      <c r="AC20" s="1" t="s">
        <v>3</v>
      </c>
      <c r="AD20" s="1" t="s">
        <v>3</v>
      </c>
      <c r="AE20" s="1" t="s">
        <v>3</v>
      </c>
      <c r="AF20" s="1" t="s">
        <v>3</v>
      </c>
      <c r="AG20" s="1" t="s">
        <v>3</v>
      </c>
      <c r="AH20" s="1" t="s">
        <v>3</v>
      </c>
      <c r="AI20" s="1" t="s">
        <v>3</v>
      </c>
      <c r="AJ20" s="1" t="s">
        <v>3</v>
      </c>
      <c r="AK20" s="1" t="s">
        <v>3</v>
      </c>
      <c r="AL20" s="1" t="s">
        <v>3</v>
      </c>
      <c r="AM20" s="1" t="s">
        <v>3</v>
      </c>
      <c r="AN20" s="1" t="s">
        <v>3</v>
      </c>
      <c r="AO20" s="1" t="s">
        <v>3</v>
      </c>
      <c r="AP20" s="1" t="s">
        <v>3</v>
      </c>
      <c r="AQ20" s="1" t="s">
        <v>3</v>
      </c>
      <c r="AR20" s="1" t="s">
        <v>3</v>
      </c>
      <c r="AS20" s="1" t="s">
        <v>3</v>
      </c>
      <c r="AT20" s="1" t="s">
        <v>3</v>
      </c>
      <c r="AU20" s="1" t="s">
        <v>3</v>
      </c>
      <c r="AV20" s="1" t="s">
        <v>3</v>
      </c>
      <c r="AW20" s="1" t="s">
        <v>3</v>
      </c>
      <c r="AX20" s="1074">
        <v>12</v>
      </c>
      <c r="AY20" s="1074"/>
      <c r="AZ20" s="1074"/>
      <c r="BA20" s="1074"/>
    </row>
    <row r="21" spans="3:113" s="1" customFormat="1" ht="24" customHeight="1" x14ac:dyDescent="0.15">
      <c r="AX21" s="22"/>
      <c r="AY21" s="22"/>
      <c r="AZ21" s="22"/>
      <c r="BA21" s="22"/>
    </row>
    <row r="22" spans="3:113" s="1" customFormat="1" ht="24" customHeight="1" x14ac:dyDescent="0.15">
      <c r="C22" s="1080" t="s">
        <v>20</v>
      </c>
      <c r="D22" s="1080"/>
      <c r="E22" s="1080"/>
      <c r="F22" s="1080"/>
      <c r="G22" s="1080"/>
      <c r="H22" s="1080"/>
      <c r="I22" s="1079" t="s">
        <v>21</v>
      </c>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1079"/>
      <c r="AJ22" s="1079"/>
      <c r="AK22" s="1079"/>
      <c r="AL22" s="1079"/>
      <c r="AM22" s="1079"/>
      <c r="AN22" s="1079"/>
      <c r="AO22" s="1079"/>
      <c r="AP22" s="1079"/>
      <c r="AQ22" s="1079"/>
      <c r="AR22" s="1079"/>
      <c r="AS22" s="1079"/>
      <c r="AT22" s="1079"/>
      <c r="AU22" s="1079"/>
      <c r="AV22" s="1079"/>
      <c r="AW22" s="1079"/>
      <c r="AX22" s="1074">
        <v>13</v>
      </c>
      <c r="AY22" s="1074"/>
      <c r="AZ22" s="1074"/>
      <c r="BA22" s="1074"/>
    </row>
    <row r="23" spans="3:113" s="1" customFormat="1" ht="24" customHeight="1" x14ac:dyDescent="0.15">
      <c r="D23" s="3"/>
      <c r="AX23" s="1078"/>
      <c r="AY23" s="1078"/>
      <c r="AZ23" s="1078"/>
      <c r="BA23" s="1078"/>
    </row>
    <row r="24" spans="3:113" s="1" customFormat="1" ht="24" customHeight="1" x14ac:dyDescent="0.15">
      <c r="C24" s="1080" t="s">
        <v>22</v>
      </c>
      <c r="D24" s="1080"/>
      <c r="E24" s="1080"/>
      <c r="F24" s="1080"/>
      <c r="G24" s="1080"/>
      <c r="H24" s="1080"/>
      <c r="I24" s="1" t="s">
        <v>23</v>
      </c>
      <c r="AF24" s="1" t="s">
        <v>1</v>
      </c>
      <c r="AG24" s="1" t="s">
        <v>1</v>
      </c>
      <c r="AH24" s="1" t="s">
        <v>1</v>
      </c>
      <c r="AI24" s="1" t="s">
        <v>1</v>
      </c>
      <c r="AJ24" s="1" t="s">
        <v>1</v>
      </c>
      <c r="AK24" s="1" t="s">
        <v>1</v>
      </c>
      <c r="AL24" s="1" t="s">
        <v>1</v>
      </c>
      <c r="AM24" s="1" t="s">
        <v>1</v>
      </c>
      <c r="AN24" s="1" t="s">
        <v>1</v>
      </c>
      <c r="AO24" s="1" t="s">
        <v>1</v>
      </c>
      <c r="AP24" s="1" t="s">
        <v>1</v>
      </c>
      <c r="AQ24" s="1" t="s">
        <v>1</v>
      </c>
      <c r="AR24" s="1" t="s">
        <v>1</v>
      </c>
      <c r="AS24" s="1" t="s">
        <v>1</v>
      </c>
      <c r="AT24" s="1" t="s">
        <v>1</v>
      </c>
      <c r="AU24" s="1" t="s">
        <v>1</v>
      </c>
      <c r="AV24" s="1" t="s">
        <v>1</v>
      </c>
      <c r="AW24" s="1" t="s">
        <v>1</v>
      </c>
      <c r="AX24" s="1074">
        <v>14</v>
      </c>
      <c r="AY24" s="1074"/>
      <c r="AZ24" s="1074"/>
      <c r="BA24" s="1074"/>
    </row>
    <row r="25" spans="3:113" s="1" customFormat="1" ht="24" customHeight="1" x14ac:dyDescent="0.15">
      <c r="D25" s="3"/>
      <c r="AX25" s="1078"/>
      <c r="AY25" s="1078"/>
      <c r="AZ25" s="1078"/>
      <c r="BA25" s="1078"/>
    </row>
    <row r="26" spans="3:113" s="1" customFormat="1" ht="24" customHeight="1" x14ac:dyDescent="0.15">
      <c r="C26" s="1080" t="s">
        <v>24</v>
      </c>
      <c r="D26" s="1080"/>
      <c r="E26" s="1080"/>
      <c r="F26" s="1080"/>
      <c r="G26" s="1080"/>
      <c r="H26" s="1080"/>
      <c r="I26" s="1" t="s">
        <v>25</v>
      </c>
      <c r="AA26" s="1" t="s">
        <v>1</v>
      </c>
      <c r="AB26" s="1" t="s">
        <v>1</v>
      </c>
      <c r="AC26" s="1" t="s">
        <v>1</v>
      </c>
      <c r="AD26" s="1" t="s">
        <v>1</v>
      </c>
      <c r="AE26" s="1" t="s">
        <v>1</v>
      </c>
      <c r="AF26" s="1" t="s">
        <v>1</v>
      </c>
      <c r="AG26" s="1" t="s">
        <v>1</v>
      </c>
      <c r="AH26" s="1" t="s">
        <v>1</v>
      </c>
      <c r="AI26" s="1" t="s">
        <v>1</v>
      </c>
      <c r="AJ26" s="1" t="s">
        <v>1</v>
      </c>
      <c r="AK26" s="1" t="s">
        <v>1</v>
      </c>
      <c r="AL26" s="1" t="s">
        <v>1</v>
      </c>
      <c r="AM26" s="1" t="s">
        <v>1</v>
      </c>
      <c r="AN26" s="1" t="s">
        <v>1</v>
      </c>
      <c r="AO26" s="1" t="s">
        <v>1</v>
      </c>
      <c r="AP26" s="1" t="s">
        <v>1</v>
      </c>
      <c r="AQ26" s="1" t="s">
        <v>1</v>
      </c>
      <c r="AR26" s="1" t="s">
        <v>1</v>
      </c>
      <c r="AS26" s="1" t="s">
        <v>1</v>
      </c>
      <c r="AT26" s="1" t="s">
        <v>1</v>
      </c>
      <c r="AU26" s="1" t="s">
        <v>1</v>
      </c>
      <c r="AV26" s="1" t="s">
        <v>1</v>
      </c>
      <c r="AW26" s="1" t="s">
        <v>1</v>
      </c>
      <c r="AX26" s="1074">
        <v>15</v>
      </c>
      <c r="AY26" s="1074"/>
      <c r="AZ26" s="1074"/>
      <c r="BA26" s="1074"/>
    </row>
    <row r="27" spans="3:113" s="1" customFormat="1" ht="24" customHeight="1" x14ac:dyDescent="0.15">
      <c r="D27" s="3"/>
      <c r="AX27" s="1078"/>
      <c r="AY27" s="1078"/>
      <c r="AZ27" s="1078"/>
      <c r="BA27" s="1078"/>
    </row>
    <row r="28" spans="3:113" s="1" customFormat="1" ht="24" customHeight="1" x14ac:dyDescent="0.15">
      <c r="C28" s="1080" t="s">
        <v>26</v>
      </c>
      <c r="D28" s="1080"/>
      <c r="E28" s="1080"/>
      <c r="F28" s="1080"/>
      <c r="G28" s="1080"/>
      <c r="H28" s="1080"/>
      <c r="I28" s="1" t="s">
        <v>27</v>
      </c>
      <c r="AA28" s="1" t="s">
        <v>16</v>
      </c>
      <c r="AB28" s="1" t="s">
        <v>16</v>
      </c>
      <c r="AC28" s="1" t="s">
        <v>16</v>
      </c>
      <c r="AD28" s="1" t="s">
        <v>16</v>
      </c>
      <c r="AE28" s="1" t="s">
        <v>16</v>
      </c>
      <c r="AF28" s="1" t="s">
        <v>16</v>
      </c>
      <c r="AG28" s="1" t="s">
        <v>16</v>
      </c>
      <c r="AH28" s="1" t="s">
        <v>16</v>
      </c>
      <c r="AI28" s="1" t="s">
        <v>16</v>
      </c>
      <c r="AJ28" s="1" t="s">
        <v>16</v>
      </c>
      <c r="AK28" s="1" t="s">
        <v>16</v>
      </c>
      <c r="AL28" s="1" t="s">
        <v>16</v>
      </c>
      <c r="AM28" s="1" t="s">
        <v>16</v>
      </c>
      <c r="AN28" s="1" t="s">
        <v>16</v>
      </c>
      <c r="AO28" s="1" t="s">
        <v>16</v>
      </c>
      <c r="AP28" s="1" t="s">
        <v>16</v>
      </c>
      <c r="AQ28" s="1" t="s">
        <v>16</v>
      </c>
      <c r="AR28" s="1" t="s">
        <v>16</v>
      </c>
      <c r="AS28" s="1" t="s">
        <v>16</v>
      </c>
      <c r="AT28" s="1" t="s">
        <v>16</v>
      </c>
      <c r="AU28" s="1" t="s">
        <v>1</v>
      </c>
      <c r="AV28" s="1" t="s">
        <v>1</v>
      </c>
      <c r="AW28" s="1" t="s">
        <v>1</v>
      </c>
      <c r="AX28" s="1074">
        <v>19</v>
      </c>
      <c r="AY28" s="1074"/>
      <c r="AZ28" s="1074"/>
      <c r="BA28" s="1074"/>
    </row>
    <row r="29" spans="3:113" s="1" customFormat="1" ht="24" customHeight="1" x14ac:dyDescent="0.15">
      <c r="AC29" s="2"/>
      <c r="AD29" s="2"/>
      <c r="AE29" s="2"/>
      <c r="AF29" s="2"/>
      <c r="AG29" s="2"/>
      <c r="AH29" s="2"/>
      <c r="AI29" s="2"/>
      <c r="AJ29" s="2"/>
      <c r="AT29" s="1075"/>
      <c r="AU29" s="1075"/>
      <c r="AV29" s="1075"/>
      <c r="AW29" s="1075"/>
      <c r="AX29" s="1075"/>
      <c r="AY29" s="7"/>
      <c r="AZ29" s="7"/>
      <c r="BA29" s="7"/>
    </row>
    <row r="30" spans="3:113" s="1" customFormat="1" ht="15" customHeight="1" x14ac:dyDescent="0.15">
      <c r="AC30" s="2"/>
      <c r="AD30" s="2"/>
      <c r="AU30" s="1074"/>
      <c r="AV30" s="1074"/>
      <c r="AW30" s="1074"/>
      <c r="AX30" s="1074"/>
      <c r="AY30" s="10"/>
      <c r="AZ30" s="7"/>
      <c r="BA30" s="7"/>
      <c r="CK30" s="2"/>
      <c r="CL30" s="2"/>
      <c r="DC30" s="1074"/>
      <c r="DD30" s="1074"/>
      <c r="DE30" s="1074"/>
      <c r="DF30" s="1074"/>
      <c r="DG30" s="17"/>
      <c r="DH30" s="17"/>
      <c r="DI30" s="17"/>
    </row>
    <row r="31" spans="3:113" s="1" customFormat="1" ht="24" customHeight="1" x14ac:dyDescent="0.15">
      <c r="AT31" s="1075"/>
      <c r="AU31" s="1075"/>
      <c r="AV31" s="1075"/>
      <c r="AW31" s="1075"/>
      <c r="AX31" s="1075"/>
      <c r="AY31" s="9"/>
      <c r="AZ31" s="9"/>
      <c r="BA31" s="9"/>
    </row>
    <row r="32" spans="3:113" s="1" customFormat="1" ht="24" customHeight="1" x14ac:dyDescent="0.15">
      <c r="AT32" s="13"/>
      <c r="AU32" s="13"/>
      <c r="AV32" s="13"/>
      <c r="AW32" s="13"/>
      <c r="AX32" s="13"/>
      <c r="AY32" s="12"/>
      <c r="AZ32" s="12"/>
      <c r="BA32" s="12"/>
    </row>
    <row r="33" spans="3:53" s="14" customFormat="1" ht="24" customHeight="1" x14ac:dyDescent="0.15">
      <c r="C33" s="16" t="s">
        <v>13</v>
      </c>
      <c r="D33" s="14" t="s">
        <v>15</v>
      </c>
      <c r="AY33" s="15"/>
      <c r="AZ33" s="15"/>
      <c r="BA33" s="15"/>
    </row>
    <row r="34" spans="3:53" s="14" customFormat="1" ht="24" customHeight="1" x14ac:dyDescent="0.15">
      <c r="D34" s="14" t="s">
        <v>14</v>
      </c>
      <c r="AT34" s="1076"/>
      <c r="AU34" s="1076"/>
      <c r="AV34" s="1076"/>
      <c r="AW34" s="1076"/>
      <c r="AX34" s="1076"/>
      <c r="AY34" s="15"/>
      <c r="AZ34" s="15"/>
      <c r="BA34" s="15"/>
    </row>
    <row r="35" spans="3:53" s="1" customFormat="1" ht="15" customHeight="1" x14ac:dyDescent="0.15">
      <c r="AC35" s="2"/>
      <c r="AD35" s="2"/>
      <c r="AE35" s="2"/>
      <c r="AF35" s="2"/>
      <c r="AG35" s="2"/>
      <c r="AH35" s="2"/>
      <c r="AI35" s="2"/>
      <c r="AJ35" s="2"/>
      <c r="AT35" s="1075"/>
      <c r="AU35" s="1075"/>
      <c r="AV35" s="1075"/>
      <c r="AW35" s="1075"/>
      <c r="AX35" s="1075"/>
      <c r="AY35" s="7"/>
      <c r="AZ35" s="7"/>
      <c r="BA35" s="7"/>
    </row>
    <row r="36" spans="3:53" s="1" customFormat="1" ht="23.25" customHeight="1" x14ac:dyDescent="0.15">
      <c r="AC36" s="2"/>
      <c r="AD36" s="2"/>
      <c r="AE36" s="2"/>
      <c r="AF36" s="2"/>
      <c r="AG36" s="2"/>
      <c r="AH36" s="2"/>
      <c r="AI36" s="2"/>
      <c r="AJ36" s="2"/>
      <c r="AX36" s="7"/>
      <c r="AY36" s="7"/>
      <c r="AZ36" s="7"/>
      <c r="BA36" s="7"/>
    </row>
    <row r="37" spans="3:53" ht="23.25" customHeight="1" x14ac:dyDescent="0.15">
      <c r="D37" s="5"/>
      <c r="AC37" s="4"/>
      <c r="AD37" s="4"/>
      <c r="AE37" s="4"/>
      <c r="AF37" s="4"/>
      <c r="AG37" s="4"/>
      <c r="AH37" s="4"/>
      <c r="AI37" s="4"/>
      <c r="AJ37" s="4"/>
      <c r="AX37" s="1073"/>
      <c r="AY37" s="1073"/>
      <c r="AZ37" s="1073"/>
      <c r="BA37" s="1073"/>
    </row>
    <row r="38" spans="3:53" ht="23.25" customHeight="1" x14ac:dyDescent="0.15">
      <c r="AX38" s="1073"/>
      <c r="AY38" s="1073"/>
      <c r="AZ38" s="1073"/>
      <c r="BA38" s="1073"/>
    </row>
    <row r="39" spans="3:53" ht="23.25" customHeight="1" x14ac:dyDescent="0.15">
      <c r="AX39" s="1073"/>
      <c r="AY39" s="1073"/>
      <c r="AZ39" s="1073"/>
      <c r="BA39" s="1073"/>
    </row>
    <row r="40" spans="3:53" ht="23.25" customHeight="1" x14ac:dyDescent="0.15">
      <c r="AX40" s="1073"/>
      <c r="AY40" s="1073"/>
      <c r="AZ40" s="1073"/>
      <c r="BA40" s="1073"/>
    </row>
    <row r="41" spans="3:53" ht="23.25" customHeight="1" x14ac:dyDescent="0.15">
      <c r="AX41" s="1073"/>
      <c r="AY41" s="1073"/>
      <c r="AZ41" s="1073"/>
      <c r="BA41" s="1073"/>
    </row>
    <row r="42" spans="3:53" ht="23.25" customHeight="1" x14ac:dyDescent="0.15">
      <c r="AX42" s="1073"/>
      <c r="AY42" s="1073"/>
      <c r="AZ42" s="1073"/>
      <c r="BA42" s="1073"/>
    </row>
    <row r="43" spans="3:53" ht="23.25" customHeight="1" x14ac:dyDescent="0.15">
      <c r="AX43" s="1073"/>
      <c r="AY43" s="1073"/>
      <c r="AZ43" s="1073"/>
      <c r="BA43" s="1073"/>
    </row>
    <row r="44" spans="3:53" ht="23.25" customHeight="1" x14ac:dyDescent="0.15">
      <c r="AX44" s="1073"/>
      <c r="AY44" s="1073"/>
      <c r="AZ44" s="1073"/>
      <c r="BA44" s="1073"/>
    </row>
    <row r="45" spans="3:53" ht="23.25" customHeight="1" x14ac:dyDescent="0.15">
      <c r="AX45" s="1073"/>
      <c r="AY45" s="1073"/>
      <c r="AZ45" s="1073"/>
      <c r="BA45" s="1073"/>
    </row>
    <row r="46" spans="3:53" ht="23.25" customHeight="1" x14ac:dyDescent="0.15">
      <c r="AX46" s="1073"/>
      <c r="AY46" s="1073"/>
      <c r="AZ46" s="1073"/>
      <c r="BA46" s="1073"/>
    </row>
    <row r="47" spans="3:53" ht="23.25" customHeight="1" x14ac:dyDescent="0.15">
      <c r="AX47" s="1073"/>
      <c r="AY47" s="1073"/>
      <c r="AZ47" s="1073"/>
      <c r="BA47" s="1073"/>
    </row>
    <row r="48" spans="3:53" ht="23.25" customHeight="1" x14ac:dyDescent="0.15">
      <c r="AX48" s="1073"/>
      <c r="AY48" s="1073"/>
      <c r="AZ48" s="1073"/>
      <c r="BA48" s="1073"/>
    </row>
    <row r="49" spans="50:53" ht="23.25" customHeight="1" x14ac:dyDescent="0.15">
      <c r="AX49" s="1073"/>
      <c r="AY49" s="1073"/>
      <c r="AZ49" s="1073"/>
      <c r="BA49" s="1073"/>
    </row>
    <row r="50" spans="50:53" ht="23.25" customHeight="1" x14ac:dyDescent="0.15">
      <c r="AX50" s="1073"/>
      <c r="AY50" s="1073"/>
      <c r="AZ50" s="1073"/>
      <c r="BA50" s="1073"/>
    </row>
    <row r="51" spans="50:53" ht="23.25" customHeight="1" x14ac:dyDescent="0.15">
      <c r="AX51" s="1073"/>
      <c r="AY51" s="1073"/>
      <c r="AZ51" s="1073"/>
      <c r="BA51" s="1073"/>
    </row>
    <row r="52" spans="50:53" ht="23.25" customHeight="1" x14ac:dyDescent="0.15">
      <c r="AX52" s="1073"/>
      <c r="AY52" s="1073"/>
      <c r="AZ52" s="1073"/>
      <c r="BA52" s="1073"/>
    </row>
    <row r="53" spans="50:53" ht="23.25" customHeight="1" x14ac:dyDescent="0.15">
      <c r="AX53" s="1073"/>
      <c r="AY53" s="1073"/>
      <c r="AZ53" s="1073"/>
      <c r="BA53" s="1073"/>
    </row>
    <row r="54" spans="50:53" ht="23.25" customHeight="1" x14ac:dyDescent="0.15">
      <c r="AX54" s="1073"/>
      <c r="AY54" s="1073"/>
      <c r="AZ54" s="1073"/>
      <c r="BA54" s="1073"/>
    </row>
    <row r="55" spans="50:53" ht="23.25" customHeight="1" x14ac:dyDescent="0.15">
      <c r="AX55" s="1073"/>
      <c r="AY55" s="1073"/>
      <c r="AZ55" s="1073"/>
      <c r="BA55" s="1073"/>
    </row>
    <row r="56" spans="50:53" ht="23.25" customHeight="1" x14ac:dyDescent="0.15">
      <c r="AX56" s="1073"/>
      <c r="AY56" s="1073"/>
      <c r="AZ56" s="1073"/>
      <c r="BA56" s="1073"/>
    </row>
    <row r="57" spans="50:53" ht="23.25" customHeight="1" x14ac:dyDescent="0.15">
      <c r="AX57" s="1073"/>
      <c r="AY57" s="1073"/>
      <c r="AZ57" s="1073"/>
      <c r="BA57" s="1073"/>
    </row>
    <row r="58" spans="50:53" ht="23.25" customHeight="1" x14ac:dyDescent="0.15">
      <c r="AX58" s="1073"/>
      <c r="AY58" s="1073"/>
      <c r="AZ58" s="1073"/>
      <c r="BA58" s="1073"/>
    </row>
    <row r="59" spans="50:53" ht="23.25" customHeight="1" x14ac:dyDescent="0.15">
      <c r="AX59" s="1073"/>
      <c r="AY59" s="1073"/>
      <c r="AZ59" s="1073"/>
      <c r="BA59" s="1073"/>
    </row>
    <row r="60" spans="50:53" ht="15" customHeight="1" x14ac:dyDescent="0.15">
      <c r="AX60" s="1073"/>
      <c r="AY60" s="1073"/>
      <c r="AZ60" s="1073"/>
      <c r="BA60" s="1073"/>
    </row>
    <row r="61" spans="50:53" ht="15" customHeight="1" x14ac:dyDescent="0.15">
      <c r="AX61" s="1073"/>
      <c r="AY61" s="1073"/>
      <c r="AZ61" s="1073"/>
      <c r="BA61" s="1073"/>
    </row>
    <row r="62" spans="50:53" ht="15" customHeight="1" x14ac:dyDescent="0.15">
      <c r="AX62" s="1073"/>
      <c r="AY62" s="1073"/>
      <c r="AZ62" s="1073"/>
      <c r="BA62" s="1073"/>
    </row>
    <row r="63" spans="50:53" ht="15" customHeight="1" x14ac:dyDescent="0.15">
      <c r="AX63" s="1073"/>
      <c r="AY63" s="1073"/>
      <c r="AZ63" s="1073"/>
      <c r="BA63" s="1073"/>
    </row>
    <row r="64" spans="50:53" ht="15" customHeight="1" x14ac:dyDescent="0.15">
      <c r="AX64" s="1073"/>
      <c r="AY64" s="1073"/>
      <c r="AZ64" s="1073"/>
      <c r="BA64" s="1073"/>
    </row>
  </sheetData>
  <mergeCells count="56">
    <mergeCell ref="C24:H24"/>
    <mergeCell ref="C26:H26"/>
    <mergeCell ref="DC30:DF30"/>
    <mergeCell ref="AX27:BA27"/>
    <mergeCell ref="C28:H28"/>
    <mergeCell ref="C1:BA1"/>
    <mergeCell ref="AX25:BA25"/>
    <mergeCell ref="AX24:BA24"/>
    <mergeCell ref="AX14:BA14"/>
    <mergeCell ref="AX16:BA16"/>
    <mergeCell ref="AX18:BA18"/>
    <mergeCell ref="AX4:BA4"/>
    <mergeCell ref="AX6:BA6"/>
    <mergeCell ref="AX8:BA8"/>
    <mergeCell ref="AX10:BA10"/>
    <mergeCell ref="AX12:BA12"/>
    <mergeCell ref="AX22:BA22"/>
    <mergeCell ref="AX23:BA23"/>
    <mergeCell ref="AX20:BA20"/>
    <mergeCell ref="I22:AW22"/>
    <mergeCell ref="C22:H22"/>
    <mergeCell ref="AX42:BA42"/>
    <mergeCell ref="AX26:BA26"/>
    <mergeCell ref="AT29:AX29"/>
    <mergeCell ref="AT31:AX31"/>
    <mergeCell ref="AT34:AX34"/>
    <mergeCell ref="AT35:AX35"/>
    <mergeCell ref="AX37:BA37"/>
    <mergeCell ref="AX38:BA38"/>
    <mergeCell ref="AX39:BA39"/>
    <mergeCell ref="AX40:BA40"/>
    <mergeCell ref="AX41:BA41"/>
    <mergeCell ref="AU30:AX30"/>
    <mergeCell ref="AX28:BA28"/>
    <mergeCell ref="AX61:BA61"/>
    <mergeCell ref="AX62:BA62"/>
    <mergeCell ref="AX63:BA63"/>
    <mergeCell ref="AX64:BA64"/>
    <mergeCell ref="AX55:BA55"/>
    <mergeCell ref="AX56:BA56"/>
    <mergeCell ref="AX57:BA57"/>
    <mergeCell ref="AX58:BA58"/>
    <mergeCell ref="AX59:BA59"/>
    <mergeCell ref="AX60:BA60"/>
    <mergeCell ref="AX54:BA54"/>
    <mergeCell ref="AX43:BA43"/>
    <mergeCell ref="AX44:BA44"/>
    <mergeCell ref="AX45:BA45"/>
    <mergeCell ref="AX46:BA46"/>
    <mergeCell ref="AX48:BA48"/>
    <mergeCell ref="AX49:BA49"/>
    <mergeCell ref="AX50:BA50"/>
    <mergeCell ref="AX51:BA51"/>
    <mergeCell ref="AX47:BA47"/>
    <mergeCell ref="AX52:BA52"/>
    <mergeCell ref="AX53:BA53"/>
  </mergeCells>
  <phoneticPr fontId="2"/>
  <pageMargins left="0.88" right="0.78700000000000003" top="0.9" bottom="0.49" header="0.51200000000000001" footer="0.36"/>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showZeros="0" topLeftCell="A8" zoomScaleNormal="100" workbookViewId="0">
      <selection activeCell="C20" sqref="C20"/>
    </sheetView>
  </sheetViews>
  <sheetFormatPr defaultRowHeight="18.75" customHeight="1" x14ac:dyDescent="0.15"/>
  <cols>
    <col min="1" max="1" width="3.5" style="936" customWidth="1"/>
    <col min="2" max="2" width="21" style="936" customWidth="1"/>
    <col min="3" max="8" width="10.125" style="936" customWidth="1"/>
    <col min="9" max="16384" width="9" style="936"/>
  </cols>
  <sheetData>
    <row r="1" spans="1:10" s="912" customFormat="1" ht="18.75" customHeight="1" x14ac:dyDescent="0.15">
      <c r="A1" s="910" t="s">
        <v>599</v>
      </c>
      <c r="B1" s="910"/>
      <c r="C1" s="910"/>
      <c r="D1" s="910"/>
      <c r="E1" s="910"/>
      <c r="F1" s="910"/>
      <c r="G1" s="910"/>
      <c r="H1" s="911" t="s">
        <v>600</v>
      </c>
    </row>
    <row r="2" spans="1:10" s="912" customFormat="1" ht="15" customHeight="1" x14ac:dyDescent="0.15">
      <c r="A2" s="1412" t="s">
        <v>601</v>
      </c>
      <c r="B2" s="1412"/>
      <c r="C2" s="1412" t="s">
        <v>602</v>
      </c>
      <c r="D2" s="1412" t="s">
        <v>603</v>
      </c>
      <c r="E2" s="1412"/>
      <c r="F2" s="1412"/>
      <c r="G2" s="1412"/>
      <c r="H2" s="1413"/>
      <c r="J2" s="912" t="s">
        <v>631</v>
      </c>
    </row>
    <row r="3" spans="1:10" s="912" customFormat="1" ht="15" customHeight="1" x14ac:dyDescent="0.15">
      <c r="A3" s="1412"/>
      <c r="B3" s="1412"/>
      <c r="C3" s="1412"/>
      <c r="D3" s="1412" t="s">
        <v>605</v>
      </c>
      <c r="E3" s="1412"/>
      <c r="F3" s="1412"/>
      <c r="G3" s="1412"/>
      <c r="H3" s="1413" t="s">
        <v>606</v>
      </c>
      <c r="J3" s="912" t="s">
        <v>607</v>
      </c>
    </row>
    <row r="4" spans="1:10" s="912" customFormat="1" ht="15" customHeight="1" x14ac:dyDescent="0.15">
      <c r="A4" s="1412"/>
      <c r="B4" s="1412"/>
      <c r="C4" s="1412"/>
      <c r="D4" s="913" t="s">
        <v>608</v>
      </c>
      <c r="E4" s="913" t="s">
        <v>609</v>
      </c>
      <c r="F4" s="913" t="s">
        <v>610</v>
      </c>
      <c r="G4" s="913" t="s">
        <v>611</v>
      </c>
      <c r="H4" s="1414"/>
    </row>
    <row r="5" spans="1:10" s="912" customFormat="1" ht="22.5" customHeight="1" x14ac:dyDescent="0.15">
      <c r="A5" s="1418" t="s">
        <v>632</v>
      </c>
      <c r="B5" s="1418"/>
      <c r="C5" s="915">
        <v>135308</v>
      </c>
      <c r="D5" s="915">
        <v>29029</v>
      </c>
      <c r="E5" s="915">
        <v>314</v>
      </c>
      <c r="F5" s="915">
        <v>34073</v>
      </c>
      <c r="G5" s="915">
        <v>4778</v>
      </c>
      <c r="H5" s="915">
        <v>67114</v>
      </c>
    </row>
    <row r="6" spans="1:10" s="912" customFormat="1" ht="22.5" customHeight="1" x14ac:dyDescent="0.15">
      <c r="A6" s="1419" t="s">
        <v>633</v>
      </c>
      <c r="B6" s="1419"/>
      <c r="C6" s="920">
        <v>3472</v>
      </c>
      <c r="D6" s="920">
        <v>919</v>
      </c>
      <c r="E6" s="920">
        <v>0</v>
      </c>
      <c r="F6" s="920">
        <v>1142</v>
      </c>
      <c r="G6" s="920">
        <v>1174</v>
      </c>
      <c r="H6" s="920">
        <v>237</v>
      </c>
    </row>
    <row r="7" spans="1:10" s="912" customFormat="1" ht="22.5" customHeight="1" x14ac:dyDescent="0.15">
      <c r="A7" s="1414" t="s">
        <v>615</v>
      </c>
      <c r="B7" s="1414"/>
      <c r="C7" s="917">
        <v>138780</v>
      </c>
      <c r="D7" s="917">
        <v>29948</v>
      </c>
      <c r="E7" s="917">
        <v>314</v>
      </c>
      <c r="F7" s="917">
        <v>35215</v>
      </c>
      <c r="G7" s="917">
        <v>5952</v>
      </c>
      <c r="H7" s="917">
        <v>67352</v>
      </c>
    </row>
    <row r="8" spans="1:10" s="912" customFormat="1" ht="22.5" customHeight="1" x14ac:dyDescent="0.15">
      <c r="A8" s="918"/>
    </row>
    <row r="9" spans="1:10" s="912" customFormat="1" ht="18.75" customHeight="1" x14ac:dyDescent="0.15"/>
    <row r="10" spans="1:10" s="912" customFormat="1" ht="18.75" customHeight="1" x14ac:dyDescent="0.15"/>
    <row r="11" spans="1:10" s="912" customFormat="1" ht="18.75" customHeight="1" x14ac:dyDescent="0.15">
      <c r="A11" s="910" t="s">
        <v>599</v>
      </c>
      <c r="B11" s="910"/>
      <c r="C11" s="910"/>
      <c r="D11" s="910"/>
      <c r="E11" s="910"/>
      <c r="F11" s="910"/>
      <c r="G11" s="910"/>
      <c r="H11" s="911" t="s">
        <v>600</v>
      </c>
    </row>
    <row r="12" spans="1:10" s="912" customFormat="1" ht="15" customHeight="1" x14ac:dyDescent="0.15">
      <c r="A12" s="1412" t="s">
        <v>601</v>
      </c>
      <c r="B12" s="1412"/>
      <c r="C12" s="1412" t="s">
        <v>602</v>
      </c>
      <c r="D12" s="1412" t="s">
        <v>603</v>
      </c>
      <c r="E12" s="1412"/>
      <c r="F12" s="1412"/>
      <c r="G12" s="1412"/>
      <c r="H12" s="1413"/>
      <c r="J12" s="912" t="s">
        <v>634</v>
      </c>
    </row>
    <row r="13" spans="1:10" s="912" customFormat="1" ht="15" customHeight="1" x14ac:dyDescent="0.15">
      <c r="A13" s="1412"/>
      <c r="B13" s="1412"/>
      <c r="C13" s="1412"/>
      <c r="D13" s="1412" t="s">
        <v>605</v>
      </c>
      <c r="E13" s="1412"/>
      <c r="F13" s="1412"/>
      <c r="G13" s="1412"/>
      <c r="H13" s="1413" t="s">
        <v>606</v>
      </c>
      <c r="J13" s="912" t="s">
        <v>635</v>
      </c>
    </row>
    <row r="14" spans="1:10" s="912" customFormat="1" ht="15" customHeight="1" x14ac:dyDescent="0.15">
      <c r="A14" s="1412"/>
      <c r="B14" s="1412"/>
      <c r="C14" s="1412"/>
      <c r="D14" s="913" t="s">
        <v>608</v>
      </c>
      <c r="E14" s="913" t="s">
        <v>609</v>
      </c>
      <c r="F14" s="913" t="s">
        <v>610</v>
      </c>
      <c r="G14" s="913" t="s">
        <v>611</v>
      </c>
      <c r="H14" s="1414"/>
    </row>
    <row r="15" spans="1:10" s="912" customFormat="1" ht="22.5" customHeight="1" x14ac:dyDescent="0.15">
      <c r="A15" s="1423" t="s">
        <v>636</v>
      </c>
      <c r="B15" s="1423"/>
      <c r="C15" s="915">
        <v>343</v>
      </c>
      <c r="D15" s="933">
        <v>0</v>
      </c>
      <c r="E15" s="933">
        <v>0</v>
      </c>
      <c r="F15" s="915">
        <v>0</v>
      </c>
      <c r="G15" s="933">
        <v>32</v>
      </c>
      <c r="H15" s="933">
        <v>311</v>
      </c>
    </row>
    <row r="16" spans="1:10" s="912" customFormat="1" ht="22.5" hidden="1" customHeight="1" x14ac:dyDescent="0.15">
      <c r="A16" s="1419" t="s">
        <v>637</v>
      </c>
      <c r="B16" s="1419"/>
      <c r="C16" s="934">
        <v>21</v>
      </c>
      <c r="D16" s="920">
        <v>0</v>
      </c>
      <c r="E16" s="920">
        <v>0</v>
      </c>
      <c r="F16" s="934">
        <v>0</v>
      </c>
      <c r="G16" s="920">
        <v>0</v>
      </c>
      <c r="H16" s="920">
        <v>21</v>
      </c>
    </row>
    <row r="17" spans="1:8" s="912" customFormat="1" ht="22.5" customHeight="1" x14ac:dyDescent="0.15">
      <c r="A17" s="1412" t="s">
        <v>615</v>
      </c>
      <c r="B17" s="1412"/>
      <c r="C17" s="921">
        <v>343</v>
      </c>
      <c r="D17" s="921">
        <f>SUM(D16:D16)</f>
        <v>0</v>
      </c>
      <c r="E17" s="921">
        <f>SUM(E16:E16)</f>
        <v>0</v>
      </c>
      <c r="F17" s="921">
        <f>SUM(F16:F16)</f>
        <v>0</v>
      </c>
      <c r="G17" s="921">
        <v>32</v>
      </c>
      <c r="H17" s="921">
        <v>311</v>
      </c>
    </row>
    <row r="18" spans="1:8" s="912" customFormat="1" ht="18.75" customHeight="1" x14ac:dyDescent="0.15"/>
    <row r="19" spans="1:8" ht="22.5" customHeight="1" x14ac:dyDescent="0.15">
      <c r="A19" s="935"/>
      <c r="B19" s="935"/>
      <c r="C19" s="935"/>
      <c r="D19" s="935"/>
      <c r="E19" s="935"/>
      <c r="F19" s="935"/>
      <c r="G19" s="935"/>
      <c r="H19" s="935"/>
    </row>
  </sheetData>
  <mergeCells count="16">
    <mergeCell ref="A15:B15"/>
    <mergeCell ref="A16:B16"/>
    <mergeCell ref="A17:B17"/>
    <mergeCell ref="A6:B6"/>
    <mergeCell ref="A7:B7"/>
    <mergeCell ref="A12:B14"/>
    <mergeCell ref="C12:C14"/>
    <mergeCell ref="D12:H12"/>
    <mergeCell ref="D13:G13"/>
    <mergeCell ref="H13:H14"/>
    <mergeCell ref="A2:B4"/>
    <mergeCell ref="C2:C4"/>
    <mergeCell ref="D2:H2"/>
    <mergeCell ref="D3:G3"/>
    <mergeCell ref="H3:H4"/>
    <mergeCell ref="A5:B5"/>
  </mergeCells>
  <phoneticPr fontId="2"/>
  <printOptions horizontalCentered="1"/>
  <pageMargins left="0.39370078740157483" right="0.39370078740157483" top="0.74803149606299213" bottom="0.74803149606299213" header="0.31496062992125984" footer="0.31496062992125984"/>
  <pageSetup paperSize="9" scale="95" orientation="portrait" horizontalDpi="300" verticalDpi="3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9"/>
  <sheetViews>
    <sheetView showGridLines="0" view="pageBreakPreview" topLeftCell="A22" zoomScaleNormal="100" zoomScaleSheetLayoutView="100" workbookViewId="0">
      <selection activeCell="B5" sqref="B5"/>
    </sheetView>
  </sheetViews>
  <sheetFormatPr defaultRowHeight="18" customHeight="1" x14ac:dyDescent="0.15"/>
  <cols>
    <col min="1" max="1" width="9.625" style="833" customWidth="1"/>
    <col min="2" max="2" width="62.125" style="833" customWidth="1"/>
    <col min="3" max="3" width="14.5" style="833" customWidth="1"/>
    <col min="4" max="16384" width="9" style="833"/>
  </cols>
  <sheetData>
    <row r="1" spans="1:3" ht="28.5" customHeight="1" x14ac:dyDescent="0.15">
      <c r="A1" s="927"/>
      <c r="B1" s="848"/>
      <c r="C1" s="848"/>
    </row>
    <row r="2" spans="1:3" ht="29.25" customHeight="1" x14ac:dyDescent="0.15">
      <c r="A2" s="927"/>
      <c r="B2" s="848"/>
      <c r="C2" s="848"/>
    </row>
    <row r="3" spans="1:3" ht="85.5" customHeight="1" x14ac:dyDescent="0.15">
      <c r="A3" s="927"/>
      <c r="B3" s="848"/>
      <c r="C3" s="848"/>
    </row>
    <row r="4" spans="1:3" ht="29.25" customHeight="1" x14ac:dyDescent="0.15">
      <c r="A4" s="927"/>
      <c r="B4" s="848"/>
      <c r="C4" s="848"/>
    </row>
    <row r="5" spans="1:3" ht="39" customHeight="1" thickBot="1" x14ac:dyDescent="0.2">
      <c r="A5" s="927"/>
      <c r="B5" s="848"/>
      <c r="C5" s="848"/>
    </row>
    <row r="6" spans="1:3" s="891" customFormat="1" ht="18" customHeight="1" thickBot="1" x14ac:dyDescent="0.2">
      <c r="A6" s="890"/>
      <c r="C6" s="990" t="s">
        <v>685</v>
      </c>
    </row>
    <row r="7" spans="1:3" s="891" customFormat="1" ht="25.5" customHeight="1" x14ac:dyDescent="0.15">
      <c r="A7" s="892" t="s">
        <v>594</v>
      </c>
      <c r="B7" s="893" t="s">
        <v>638</v>
      </c>
      <c r="C7" s="937">
        <v>37638</v>
      </c>
    </row>
    <row r="8" spans="1:3" s="891" customFormat="1" ht="25.5" customHeight="1" thickBot="1" x14ac:dyDescent="0.2">
      <c r="A8" s="895" t="s">
        <v>596</v>
      </c>
      <c r="B8" s="896" t="s">
        <v>639</v>
      </c>
      <c r="C8" s="938">
        <v>324726</v>
      </c>
    </row>
    <row r="9" spans="1:3" s="891" customFormat="1" ht="13.5" customHeight="1" x14ac:dyDescent="0.15">
      <c r="A9" s="903"/>
      <c r="B9" s="899"/>
      <c r="C9" s="904"/>
    </row>
    <row r="10" spans="1:3" s="891" customFormat="1" ht="25.5" customHeight="1" x14ac:dyDescent="0.15">
      <c r="A10" s="898"/>
      <c r="B10" s="899"/>
      <c r="C10" s="900"/>
    </row>
    <row r="11" spans="1:3" s="891" customFormat="1" ht="25.5" customHeight="1" x14ac:dyDescent="0.15">
      <c r="A11" s="898"/>
      <c r="B11" s="899"/>
      <c r="C11" s="901"/>
    </row>
    <row r="12" spans="1:3" s="902" customFormat="1" ht="15.75" customHeight="1" x14ac:dyDescent="0.15"/>
    <row r="13" spans="1:3" s="902" customFormat="1" ht="15.75" customHeight="1" x14ac:dyDescent="0.15"/>
    <row r="14" spans="1:3" s="902" customFormat="1" ht="13.5" customHeight="1" x14ac:dyDescent="0.15"/>
    <row r="15" spans="1:3" s="891" customFormat="1" ht="15" customHeight="1" x14ac:dyDescent="0.15">
      <c r="A15" s="903"/>
      <c r="B15" s="899"/>
      <c r="C15" s="904"/>
    </row>
    <row r="16" spans="1:3" ht="18.75" customHeight="1" x14ac:dyDescent="0.15">
      <c r="A16" s="928"/>
      <c r="B16" s="928"/>
      <c r="C16" s="928"/>
    </row>
    <row r="17" spans="1:3" ht="18.75" customHeight="1" x14ac:dyDescent="0.15">
      <c r="A17" s="928"/>
      <c r="B17" s="928"/>
      <c r="C17" s="928"/>
    </row>
    <row r="18" spans="1:3" s="891" customFormat="1" ht="18" customHeight="1" x14ac:dyDescent="0.15">
      <c r="A18" s="903"/>
      <c r="B18" s="899"/>
      <c r="C18" s="904"/>
    </row>
    <row r="19" spans="1:3" s="891" customFormat="1" ht="25.5" customHeight="1" x14ac:dyDescent="0.15">
      <c r="A19" s="898"/>
      <c r="B19" s="899"/>
      <c r="C19" s="900"/>
    </row>
    <row r="20" spans="1:3" s="891" customFormat="1" ht="25.5" customHeight="1" x14ac:dyDescent="0.15">
      <c r="A20" s="898"/>
      <c r="B20" s="899"/>
      <c r="C20" s="900"/>
    </row>
    <row r="21" spans="1:3" s="891" customFormat="1" ht="13.5" customHeight="1" x14ac:dyDescent="0.15">
      <c r="A21" s="898"/>
      <c r="B21" s="899"/>
      <c r="C21" s="900"/>
    </row>
    <row r="22" spans="1:3" s="902" customFormat="1" ht="34.5" customHeight="1" x14ac:dyDescent="0.15"/>
    <row r="23" spans="1:3" s="902" customFormat="1" ht="34.5" customHeight="1" x14ac:dyDescent="0.15"/>
    <row r="24" spans="1:3" s="902" customFormat="1" ht="6" customHeight="1" x14ac:dyDescent="0.15"/>
    <row r="25" spans="1:3" s="902" customFormat="1" ht="6" customHeight="1" x14ac:dyDescent="0.15"/>
    <row r="26" spans="1:3" s="891" customFormat="1" ht="33" customHeight="1" x14ac:dyDescent="0.15">
      <c r="A26" s="833"/>
      <c r="B26" s="833"/>
      <c r="C26" s="833"/>
    </row>
    <row r="27" spans="1:3" s="891" customFormat="1" ht="18" customHeight="1" x14ac:dyDescent="0.15">
      <c r="A27" s="833"/>
      <c r="B27" s="833"/>
      <c r="C27" s="833"/>
    </row>
    <row r="28" spans="1:3" ht="10.5" customHeight="1" x14ac:dyDescent="0.15">
      <c r="A28" s="931"/>
    </row>
    <row r="29" spans="1:3" ht="18" customHeight="1" x14ac:dyDescent="0.15">
      <c r="A29" s="1422"/>
      <c r="B29" s="1422"/>
      <c r="C29" s="1422"/>
    </row>
    <row r="30" spans="1:3" ht="18" customHeight="1" x14ac:dyDescent="0.15">
      <c r="A30" s="1422"/>
      <c r="B30" s="1422"/>
      <c r="C30" s="1422"/>
    </row>
    <row r="31" spans="1:3" ht="18" customHeight="1" x14ac:dyDescent="0.15">
      <c r="A31" s="1422"/>
      <c r="B31" s="1422"/>
      <c r="C31" s="1422"/>
    </row>
    <row r="32" spans="1:3" ht="18" customHeight="1" x14ac:dyDescent="0.15">
      <c r="A32" s="1422"/>
      <c r="B32" s="1422"/>
      <c r="C32" s="1422"/>
    </row>
    <row r="33" spans="1:3" ht="10.5" customHeight="1" x14ac:dyDescent="0.15">
      <c r="A33" s="932"/>
      <c r="B33" s="932"/>
      <c r="C33" s="932"/>
    </row>
    <row r="34" spans="1:3" ht="10.5" customHeight="1" x14ac:dyDescent="0.15"/>
    <row r="35" spans="1:3" ht="10.5" customHeight="1" x14ac:dyDescent="0.15"/>
    <row r="36" spans="1:3" ht="10.5" customHeight="1" x14ac:dyDescent="0.15"/>
    <row r="37" spans="1:3" ht="10.5" customHeight="1" x14ac:dyDescent="0.15"/>
    <row r="38" spans="1:3" ht="10.5" customHeight="1" x14ac:dyDescent="0.15"/>
    <row r="39" spans="1:3" ht="10.5" customHeight="1" x14ac:dyDescent="0.15"/>
    <row r="40" spans="1:3" ht="10.5" customHeight="1" x14ac:dyDescent="0.15"/>
    <row r="41" spans="1:3" ht="10.5" customHeight="1" x14ac:dyDescent="0.15"/>
    <row r="42" spans="1:3" ht="10.5" customHeight="1" x14ac:dyDescent="0.15"/>
    <row r="43" spans="1:3" ht="10.5" customHeight="1" x14ac:dyDescent="0.15"/>
    <row r="44" spans="1:3" ht="10.5" customHeight="1" x14ac:dyDescent="0.15"/>
    <row r="45" spans="1:3" ht="10.5" customHeight="1" x14ac:dyDescent="0.15"/>
    <row r="46" spans="1:3" ht="10.5" customHeight="1" x14ac:dyDescent="0.15"/>
    <row r="47" spans="1:3" ht="10.5" customHeight="1" x14ac:dyDescent="0.15"/>
    <row r="48" spans="1:3" ht="10.5" customHeight="1" x14ac:dyDescent="0.15"/>
    <row r="49" ht="10.5" customHeight="1" x14ac:dyDescent="0.15"/>
  </sheetData>
  <mergeCells count="1">
    <mergeCell ref="A29:C32"/>
  </mergeCells>
  <phoneticPr fontId="2"/>
  <printOptions horizontalCentered="1"/>
  <pageMargins left="0.43307086614173229" right="0.43307086614173229" top="0.78740157480314965" bottom="0.74803149606299213" header="0.31496062992125984" footer="0.31496062992125984"/>
  <pageSetup paperSize="9" firstPageNumber="207" orientation="portrait" useFirstPageNumber="1" r:id="rId1"/>
  <headerFooter>
    <oddFooter>&amp;C17</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showZeros="0" topLeftCell="A9" zoomScaleNormal="100" workbookViewId="0">
      <selection activeCell="C20" sqref="C20"/>
    </sheetView>
  </sheetViews>
  <sheetFormatPr defaultRowHeight="18.75" customHeight="1" x14ac:dyDescent="0.15"/>
  <cols>
    <col min="1" max="1" width="3.5" style="936" customWidth="1"/>
    <col min="2" max="2" width="21" style="936" customWidth="1"/>
    <col min="3" max="8" width="10.125" style="936" customWidth="1"/>
    <col min="9" max="16384" width="9" style="936"/>
  </cols>
  <sheetData>
    <row r="1" spans="1:10" s="912" customFormat="1" ht="18.75" customHeight="1" x14ac:dyDescent="0.15">
      <c r="A1" s="922"/>
      <c r="B1" s="922"/>
      <c r="C1" s="922"/>
      <c r="D1" s="922"/>
      <c r="E1" s="922"/>
      <c r="F1" s="922"/>
      <c r="G1" s="922"/>
      <c r="H1" s="923"/>
      <c r="I1" s="924"/>
      <c r="J1" s="924"/>
    </row>
    <row r="2" spans="1:10" s="912" customFormat="1" ht="18.75" customHeight="1" x14ac:dyDescent="0.15"/>
    <row r="3" spans="1:10" ht="18.75" customHeight="1" x14ac:dyDescent="0.15">
      <c r="A3" s="939" t="s">
        <v>640</v>
      </c>
      <c r="B3" s="939"/>
      <c r="C3" s="939"/>
      <c r="D3" s="939"/>
      <c r="E3" s="939"/>
      <c r="F3" s="939"/>
      <c r="G3" s="939"/>
      <c r="H3" s="940" t="s">
        <v>600</v>
      </c>
    </row>
    <row r="4" spans="1:10" s="939" customFormat="1" ht="15" customHeight="1" x14ac:dyDescent="0.15">
      <c r="A4" s="1426" t="s">
        <v>601</v>
      </c>
      <c r="B4" s="1426"/>
      <c r="C4" s="1426" t="s">
        <v>602</v>
      </c>
      <c r="D4" s="1426" t="s">
        <v>603</v>
      </c>
      <c r="E4" s="1426"/>
      <c r="F4" s="1426"/>
      <c r="G4" s="1426"/>
      <c r="H4" s="1426"/>
      <c r="J4" s="939" t="s">
        <v>641</v>
      </c>
    </row>
    <row r="5" spans="1:10" s="939" customFormat="1" ht="15" customHeight="1" x14ac:dyDescent="0.15">
      <c r="A5" s="1426"/>
      <c r="B5" s="1426"/>
      <c r="C5" s="1426"/>
      <c r="D5" s="1426" t="s">
        <v>605</v>
      </c>
      <c r="E5" s="1426"/>
      <c r="F5" s="1426"/>
      <c r="G5" s="1426"/>
      <c r="H5" s="1426" t="s">
        <v>606</v>
      </c>
      <c r="J5" s="939" t="s">
        <v>642</v>
      </c>
    </row>
    <row r="6" spans="1:10" s="939" customFormat="1" ht="15" customHeight="1" x14ac:dyDescent="0.15">
      <c r="A6" s="1426"/>
      <c r="B6" s="1426"/>
      <c r="C6" s="1426"/>
      <c r="D6" s="941" t="s">
        <v>608</v>
      </c>
      <c r="E6" s="941" t="s">
        <v>609</v>
      </c>
      <c r="F6" s="941" t="s">
        <v>610</v>
      </c>
      <c r="G6" s="941" t="s">
        <v>611</v>
      </c>
      <c r="H6" s="1426"/>
      <c r="I6" s="942"/>
    </row>
    <row r="7" spans="1:10" s="939" customFormat="1" ht="22.5" customHeight="1" x14ac:dyDescent="0.15">
      <c r="A7" s="1427" t="s">
        <v>643</v>
      </c>
      <c r="B7" s="943" t="s">
        <v>644</v>
      </c>
      <c r="C7" s="944">
        <v>273568</v>
      </c>
      <c r="D7" s="944">
        <v>201327</v>
      </c>
      <c r="E7" s="944">
        <v>221</v>
      </c>
      <c r="F7" s="944">
        <v>0</v>
      </c>
      <c r="G7" s="944">
        <v>3204</v>
      </c>
      <c r="H7" s="944">
        <v>68815</v>
      </c>
    </row>
    <row r="8" spans="1:10" s="939" customFormat="1" ht="22.5" customHeight="1" x14ac:dyDescent="0.15">
      <c r="A8" s="1428"/>
      <c r="B8" s="945" t="s">
        <v>645</v>
      </c>
      <c r="C8" s="945">
        <v>170577</v>
      </c>
      <c r="D8" s="945">
        <v>78918</v>
      </c>
      <c r="E8" s="945">
        <v>27322</v>
      </c>
      <c r="F8" s="945">
        <v>629</v>
      </c>
      <c r="G8" s="945">
        <v>5878</v>
      </c>
      <c r="H8" s="945">
        <v>57831</v>
      </c>
    </row>
    <row r="9" spans="1:10" s="939" customFormat="1" ht="22.5" customHeight="1" x14ac:dyDescent="0.15">
      <c r="A9" s="1428"/>
      <c r="B9" s="945" t="s">
        <v>646</v>
      </c>
      <c r="C9" s="945">
        <v>19968</v>
      </c>
      <c r="D9" s="945">
        <v>480</v>
      </c>
      <c r="E9" s="945">
        <v>7289</v>
      </c>
      <c r="F9" s="945">
        <v>1177</v>
      </c>
      <c r="G9" s="945">
        <v>1853</v>
      </c>
      <c r="H9" s="945">
        <v>9169</v>
      </c>
    </row>
    <row r="10" spans="1:10" s="939" customFormat="1" ht="22.5" customHeight="1" x14ac:dyDescent="0.15">
      <c r="A10" s="1428"/>
      <c r="B10" s="945" t="s">
        <v>647</v>
      </c>
      <c r="C10" s="945">
        <v>192442</v>
      </c>
      <c r="D10" s="945">
        <v>90310</v>
      </c>
      <c r="E10" s="945">
        <v>42250</v>
      </c>
      <c r="F10" s="945">
        <v>394</v>
      </c>
      <c r="G10" s="945">
        <v>841</v>
      </c>
      <c r="H10" s="945">
        <v>58647</v>
      </c>
    </row>
    <row r="11" spans="1:10" s="939" customFormat="1" ht="22.5" customHeight="1" x14ac:dyDescent="0.15">
      <c r="A11" s="1429"/>
      <c r="B11" s="945" t="s">
        <v>648</v>
      </c>
      <c r="C11" s="945">
        <v>15925</v>
      </c>
      <c r="D11" s="945">
        <v>4774</v>
      </c>
      <c r="E11" s="945">
        <v>1043</v>
      </c>
      <c r="F11" s="945">
        <v>0</v>
      </c>
      <c r="G11" s="945">
        <v>65</v>
      </c>
      <c r="H11" s="945">
        <v>10042</v>
      </c>
    </row>
    <row r="12" spans="1:10" s="939" customFormat="1" ht="22.5" customHeight="1" x14ac:dyDescent="0.15">
      <c r="A12" s="1430"/>
      <c r="B12" s="945" t="s">
        <v>611</v>
      </c>
      <c r="C12" s="945">
        <v>281</v>
      </c>
      <c r="D12" s="945">
        <v>0</v>
      </c>
      <c r="E12" s="945">
        <v>0</v>
      </c>
      <c r="F12" s="945">
        <v>0</v>
      </c>
      <c r="G12" s="945">
        <v>0</v>
      </c>
      <c r="H12" s="945">
        <v>281</v>
      </c>
    </row>
    <row r="13" spans="1:10" s="939" customFormat="1" ht="22.5" customHeight="1" x14ac:dyDescent="0.15">
      <c r="A13" s="1431" t="s">
        <v>649</v>
      </c>
      <c r="B13" s="945" t="s">
        <v>650</v>
      </c>
      <c r="C13" s="945">
        <v>48840</v>
      </c>
      <c r="D13" s="945">
        <v>2984</v>
      </c>
      <c r="E13" s="945">
        <v>1492</v>
      </c>
      <c r="F13" s="945">
        <v>0</v>
      </c>
      <c r="G13" s="945">
        <v>4</v>
      </c>
      <c r="H13" s="945">
        <v>44361</v>
      </c>
    </row>
    <row r="14" spans="1:10" s="939" customFormat="1" ht="22.5" customHeight="1" x14ac:dyDescent="0.15">
      <c r="A14" s="1428"/>
      <c r="B14" s="945" t="s">
        <v>651</v>
      </c>
      <c r="C14" s="945">
        <v>33839</v>
      </c>
      <c r="D14" s="945">
        <v>4199</v>
      </c>
      <c r="E14" s="945">
        <v>14823</v>
      </c>
      <c r="F14" s="945">
        <v>0</v>
      </c>
      <c r="G14" s="945">
        <v>0</v>
      </c>
      <c r="H14" s="945">
        <v>14818</v>
      </c>
    </row>
    <row r="15" spans="1:10" s="939" customFormat="1" ht="22.5" customHeight="1" x14ac:dyDescent="0.15">
      <c r="A15" s="1430"/>
      <c r="B15" s="945" t="s">
        <v>652</v>
      </c>
      <c r="C15" s="945">
        <v>40211</v>
      </c>
      <c r="D15" s="945">
        <v>0</v>
      </c>
      <c r="E15" s="945">
        <v>6493</v>
      </c>
      <c r="F15" s="945">
        <v>0</v>
      </c>
      <c r="G15" s="945">
        <v>1797</v>
      </c>
      <c r="H15" s="945">
        <v>31921</v>
      </c>
    </row>
    <row r="16" spans="1:10" s="939" customFormat="1" ht="22.5" customHeight="1" x14ac:dyDescent="0.15">
      <c r="A16" s="1424" t="s">
        <v>653</v>
      </c>
      <c r="B16" s="945" t="s">
        <v>654</v>
      </c>
      <c r="C16" s="945">
        <v>16710</v>
      </c>
      <c r="D16" s="945">
        <v>8364</v>
      </c>
      <c r="E16" s="945">
        <v>237</v>
      </c>
      <c r="F16" s="945">
        <v>0</v>
      </c>
      <c r="G16" s="945">
        <v>0</v>
      </c>
      <c r="H16" s="945">
        <v>8109</v>
      </c>
    </row>
    <row r="17" spans="1:8" s="939" customFormat="1" ht="22.5" customHeight="1" x14ac:dyDescent="0.15">
      <c r="A17" s="1425"/>
      <c r="B17" s="945" t="s">
        <v>655</v>
      </c>
      <c r="C17" s="945">
        <v>3901</v>
      </c>
      <c r="D17" s="945">
        <v>214</v>
      </c>
      <c r="E17" s="945">
        <v>9</v>
      </c>
      <c r="F17" s="945">
        <v>0</v>
      </c>
      <c r="G17" s="945">
        <v>1</v>
      </c>
      <c r="H17" s="945">
        <v>3678</v>
      </c>
    </row>
    <row r="18" spans="1:8" s="939" customFormat="1" ht="22.5" customHeight="1" x14ac:dyDescent="0.15">
      <c r="A18" s="1425"/>
      <c r="B18" s="945" t="s">
        <v>656</v>
      </c>
      <c r="C18" s="945">
        <v>12117</v>
      </c>
      <c r="D18" s="945">
        <v>4951</v>
      </c>
      <c r="E18" s="945">
        <v>133</v>
      </c>
      <c r="F18" s="945">
        <v>7</v>
      </c>
      <c r="G18" s="945">
        <v>57</v>
      </c>
      <c r="H18" s="945">
        <v>6969</v>
      </c>
    </row>
    <row r="19" spans="1:8" s="939" customFormat="1" ht="22.5" customHeight="1" x14ac:dyDescent="0.15">
      <c r="A19" s="1425"/>
      <c r="B19" s="945" t="s">
        <v>657</v>
      </c>
      <c r="C19" s="945">
        <v>2266</v>
      </c>
      <c r="D19" s="945">
        <v>46</v>
      </c>
      <c r="E19" s="945">
        <v>1</v>
      </c>
      <c r="F19" s="945">
        <v>0</v>
      </c>
      <c r="G19" s="945">
        <v>25</v>
      </c>
      <c r="H19" s="945">
        <v>2195</v>
      </c>
    </row>
    <row r="20" spans="1:8" s="939" customFormat="1" ht="22.5" customHeight="1" x14ac:dyDescent="0.15">
      <c r="A20" s="1425"/>
      <c r="B20" s="946" t="s">
        <v>658</v>
      </c>
      <c r="C20" s="946">
        <v>32672</v>
      </c>
      <c r="D20" s="946">
        <v>10853</v>
      </c>
      <c r="E20" s="946">
        <v>13925</v>
      </c>
      <c r="F20" s="946">
        <v>0</v>
      </c>
      <c r="G20" s="946">
        <v>3</v>
      </c>
      <c r="H20" s="946">
        <v>7890</v>
      </c>
    </row>
    <row r="21" spans="1:8" s="939" customFormat="1" ht="22.5" customHeight="1" x14ac:dyDescent="0.15">
      <c r="A21" s="1426" t="s">
        <v>615</v>
      </c>
      <c r="B21" s="1426"/>
      <c r="C21" s="947">
        <v>863317</v>
      </c>
      <c r="D21" s="947">
        <v>407419</v>
      </c>
      <c r="E21" s="947">
        <v>115237</v>
      </c>
      <c r="F21" s="947">
        <v>2207</v>
      </c>
      <c r="G21" s="947">
        <v>13727</v>
      </c>
      <c r="H21" s="947">
        <v>324726</v>
      </c>
    </row>
    <row r="22" spans="1:8" ht="22.5" customHeight="1" x14ac:dyDescent="0.15">
      <c r="A22" s="935"/>
      <c r="B22" s="935"/>
      <c r="C22" s="935"/>
      <c r="D22" s="935"/>
      <c r="E22" s="935"/>
      <c r="F22" s="935"/>
      <c r="G22" s="935"/>
      <c r="H22" s="935"/>
    </row>
  </sheetData>
  <mergeCells count="9">
    <mergeCell ref="A16:A20"/>
    <mergeCell ref="A21:B21"/>
    <mergeCell ref="A4:B6"/>
    <mergeCell ref="C4:C6"/>
    <mergeCell ref="D4:H4"/>
    <mergeCell ref="D5:G5"/>
    <mergeCell ref="H5:H6"/>
    <mergeCell ref="A7:A12"/>
    <mergeCell ref="A13:A15"/>
  </mergeCells>
  <phoneticPr fontId="2"/>
  <printOptions horizontalCentered="1"/>
  <pageMargins left="0.39370078740157483" right="0.39370078740157483" top="0.74803149606299213" bottom="0.74803149606299213" header="0.31496062992125984" footer="0.31496062992125984"/>
  <pageSetup paperSize="9" scale="95" orientation="portrait" horizontalDpi="300" verticalDpi="30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50"/>
  <sheetViews>
    <sheetView showGridLines="0" view="pageBreakPreview" topLeftCell="A25" zoomScaleNormal="100" zoomScaleSheetLayoutView="100" workbookViewId="0">
      <selection activeCell="F23" sqref="F23"/>
    </sheetView>
  </sheetViews>
  <sheetFormatPr defaultRowHeight="18" customHeight="1" x14ac:dyDescent="0.15"/>
  <cols>
    <col min="1" max="1" width="9.625" style="833" customWidth="1"/>
    <col min="2" max="2" width="62.125" style="833" customWidth="1"/>
    <col min="3" max="3" width="14.5" style="833" customWidth="1"/>
    <col min="4" max="16384" width="9" style="833"/>
  </cols>
  <sheetData>
    <row r="1" spans="1:3" ht="28.5" customHeight="1" x14ac:dyDescent="0.15">
      <c r="A1" s="927"/>
      <c r="B1" s="848"/>
      <c r="C1" s="848"/>
    </row>
    <row r="2" spans="1:3" ht="26.25" customHeight="1" x14ac:dyDescent="0.15">
      <c r="A2" s="927"/>
      <c r="B2" s="848"/>
      <c r="C2" s="848"/>
    </row>
    <row r="3" spans="1:3" ht="85.5" customHeight="1" x14ac:dyDescent="0.15">
      <c r="A3" s="927"/>
      <c r="B3" s="848"/>
      <c r="C3" s="848"/>
    </row>
    <row r="4" spans="1:3" ht="29.25" customHeight="1" x14ac:dyDescent="0.15">
      <c r="A4" s="927"/>
      <c r="B4" s="848"/>
      <c r="C4" s="848"/>
    </row>
    <row r="5" spans="1:3" ht="36.75" customHeight="1" thickBot="1" x14ac:dyDescent="0.2">
      <c r="A5" s="927"/>
      <c r="B5" s="848"/>
      <c r="C5" s="848"/>
    </row>
    <row r="6" spans="1:3" s="891" customFormat="1" ht="18" customHeight="1" thickBot="1" x14ac:dyDescent="0.2">
      <c r="A6" s="890"/>
      <c r="C6" s="990" t="s">
        <v>685</v>
      </c>
    </row>
    <row r="7" spans="1:3" s="891" customFormat="1" ht="25.5" customHeight="1" x14ac:dyDescent="0.15">
      <c r="A7" s="892" t="s">
        <v>594</v>
      </c>
      <c r="B7" s="893" t="s">
        <v>686</v>
      </c>
      <c r="C7" s="992">
        <v>28109</v>
      </c>
    </row>
    <row r="8" spans="1:3" s="891" customFormat="1" ht="25.5" customHeight="1" thickBot="1" x14ac:dyDescent="0.2">
      <c r="A8" s="895" t="s">
        <v>596</v>
      </c>
      <c r="B8" s="896" t="s">
        <v>687</v>
      </c>
      <c r="C8" s="993">
        <v>1094</v>
      </c>
    </row>
    <row r="9" spans="1:3" s="891" customFormat="1" ht="13.5" customHeight="1" x14ac:dyDescent="0.15">
      <c r="A9" s="903"/>
      <c r="B9" s="899"/>
      <c r="C9" s="904"/>
    </row>
    <row r="10" spans="1:3" s="891" customFormat="1" ht="25.5" customHeight="1" x14ac:dyDescent="0.15">
      <c r="A10" s="898"/>
      <c r="B10" s="899"/>
      <c r="C10" s="900"/>
    </row>
    <row r="11" spans="1:3" s="891" customFormat="1" ht="25.5" customHeight="1" x14ac:dyDescent="0.15">
      <c r="A11" s="898"/>
      <c r="B11" s="899"/>
      <c r="C11" s="901"/>
    </row>
    <row r="12" spans="1:3" s="902" customFormat="1" ht="15.75" customHeight="1" x14ac:dyDescent="0.15"/>
    <row r="13" spans="1:3" s="902" customFormat="1" ht="15.75" customHeight="1" x14ac:dyDescent="0.15"/>
    <row r="14" spans="1:3" s="902" customFormat="1" ht="13.5" customHeight="1" x14ac:dyDescent="0.15"/>
    <row r="15" spans="1:3" s="891" customFormat="1" ht="15" customHeight="1" x14ac:dyDescent="0.15">
      <c r="A15" s="903"/>
      <c r="B15" s="899"/>
      <c r="C15" s="904"/>
    </row>
    <row r="16" spans="1:3" ht="18.75" customHeight="1" x14ac:dyDescent="0.15">
      <c r="A16" s="928"/>
      <c r="B16" s="928"/>
      <c r="C16" s="928"/>
    </row>
    <row r="17" spans="1:3" ht="18.75" customHeight="1" x14ac:dyDescent="0.15">
      <c r="A17" s="928"/>
      <c r="B17" s="928"/>
      <c r="C17" s="928"/>
    </row>
    <row r="18" spans="1:3" s="891" customFormat="1" ht="18" customHeight="1" x14ac:dyDescent="0.15">
      <c r="A18" s="994" t="s">
        <v>688</v>
      </c>
      <c r="B18" s="995"/>
      <c r="C18" s="996"/>
    </row>
    <row r="19" spans="1:3" s="891" customFormat="1" ht="4.5" customHeight="1" x14ac:dyDescent="0.15">
      <c r="A19" s="994"/>
      <c r="B19" s="995"/>
      <c r="C19" s="996"/>
    </row>
    <row r="20" spans="1:3" s="891" customFormat="1" ht="17.25" customHeight="1" x14ac:dyDescent="0.15">
      <c r="A20" s="997"/>
      <c r="B20" s="995" t="s">
        <v>689</v>
      </c>
      <c r="C20" s="998"/>
    </row>
    <row r="21" spans="1:3" s="891" customFormat="1" ht="17.25" customHeight="1" x14ac:dyDescent="0.15">
      <c r="A21" s="997"/>
      <c r="B21" s="995" t="s">
        <v>690</v>
      </c>
      <c r="C21" s="998"/>
    </row>
    <row r="22" spans="1:3" s="891" customFormat="1" ht="13.5" customHeight="1" x14ac:dyDescent="0.15">
      <c r="A22" s="898"/>
      <c r="B22" s="899"/>
      <c r="C22" s="900"/>
    </row>
    <row r="23" spans="1:3" s="902" customFormat="1" ht="34.5" customHeight="1" x14ac:dyDescent="0.15"/>
    <row r="24" spans="1:3" s="902" customFormat="1" ht="34.5" customHeight="1" x14ac:dyDescent="0.15"/>
    <row r="25" spans="1:3" s="902" customFormat="1" ht="6" customHeight="1" x14ac:dyDescent="0.15"/>
    <row r="26" spans="1:3" s="902" customFormat="1" ht="6" customHeight="1" x14ac:dyDescent="0.15"/>
    <row r="27" spans="1:3" s="891" customFormat="1" ht="33" customHeight="1" x14ac:dyDescent="0.15">
      <c r="A27" s="833"/>
      <c r="B27" s="833"/>
      <c r="C27" s="833"/>
    </row>
    <row r="28" spans="1:3" s="891" customFormat="1" ht="18" customHeight="1" x14ac:dyDescent="0.15">
      <c r="A28" s="833"/>
      <c r="B28" s="833"/>
      <c r="C28" s="833"/>
    </row>
    <row r="29" spans="1:3" ht="10.5" customHeight="1" x14ac:dyDescent="0.15">
      <c r="A29" s="931"/>
    </row>
    <row r="30" spans="1:3" ht="18" customHeight="1" x14ac:dyDescent="0.15">
      <c r="A30" s="1422"/>
      <c r="B30" s="1422"/>
      <c r="C30" s="1422"/>
    </row>
    <row r="31" spans="1:3" ht="18" customHeight="1" x14ac:dyDescent="0.15">
      <c r="A31" s="1422"/>
      <c r="B31" s="1422"/>
      <c r="C31" s="1422"/>
    </row>
    <row r="32" spans="1:3" ht="18" customHeight="1" x14ac:dyDescent="0.15">
      <c r="A32" s="1422"/>
      <c r="B32" s="1422"/>
      <c r="C32" s="1422"/>
    </row>
    <row r="33" spans="1:3" ht="18" customHeight="1" x14ac:dyDescent="0.15">
      <c r="A33" s="1422"/>
      <c r="B33" s="1422"/>
      <c r="C33" s="1422"/>
    </row>
    <row r="34" spans="1:3" ht="10.5" customHeight="1" x14ac:dyDescent="0.15">
      <c r="A34" s="932"/>
      <c r="B34" s="932"/>
      <c r="C34" s="932"/>
    </row>
    <row r="35" spans="1:3" ht="10.5" customHeight="1" x14ac:dyDescent="0.15"/>
    <row r="36" spans="1:3" ht="10.5" customHeight="1" x14ac:dyDescent="0.15"/>
    <row r="37" spans="1:3" ht="10.5" customHeight="1" x14ac:dyDescent="0.15"/>
    <row r="38" spans="1:3" ht="10.5" customHeight="1" x14ac:dyDescent="0.15"/>
    <row r="39" spans="1:3" ht="10.5" customHeight="1" x14ac:dyDescent="0.15"/>
    <row r="40" spans="1:3" ht="10.5" customHeight="1" x14ac:dyDescent="0.15"/>
    <row r="41" spans="1:3" ht="10.5" customHeight="1" x14ac:dyDescent="0.15"/>
    <row r="42" spans="1:3" ht="10.5" customHeight="1" x14ac:dyDescent="0.15"/>
    <row r="43" spans="1:3" ht="10.5" customHeight="1" x14ac:dyDescent="0.15"/>
    <row r="44" spans="1:3" ht="10.5" customHeight="1" x14ac:dyDescent="0.15"/>
    <row r="45" spans="1:3" ht="10.5" customHeight="1" x14ac:dyDescent="0.15"/>
    <row r="46" spans="1:3" ht="10.5" customHeight="1" x14ac:dyDescent="0.15"/>
    <row r="47" spans="1:3" ht="10.5" customHeight="1" x14ac:dyDescent="0.15"/>
    <row r="48" spans="1:3" ht="10.5" customHeight="1" x14ac:dyDescent="0.15"/>
    <row r="49" ht="10.5" customHeight="1" x14ac:dyDescent="0.15"/>
    <row r="50" ht="10.5" customHeight="1" x14ac:dyDescent="0.15"/>
  </sheetData>
  <mergeCells count="1">
    <mergeCell ref="A30:C33"/>
  </mergeCells>
  <phoneticPr fontId="2"/>
  <printOptions horizontalCentered="1"/>
  <pageMargins left="0.43307086614173229" right="0.43307086614173229" top="0.74803149606299213" bottom="0.74803149606299213" header="0.31496062992125984" footer="0.31496062992125984"/>
  <pageSetup paperSize="9" firstPageNumber="207" orientation="portrait" useFirstPageNumber="1" r:id="rId1"/>
  <headerFooter>
    <oddFooter>&amp;C18</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showGridLines="0" showZeros="0" zoomScaleNormal="100" workbookViewId="0">
      <selection activeCell="C20" sqref="C20"/>
    </sheetView>
  </sheetViews>
  <sheetFormatPr defaultRowHeight="18.75" customHeight="1" x14ac:dyDescent="0.15"/>
  <cols>
    <col min="1" max="1" width="3.5" style="936" customWidth="1"/>
    <col min="2" max="2" width="21" style="936" customWidth="1"/>
    <col min="3" max="8" width="10.125" style="936" customWidth="1"/>
    <col min="9" max="16384" width="9" style="936"/>
  </cols>
  <sheetData>
    <row r="2" spans="1:10" s="912" customFormat="1" ht="18.75" customHeight="1" x14ac:dyDescent="0.15">
      <c r="A2" s="910" t="s">
        <v>691</v>
      </c>
      <c r="B2" s="910"/>
      <c r="C2" s="910"/>
      <c r="D2" s="910"/>
      <c r="E2" s="910"/>
      <c r="F2" s="910"/>
      <c r="G2" s="910"/>
      <c r="H2" s="911" t="s">
        <v>600</v>
      </c>
    </row>
    <row r="3" spans="1:10" s="912" customFormat="1" ht="15" customHeight="1" x14ac:dyDescent="0.15">
      <c r="A3" s="1412" t="s">
        <v>601</v>
      </c>
      <c r="B3" s="1412"/>
      <c r="C3" s="1412" t="s">
        <v>602</v>
      </c>
      <c r="D3" s="1412" t="s">
        <v>603</v>
      </c>
      <c r="E3" s="1412"/>
      <c r="F3" s="1412"/>
      <c r="G3" s="1412"/>
      <c r="H3" s="1413"/>
      <c r="J3" s="912" t="s">
        <v>692</v>
      </c>
    </row>
    <row r="4" spans="1:10" s="912" customFormat="1" ht="15" customHeight="1" x14ac:dyDescent="0.15">
      <c r="A4" s="1412"/>
      <c r="B4" s="1412"/>
      <c r="C4" s="1412"/>
      <c r="D4" s="1412" t="s">
        <v>605</v>
      </c>
      <c r="E4" s="1412"/>
      <c r="F4" s="1412"/>
      <c r="G4" s="1412"/>
      <c r="H4" s="1413" t="s">
        <v>606</v>
      </c>
      <c r="J4" s="912" t="s">
        <v>693</v>
      </c>
    </row>
    <row r="5" spans="1:10" s="912" customFormat="1" ht="15" customHeight="1" x14ac:dyDescent="0.15">
      <c r="A5" s="1412"/>
      <c r="B5" s="1412"/>
      <c r="C5" s="1412"/>
      <c r="D5" s="913" t="s">
        <v>608</v>
      </c>
      <c r="E5" s="913" t="s">
        <v>609</v>
      </c>
      <c r="F5" s="913" t="s">
        <v>610</v>
      </c>
      <c r="G5" s="913" t="s">
        <v>611</v>
      </c>
      <c r="H5" s="1414"/>
    </row>
    <row r="6" spans="1:10" s="912" customFormat="1" ht="22.5" customHeight="1" x14ac:dyDescent="0.15">
      <c r="A6" s="1418" t="s">
        <v>694</v>
      </c>
      <c r="B6" s="1418"/>
      <c r="C6" s="915">
        <v>1016</v>
      </c>
      <c r="D6" s="915"/>
      <c r="E6" s="915"/>
      <c r="F6" s="915"/>
      <c r="G6" s="915"/>
      <c r="H6" s="915">
        <v>1016</v>
      </c>
    </row>
    <row r="7" spans="1:10" s="912" customFormat="1" ht="22.5" customHeight="1" x14ac:dyDescent="0.15">
      <c r="A7" s="1419" t="s">
        <v>695</v>
      </c>
      <c r="B7" s="1419"/>
      <c r="C7" s="920">
        <v>93</v>
      </c>
      <c r="D7" s="920">
        <v>15</v>
      </c>
      <c r="E7" s="920"/>
      <c r="F7" s="920"/>
      <c r="G7" s="920"/>
      <c r="H7" s="920">
        <v>78</v>
      </c>
    </row>
    <row r="8" spans="1:10" s="912" customFormat="1" ht="22.5" customHeight="1" x14ac:dyDescent="0.15">
      <c r="A8" s="1414" t="s">
        <v>615</v>
      </c>
      <c r="B8" s="1414"/>
      <c r="C8" s="917">
        <v>1109</v>
      </c>
      <c r="D8" s="917">
        <v>15</v>
      </c>
      <c r="E8" s="917"/>
      <c r="F8" s="917"/>
      <c r="G8" s="917"/>
      <c r="H8" s="917">
        <v>1094</v>
      </c>
    </row>
  </sheetData>
  <mergeCells count="8">
    <mergeCell ref="A7:B7"/>
    <mergeCell ref="A8:B8"/>
    <mergeCell ref="A3:B5"/>
    <mergeCell ref="C3:C5"/>
    <mergeCell ref="D3:H3"/>
    <mergeCell ref="D4:G4"/>
    <mergeCell ref="H4:H5"/>
    <mergeCell ref="A6:B6"/>
  </mergeCells>
  <phoneticPr fontId="2"/>
  <printOptions horizontalCentered="1"/>
  <pageMargins left="0.39370078740157483" right="0.39370078740157483" top="0.74803149606299213" bottom="0.74803149606299213" header="0.31496062992125984" footer="0.31496062992125984"/>
  <pageSetup paperSize="9" scale="95"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
  <sheetViews>
    <sheetView view="pageBreakPreview" topLeftCell="A40" zoomScaleNormal="100" zoomScaleSheetLayoutView="100" workbookViewId="0">
      <selection activeCell="K45" sqref="K45"/>
    </sheetView>
  </sheetViews>
  <sheetFormatPr defaultRowHeight="13.5" x14ac:dyDescent="0.15"/>
  <sheetData>
    <row r="1" spans="1:10" ht="16.5" customHeight="1" x14ac:dyDescent="0.15">
      <c r="A1" s="948" t="s">
        <v>659</v>
      </c>
      <c r="I1" s="949"/>
      <c r="J1" s="950"/>
    </row>
    <row r="2" spans="1:10" ht="16.5" customHeight="1" x14ac:dyDescent="0.15">
      <c r="I2" s="949"/>
      <c r="J2" s="950"/>
    </row>
    <row r="3" spans="1:10" ht="16.5" customHeight="1" x14ac:dyDescent="0.15">
      <c r="I3" s="949"/>
      <c r="J3" s="950"/>
    </row>
  </sheetData>
  <phoneticPr fontId="2"/>
  <pageMargins left="0.6692913385826772" right="0.47244094488188981" top="0.78740157480314965" bottom="0.59055118110236227" header="0.51181102362204722" footer="0.51181102362204722"/>
  <pageSetup paperSize="9" scale="103" orientation="portrait" r:id="rId1"/>
  <headerFooter alignWithMargins="0">
    <oddFooter>&amp;C19</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tabSelected="1" view="pageBreakPreview" zoomScaleNormal="100" zoomScaleSheetLayoutView="100" workbookViewId="0">
      <selection activeCell="M14" sqref="M14"/>
    </sheetView>
  </sheetViews>
  <sheetFormatPr defaultRowHeight="13.5" x14ac:dyDescent="0.15"/>
  <sheetData>
    <row r="1" spans="1:10" ht="16.5" customHeight="1" x14ac:dyDescent="0.15">
      <c r="A1" s="948"/>
      <c r="I1" s="949"/>
      <c r="J1" s="950"/>
    </row>
    <row r="2" spans="1:10" ht="16.5" customHeight="1" x14ac:dyDescent="0.15">
      <c r="I2" s="949"/>
      <c r="J2" s="950"/>
    </row>
    <row r="3" spans="1:10" ht="16.5" customHeight="1" x14ac:dyDescent="0.15">
      <c r="I3" s="949"/>
      <c r="J3" s="950"/>
    </row>
    <row r="29" spans="1:1" ht="14.25" x14ac:dyDescent="0.15">
      <c r="A29" s="948"/>
    </row>
    <row r="30" spans="1:1" ht="14.25" x14ac:dyDescent="0.15">
      <c r="A30" s="948"/>
    </row>
    <row r="31" spans="1:1" ht="14.25" x14ac:dyDescent="0.15">
      <c r="A31" s="948"/>
    </row>
    <row r="32" spans="1:1" ht="14.25" x14ac:dyDescent="0.15">
      <c r="A32" s="948"/>
    </row>
  </sheetData>
  <phoneticPr fontId="2"/>
  <pageMargins left="0.6692913385826772" right="0.47244094488188981" top="0.78740157480314965" bottom="0.59055118110236227" header="0.51181102362204722" footer="0.51181102362204722"/>
  <pageSetup paperSize="9" scale="103" orientation="portrait" r:id="rId1"/>
  <headerFooter alignWithMargins="0">
    <oddFooter>&amp;C20</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view="pageBreakPreview" topLeftCell="B1" zoomScaleNormal="75" zoomScaleSheetLayoutView="100" workbookViewId="0">
      <selection activeCell="M10" sqref="M10"/>
    </sheetView>
  </sheetViews>
  <sheetFormatPr defaultRowHeight="21" customHeight="1" x14ac:dyDescent="0.15"/>
  <cols>
    <col min="1" max="1" width="0.25" style="188" hidden="1" customWidth="1"/>
    <col min="2" max="2" width="2.625" style="188" customWidth="1"/>
    <col min="3" max="3" width="22.5" style="188" customWidth="1"/>
    <col min="4" max="4" width="2.5" style="188" customWidth="1"/>
    <col min="5" max="5" width="1.25" style="188" customWidth="1"/>
    <col min="6" max="6" width="18.75" style="187" customWidth="1"/>
    <col min="7" max="7" width="8.75" style="187" customWidth="1"/>
    <col min="8" max="8" width="18.75" style="187" customWidth="1"/>
    <col min="9" max="9" width="8.75" style="187" customWidth="1"/>
    <col min="10" max="10" width="8.75" style="371" customWidth="1"/>
    <col min="11" max="11" width="15.875" style="357" bestFit="1" customWidth="1"/>
    <col min="12" max="12" width="12.875" style="187" bestFit="1" customWidth="1"/>
    <col min="13" max="13" width="11.625" style="187" bestFit="1" customWidth="1"/>
    <col min="14" max="14" width="9" style="187"/>
    <col min="15" max="15" width="10" style="373" bestFit="1" customWidth="1"/>
    <col min="16" max="16" width="11.625" style="187" bestFit="1" customWidth="1"/>
    <col min="17" max="256" width="9" style="187"/>
    <col min="257" max="257" width="0" style="187" hidden="1" customWidth="1"/>
    <col min="258" max="258" width="2.625" style="187" customWidth="1"/>
    <col min="259" max="259" width="22.5" style="187" customWidth="1"/>
    <col min="260" max="260" width="2.5" style="187" customWidth="1"/>
    <col min="261" max="261" width="1.25" style="187" customWidth="1"/>
    <col min="262" max="262" width="18.75" style="187" customWidth="1"/>
    <col min="263" max="263" width="8.75" style="187" customWidth="1"/>
    <col min="264" max="264" width="18.75" style="187" customWidth="1"/>
    <col min="265" max="266" width="8.75" style="187" customWidth="1"/>
    <col min="267" max="267" width="15.875" style="187" bestFit="1" customWidth="1"/>
    <col min="268" max="268" width="12.875" style="187" bestFit="1" customWidth="1"/>
    <col min="269" max="269" width="11.625" style="187" bestFit="1" customWidth="1"/>
    <col min="270" max="270" width="9" style="187"/>
    <col min="271" max="271" width="10" style="187" bestFit="1" customWidth="1"/>
    <col min="272" max="272" width="11.625" style="187" bestFit="1" customWidth="1"/>
    <col min="273" max="512" width="9" style="187"/>
    <col min="513" max="513" width="0" style="187" hidden="1" customWidth="1"/>
    <col min="514" max="514" width="2.625" style="187" customWidth="1"/>
    <col min="515" max="515" width="22.5" style="187" customWidth="1"/>
    <col min="516" max="516" width="2.5" style="187" customWidth="1"/>
    <col min="517" max="517" width="1.25" style="187" customWidth="1"/>
    <col min="518" max="518" width="18.75" style="187" customWidth="1"/>
    <col min="519" max="519" width="8.75" style="187" customWidth="1"/>
    <col min="520" max="520" width="18.75" style="187" customWidth="1"/>
    <col min="521" max="522" width="8.75" style="187" customWidth="1"/>
    <col min="523" max="523" width="15.875" style="187" bestFit="1" customWidth="1"/>
    <col min="524" max="524" width="12.875" style="187" bestFit="1" customWidth="1"/>
    <col min="525" max="525" width="11.625" style="187" bestFit="1" customWidth="1"/>
    <col min="526" max="526" width="9" style="187"/>
    <col min="527" max="527" width="10" style="187" bestFit="1" customWidth="1"/>
    <col min="528" max="528" width="11.625" style="187" bestFit="1" customWidth="1"/>
    <col min="529" max="768" width="9" style="187"/>
    <col min="769" max="769" width="0" style="187" hidden="1" customWidth="1"/>
    <col min="770" max="770" width="2.625" style="187" customWidth="1"/>
    <col min="771" max="771" width="22.5" style="187" customWidth="1"/>
    <col min="772" max="772" width="2.5" style="187" customWidth="1"/>
    <col min="773" max="773" width="1.25" style="187" customWidth="1"/>
    <col min="774" max="774" width="18.75" style="187" customWidth="1"/>
    <col min="775" max="775" width="8.75" style="187" customWidth="1"/>
    <col min="776" max="776" width="18.75" style="187" customWidth="1"/>
    <col min="777" max="778" width="8.75" style="187" customWidth="1"/>
    <col min="779" max="779" width="15.875" style="187" bestFit="1" customWidth="1"/>
    <col min="780" max="780" width="12.875" style="187" bestFit="1" customWidth="1"/>
    <col min="781" max="781" width="11.625" style="187" bestFit="1" customWidth="1"/>
    <col min="782" max="782" width="9" style="187"/>
    <col min="783" max="783" width="10" style="187" bestFit="1" customWidth="1"/>
    <col min="784" max="784" width="11.625" style="187" bestFit="1" customWidth="1"/>
    <col min="785" max="1024" width="9" style="187"/>
    <col min="1025" max="1025" width="0" style="187" hidden="1" customWidth="1"/>
    <col min="1026" max="1026" width="2.625" style="187" customWidth="1"/>
    <col min="1027" max="1027" width="22.5" style="187" customWidth="1"/>
    <col min="1028" max="1028" width="2.5" style="187" customWidth="1"/>
    <col min="1029" max="1029" width="1.25" style="187" customWidth="1"/>
    <col min="1030" max="1030" width="18.75" style="187" customWidth="1"/>
    <col min="1031" max="1031" width="8.75" style="187" customWidth="1"/>
    <col min="1032" max="1032" width="18.75" style="187" customWidth="1"/>
    <col min="1033" max="1034" width="8.75" style="187" customWidth="1"/>
    <col min="1035" max="1035" width="15.875" style="187" bestFit="1" customWidth="1"/>
    <col min="1036" max="1036" width="12.875" style="187" bestFit="1" customWidth="1"/>
    <col min="1037" max="1037" width="11.625" style="187" bestFit="1" customWidth="1"/>
    <col min="1038" max="1038" width="9" style="187"/>
    <col min="1039" max="1039" width="10" style="187" bestFit="1" customWidth="1"/>
    <col min="1040" max="1040" width="11.625" style="187" bestFit="1" customWidth="1"/>
    <col min="1041" max="1280" width="9" style="187"/>
    <col min="1281" max="1281" width="0" style="187" hidden="1" customWidth="1"/>
    <col min="1282" max="1282" width="2.625" style="187" customWidth="1"/>
    <col min="1283" max="1283" width="22.5" style="187" customWidth="1"/>
    <col min="1284" max="1284" width="2.5" style="187" customWidth="1"/>
    <col min="1285" max="1285" width="1.25" style="187" customWidth="1"/>
    <col min="1286" max="1286" width="18.75" style="187" customWidth="1"/>
    <col min="1287" max="1287" width="8.75" style="187" customWidth="1"/>
    <col min="1288" max="1288" width="18.75" style="187" customWidth="1"/>
    <col min="1289" max="1290" width="8.75" style="187" customWidth="1"/>
    <col min="1291" max="1291" width="15.875" style="187" bestFit="1" customWidth="1"/>
    <col min="1292" max="1292" width="12.875" style="187" bestFit="1" customWidth="1"/>
    <col min="1293" max="1293" width="11.625" style="187" bestFit="1" customWidth="1"/>
    <col min="1294" max="1294" width="9" style="187"/>
    <col min="1295" max="1295" width="10" style="187" bestFit="1" customWidth="1"/>
    <col min="1296" max="1296" width="11.625" style="187" bestFit="1" customWidth="1"/>
    <col min="1297" max="1536" width="9" style="187"/>
    <col min="1537" max="1537" width="0" style="187" hidden="1" customWidth="1"/>
    <col min="1538" max="1538" width="2.625" style="187" customWidth="1"/>
    <col min="1539" max="1539" width="22.5" style="187" customWidth="1"/>
    <col min="1540" max="1540" width="2.5" style="187" customWidth="1"/>
    <col min="1541" max="1541" width="1.25" style="187" customWidth="1"/>
    <col min="1542" max="1542" width="18.75" style="187" customWidth="1"/>
    <col min="1543" max="1543" width="8.75" style="187" customWidth="1"/>
    <col min="1544" max="1544" width="18.75" style="187" customWidth="1"/>
    <col min="1545" max="1546" width="8.75" style="187" customWidth="1"/>
    <col min="1547" max="1547" width="15.875" style="187" bestFit="1" customWidth="1"/>
    <col min="1548" max="1548" width="12.875" style="187" bestFit="1" customWidth="1"/>
    <col min="1549" max="1549" width="11.625" style="187" bestFit="1" customWidth="1"/>
    <col min="1550" max="1550" width="9" style="187"/>
    <col min="1551" max="1551" width="10" style="187" bestFit="1" customWidth="1"/>
    <col min="1552" max="1552" width="11.625" style="187" bestFit="1" customWidth="1"/>
    <col min="1553" max="1792" width="9" style="187"/>
    <col min="1793" max="1793" width="0" style="187" hidden="1" customWidth="1"/>
    <col min="1794" max="1794" width="2.625" style="187" customWidth="1"/>
    <col min="1795" max="1795" width="22.5" style="187" customWidth="1"/>
    <col min="1796" max="1796" width="2.5" style="187" customWidth="1"/>
    <col min="1797" max="1797" width="1.25" style="187" customWidth="1"/>
    <col min="1798" max="1798" width="18.75" style="187" customWidth="1"/>
    <col min="1799" max="1799" width="8.75" style="187" customWidth="1"/>
    <col min="1800" max="1800" width="18.75" style="187" customWidth="1"/>
    <col min="1801" max="1802" width="8.75" style="187" customWidth="1"/>
    <col min="1803" max="1803" width="15.875" style="187" bestFit="1" customWidth="1"/>
    <col min="1804" max="1804" width="12.875" style="187" bestFit="1" customWidth="1"/>
    <col min="1805" max="1805" width="11.625" style="187" bestFit="1" customWidth="1"/>
    <col min="1806" max="1806" width="9" style="187"/>
    <col min="1807" max="1807" width="10" style="187" bestFit="1" customWidth="1"/>
    <col min="1808" max="1808" width="11.625" style="187" bestFit="1" customWidth="1"/>
    <col min="1809" max="2048" width="9" style="187"/>
    <col min="2049" max="2049" width="0" style="187" hidden="1" customWidth="1"/>
    <col min="2050" max="2050" width="2.625" style="187" customWidth="1"/>
    <col min="2051" max="2051" width="22.5" style="187" customWidth="1"/>
    <col min="2052" max="2052" width="2.5" style="187" customWidth="1"/>
    <col min="2053" max="2053" width="1.25" style="187" customWidth="1"/>
    <col min="2054" max="2054" width="18.75" style="187" customWidth="1"/>
    <col min="2055" max="2055" width="8.75" style="187" customWidth="1"/>
    <col min="2056" max="2056" width="18.75" style="187" customWidth="1"/>
    <col min="2057" max="2058" width="8.75" style="187" customWidth="1"/>
    <col min="2059" max="2059" width="15.875" style="187" bestFit="1" customWidth="1"/>
    <col min="2060" max="2060" width="12.875" style="187" bestFit="1" customWidth="1"/>
    <col min="2061" max="2061" width="11.625" style="187" bestFit="1" customWidth="1"/>
    <col min="2062" max="2062" width="9" style="187"/>
    <col min="2063" max="2063" width="10" style="187" bestFit="1" customWidth="1"/>
    <col min="2064" max="2064" width="11.625" style="187" bestFit="1" customWidth="1"/>
    <col min="2065" max="2304" width="9" style="187"/>
    <col min="2305" max="2305" width="0" style="187" hidden="1" customWidth="1"/>
    <col min="2306" max="2306" width="2.625" style="187" customWidth="1"/>
    <col min="2307" max="2307" width="22.5" style="187" customWidth="1"/>
    <col min="2308" max="2308" width="2.5" style="187" customWidth="1"/>
    <col min="2309" max="2309" width="1.25" style="187" customWidth="1"/>
    <col min="2310" max="2310" width="18.75" style="187" customWidth="1"/>
    <col min="2311" max="2311" width="8.75" style="187" customWidth="1"/>
    <col min="2312" max="2312" width="18.75" style="187" customWidth="1"/>
    <col min="2313" max="2314" width="8.75" style="187" customWidth="1"/>
    <col min="2315" max="2315" width="15.875" style="187" bestFit="1" customWidth="1"/>
    <col min="2316" max="2316" width="12.875" style="187" bestFit="1" customWidth="1"/>
    <col min="2317" max="2317" width="11.625" style="187" bestFit="1" customWidth="1"/>
    <col min="2318" max="2318" width="9" style="187"/>
    <col min="2319" max="2319" width="10" style="187" bestFit="1" customWidth="1"/>
    <col min="2320" max="2320" width="11.625" style="187" bestFit="1" customWidth="1"/>
    <col min="2321" max="2560" width="9" style="187"/>
    <col min="2561" max="2561" width="0" style="187" hidden="1" customWidth="1"/>
    <col min="2562" max="2562" width="2.625" style="187" customWidth="1"/>
    <col min="2563" max="2563" width="22.5" style="187" customWidth="1"/>
    <col min="2564" max="2564" width="2.5" style="187" customWidth="1"/>
    <col min="2565" max="2565" width="1.25" style="187" customWidth="1"/>
    <col min="2566" max="2566" width="18.75" style="187" customWidth="1"/>
    <col min="2567" max="2567" width="8.75" style="187" customWidth="1"/>
    <col min="2568" max="2568" width="18.75" style="187" customWidth="1"/>
    <col min="2569" max="2570" width="8.75" style="187" customWidth="1"/>
    <col min="2571" max="2571" width="15.875" style="187" bestFit="1" customWidth="1"/>
    <col min="2572" max="2572" width="12.875" style="187" bestFit="1" customWidth="1"/>
    <col min="2573" max="2573" width="11.625" style="187" bestFit="1" customWidth="1"/>
    <col min="2574" max="2574" width="9" style="187"/>
    <col min="2575" max="2575" width="10" style="187" bestFit="1" customWidth="1"/>
    <col min="2576" max="2576" width="11.625" style="187" bestFit="1" customWidth="1"/>
    <col min="2577" max="2816" width="9" style="187"/>
    <col min="2817" max="2817" width="0" style="187" hidden="1" customWidth="1"/>
    <col min="2818" max="2818" width="2.625" style="187" customWidth="1"/>
    <col min="2819" max="2819" width="22.5" style="187" customWidth="1"/>
    <col min="2820" max="2820" width="2.5" style="187" customWidth="1"/>
    <col min="2821" max="2821" width="1.25" style="187" customWidth="1"/>
    <col min="2822" max="2822" width="18.75" style="187" customWidth="1"/>
    <col min="2823" max="2823" width="8.75" style="187" customWidth="1"/>
    <col min="2824" max="2824" width="18.75" style="187" customWidth="1"/>
    <col min="2825" max="2826" width="8.75" style="187" customWidth="1"/>
    <col min="2827" max="2827" width="15.875" style="187" bestFit="1" customWidth="1"/>
    <col min="2828" max="2828" width="12.875" style="187" bestFit="1" customWidth="1"/>
    <col min="2829" max="2829" width="11.625" style="187" bestFit="1" customWidth="1"/>
    <col min="2830" max="2830" width="9" style="187"/>
    <col min="2831" max="2831" width="10" style="187" bestFit="1" customWidth="1"/>
    <col min="2832" max="2832" width="11.625" style="187" bestFit="1" customWidth="1"/>
    <col min="2833" max="3072" width="9" style="187"/>
    <col min="3073" max="3073" width="0" style="187" hidden="1" customWidth="1"/>
    <col min="3074" max="3074" width="2.625" style="187" customWidth="1"/>
    <col min="3075" max="3075" width="22.5" style="187" customWidth="1"/>
    <col min="3076" max="3076" width="2.5" style="187" customWidth="1"/>
    <col min="3077" max="3077" width="1.25" style="187" customWidth="1"/>
    <col min="3078" max="3078" width="18.75" style="187" customWidth="1"/>
    <col min="3079" max="3079" width="8.75" style="187" customWidth="1"/>
    <col min="3080" max="3080" width="18.75" style="187" customWidth="1"/>
    <col min="3081" max="3082" width="8.75" style="187" customWidth="1"/>
    <col min="3083" max="3083" width="15.875" style="187" bestFit="1" customWidth="1"/>
    <col min="3084" max="3084" width="12.875" style="187" bestFit="1" customWidth="1"/>
    <col min="3085" max="3085" width="11.625" style="187" bestFit="1" customWidth="1"/>
    <col min="3086" max="3086" width="9" style="187"/>
    <col min="3087" max="3087" width="10" style="187" bestFit="1" customWidth="1"/>
    <col min="3088" max="3088" width="11.625" style="187" bestFit="1" customWidth="1"/>
    <col min="3089" max="3328" width="9" style="187"/>
    <col min="3329" max="3329" width="0" style="187" hidden="1" customWidth="1"/>
    <col min="3330" max="3330" width="2.625" style="187" customWidth="1"/>
    <col min="3331" max="3331" width="22.5" style="187" customWidth="1"/>
    <col min="3332" max="3332" width="2.5" style="187" customWidth="1"/>
    <col min="3333" max="3333" width="1.25" style="187" customWidth="1"/>
    <col min="3334" max="3334" width="18.75" style="187" customWidth="1"/>
    <col min="3335" max="3335" width="8.75" style="187" customWidth="1"/>
    <col min="3336" max="3336" width="18.75" style="187" customWidth="1"/>
    <col min="3337" max="3338" width="8.75" style="187" customWidth="1"/>
    <col min="3339" max="3339" width="15.875" style="187" bestFit="1" customWidth="1"/>
    <col min="3340" max="3340" width="12.875" style="187" bestFit="1" customWidth="1"/>
    <col min="3341" max="3341" width="11.625" style="187" bestFit="1" customWidth="1"/>
    <col min="3342" max="3342" width="9" style="187"/>
    <col min="3343" max="3343" width="10" style="187" bestFit="1" customWidth="1"/>
    <col min="3344" max="3344" width="11.625" style="187" bestFit="1" customWidth="1"/>
    <col min="3345" max="3584" width="9" style="187"/>
    <col min="3585" max="3585" width="0" style="187" hidden="1" customWidth="1"/>
    <col min="3586" max="3586" width="2.625" style="187" customWidth="1"/>
    <col min="3587" max="3587" width="22.5" style="187" customWidth="1"/>
    <col min="3588" max="3588" width="2.5" style="187" customWidth="1"/>
    <col min="3589" max="3589" width="1.25" style="187" customWidth="1"/>
    <col min="3590" max="3590" width="18.75" style="187" customWidth="1"/>
    <col min="3591" max="3591" width="8.75" style="187" customWidth="1"/>
    <col min="3592" max="3592" width="18.75" style="187" customWidth="1"/>
    <col min="3593" max="3594" width="8.75" style="187" customWidth="1"/>
    <col min="3595" max="3595" width="15.875" style="187" bestFit="1" customWidth="1"/>
    <col min="3596" max="3596" width="12.875" style="187" bestFit="1" customWidth="1"/>
    <col min="3597" max="3597" width="11.625" style="187" bestFit="1" customWidth="1"/>
    <col min="3598" max="3598" width="9" style="187"/>
    <col min="3599" max="3599" width="10" style="187" bestFit="1" customWidth="1"/>
    <col min="3600" max="3600" width="11.625" style="187" bestFit="1" customWidth="1"/>
    <col min="3601" max="3840" width="9" style="187"/>
    <col min="3841" max="3841" width="0" style="187" hidden="1" customWidth="1"/>
    <col min="3842" max="3842" width="2.625" style="187" customWidth="1"/>
    <col min="3843" max="3843" width="22.5" style="187" customWidth="1"/>
    <col min="3844" max="3844" width="2.5" style="187" customWidth="1"/>
    <col min="3845" max="3845" width="1.25" style="187" customWidth="1"/>
    <col min="3846" max="3846" width="18.75" style="187" customWidth="1"/>
    <col min="3847" max="3847" width="8.75" style="187" customWidth="1"/>
    <col min="3848" max="3848" width="18.75" style="187" customWidth="1"/>
    <col min="3849" max="3850" width="8.75" style="187" customWidth="1"/>
    <col min="3851" max="3851" width="15.875" style="187" bestFit="1" customWidth="1"/>
    <col min="3852" max="3852" width="12.875" style="187" bestFit="1" customWidth="1"/>
    <col min="3853" max="3853" width="11.625" style="187" bestFit="1" customWidth="1"/>
    <col min="3854" max="3854" width="9" style="187"/>
    <col min="3855" max="3855" width="10" style="187" bestFit="1" customWidth="1"/>
    <col min="3856" max="3856" width="11.625" style="187" bestFit="1" customWidth="1"/>
    <col min="3857" max="4096" width="9" style="187"/>
    <col min="4097" max="4097" width="0" style="187" hidden="1" customWidth="1"/>
    <col min="4098" max="4098" width="2.625" style="187" customWidth="1"/>
    <col min="4099" max="4099" width="22.5" style="187" customWidth="1"/>
    <col min="4100" max="4100" width="2.5" style="187" customWidth="1"/>
    <col min="4101" max="4101" width="1.25" style="187" customWidth="1"/>
    <col min="4102" max="4102" width="18.75" style="187" customWidth="1"/>
    <col min="4103" max="4103" width="8.75" style="187" customWidth="1"/>
    <col min="4104" max="4104" width="18.75" style="187" customWidth="1"/>
    <col min="4105" max="4106" width="8.75" style="187" customWidth="1"/>
    <col min="4107" max="4107" width="15.875" style="187" bestFit="1" customWidth="1"/>
    <col min="4108" max="4108" width="12.875" style="187" bestFit="1" customWidth="1"/>
    <col min="4109" max="4109" width="11.625" style="187" bestFit="1" customWidth="1"/>
    <col min="4110" max="4110" width="9" style="187"/>
    <col min="4111" max="4111" width="10" style="187" bestFit="1" customWidth="1"/>
    <col min="4112" max="4112" width="11.625" style="187" bestFit="1" customWidth="1"/>
    <col min="4113" max="4352" width="9" style="187"/>
    <col min="4353" max="4353" width="0" style="187" hidden="1" customWidth="1"/>
    <col min="4354" max="4354" width="2.625" style="187" customWidth="1"/>
    <col min="4355" max="4355" width="22.5" style="187" customWidth="1"/>
    <col min="4356" max="4356" width="2.5" style="187" customWidth="1"/>
    <col min="4357" max="4357" width="1.25" style="187" customWidth="1"/>
    <col min="4358" max="4358" width="18.75" style="187" customWidth="1"/>
    <col min="4359" max="4359" width="8.75" style="187" customWidth="1"/>
    <col min="4360" max="4360" width="18.75" style="187" customWidth="1"/>
    <col min="4361" max="4362" width="8.75" style="187" customWidth="1"/>
    <col min="4363" max="4363" width="15.875" style="187" bestFit="1" customWidth="1"/>
    <col min="4364" max="4364" width="12.875" style="187" bestFit="1" customWidth="1"/>
    <col min="4365" max="4365" width="11.625" style="187" bestFit="1" customWidth="1"/>
    <col min="4366" max="4366" width="9" style="187"/>
    <col min="4367" max="4367" width="10" style="187" bestFit="1" customWidth="1"/>
    <col min="4368" max="4368" width="11.625" style="187" bestFit="1" customWidth="1"/>
    <col min="4369" max="4608" width="9" style="187"/>
    <col min="4609" max="4609" width="0" style="187" hidden="1" customWidth="1"/>
    <col min="4610" max="4610" width="2.625" style="187" customWidth="1"/>
    <col min="4611" max="4611" width="22.5" style="187" customWidth="1"/>
    <col min="4612" max="4612" width="2.5" style="187" customWidth="1"/>
    <col min="4613" max="4613" width="1.25" style="187" customWidth="1"/>
    <col min="4614" max="4614" width="18.75" style="187" customWidth="1"/>
    <col min="4615" max="4615" width="8.75" style="187" customWidth="1"/>
    <col min="4616" max="4616" width="18.75" style="187" customWidth="1"/>
    <col min="4617" max="4618" width="8.75" style="187" customWidth="1"/>
    <col min="4619" max="4619" width="15.875" style="187" bestFit="1" customWidth="1"/>
    <col min="4620" max="4620" width="12.875" style="187" bestFit="1" customWidth="1"/>
    <col min="4621" max="4621" width="11.625" style="187" bestFit="1" customWidth="1"/>
    <col min="4622" max="4622" width="9" style="187"/>
    <col min="4623" max="4623" width="10" style="187" bestFit="1" customWidth="1"/>
    <col min="4624" max="4624" width="11.625" style="187" bestFit="1" customWidth="1"/>
    <col min="4625" max="4864" width="9" style="187"/>
    <col min="4865" max="4865" width="0" style="187" hidden="1" customWidth="1"/>
    <col min="4866" max="4866" width="2.625" style="187" customWidth="1"/>
    <col min="4867" max="4867" width="22.5" style="187" customWidth="1"/>
    <col min="4868" max="4868" width="2.5" style="187" customWidth="1"/>
    <col min="4869" max="4869" width="1.25" style="187" customWidth="1"/>
    <col min="4870" max="4870" width="18.75" style="187" customWidth="1"/>
    <col min="4871" max="4871" width="8.75" style="187" customWidth="1"/>
    <col min="4872" max="4872" width="18.75" style="187" customWidth="1"/>
    <col min="4873" max="4874" width="8.75" style="187" customWidth="1"/>
    <col min="4875" max="4875" width="15.875" style="187" bestFit="1" customWidth="1"/>
    <col min="4876" max="4876" width="12.875" style="187" bestFit="1" customWidth="1"/>
    <col min="4877" max="4877" width="11.625" style="187" bestFit="1" customWidth="1"/>
    <col min="4878" max="4878" width="9" style="187"/>
    <col min="4879" max="4879" width="10" style="187" bestFit="1" customWidth="1"/>
    <col min="4880" max="4880" width="11.625" style="187" bestFit="1" customWidth="1"/>
    <col min="4881" max="5120" width="9" style="187"/>
    <col min="5121" max="5121" width="0" style="187" hidden="1" customWidth="1"/>
    <col min="5122" max="5122" width="2.625" style="187" customWidth="1"/>
    <col min="5123" max="5123" width="22.5" style="187" customWidth="1"/>
    <col min="5124" max="5124" width="2.5" style="187" customWidth="1"/>
    <col min="5125" max="5125" width="1.25" style="187" customWidth="1"/>
    <col min="5126" max="5126" width="18.75" style="187" customWidth="1"/>
    <col min="5127" max="5127" width="8.75" style="187" customWidth="1"/>
    <col min="5128" max="5128" width="18.75" style="187" customWidth="1"/>
    <col min="5129" max="5130" width="8.75" style="187" customWidth="1"/>
    <col min="5131" max="5131" width="15.875" style="187" bestFit="1" customWidth="1"/>
    <col min="5132" max="5132" width="12.875" style="187" bestFit="1" customWidth="1"/>
    <col min="5133" max="5133" width="11.625" style="187" bestFit="1" customWidth="1"/>
    <col min="5134" max="5134" width="9" style="187"/>
    <col min="5135" max="5135" width="10" style="187" bestFit="1" customWidth="1"/>
    <col min="5136" max="5136" width="11.625" style="187" bestFit="1" customWidth="1"/>
    <col min="5137" max="5376" width="9" style="187"/>
    <col min="5377" max="5377" width="0" style="187" hidden="1" customWidth="1"/>
    <col min="5378" max="5378" width="2.625" style="187" customWidth="1"/>
    <col min="5379" max="5379" width="22.5" style="187" customWidth="1"/>
    <col min="5380" max="5380" width="2.5" style="187" customWidth="1"/>
    <col min="5381" max="5381" width="1.25" style="187" customWidth="1"/>
    <col min="5382" max="5382" width="18.75" style="187" customWidth="1"/>
    <col min="5383" max="5383" width="8.75" style="187" customWidth="1"/>
    <col min="5384" max="5384" width="18.75" style="187" customWidth="1"/>
    <col min="5385" max="5386" width="8.75" style="187" customWidth="1"/>
    <col min="5387" max="5387" width="15.875" style="187" bestFit="1" customWidth="1"/>
    <col min="5388" max="5388" width="12.875" style="187" bestFit="1" customWidth="1"/>
    <col min="5389" max="5389" width="11.625" style="187" bestFit="1" customWidth="1"/>
    <col min="5390" max="5390" width="9" style="187"/>
    <col min="5391" max="5391" width="10" style="187" bestFit="1" customWidth="1"/>
    <col min="5392" max="5392" width="11.625" style="187" bestFit="1" customWidth="1"/>
    <col min="5393" max="5632" width="9" style="187"/>
    <col min="5633" max="5633" width="0" style="187" hidden="1" customWidth="1"/>
    <col min="5634" max="5634" width="2.625" style="187" customWidth="1"/>
    <col min="5635" max="5635" width="22.5" style="187" customWidth="1"/>
    <col min="5636" max="5636" width="2.5" style="187" customWidth="1"/>
    <col min="5637" max="5637" width="1.25" style="187" customWidth="1"/>
    <col min="5638" max="5638" width="18.75" style="187" customWidth="1"/>
    <col min="5639" max="5639" width="8.75" style="187" customWidth="1"/>
    <col min="5640" max="5640" width="18.75" style="187" customWidth="1"/>
    <col min="5641" max="5642" width="8.75" style="187" customWidth="1"/>
    <col min="5643" max="5643" width="15.875" style="187" bestFit="1" customWidth="1"/>
    <col min="5644" max="5644" width="12.875" style="187" bestFit="1" customWidth="1"/>
    <col min="5645" max="5645" width="11.625" style="187" bestFit="1" customWidth="1"/>
    <col min="5646" max="5646" width="9" style="187"/>
    <col min="5647" max="5647" width="10" style="187" bestFit="1" customWidth="1"/>
    <col min="5648" max="5648" width="11.625" style="187" bestFit="1" customWidth="1"/>
    <col min="5649" max="5888" width="9" style="187"/>
    <col min="5889" max="5889" width="0" style="187" hidden="1" customWidth="1"/>
    <col min="5890" max="5890" width="2.625" style="187" customWidth="1"/>
    <col min="5891" max="5891" width="22.5" style="187" customWidth="1"/>
    <col min="5892" max="5892" width="2.5" style="187" customWidth="1"/>
    <col min="5893" max="5893" width="1.25" style="187" customWidth="1"/>
    <col min="5894" max="5894" width="18.75" style="187" customWidth="1"/>
    <col min="5895" max="5895" width="8.75" style="187" customWidth="1"/>
    <col min="5896" max="5896" width="18.75" style="187" customWidth="1"/>
    <col min="5897" max="5898" width="8.75" style="187" customWidth="1"/>
    <col min="5899" max="5899" width="15.875" style="187" bestFit="1" customWidth="1"/>
    <col min="5900" max="5900" width="12.875" style="187" bestFit="1" customWidth="1"/>
    <col min="5901" max="5901" width="11.625" style="187" bestFit="1" customWidth="1"/>
    <col min="5902" max="5902" width="9" style="187"/>
    <col min="5903" max="5903" width="10" style="187" bestFit="1" customWidth="1"/>
    <col min="5904" max="5904" width="11.625" style="187" bestFit="1" customWidth="1"/>
    <col min="5905" max="6144" width="9" style="187"/>
    <col min="6145" max="6145" width="0" style="187" hidden="1" customWidth="1"/>
    <col min="6146" max="6146" width="2.625" style="187" customWidth="1"/>
    <col min="6147" max="6147" width="22.5" style="187" customWidth="1"/>
    <col min="6148" max="6148" width="2.5" style="187" customWidth="1"/>
    <col min="6149" max="6149" width="1.25" style="187" customWidth="1"/>
    <col min="6150" max="6150" width="18.75" style="187" customWidth="1"/>
    <col min="6151" max="6151" width="8.75" style="187" customWidth="1"/>
    <col min="6152" max="6152" width="18.75" style="187" customWidth="1"/>
    <col min="6153" max="6154" width="8.75" style="187" customWidth="1"/>
    <col min="6155" max="6155" width="15.875" style="187" bestFit="1" customWidth="1"/>
    <col min="6156" max="6156" width="12.875" style="187" bestFit="1" customWidth="1"/>
    <col min="6157" max="6157" width="11.625" style="187" bestFit="1" customWidth="1"/>
    <col min="6158" max="6158" width="9" style="187"/>
    <col min="6159" max="6159" width="10" style="187" bestFit="1" customWidth="1"/>
    <col min="6160" max="6160" width="11.625" style="187" bestFit="1" customWidth="1"/>
    <col min="6161" max="6400" width="9" style="187"/>
    <col min="6401" max="6401" width="0" style="187" hidden="1" customWidth="1"/>
    <col min="6402" max="6402" width="2.625" style="187" customWidth="1"/>
    <col min="6403" max="6403" width="22.5" style="187" customWidth="1"/>
    <col min="6404" max="6404" width="2.5" style="187" customWidth="1"/>
    <col min="6405" max="6405" width="1.25" style="187" customWidth="1"/>
    <col min="6406" max="6406" width="18.75" style="187" customWidth="1"/>
    <col min="6407" max="6407" width="8.75" style="187" customWidth="1"/>
    <col min="6408" max="6408" width="18.75" style="187" customWidth="1"/>
    <col min="6409" max="6410" width="8.75" style="187" customWidth="1"/>
    <col min="6411" max="6411" width="15.875" style="187" bestFit="1" customWidth="1"/>
    <col min="6412" max="6412" width="12.875" style="187" bestFit="1" customWidth="1"/>
    <col min="6413" max="6413" width="11.625" style="187" bestFit="1" customWidth="1"/>
    <col min="6414" max="6414" width="9" style="187"/>
    <col min="6415" max="6415" width="10" style="187" bestFit="1" customWidth="1"/>
    <col min="6416" max="6416" width="11.625" style="187" bestFit="1" customWidth="1"/>
    <col min="6417" max="6656" width="9" style="187"/>
    <col min="6657" max="6657" width="0" style="187" hidden="1" customWidth="1"/>
    <col min="6658" max="6658" width="2.625" style="187" customWidth="1"/>
    <col min="6659" max="6659" width="22.5" style="187" customWidth="1"/>
    <col min="6660" max="6660" width="2.5" style="187" customWidth="1"/>
    <col min="6661" max="6661" width="1.25" style="187" customWidth="1"/>
    <col min="6662" max="6662" width="18.75" style="187" customWidth="1"/>
    <col min="6663" max="6663" width="8.75" style="187" customWidth="1"/>
    <col min="6664" max="6664" width="18.75" style="187" customWidth="1"/>
    <col min="6665" max="6666" width="8.75" style="187" customWidth="1"/>
    <col min="6667" max="6667" width="15.875" style="187" bestFit="1" customWidth="1"/>
    <col min="6668" max="6668" width="12.875" style="187" bestFit="1" customWidth="1"/>
    <col min="6669" max="6669" width="11.625" style="187" bestFit="1" customWidth="1"/>
    <col min="6670" max="6670" width="9" style="187"/>
    <col min="6671" max="6671" width="10" style="187" bestFit="1" customWidth="1"/>
    <col min="6672" max="6672" width="11.625" style="187" bestFit="1" customWidth="1"/>
    <col min="6673" max="6912" width="9" style="187"/>
    <col min="6913" max="6913" width="0" style="187" hidden="1" customWidth="1"/>
    <col min="6914" max="6914" width="2.625" style="187" customWidth="1"/>
    <col min="6915" max="6915" width="22.5" style="187" customWidth="1"/>
    <col min="6916" max="6916" width="2.5" style="187" customWidth="1"/>
    <col min="6917" max="6917" width="1.25" style="187" customWidth="1"/>
    <col min="6918" max="6918" width="18.75" style="187" customWidth="1"/>
    <col min="6919" max="6919" width="8.75" style="187" customWidth="1"/>
    <col min="6920" max="6920" width="18.75" style="187" customWidth="1"/>
    <col min="6921" max="6922" width="8.75" style="187" customWidth="1"/>
    <col min="6923" max="6923" width="15.875" style="187" bestFit="1" customWidth="1"/>
    <col min="6924" max="6924" width="12.875" style="187" bestFit="1" customWidth="1"/>
    <col min="6925" max="6925" width="11.625" style="187" bestFit="1" customWidth="1"/>
    <col min="6926" max="6926" width="9" style="187"/>
    <col min="6927" max="6927" width="10" style="187" bestFit="1" customWidth="1"/>
    <col min="6928" max="6928" width="11.625" style="187" bestFit="1" customWidth="1"/>
    <col min="6929" max="7168" width="9" style="187"/>
    <col min="7169" max="7169" width="0" style="187" hidden="1" customWidth="1"/>
    <col min="7170" max="7170" width="2.625" style="187" customWidth="1"/>
    <col min="7171" max="7171" width="22.5" style="187" customWidth="1"/>
    <col min="7172" max="7172" width="2.5" style="187" customWidth="1"/>
    <col min="7173" max="7173" width="1.25" style="187" customWidth="1"/>
    <col min="7174" max="7174" width="18.75" style="187" customWidth="1"/>
    <col min="7175" max="7175" width="8.75" style="187" customWidth="1"/>
    <col min="7176" max="7176" width="18.75" style="187" customWidth="1"/>
    <col min="7177" max="7178" width="8.75" style="187" customWidth="1"/>
    <col min="7179" max="7179" width="15.875" style="187" bestFit="1" customWidth="1"/>
    <col min="7180" max="7180" width="12.875" style="187" bestFit="1" customWidth="1"/>
    <col min="7181" max="7181" width="11.625" style="187" bestFit="1" customWidth="1"/>
    <col min="7182" max="7182" width="9" style="187"/>
    <col min="7183" max="7183" width="10" style="187" bestFit="1" customWidth="1"/>
    <col min="7184" max="7184" width="11.625" style="187" bestFit="1" customWidth="1"/>
    <col min="7185" max="7424" width="9" style="187"/>
    <col min="7425" max="7425" width="0" style="187" hidden="1" customWidth="1"/>
    <col min="7426" max="7426" width="2.625" style="187" customWidth="1"/>
    <col min="7427" max="7427" width="22.5" style="187" customWidth="1"/>
    <col min="7428" max="7428" width="2.5" style="187" customWidth="1"/>
    <col min="7429" max="7429" width="1.25" style="187" customWidth="1"/>
    <col min="7430" max="7430" width="18.75" style="187" customWidth="1"/>
    <col min="7431" max="7431" width="8.75" style="187" customWidth="1"/>
    <col min="7432" max="7432" width="18.75" style="187" customWidth="1"/>
    <col min="7433" max="7434" width="8.75" style="187" customWidth="1"/>
    <col min="7435" max="7435" width="15.875" style="187" bestFit="1" customWidth="1"/>
    <col min="7436" max="7436" width="12.875" style="187" bestFit="1" customWidth="1"/>
    <col min="7437" max="7437" width="11.625" style="187" bestFit="1" customWidth="1"/>
    <col min="7438" max="7438" width="9" style="187"/>
    <col min="7439" max="7439" width="10" style="187" bestFit="1" customWidth="1"/>
    <col min="7440" max="7440" width="11.625" style="187" bestFit="1" customWidth="1"/>
    <col min="7441" max="7680" width="9" style="187"/>
    <col min="7681" max="7681" width="0" style="187" hidden="1" customWidth="1"/>
    <col min="7682" max="7682" width="2.625" style="187" customWidth="1"/>
    <col min="7683" max="7683" width="22.5" style="187" customWidth="1"/>
    <col min="7684" max="7684" width="2.5" style="187" customWidth="1"/>
    <col min="7685" max="7685" width="1.25" style="187" customWidth="1"/>
    <col min="7686" max="7686" width="18.75" style="187" customWidth="1"/>
    <col min="7687" max="7687" width="8.75" style="187" customWidth="1"/>
    <col min="7688" max="7688" width="18.75" style="187" customWidth="1"/>
    <col min="7689" max="7690" width="8.75" style="187" customWidth="1"/>
    <col min="7691" max="7691" width="15.875" style="187" bestFit="1" customWidth="1"/>
    <col min="7692" max="7692" width="12.875" style="187" bestFit="1" customWidth="1"/>
    <col min="7693" max="7693" width="11.625" style="187" bestFit="1" customWidth="1"/>
    <col min="7694" max="7694" width="9" style="187"/>
    <col min="7695" max="7695" width="10" style="187" bestFit="1" customWidth="1"/>
    <col min="7696" max="7696" width="11.625" style="187" bestFit="1" customWidth="1"/>
    <col min="7697" max="7936" width="9" style="187"/>
    <col min="7937" max="7937" width="0" style="187" hidden="1" customWidth="1"/>
    <col min="7938" max="7938" width="2.625" style="187" customWidth="1"/>
    <col min="7939" max="7939" width="22.5" style="187" customWidth="1"/>
    <col min="7940" max="7940" width="2.5" style="187" customWidth="1"/>
    <col min="7941" max="7941" width="1.25" style="187" customWidth="1"/>
    <col min="7942" max="7942" width="18.75" style="187" customWidth="1"/>
    <col min="7943" max="7943" width="8.75" style="187" customWidth="1"/>
    <col min="7944" max="7944" width="18.75" style="187" customWidth="1"/>
    <col min="7945" max="7946" width="8.75" style="187" customWidth="1"/>
    <col min="7947" max="7947" width="15.875" style="187" bestFit="1" customWidth="1"/>
    <col min="7948" max="7948" width="12.875" style="187" bestFit="1" customWidth="1"/>
    <col min="7949" max="7949" width="11.625" style="187" bestFit="1" customWidth="1"/>
    <col min="7950" max="7950" width="9" style="187"/>
    <col min="7951" max="7951" width="10" style="187" bestFit="1" customWidth="1"/>
    <col min="7952" max="7952" width="11.625" style="187" bestFit="1" customWidth="1"/>
    <col min="7953" max="8192" width="9" style="187"/>
    <col min="8193" max="8193" width="0" style="187" hidden="1" customWidth="1"/>
    <col min="8194" max="8194" width="2.625" style="187" customWidth="1"/>
    <col min="8195" max="8195" width="22.5" style="187" customWidth="1"/>
    <col min="8196" max="8196" width="2.5" style="187" customWidth="1"/>
    <col min="8197" max="8197" width="1.25" style="187" customWidth="1"/>
    <col min="8198" max="8198" width="18.75" style="187" customWidth="1"/>
    <col min="8199" max="8199" width="8.75" style="187" customWidth="1"/>
    <col min="8200" max="8200" width="18.75" style="187" customWidth="1"/>
    <col min="8201" max="8202" width="8.75" style="187" customWidth="1"/>
    <col min="8203" max="8203" width="15.875" style="187" bestFit="1" customWidth="1"/>
    <col min="8204" max="8204" width="12.875" style="187" bestFit="1" customWidth="1"/>
    <col min="8205" max="8205" width="11.625" style="187" bestFit="1" customWidth="1"/>
    <col min="8206" max="8206" width="9" style="187"/>
    <col min="8207" max="8207" width="10" style="187" bestFit="1" customWidth="1"/>
    <col min="8208" max="8208" width="11.625" style="187" bestFit="1" customWidth="1"/>
    <col min="8209" max="8448" width="9" style="187"/>
    <col min="8449" max="8449" width="0" style="187" hidden="1" customWidth="1"/>
    <col min="8450" max="8450" width="2.625" style="187" customWidth="1"/>
    <col min="8451" max="8451" width="22.5" style="187" customWidth="1"/>
    <col min="8452" max="8452" width="2.5" style="187" customWidth="1"/>
    <col min="8453" max="8453" width="1.25" style="187" customWidth="1"/>
    <col min="8454" max="8454" width="18.75" style="187" customWidth="1"/>
    <col min="8455" max="8455" width="8.75" style="187" customWidth="1"/>
    <col min="8456" max="8456" width="18.75" style="187" customWidth="1"/>
    <col min="8457" max="8458" width="8.75" style="187" customWidth="1"/>
    <col min="8459" max="8459" width="15.875" style="187" bestFit="1" customWidth="1"/>
    <col min="8460" max="8460" width="12.875" style="187" bestFit="1" customWidth="1"/>
    <col min="8461" max="8461" width="11.625" style="187" bestFit="1" customWidth="1"/>
    <col min="8462" max="8462" width="9" style="187"/>
    <col min="8463" max="8463" width="10" style="187" bestFit="1" customWidth="1"/>
    <col min="8464" max="8464" width="11.625" style="187" bestFit="1" customWidth="1"/>
    <col min="8465" max="8704" width="9" style="187"/>
    <col min="8705" max="8705" width="0" style="187" hidden="1" customWidth="1"/>
    <col min="8706" max="8706" width="2.625" style="187" customWidth="1"/>
    <col min="8707" max="8707" width="22.5" style="187" customWidth="1"/>
    <col min="8708" max="8708" width="2.5" style="187" customWidth="1"/>
    <col min="8709" max="8709" width="1.25" style="187" customWidth="1"/>
    <col min="8710" max="8710" width="18.75" style="187" customWidth="1"/>
    <col min="8711" max="8711" width="8.75" style="187" customWidth="1"/>
    <col min="8712" max="8712" width="18.75" style="187" customWidth="1"/>
    <col min="8713" max="8714" width="8.75" style="187" customWidth="1"/>
    <col min="8715" max="8715" width="15.875" style="187" bestFit="1" customWidth="1"/>
    <col min="8716" max="8716" width="12.875" style="187" bestFit="1" customWidth="1"/>
    <col min="8717" max="8717" width="11.625" style="187" bestFit="1" customWidth="1"/>
    <col min="8718" max="8718" width="9" style="187"/>
    <col min="8719" max="8719" width="10" style="187" bestFit="1" customWidth="1"/>
    <col min="8720" max="8720" width="11.625" style="187" bestFit="1" customWidth="1"/>
    <col min="8721" max="8960" width="9" style="187"/>
    <col min="8961" max="8961" width="0" style="187" hidden="1" customWidth="1"/>
    <col min="8962" max="8962" width="2.625" style="187" customWidth="1"/>
    <col min="8963" max="8963" width="22.5" style="187" customWidth="1"/>
    <col min="8964" max="8964" width="2.5" style="187" customWidth="1"/>
    <col min="8965" max="8965" width="1.25" style="187" customWidth="1"/>
    <col min="8966" max="8966" width="18.75" style="187" customWidth="1"/>
    <col min="8967" max="8967" width="8.75" style="187" customWidth="1"/>
    <col min="8968" max="8968" width="18.75" style="187" customWidth="1"/>
    <col min="8969" max="8970" width="8.75" style="187" customWidth="1"/>
    <col min="8971" max="8971" width="15.875" style="187" bestFit="1" customWidth="1"/>
    <col min="8972" max="8972" width="12.875" style="187" bestFit="1" customWidth="1"/>
    <col min="8973" max="8973" width="11.625" style="187" bestFit="1" customWidth="1"/>
    <col min="8974" max="8974" width="9" style="187"/>
    <col min="8975" max="8975" width="10" style="187" bestFit="1" customWidth="1"/>
    <col min="8976" max="8976" width="11.625" style="187" bestFit="1" customWidth="1"/>
    <col min="8977" max="9216" width="9" style="187"/>
    <col min="9217" max="9217" width="0" style="187" hidden="1" customWidth="1"/>
    <col min="9218" max="9218" width="2.625" style="187" customWidth="1"/>
    <col min="9219" max="9219" width="22.5" style="187" customWidth="1"/>
    <col min="9220" max="9220" width="2.5" style="187" customWidth="1"/>
    <col min="9221" max="9221" width="1.25" style="187" customWidth="1"/>
    <col min="9222" max="9222" width="18.75" style="187" customWidth="1"/>
    <col min="9223" max="9223" width="8.75" style="187" customWidth="1"/>
    <col min="9224" max="9224" width="18.75" style="187" customWidth="1"/>
    <col min="9225" max="9226" width="8.75" style="187" customWidth="1"/>
    <col min="9227" max="9227" width="15.875" style="187" bestFit="1" customWidth="1"/>
    <col min="9228" max="9228" width="12.875" style="187" bestFit="1" customWidth="1"/>
    <col min="9229" max="9229" width="11.625" style="187" bestFit="1" customWidth="1"/>
    <col min="9230" max="9230" width="9" style="187"/>
    <col min="9231" max="9231" width="10" style="187" bestFit="1" customWidth="1"/>
    <col min="9232" max="9232" width="11.625" style="187" bestFit="1" customWidth="1"/>
    <col min="9233" max="9472" width="9" style="187"/>
    <col min="9473" max="9473" width="0" style="187" hidden="1" customWidth="1"/>
    <col min="9474" max="9474" width="2.625" style="187" customWidth="1"/>
    <col min="9475" max="9475" width="22.5" style="187" customWidth="1"/>
    <col min="9476" max="9476" width="2.5" style="187" customWidth="1"/>
    <col min="9477" max="9477" width="1.25" style="187" customWidth="1"/>
    <col min="9478" max="9478" width="18.75" style="187" customWidth="1"/>
    <col min="9479" max="9479" width="8.75" style="187" customWidth="1"/>
    <col min="9480" max="9480" width="18.75" style="187" customWidth="1"/>
    <col min="9481" max="9482" width="8.75" style="187" customWidth="1"/>
    <col min="9483" max="9483" width="15.875" style="187" bestFit="1" customWidth="1"/>
    <col min="9484" max="9484" width="12.875" style="187" bestFit="1" customWidth="1"/>
    <col min="9485" max="9485" width="11.625" style="187" bestFit="1" customWidth="1"/>
    <col min="9486" max="9486" width="9" style="187"/>
    <col min="9487" max="9487" width="10" style="187" bestFit="1" customWidth="1"/>
    <col min="9488" max="9488" width="11.625" style="187" bestFit="1" customWidth="1"/>
    <col min="9489" max="9728" width="9" style="187"/>
    <col min="9729" max="9729" width="0" style="187" hidden="1" customWidth="1"/>
    <col min="9730" max="9730" width="2.625" style="187" customWidth="1"/>
    <col min="9731" max="9731" width="22.5" style="187" customWidth="1"/>
    <col min="9732" max="9732" width="2.5" style="187" customWidth="1"/>
    <col min="9733" max="9733" width="1.25" style="187" customWidth="1"/>
    <col min="9734" max="9734" width="18.75" style="187" customWidth="1"/>
    <col min="9735" max="9735" width="8.75" style="187" customWidth="1"/>
    <col min="9736" max="9736" width="18.75" style="187" customWidth="1"/>
    <col min="9737" max="9738" width="8.75" style="187" customWidth="1"/>
    <col min="9739" max="9739" width="15.875" style="187" bestFit="1" customWidth="1"/>
    <col min="9740" max="9740" width="12.875" style="187" bestFit="1" customWidth="1"/>
    <col min="9741" max="9741" width="11.625" style="187" bestFit="1" customWidth="1"/>
    <col min="9742" max="9742" width="9" style="187"/>
    <col min="9743" max="9743" width="10" style="187" bestFit="1" customWidth="1"/>
    <col min="9744" max="9744" width="11.625" style="187" bestFit="1" customWidth="1"/>
    <col min="9745" max="9984" width="9" style="187"/>
    <col min="9985" max="9985" width="0" style="187" hidden="1" customWidth="1"/>
    <col min="9986" max="9986" width="2.625" style="187" customWidth="1"/>
    <col min="9987" max="9987" width="22.5" style="187" customWidth="1"/>
    <col min="9988" max="9988" width="2.5" style="187" customWidth="1"/>
    <col min="9989" max="9989" width="1.25" style="187" customWidth="1"/>
    <col min="9990" max="9990" width="18.75" style="187" customWidth="1"/>
    <col min="9991" max="9991" width="8.75" style="187" customWidth="1"/>
    <col min="9992" max="9992" width="18.75" style="187" customWidth="1"/>
    <col min="9993" max="9994" width="8.75" style="187" customWidth="1"/>
    <col min="9995" max="9995" width="15.875" style="187" bestFit="1" customWidth="1"/>
    <col min="9996" max="9996" width="12.875" style="187" bestFit="1" customWidth="1"/>
    <col min="9997" max="9997" width="11.625" style="187" bestFit="1" customWidth="1"/>
    <col min="9998" max="9998" width="9" style="187"/>
    <col min="9999" max="9999" width="10" style="187" bestFit="1" customWidth="1"/>
    <col min="10000" max="10000" width="11.625" style="187" bestFit="1" customWidth="1"/>
    <col min="10001" max="10240" width="9" style="187"/>
    <col min="10241" max="10241" width="0" style="187" hidden="1" customWidth="1"/>
    <col min="10242" max="10242" width="2.625" style="187" customWidth="1"/>
    <col min="10243" max="10243" width="22.5" style="187" customWidth="1"/>
    <col min="10244" max="10244" width="2.5" style="187" customWidth="1"/>
    <col min="10245" max="10245" width="1.25" style="187" customWidth="1"/>
    <col min="10246" max="10246" width="18.75" style="187" customWidth="1"/>
    <col min="10247" max="10247" width="8.75" style="187" customWidth="1"/>
    <col min="10248" max="10248" width="18.75" style="187" customWidth="1"/>
    <col min="10249" max="10250" width="8.75" style="187" customWidth="1"/>
    <col min="10251" max="10251" width="15.875" style="187" bestFit="1" customWidth="1"/>
    <col min="10252" max="10252" width="12.875" style="187" bestFit="1" customWidth="1"/>
    <col min="10253" max="10253" width="11.625" style="187" bestFit="1" customWidth="1"/>
    <col min="10254" max="10254" width="9" style="187"/>
    <col min="10255" max="10255" width="10" style="187" bestFit="1" customWidth="1"/>
    <col min="10256" max="10256" width="11.625" style="187" bestFit="1" customWidth="1"/>
    <col min="10257" max="10496" width="9" style="187"/>
    <col min="10497" max="10497" width="0" style="187" hidden="1" customWidth="1"/>
    <col min="10498" max="10498" width="2.625" style="187" customWidth="1"/>
    <col min="10499" max="10499" width="22.5" style="187" customWidth="1"/>
    <col min="10500" max="10500" width="2.5" style="187" customWidth="1"/>
    <col min="10501" max="10501" width="1.25" style="187" customWidth="1"/>
    <col min="10502" max="10502" width="18.75" style="187" customWidth="1"/>
    <col min="10503" max="10503" width="8.75" style="187" customWidth="1"/>
    <col min="10504" max="10504" width="18.75" style="187" customWidth="1"/>
    <col min="10505" max="10506" width="8.75" style="187" customWidth="1"/>
    <col min="10507" max="10507" width="15.875" style="187" bestFit="1" customWidth="1"/>
    <col min="10508" max="10508" width="12.875" style="187" bestFit="1" customWidth="1"/>
    <col min="10509" max="10509" width="11.625" style="187" bestFit="1" customWidth="1"/>
    <col min="10510" max="10510" width="9" style="187"/>
    <col min="10511" max="10511" width="10" style="187" bestFit="1" customWidth="1"/>
    <col min="10512" max="10512" width="11.625" style="187" bestFit="1" customWidth="1"/>
    <col min="10513" max="10752" width="9" style="187"/>
    <col min="10753" max="10753" width="0" style="187" hidden="1" customWidth="1"/>
    <col min="10754" max="10754" width="2.625" style="187" customWidth="1"/>
    <col min="10755" max="10755" width="22.5" style="187" customWidth="1"/>
    <col min="10756" max="10756" width="2.5" style="187" customWidth="1"/>
    <col min="10757" max="10757" width="1.25" style="187" customWidth="1"/>
    <col min="10758" max="10758" width="18.75" style="187" customWidth="1"/>
    <col min="10759" max="10759" width="8.75" style="187" customWidth="1"/>
    <col min="10760" max="10760" width="18.75" style="187" customWidth="1"/>
    <col min="10761" max="10762" width="8.75" style="187" customWidth="1"/>
    <col min="10763" max="10763" width="15.875" style="187" bestFit="1" customWidth="1"/>
    <col min="10764" max="10764" width="12.875" style="187" bestFit="1" customWidth="1"/>
    <col min="10765" max="10765" width="11.625" style="187" bestFit="1" customWidth="1"/>
    <col min="10766" max="10766" width="9" style="187"/>
    <col min="10767" max="10767" width="10" style="187" bestFit="1" customWidth="1"/>
    <col min="10768" max="10768" width="11.625" style="187" bestFit="1" customWidth="1"/>
    <col min="10769" max="11008" width="9" style="187"/>
    <col min="11009" max="11009" width="0" style="187" hidden="1" customWidth="1"/>
    <col min="11010" max="11010" width="2.625" style="187" customWidth="1"/>
    <col min="11011" max="11011" width="22.5" style="187" customWidth="1"/>
    <col min="11012" max="11012" width="2.5" style="187" customWidth="1"/>
    <col min="11013" max="11013" width="1.25" style="187" customWidth="1"/>
    <col min="11014" max="11014" width="18.75" style="187" customWidth="1"/>
    <col min="11015" max="11015" width="8.75" style="187" customWidth="1"/>
    <col min="11016" max="11016" width="18.75" style="187" customWidth="1"/>
    <col min="11017" max="11018" width="8.75" style="187" customWidth="1"/>
    <col min="11019" max="11019" width="15.875" style="187" bestFit="1" customWidth="1"/>
    <col min="11020" max="11020" width="12.875" style="187" bestFit="1" customWidth="1"/>
    <col min="11021" max="11021" width="11.625" style="187" bestFit="1" customWidth="1"/>
    <col min="11022" max="11022" width="9" style="187"/>
    <col min="11023" max="11023" width="10" style="187" bestFit="1" customWidth="1"/>
    <col min="11024" max="11024" width="11.625" style="187" bestFit="1" customWidth="1"/>
    <col min="11025" max="11264" width="9" style="187"/>
    <col min="11265" max="11265" width="0" style="187" hidden="1" customWidth="1"/>
    <col min="11266" max="11266" width="2.625" style="187" customWidth="1"/>
    <col min="11267" max="11267" width="22.5" style="187" customWidth="1"/>
    <col min="11268" max="11268" width="2.5" style="187" customWidth="1"/>
    <col min="11269" max="11269" width="1.25" style="187" customWidth="1"/>
    <col min="11270" max="11270" width="18.75" style="187" customWidth="1"/>
    <col min="11271" max="11271" width="8.75" style="187" customWidth="1"/>
    <col min="11272" max="11272" width="18.75" style="187" customWidth="1"/>
    <col min="11273" max="11274" width="8.75" style="187" customWidth="1"/>
    <col min="11275" max="11275" width="15.875" style="187" bestFit="1" customWidth="1"/>
    <col min="11276" max="11276" width="12.875" style="187" bestFit="1" customWidth="1"/>
    <col min="11277" max="11277" width="11.625" style="187" bestFit="1" customWidth="1"/>
    <col min="11278" max="11278" width="9" style="187"/>
    <col min="11279" max="11279" width="10" style="187" bestFit="1" customWidth="1"/>
    <col min="11280" max="11280" width="11.625" style="187" bestFit="1" customWidth="1"/>
    <col min="11281" max="11520" width="9" style="187"/>
    <col min="11521" max="11521" width="0" style="187" hidden="1" customWidth="1"/>
    <col min="11522" max="11522" width="2.625" style="187" customWidth="1"/>
    <col min="11523" max="11523" width="22.5" style="187" customWidth="1"/>
    <col min="11524" max="11524" width="2.5" style="187" customWidth="1"/>
    <col min="11525" max="11525" width="1.25" style="187" customWidth="1"/>
    <col min="11526" max="11526" width="18.75" style="187" customWidth="1"/>
    <col min="11527" max="11527" width="8.75" style="187" customWidth="1"/>
    <col min="11528" max="11528" width="18.75" style="187" customWidth="1"/>
    <col min="11529" max="11530" width="8.75" style="187" customWidth="1"/>
    <col min="11531" max="11531" width="15.875" style="187" bestFit="1" customWidth="1"/>
    <col min="11532" max="11532" width="12.875" style="187" bestFit="1" customWidth="1"/>
    <col min="11533" max="11533" width="11.625" style="187" bestFit="1" customWidth="1"/>
    <col min="11534" max="11534" width="9" style="187"/>
    <col min="11535" max="11535" width="10" style="187" bestFit="1" customWidth="1"/>
    <col min="11536" max="11536" width="11.625" style="187" bestFit="1" customWidth="1"/>
    <col min="11537" max="11776" width="9" style="187"/>
    <col min="11777" max="11777" width="0" style="187" hidden="1" customWidth="1"/>
    <col min="11778" max="11778" width="2.625" style="187" customWidth="1"/>
    <col min="11779" max="11779" width="22.5" style="187" customWidth="1"/>
    <col min="11780" max="11780" width="2.5" style="187" customWidth="1"/>
    <col min="11781" max="11781" width="1.25" style="187" customWidth="1"/>
    <col min="11782" max="11782" width="18.75" style="187" customWidth="1"/>
    <col min="11783" max="11783" width="8.75" style="187" customWidth="1"/>
    <col min="11784" max="11784" width="18.75" style="187" customWidth="1"/>
    <col min="11785" max="11786" width="8.75" style="187" customWidth="1"/>
    <col min="11787" max="11787" width="15.875" style="187" bestFit="1" customWidth="1"/>
    <col min="11788" max="11788" width="12.875" style="187" bestFit="1" customWidth="1"/>
    <col min="11789" max="11789" width="11.625" style="187" bestFit="1" customWidth="1"/>
    <col min="11790" max="11790" width="9" style="187"/>
    <col min="11791" max="11791" width="10" style="187" bestFit="1" customWidth="1"/>
    <col min="11792" max="11792" width="11.625" style="187" bestFit="1" customWidth="1"/>
    <col min="11793" max="12032" width="9" style="187"/>
    <col min="12033" max="12033" width="0" style="187" hidden="1" customWidth="1"/>
    <col min="12034" max="12034" width="2.625" style="187" customWidth="1"/>
    <col min="12035" max="12035" width="22.5" style="187" customWidth="1"/>
    <col min="12036" max="12036" width="2.5" style="187" customWidth="1"/>
    <col min="12037" max="12037" width="1.25" style="187" customWidth="1"/>
    <col min="12038" max="12038" width="18.75" style="187" customWidth="1"/>
    <col min="12039" max="12039" width="8.75" style="187" customWidth="1"/>
    <col min="12040" max="12040" width="18.75" style="187" customWidth="1"/>
    <col min="12041" max="12042" width="8.75" style="187" customWidth="1"/>
    <col min="12043" max="12043" width="15.875" style="187" bestFit="1" customWidth="1"/>
    <col min="12044" max="12044" width="12.875" style="187" bestFit="1" customWidth="1"/>
    <col min="12045" max="12045" width="11.625" style="187" bestFit="1" customWidth="1"/>
    <col min="12046" max="12046" width="9" style="187"/>
    <col min="12047" max="12047" width="10" style="187" bestFit="1" customWidth="1"/>
    <col min="12048" max="12048" width="11.625" style="187" bestFit="1" customWidth="1"/>
    <col min="12049" max="12288" width="9" style="187"/>
    <col min="12289" max="12289" width="0" style="187" hidden="1" customWidth="1"/>
    <col min="12290" max="12290" width="2.625" style="187" customWidth="1"/>
    <col min="12291" max="12291" width="22.5" style="187" customWidth="1"/>
    <col min="12292" max="12292" width="2.5" style="187" customWidth="1"/>
    <col min="12293" max="12293" width="1.25" style="187" customWidth="1"/>
    <col min="12294" max="12294" width="18.75" style="187" customWidth="1"/>
    <col min="12295" max="12295" width="8.75" style="187" customWidth="1"/>
    <col min="12296" max="12296" width="18.75" style="187" customWidth="1"/>
    <col min="12297" max="12298" width="8.75" style="187" customWidth="1"/>
    <col min="12299" max="12299" width="15.875" style="187" bestFit="1" customWidth="1"/>
    <col min="12300" max="12300" width="12.875" style="187" bestFit="1" customWidth="1"/>
    <col min="12301" max="12301" width="11.625" style="187" bestFit="1" customWidth="1"/>
    <col min="12302" max="12302" width="9" style="187"/>
    <col min="12303" max="12303" width="10" style="187" bestFit="1" customWidth="1"/>
    <col min="12304" max="12304" width="11.625" style="187" bestFit="1" customWidth="1"/>
    <col min="12305" max="12544" width="9" style="187"/>
    <col min="12545" max="12545" width="0" style="187" hidden="1" customWidth="1"/>
    <col min="12546" max="12546" width="2.625" style="187" customWidth="1"/>
    <col min="12547" max="12547" width="22.5" style="187" customWidth="1"/>
    <col min="12548" max="12548" width="2.5" style="187" customWidth="1"/>
    <col min="12549" max="12549" width="1.25" style="187" customWidth="1"/>
    <col min="12550" max="12550" width="18.75" style="187" customWidth="1"/>
    <col min="12551" max="12551" width="8.75" style="187" customWidth="1"/>
    <col min="12552" max="12552" width="18.75" style="187" customWidth="1"/>
    <col min="12553" max="12554" width="8.75" style="187" customWidth="1"/>
    <col min="12555" max="12555" width="15.875" style="187" bestFit="1" customWidth="1"/>
    <col min="12556" max="12556" width="12.875" style="187" bestFit="1" customWidth="1"/>
    <col min="12557" max="12557" width="11.625" style="187" bestFit="1" customWidth="1"/>
    <col min="12558" max="12558" width="9" style="187"/>
    <col min="12559" max="12559" width="10" style="187" bestFit="1" customWidth="1"/>
    <col min="12560" max="12560" width="11.625" style="187" bestFit="1" customWidth="1"/>
    <col min="12561" max="12800" width="9" style="187"/>
    <col min="12801" max="12801" width="0" style="187" hidden="1" customWidth="1"/>
    <col min="12802" max="12802" width="2.625" style="187" customWidth="1"/>
    <col min="12803" max="12803" width="22.5" style="187" customWidth="1"/>
    <col min="12804" max="12804" width="2.5" style="187" customWidth="1"/>
    <col min="12805" max="12805" width="1.25" style="187" customWidth="1"/>
    <col min="12806" max="12806" width="18.75" style="187" customWidth="1"/>
    <col min="12807" max="12807" width="8.75" style="187" customWidth="1"/>
    <col min="12808" max="12808" width="18.75" style="187" customWidth="1"/>
    <col min="12809" max="12810" width="8.75" style="187" customWidth="1"/>
    <col min="12811" max="12811" width="15.875" style="187" bestFit="1" customWidth="1"/>
    <col min="12812" max="12812" width="12.875" style="187" bestFit="1" customWidth="1"/>
    <col min="12813" max="12813" width="11.625" style="187" bestFit="1" customWidth="1"/>
    <col min="12814" max="12814" width="9" style="187"/>
    <col min="12815" max="12815" width="10" style="187" bestFit="1" customWidth="1"/>
    <col min="12816" max="12816" width="11.625" style="187" bestFit="1" customWidth="1"/>
    <col min="12817" max="13056" width="9" style="187"/>
    <col min="13057" max="13057" width="0" style="187" hidden="1" customWidth="1"/>
    <col min="13058" max="13058" width="2.625" style="187" customWidth="1"/>
    <col min="13059" max="13059" width="22.5" style="187" customWidth="1"/>
    <col min="13060" max="13060" width="2.5" style="187" customWidth="1"/>
    <col min="13061" max="13061" width="1.25" style="187" customWidth="1"/>
    <col min="13062" max="13062" width="18.75" style="187" customWidth="1"/>
    <col min="13063" max="13063" width="8.75" style="187" customWidth="1"/>
    <col min="13064" max="13064" width="18.75" style="187" customWidth="1"/>
    <col min="13065" max="13066" width="8.75" style="187" customWidth="1"/>
    <col min="13067" max="13067" width="15.875" style="187" bestFit="1" customWidth="1"/>
    <col min="13068" max="13068" width="12.875" style="187" bestFit="1" customWidth="1"/>
    <col min="13069" max="13069" width="11.625" style="187" bestFit="1" customWidth="1"/>
    <col min="13070" max="13070" width="9" style="187"/>
    <col min="13071" max="13071" width="10" style="187" bestFit="1" customWidth="1"/>
    <col min="13072" max="13072" width="11.625" style="187" bestFit="1" customWidth="1"/>
    <col min="13073" max="13312" width="9" style="187"/>
    <col min="13313" max="13313" width="0" style="187" hidden="1" customWidth="1"/>
    <col min="13314" max="13314" width="2.625" style="187" customWidth="1"/>
    <col min="13315" max="13315" width="22.5" style="187" customWidth="1"/>
    <col min="13316" max="13316" width="2.5" style="187" customWidth="1"/>
    <col min="13317" max="13317" width="1.25" style="187" customWidth="1"/>
    <col min="13318" max="13318" width="18.75" style="187" customWidth="1"/>
    <col min="13319" max="13319" width="8.75" style="187" customWidth="1"/>
    <col min="13320" max="13320" width="18.75" style="187" customWidth="1"/>
    <col min="13321" max="13322" width="8.75" style="187" customWidth="1"/>
    <col min="13323" max="13323" width="15.875" style="187" bestFit="1" customWidth="1"/>
    <col min="13324" max="13324" width="12.875" style="187" bestFit="1" customWidth="1"/>
    <col min="13325" max="13325" width="11.625" style="187" bestFit="1" customWidth="1"/>
    <col min="13326" max="13326" width="9" style="187"/>
    <col min="13327" max="13327" width="10" style="187" bestFit="1" customWidth="1"/>
    <col min="13328" max="13328" width="11.625" style="187" bestFit="1" customWidth="1"/>
    <col min="13329" max="13568" width="9" style="187"/>
    <col min="13569" max="13569" width="0" style="187" hidden="1" customWidth="1"/>
    <col min="13570" max="13570" width="2.625" style="187" customWidth="1"/>
    <col min="13571" max="13571" width="22.5" style="187" customWidth="1"/>
    <col min="13572" max="13572" width="2.5" style="187" customWidth="1"/>
    <col min="13573" max="13573" width="1.25" style="187" customWidth="1"/>
    <col min="13574" max="13574" width="18.75" style="187" customWidth="1"/>
    <col min="13575" max="13575" width="8.75" style="187" customWidth="1"/>
    <col min="13576" max="13576" width="18.75" style="187" customWidth="1"/>
    <col min="13577" max="13578" width="8.75" style="187" customWidth="1"/>
    <col min="13579" max="13579" width="15.875" style="187" bestFit="1" customWidth="1"/>
    <col min="13580" max="13580" width="12.875" style="187" bestFit="1" customWidth="1"/>
    <col min="13581" max="13581" width="11.625" style="187" bestFit="1" customWidth="1"/>
    <col min="13582" max="13582" width="9" style="187"/>
    <col min="13583" max="13583" width="10" style="187" bestFit="1" customWidth="1"/>
    <col min="13584" max="13584" width="11.625" style="187" bestFit="1" customWidth="1"/>
    <col min="13585" max="13824" width="9" style="187"/>
    <col min="13825" max="13825" width="0" style="187" hidden="1" customWidth="1"/>
    <col min="13826" max="13826" width="2.625" style="187" customWidth="1"/>
    <col min="13827" max="13827" width="22.5" style="187" customWidth="1"/>
    <col min="13828" max="13828" width="2.5" style="187" customWidth="1"/>
    <col min="13829" max="13829" width="1.25" style="187" customWidth="1"/>
    <col min="13830" max="13830" width="18.75" style="187" customWidth="1"/>
    <col min="13831" max="13831" width="8.75" style="187" customWidth="1"/>
    <col min="13832" max="13832" width="18.75" style="187" customWidth="1"/>
    <col min="13833" max="13834" width="8.75" style="187" customWidth="1"/>
    <col min="13835" max="13835" width="15.875" style="187" bestFit="1" customWidth="1"/>
    <col min="13836" max="13836" width="12.875" style="187" bestFit="1" customWidth="1"/>
    <col min="13837" max="13837" width="11.625" style="187" bestFit="1" customWidth="1"/>
    <col min="13838" max="13838" width="9" style="187"/>
    <col min="13839" max="13839" width="10" style="187" bestFit="1" customWidth="1"/>
    <col min="13840" max="13840" width="11.625" style="187" bestFit="1" customWidth="1"/>
    <col min="13841" max="14080" width="9" style="187"/>
    <col min="14081" max="14081" width="0" style="187" hidden="1" customWidth="1"/>
    <col min="14082" max="14082" width="2.625" style="187" customWidth="1"/>
    <col min="14083" max="14083" width="22.5" style="187" customWidth="1"/>
    <col min="14084" max="14084" width="2.5" style="187" customWidth="1"/>
    <col min="14085" max="14085" width="1.25" style="187" customWidth="1"/>
    <col min="14086" max="14086" width="18.75" style="187" customWidth="1"/>
    <col min="14087" max="14087" width="8.75" style="187" customWidth="1"/>
    <col min="14088" max="14088" width="18.75" style="187" customWidth="1"/>
    <col min="14089" max="14090" width="8.75" style="187" customWidth="1"/>
    <col min="14091" max="14091" width="15.875" style="187" bestFit="1" customWidth="1"/>
    <col min="14092" max="14092" width="12.875" style="187" bestFit="1" customWidth="1"/>
    <col min="14093" max="14093" width="11.625" style="187" bestFit="1" customWidth="1"/>
    <col min="14094" max="14094" width="9" style="187"/>
    <col min="14095" max="14095" width="10" style="187" bestFit="1" customWidth="1"/>
    <col min="14096" max="14096" width="11.625" style="187" bestFit="1" customWidth="1"/>
    <col min="14097" max="14336" width="9" style="187"/>
    <col min="14337" max="14337" width="0" style="187" hidden="1" customWidth="1"/>
    <col min="14338" max="14338" width="2.625" style="187" customWidth="1"/>
    <col min="14339" max="14339" width="22.5" style="187" customWidth="1"/>
    <col min="14340" max="14340" width="2.5" style="187" customWidth="1"/>
    <col min="14341" max="14341" width="1.25" style="187" customWidth="1"/>
    <col min="14342" max="14342" width="18.75" style="187" customWidth="1"/>
    <col min="14343" max="14343" width="8.75" style="187" customWidth="1"/>
    <col min="14344" max="14344" width="18.75" style="187" customWidth="1"/>
    <col min="14345" max="14346" width="8.75" style="187" customWidth="1"/>
    <col min="14347" max="14347" width="15.875" style="187" bestFit="1" customWidth="1"/>
    <col min="14348" max="14348" width="12.875" style="187" bestFit="1" customWidth="1"/>
    <col min="14349" max="14349" width="11.625" style="187" bestFit="1" customWidth="1"/>
    <col min="14350" max="14350" width="9" style="187"/>
    <col min="14351" max="14351" width="10" style="187" bestFit="1" customWidth="1"/>
    <col min="14352" max="14352" width="11.625" style="187" bestFit="1" customWidth="1"/>
    <col min="14353" max="14592" width="9" style="187"/>
    <col min="14593" max="14593" width="0" style="187" hidden="1" customWidth="1"/>
    <col min="14594" max="14594" width="2.625" style="187" customWidth="1"/>
    <col min="14595" max="14595" width="22.5" style="187" customWidth="1"/>
    <col min="14596" max="14596" width="2.5" style="187" customWidth="1"/>
    <col min="14597" max="14597" width="1.25" style="187" customWidth="1"/>
    <col min="14598" max="14598" width="18.75" style="187" customWidth="1"/>
    <col min="14599" max="14599" width="8.75" style="187" customWidth="1"/>
    <col min="14600" max="14600" width="18.75" style="187" customWidth="1"/>
    <col min="14601" max="14602" width="8.75" style="187" customWidth="1"/>
    <col min="14603" max="14603" width="15.875" style="187" bestFit="1" customWidth="1"/>
    <col min="14604" max="14604" width="12.875" style="187" bestFit="1" customWidth="1"/>
    <col min="14605" max="14605" width="11.625" style="187" bestFit="1" customWidth="1"/>
    <col min="14606" max="14606" width="9" style="187"/>
    <col min="14607" max="14607" width="10" style="187" bestFit="1" customWidth="1"/>
    <col min="14608" max="14608" width="11.625" style="187" bestFit="1" customWidth="1"/>
    <col min="14609" max="14848" width="9" style="187"/>
    <col min="14849" max="14849" width="0" style="187" hidden="1" customWidth="1"/>
    <col min="14850" max="14850" width="2.625" style="187" customWidth="1"/>
    <col min="14851" max="14851" width="22.5" style="187" customWidth="1"/>
    <col min="14852" max="14852" width="2.5" style="187" customWidth="1"/>
    <col min="14853" max="14853" width="1.25" style="187" customWidth="1"/>
    <col min="14854" max="14854" width="18.75" style="187" customWidth="1"/>
    <col min="14855" max="14855" width="8.75" style="187" customWidth="1"/>
    <col min="14856" max="14856" width="18.75" style="187" customWidth="1"/>
    <col min="14857" max="14858" width="8.75" style="187" customWidth="1"/>
    <col min="14859" max="14859" width="15.875" style="187" bestFit="1" customWidth="1"/>
    <col min="14860" max="14860" width="12.875" style="187" bestFit="1" customWidth="1"/>
    <col min="14861" max="14861" width="11.625" style="187" bestFit="1" customWidth="1"/>
    <col min="14862" max="14862" width="9" style="187"/>
    <col min="14863" max="14863" width="10" style="187" bestFit="1" customWidth="1"/>
    <col min="14864" max="14864" width="11.625" style="187" bestFit="1" customWidth="1"/>
    <col min="14865" max="15104" width="9" style="187"/>
    <col min="15105" max="15105" width="0" style="187" hidden="1" customWidth="1"/>
    <col min="15106" max="15106" width="2.625" style="187" customWidth="1"/>
    <col min="15107" max="15107" width="22.5" style="187" customWidth="1"/>
    <col min="15108" max="15108" width="2.5" style="187" customWidth="1"/>
    <col min="15109" max="15109" width="1.25" style="187" customWidth="1"/>
    <col min="15110" max="15110" width="18.75" style="187" customWidth="1"/>
    <col min="15111" max="15111" width="8.75" style="187" customWidth="1"/>
    <col min="15112" max="15112" width="18.75" style="187" customWidth="1"/>
    <col min="15113" max="15114" width="8.75" style="187" customWidth="1"/>
    <col min="15115" max="15115" width="15.875" style="187" bestFit="1" customWidth="1"/>
    <col min="15116" max="15116" width="12.875" style="187" bestFit="1" customWidth="1"/>
    <col min="15117" max="15117" width="11.625" style="187" bestFit="1" customWidth="1"/>
    <col min="15118" max="15118" width="9" style="187"/>
    <col min="15119" max="15119" width="10" style="187" bestFit="1" customWidth="1"/>
    <col min="15120" max="15120" width="11.625" style="187" bestFit="1" customWidth="1"/>
    <col min="15121" max="15360" width="9" style="187"/>
    <col min="15361" max="15361" width="0" style="187" hidden="1" customWidth="1"/>
    <col min="15362" max="15362" width="2.625" style="187" customWidth="1"/>
    <col min="15363" max="15363" width="22.5" style="187" customWidth="1"/>
    <col min="15364" max="15364" width="2.5" style="187" customWidth="1"/>
    <col min="15365" max="15365" width="1.25" style="187" customWidth="1"/>
    <col min="15366" max="15366" width="18.75" style="187" customWidth="1"/>
    <col min="15367" max="15367" width="8.75" style="187" customWidth="1"/>
    <col min="15368" max="15368" width="18.75" style="187" customWidth="1"/>
    <col min="15369" max="15370" width="8.75" style="187" customWidth="1"/>
    <col min="15371" max="15371" width="15.875" style="187" bestFit="1" customWidth="1"/>
    <col min="15372" max="15372" width="12.875" style="187" bestFit="1" customWidth="1"/>
    <col min="15373" max="15373" width="11.625" style="187" bestFit="1" customWidth="1"/>
    <col min="15374" max="15374" width="9" style="187"/>
    <col min="15375" max="15375" width="10" style="187" bestFit="1" customWidth="1"/>
    <col min="15376" max="15376" width="11.625" style="187" bestFit="1" customWidth="1"/>
    <col min="15377" max="15616" width="9" style="187"/>
    <col min="15617" max="15617" width="0" style="187" hidden="1" customWidth="1"/>
    <col min="15618" max="15618" width="2.625" style="187" customWidth="1"/>
    <col min="15619" max="15619" width="22.5" style="187" customWidth="1"/>
    <col min="15620" max="15620" width="2.5" style="187" customWidth="1"/>
    <col min="15621" max="15621" width="1.25" style="187" customWidth="1"/>
    <col min="15622" max="15622" width="18.75" style="187" customWidth="1"/>
    <col min="15623" max="15623" width="8.75" style="187" customWidth="1"/>
    <col min="15624" max="15624" width="18.75" style="187" customWidth="1"/>
    <col min="15625" max="15626" width="8.75" style="187" customWidth="1"/>
    <col min="15627" max="15627" width="15.875" style="187" bestFit="1" customWidth="1"/>
    <col min="15628" max="15628" width="12.875" style="187" bestFit="1" customWidth="1"/>
    <col min="15629" max="15629" width="11.625" style="187" bestFit="1" customWidth="1"/>
    <col min="15630" max="15630" width="9" style="187"/>
    <col min="15631" max="15631" width="10" style="187" bestFit="1" customWidth="1"/>
    <col min="15632" max="15632" width="11.625" style="187" bestFit="1" customWidth="1"/>
    <col min="15633" max="15872" width="9" style="187"/>
    <col min="15873" max="15873" width="0" style="187" hidden="1" customWidth="1"/>
    <col min="15874" max="15874" width="2.625" style="187" customWidth="1"/>
    <col min="15875" max="15875" width="22.5" style="187" customWidth="1"/>
    <col min="15876" max="15876" width="2.5" style="187" customWidth="1"/>
    <col min="15877" max="15877" width="1.25" style="187" customWidth="1"/>
    <col min="15878" max="15878" width="18.75" style="187" customWidth="1"/>
    <col min="15879" max="15879" width="8.75" style="187" customWidth="1"/>
    <col min="15880" max="15880" width="18.75" style="187" customWidth="1"/>
    <col min="15881" max="15882" width="8.75" style="187" customWidth="1"/>
    <col min="15883" max="15883" width="15.875" style="187" bestFit="1" customWidth="1"/>
    <col min="15884" max="15884" width="12.875" style="187" bestFit="1" customWidth="1"/>
    <col min="15885" max="15885" width="11.625" style="187" bestFit="1" customWidth="1"/>
    <col min="15886" max="15886" width="9" style="187"/>
    <col min="15887" max="15887" width="10" style="187" bestFit="1" customWidth="1"/>
    <col min="15888" max="15888" width="11.625" style="187" bestFit="1" customWidth="1"/>
    <col min="15889" max="16128" width="9" style="187"/>
    <col min="16129" max="16129" width="0" style="187" hidden="1" customWidth="1"/>
    <col min="16130" max="16130" width="2.625" style="187" customWidth="1"/>
    <col min="16131" max="16131" width="22.5" style="187" customWidth="1"/>
    <col min="16132" max="16132" width="2.5" style="187" customWidth="1"/>
    <col min="16133" max="16133" width="1.25" style="187" customWidth="1"/>
    <col min="16134" max="16134" width="18.75" style="187" customWidth="1"/>
    <col min="16135" max="16135" width="8.75" style="187" customWidth="1"/>
    <col min="16136" max="16136" width="18.75" style="187" customWidth="1"/>
    <col min="16137" max="16138" width="8.75" style="187" customWidth="1"/>
    <col min="16139" max="16139" width="15.875" style="187" bestFit="1" customWidth="1"/>
    <col min="16140" max="16140" width="12.875" style="187" bestFit="1" customWidth="1"/>
    <col min="16141" max="16141" width="11.625" style="187" bestFit="1" customWidth="1"/>
    <col min="16142" max="16142" width="9" style="187"/>
    <col min="16143" max="16143" width="10" style="187" bestFit="1" customWidth="1"/>
    <col min="16144" max="16144" width="11.625" style="187" bestFit="1" customWidth="1"/>
    <col min="16145" max="16384" width="9" style="187"/>
  </cols>
  <sheetData>
    <row r="1" spans="1:17" s="271" customFormat="1" ht="25.5" customHeight="1" x14ac:dyDescent="0.15">
      <c r="A1" s="1434" t="s">
        <v>661</v>
      </c>
      <c r="B1" s="1434"/>
      <c r="C1" s="1434"/>
      <c r="D1" s="1434"/>
      <c r="E1" s="1434"/>
      <c r="F1" s="1434"/>
      <c r="G1" s="1434"/>
      <c r="H1" s="1434"/>
      <c r="I1" s="1434"/>
      <c r="J1" s="376"/>
      <c r="K1" s="377"/>
      <c r="O1" s="379"/>
    </row>
    <row r="2" spans="1:17" s="271" customFormat="1" ht="13.5" customHeight="1" x14ac:dyDescent="0.15">
      <c r="A2" s="288"/>
      <c r="B2" s="288"/>
      <c r="C2" s="288"/>
      <c r="D2" s="288"/>
      <c r="E2" s="288"/>
      <c r="F2" s="288"/>
      <c r="G2" s="288"/>
      <c r="H2" s="288"/>
      <c r="I2" s="952"/>
      <c r="J2" s="381"/>
      <c r="K2" s="377"/>
      <c r="O2" s="379"/>
    </row>
    <row r="3" spans="1:17" s="271" customFormat="1" ht="19.5" customHeight="1" x14ac:dyDescent="0.15">
      <c r="A3" s="382"/>
      <c r="B3" s="382"/>
      <c r="C3" s="382"/>
      <c r="D3" s="382"/>
      <c r="E3" s="382"/>
      <c r="F3" s="383"/>
      <c r="G3" s="383"/>
      <c r="H3" s="383"/>
      <c r="I3" s="276" t="s">
        <v>251</v>
      </c>
      <c r="J3" s="384"/>
      <c r="O3" s="379"/>
    </row>
    <row r="4" spans="1:17" s="264" customFormat="1" ht="21" customHeight="1" x14ac:dyDescent="0.15">
      <c r="A4" s="953"/>
      <c r="B4" s="954"/>
      <c r="C4" s="955" t="s">
        <v>662</v>
      </c>
      <c r="D4" s="956"/>
      <c r="E4" s="957"/>
      <c r="F4" s="958" t="s">
        <v>245</v>
      </c>
      <c r="G4" s="959" t="s">
        <v>660</v>
      </c>
      <c r="H4" s="958" t="s">
        <v>244</v>
      </c>
      <c r="I4" s="959" t="s">
        <v>660</v>
      </c>
      <c r="J4" s="1435" t="s">
        <v>663</v>
      </c>
      <c r="K4" s="1436"/>
      <c r="L4" s="1436"/>
      <c r="M4" s="1436"/>
      <c r="O4" s="960" t="s">
        <v>664</v>
      </c>
    </row>
    <row r="5" spans="1:17" ht="20.100000000000001" customHeight="1" x14ac:dyDescent="0.15">
      <c r="A5" s="961"/>
      <c r="B5" s="1437" t="s">
        <v>287</v>
      </c>
      <c r="C5" s="1438"/>
      <c r="D5" s="1438"/>
      <c r="E5" s="962"/>
      <c r="F5" s="963">
        <v>2505</v>
      </c>
      <c r="G5" s="964">
        <f>+F5/$F$20*100</f>
        <v>0.13123167078610129</v>
      </c>
      <c r="H5" s="963">
        <v>2466</v>
      </c>
      <c r="I5" s="964">
        <v>0.1</v>
      </c>
      <c r="J5" s="965">
        <v>1</v>
      </c>
      <c r="K5" s="966" t="s">
        <v>293</v>
      </c>
      <c r="L5" s="967">
        <f ca="1">SUMIF($B$5:$D$20,$K5,$F$5:$F$20)</f>
        <v>618583</v>
      </c>
      <c r="M5" s="968">
        <f ca="1">SUMIF($B$5:$D$20,$K5,$G$5:$G$20)</f>
        <v>32.406259724502547</v>
      </c>
      <c r="N5" s="969">
        <f>+F5/F20</f>
        <v>1.3123167078610129E-3</v>
      </c>
      <c r="O5" s="373">
        <f>+F5/$F$20</f>
        <v>1.3123167078610129E-3</v>
      </c>
      <c r="P5" s="456">
        <f>F5-H5</f>
        <v>39</v>
      </c>
      <c r="Q5" s="457">
        <f>ROUND(P5/H5*100,1)</f>
        <v>1.6</v>
      </c>
    </row>
    <row r="6" spans="1:17" ht="20.100000000000001" customHeight="1" x14ac:dyDescent="0.15">
      <c r="A6" s="961"/>
      <c r="B6" s="1437" t="s">
        <v>290</v>
      </c>
      <c r="C6" s="1438"/>
      <c r="D6" s="1438"/>
      <c r="E6" s="962"/>
      <c r="F6" s="963">
        <v>122347</v>
      </c>
      <c r="G6" s="964">
        <f t="shared" ref="G6:G19" si="0">+F6/$F$20*100</f>
        <v>6.4095014872922684</v>
      </c>
      <c r="H6" s="963">
        <v>126665</v>
      </c>
      <c r="I6" s="964">
        <v>6.3</v>
      </c>
      <c r="J6" s="965">
        <v>2</v>
      </c>
      <c r="K6" s="966" t="s">
        <v>299</v>
      </c>
      <c r="L6" s="967">
        <f t="shared" ref="L6:L16" ca="1" si="1">SUMIF($B$5:$D$20,$K6,$F$5:$F$20)</f>
        <v>233913</v>
      </c>
      <c r="M6" s="968">
        <f t="shared" ref="M6:M16" ca="1" si="2">SUMIF($B$5:$D$20,$K6,$G$5:$G$20)</f>
        <v>12.254209105225273</v>
      </c>
      <c r="O6" s="373">
        <f t="shared" ref="O6:O19" si="3">+F6/$F$20</f>
        <v>6.4095014872922684E-2</v>
      </c>
      <c r="P6" s="456">
        <f>F6-H6</f>
        <v>-4318</v>
      </c>
      <c r="Q6" s="457">
        <f>ROUND(P6/H6*100,1)</f>
        <v>-3.4</v>
      </c>
    </row>
    <row r="7" spans="1:17" ht="20.100000000000001" customHeight="1" x14ac:dyDescent="0.15">
      <c r="A7" s="970"/>
      <c r="B7" s="1432" t="s">
        <v>293</v>
      </c>
      <c r="C7" s="1439"/>
      <c r="D7" s="1439"/>
      <c r="E7" s="971"/>
      <c r="F7" s="967">
        <v>618583</v>
      </c>
      <c r="G7" s="964">
        <f t="shared" si="0"/>
        <v>32.406259724502547</v>
      </c>
      <c r="H7" s="967">
        <v>593123</v>
      </c>
      <c r="I7" s="964">
        <v>31.9</v>
      </c>
      <c r="J7" s="965">
        <v>3</v>
      </c>
      <c r="K7" s="966" t="s">
        <v>320</v>
      </c>
      <c r="L7" s="967">
        <f t="shared" ca="1" si="1"/>
        <v>215294</v>
      </c>
      <c r="M7" s="968">
        <f t="shared" ca="1" si="2"/>
        <v>11.278798934220715</v>
      </c>
      <c r="O7" s="373">
        <f t="shared" si="3"/>
        <v>0.32406259724502551</v>
      </c>
      <c r="P7" s="456">
        <f>F7-H7</f>
        <v>25460</v>
      </c>
      <c r="Q7" s="457">
        <f>ROUND(P7/H7*100,1)</f>
        <v>4.3</v>
      </c>
    </row>
    <row r="8" spans="1:17" ht="20.100000000000001" customHeight="1" x14ac:dyDescent="0.15">
      <c r="A8" s="970"/>
      <c r="B8" s="1432" t="s">
        <v>296</v>
      </c>
      <c r="C8" s="1439"/>
      <c r="D8" s="1439"/>
      <c r="E8" s="971"/>
      <c r="F8" s="967">
        <v>108644</v>
      </c>
      <c r="G8" s="964">
        <f t="shared" si="0"/>
        <v>5.6916301959621514</v>
      </c>
      <c r="H8" s="967">
        <v>106675</v>
      </c>
      <c r="I8" s="964">
        <v>5.6</v>
      </c>
      <c r="J8" s="965">
        <v>4</v>
      </c>
      <c r="K8" s="966" t="s">
        <v>308</v>
      </c>
      <c r="L8" s="967">
        <f ca="1">SUMIF($B$5:$D$20,$K8,$F$5:$F$20)</f>
        <v>153416</v>
      </c>
      <c r="M8" s="968">
        <f t="shared" ca="1" si="2"/>
        <v>8.0371409202876301</v>
      </c>
      <c r="O8" s="373">
        <f t="shared" si="3"/>
        <v>5.691630195962151E-2</v>
      </c>
      <c r="P8" s="456">
        <f>F8-H8</f>
        <v>1969</v>
      </c>
      <c r="Q8" s="457">
        <f>ROUND(P8/H8*100,1)</f>
        <v>1.8</v>
      </c>
    </row>
    <row r="9" spans="1:17" ht="20.100000000000001" customHeight="1" x14ac:dyDescent="0.15">
      <c r="A9" s="970"/>
      <c r="B9" s="1432" t="s">
        <v>299</v>
      </c>
      <c r="C9" s="1439"/>
      <c r="D9" s="1439"/>
      <c r="E9" s="971"/>
      <c r="F9" s="967">
        <v>233913</v>
      </c>
      <c r="G9" s="964">
        <f t="shared" si="0"/>
        <v>12.254209105225273</v>
      </c>
      <c r="H9" s="967">
        <v>234941</v>
      </c>
      <c r="I9" s="964">
        <v>12.6</v>
      </c>
      <c r="J9" s="965">
        <v>5</v>
      </c>
      <c r="K9" s="966" t="s">
        <v>665</v>
      </c>
      <c r="L9" s="967">
        <f t="shared" ca="1" si="1"/>
        <v>108644</v>
      </c>
      <c r="M9" s="968">
        <f t="shared" ca="1" si="2"/>
        <v>5.6916301959621514</v>
      </c>
      <c r="N9" s="972"/>
      <c r="O9" s="373">
        <f t="shared" si="3"/>
        <v>0.12254209105225274</v>
      </c>
      <c r="P9" s="456">
        <f>F9-H9</f>
        <v>-1028</v>
      </c>
      <c r="Q9" s="457">
        <f>ROUND(P9/H9*100,1)</f>
        <v>-0.4</v>
      </c>
    </row>
    <row r="10" spans="1:17" ht="20.100000000000001" customHeight="1" x14ac:dyDescent="0.15">
      <c r="A10" s="970"/>
      <c r="B10" s="1432" t="s">
        <v>302</v>
      </c>
      <c r="C10" s="1439"/>
      <c r="D10" s="1439"/>
      <c r="E10" s="971"/>
      <c r="F10" s="967">
        <v>38672</v>
      </c>
      <c r="G10" s="964">
        <f t="shared" si="0"/>
        <v>2.025944579896251</v>
      </c>
      <c r="H10" s="967">
        <v>36979</v>
      </c>
      <c r="I10" s="964">
        <v>2</v>
      </c>
      <c r="J10" s="965">
        <v>6</v>
      </c>
      <c r="K10" s="966" t="s">
        <v>666</v>
      </c>
      <c r="L10" s="967">
        <f ca="1">SUMIF($B$5:$D$20,$K10,$F$5:$F$20)</f>
        <v>57966</v>
      </c>
      <c r="M10" s="968">
        <f ca="1">SUMIF($B$5:$D$20,$K10,$G$5:$G$20)</f>
        <v>3.0367165783581425</v>
      </c>
      <c r="O10" s="373">
        <f t="shared" si="3"/>
        <v>2.0259445798962512E-2</v>
      </c>
      <c r="P10" s="456">
        <f>F12-H12</f>
        <v>2399</v>
      </c>
      <c r="Q10" s="457">
        <f>ROUND(P10/H12*100,1)</f>
        <v>1.6</v>
      </c>
    </row>
    <row r="11" spans="1:17" ht="20.100000000000001" customHeight="1" x14ac:dyDescent="0.15">
      <c r="A11" s="970"/>
      <c r="B11" s="1432" t="s">
        <v>305</v>
      </c>
      <c r="C11" s="1439"/>
      <c r="D11" s="1439"/>
      <c r="E11" s="971"/>
      <c r="F11" s="967">
        <v>57966</v>
      </c>
      <c r="G11" s="964">
        <f t="shared" si="0"/>
        <v>3.0367165783581425</v>
      </c>
      <c r="H11" s="967">
        <v>37846</v>
      </c>
      <c r="I11" s="964">
        <v>2.1</v>
      </c>
      <c r="J11" s="965">
        <v>7</v>
      </c>
      <c r="K11" s="966" t="s">
        <v>667</v>
      </c>
      <c r="L11" s="967">
        <f t="shared" ca="1" si="1"/>
        <v>53157</v>
      </c>
      <c r="M11" s="968">
        <f t="shared" ca="1" si="2"/>
        <v>2.7847832031843458</v>
      </c>
      <c r="O11" s="373">
        <f t="shared" si="3"/>
        <v>3.0367165783581423E-2</v>
      </c>
      <c r="P11" s="456">
        <f>F10-H10</f>
        <v>1693</v>
      </c>
      <c r="Q11" s="457">
        <f>ROUND(P11/H10*100,1)</f>
        <v>4.5999999999999996</v>
      </c>
    </row>
    <row r="12" spans="1:17" ht="20.100000000000001" customHeight="1" x14ac:dyDescent="0.15">
      <c r="A12" s="970"/>
      <c r="B12" s="1432" t="s">
        <v>308</v>
      </c>
      <c r="C12" s="1439"/>
      <c r="D12" s="1439"/>
      <c r="E12" s="971"/>
      <c r="F12" s="967">
        <v>153416</v>
      </c>
      <c r="G12" s="964">
        <f t="shared" si="0"/>
        <v>8.0371409202876301</v>
      </c>
      <c r="H12" s="967">
        <v>151017</v>
      </c>
      <c r="I12" s="964">
        <v>8.1999999999999993</v>
      </c>
      <c r="J12" s="965">
        <v>8</v>
      </c>
      <c r="K12" s="966" t="s">
        <v>668</v>
      </c>
      <c r="L12" s="967">
        <f t="shared" ca="1" si="1"/>
        <v>43881</v>
      </c>
      <c r="M12" s="968">
        <f t="shared" ca="1" si="2"/>
        <v>2.2988331120818004</v>
      </c>
      <c r="N12" s="972"/>
      <c r="O12" s="373">
        <f t="shared" si="3"/>
        <v>8.0371409202876304E-2</v>
      </c>
      <c r="P12" s="456">
        <f>F11-H11</f>
        <v>20120</v>
      </c>
      <c r="Q12" s="457">
        <f>ROUND(P12/H11*100,1)</f>
        <v>53.2</v>
      </c>
    </row>
    <row r="13" spans="1:17" ht="20.100000000000001" customHeight="1" x14ac:dyDescent="0.15">
      <c r="A13" s="970"/>
      <c r="B13" s="1432" t="s">
        <v>311</v>
      </c>
      <c r="C13" s="1439"/>
      <c r="D13" s="1439"/>
      <c r="E13" s="971"/>
      <c r="F13" s="967">
        <v>34284</v>
      </c>
      <c r="G13" s="964">
        <f t="shared" si="0"/>
        <v>1.7960665074773241</v>
      </c>
      <c r="H13" s="967">
        <v>32598</v>
      </c>
      <c r="I13" s="964">
        <v>1.8</v>
      </c>
      <c r="J13" s="965">
        <v>9</v>
      </c>
      <c r="K13" s="966" t="s">
        <v>669</v>
      </c>
      <c r="L13" s="967">
        <f t="shared" ca="1" si="1"/>
        <v>38672</v>
      </c>
      <c r="M13" s="968">
        <f t="shared" ca="1" si="2"/>
        <v>2.025944579896251</v>
      </c>
      <c r="O13" s="373">
        <f t="shared" si="3"/>
        <v>1.796066507477324E-2</v>
      </c>
      <c r="P13" s="456">
        <f t="shared" ref="P13:P21" si="4">F13-H13</f>
        <v>1686</v>
      </c>
      <c r="Q13" s="457">
        <f t="shared" ref="Q13:Q21" si="5">ROUND(P13/H13*100,1)</f>
        <v>5.2</v>
      </c>
    </row>
    <row r="14" spans="1:17" ht="20.100000000000001" customHeight="1" x14ac:dyDescent="0.15">
      <c r="A14" s="970"/>
      <c r="B14" s="1432" t="s">
        <v>314</v>
      </c>
      <c r="C14" s="1433"/>
      <c r="D14" s="1433"/>
      <c r="E14" s="971"/>
      <c r="F14" s="967">
        <v>53157</v>
      </c>
      <c r="G14" s="964">
        <f t="shared" si="0"/>
        <v>2.7847832031843458</v>
      </c>
      <c r="H14" s="967">
        <v>51498</v>
      </c>
      <c r="I14" s="964">
        <v>2.8</v>
      </c>
      <c r="J14" s="965">
        <v>10</v>
      </c>
      <c r="K14" s="966" t="s">
        <v>670</v>
      </c>
      <c r="L14" s="967">
        <f t="shared" ca="1" si="1"/>
        <v>34284</v>
      </c>
      <c r="M14" s="968">
        <f t="shared" ca="1" si="2"/>
        <v>1.7960665074773241</v>
      </c>
      <c r="O14" s="373">
        <f t="shared" si="3"/>
        <v>2.7847832031843458E-2</v>
      </c>
      <c r="P14" s="456">
        <f t="shared" si="4"/>
        <v>1659</v>
      </c>
      <c r="Q14" s="457">
        <f t="shared" si="5"/>
        <v>3.2</v>
      </c>
    </row>
    <row r="15" spans="1:17" ht="20.100000000000001" customHeight="1" x14ac:dyDescent="0.15">
      <c r="A15" s="970"/>
      <c r="B15" s="1432" t="s">
        <v>317</v>
      </c>
      <c r="C15" s="1433"/>
      <c r="D15" s="1433"/>
      <c r="E15" s="971"/>
      <c r="F15" s="967">
        <v>43881</v>
      </c>
      <c r="G15" s="964">
        <f t="shared" si="0"/>
        <v>2.2988331120818004</v>
      </c>
      <c r="H15" s="967">
        <v>39299</v>
      </c>
      <c r="I15" s="964">
        <v>2.1</v>
      </c>
      <c r="J15" s="965">
        <v>11</v>
      </c>
      <c r="K15" s="966" t="s">
        <v>671</v>
      </c>
      <c r="L15" s="967">
        <f t="shared" ca="1" si="1"/>
        <v>33718</v>
      </c>
      <c r="M15" s="968">
        <f t="shared" ca="1" si="2"/>
        <v>1.7664149603056938</v>
      </c>
      <c r="O15" s="373">
        <f t="shared" si="3"/>
        <v>2.2988331120818006E-2</v>
      </c>
      <c r="P15" s="456">
        <f t="shared" si="4"/>
        <v>4582</v>
      </c>
      <c r="Q15" s="457">
        <f t="shared" si="5"/>
        <v>11.7</v>
      </c>
    </row>
    <row r="16" spans="1:17" ht="20.100000000000001" customHeight="1" x14ac:dyDescent="0.15">
      <c r="A16" s="970"/>
      <c r="B16" s="1432" t="s">
        <v>320</v>
      </c>
      <c r="C16" s="1433"/>
      <c r="D16" s="1433"/>
      <c r="E16" s="971"/>
      <c r="F16" s="967">
        <v>215294</v>
      </c>
      <c r="G16" s="964">
        <f t="shared" si="0"/>
        <v>11.278798934220715</v>
      </c>
      <c r="H16" s="967">
        <v>209918</v>
      </c>
      <c r="I16" s="964">
        <v>11.4</v>
      </c>
      <c r="J16" s="965">
        <v>12</v>
      </c>
      <c r="K16" s="966" t="s">
        <v>672</v>
      </c>
      <c r="L16" s="967">
        <f t="shared" ca="1" si="1"/>
        <v>2505</v>
      </c>
      <c r="M16" s="968">
        <f t="shared" ca="1" si="2"/>
        <v>0.13123167078610129</v>
      </c>
      <c r="O16" s="373">
        <f t="shared" si="3"/>
        <v>0.11278798934220714</v>
      </c>
      <c r="P16" s="456">
        <f t="shared" si="4"/>
        <v>5376</v>
      </c>
      <c r="Q16" s="457">
        <f t="shared" si="5"/>
        <v>2.6</v>
      </c>
    </row>
    <row r="17" spans="1:17" ht="20.100000000000001" customHeight="1" x14ac:dyDescent="0.15">
      <c r="A17" s="970"/>
      <c r="B17" s="1432" t="s">
        <v>323</v>
      </c>
      <c r="C17" s="1439"/>
      <c r="D17" s="1439"/>
      <c r="E17" s="971"/>
      <c r="F17" s="967">
        <v>33718</v>
      </c>
      <c r="G17" s="964">
        <f t="shared" si="0"/>
        <v>1.7664149603056938</v>
      </c>
      <c r="H17" s="967">
        <v>25673</v>
      </c>
      <c r="I17" s="964">
        <v>1.4</v>
      </c>
      <c r="J17" s="965">
        <v>13</v>
      </c>
      <c r="K17" s="966"/>
      <c r="L17" s="967"/>
      <c r="M17" s="968"/>
      <c r="O17" s="373">
        <f t="shared" si="3"/>
        <v>1.7664149603056938E-2</v>
      </c>
      <c r="P17" s="456">
        <f t="shared" si="4"/>
        <v>8045</v>
      </c>
      <c r="Q17" s="457">
        <f t="shared" si="5"/>
        <v>31.3</v>
      </c>
    </row>
    <row r="18" spans="1:17" ht="20.100000000000001" customHeight="1" x14ac:dyDescent="0.15">
      <c r="A18" s="970"/>
      <c r="B18" s="1432" t="s">
        <v>211</v>
      </c>
      <c r="C18" s="1433"/>
      <c r="D18" s="1433"/>
      <c r="E18" s="971"/>
      <c r="F18" s="967">
        <v>187459</v>
      </c>
      <c r="G18" s="964">
        <f t="shared" si="0"/>
        <v>9.8205819456653725</v>
      </c>
      <c r="H18" s="967">
        <v>188222</v>
      </c>
      <c r="I18" s="964">
        <v>10.199999999999999</v>
      </c>
      <c r="J18" s="965" t="s">
        <v>673</v>
      </c>
      <c r="K18" s="966" t="s">
        <v>674</v>
      </c>
      <c r="L18" s="967">
        <f ca="1">SUMIF($B$5:$D$20,$K18,$F$5:$F$20)</f>
        <v>122347</v>
      </c>
      <c r="M18" s="968">
        <f ca="1">SUMIF($B$5:$D$20,$K18,$G$5:$G$20)</f>
        <v>6.4095014872922684</v>
      </c>
      <c r="O18" s="373">
        <f t="shared" si="3"/>
        <v>9.8205819456653728E-2</v>
      </c>
      <c r="P18" s="456">
        <f t="shared" si="4"/>
        <v>-763</v>
      </c>
      <c r="Q18" s="457">
        <f t="shared" si="5"/>
        <v>-0.4</v>
      </c>
    </row>
    <row r="19" spans="1:17" ht="20.100000000000001" customHeight="1" x14ac:dyDescent="0.15">
      <c r="A19" s="970"/>
      <c r="B19" s="1432" t="s">
        <v>328</v>
      </c>
      <c r="C19" s="1439"/>
      <c r="D19" s="1439"/>
      <c r="E19" s="971"/>
      <c r="F19" s="967">
        <v>5000</v>
      </c>
      <c r="G19" s="964">
        <f t="shared" si="0"/>
        <v>0.26193946264690876</v>
      </c>
      <c r="H19" s="967">
        <v>5000</v>
      </c>
      <c r="I19" s="964">
        <v>1.5</v>
      </c>
      <c r="J19" s="965" t="s">
        <v>675</v>
      </c>
      <c r="K19" s="966" t="s">
        <v>676</v>
      </c>
      <c r="L19" s="967">
        <f ca="1">SUMIF($B$5:$D$20,$K19,$F$5:$F$20)</f>
        <v>187459</v>
      </c>
      <c r="M19" s="968">
        <f ca="1">SUMIF($B$5:$D$20,$K19,$G$5:$G$20)</f>
        <v>9.8205819456653725</v>
      </c>
      <c r="O19" s="373">
        <f t="shared" si="3"/>
        <v>2.6193946264690877E-3</v>
      </c>
      <c r="P19" s="456">
        <f t="shared" si="4"/>
        <v>0</v>
      </c>
      <c r="Q19" s="457">
        <f t="shared" si="5"/>
        <v>0</v>
      </c>
    </row>
    <row r="20" spans="1:17" ht="20.100000000000001" customHeight="1" x14ac:dyDescent="0.15">
      <c r="A20" s="970"/>
      <c r="B20" s="1442" t="s">
        <v>209</v>
      </c>
      <c r="C20" s="1443"/>
      <c r="D20" s="1443"/>
      <c r="E20" s="973"/>
      <c r="F20" s="974">
        <v>1908838</v>
      </c>
      <c r="G20" s="975">
        <f>SUM(G5:G19)</f>
        <v>100.00005238789251</v>
      </c>
      <c r="H20" s="974">
        <v>1841921</v>
      </c>
      <c r="I20" s="975">
        <f>SUM(I5:I19)</f>
        <v>100</v>
      </c>
      <c r="J20" s="965" t="s">
        <v>677</v>
      </c>
      <c r="K20" s="966" t="s">
        <v>328</v>
      </c>
      <c r="L20" s="967">
        <f ca="1">SUMIF($B$5:$D$20,$K20,$F$5:$F$20)</f>
        <v>5000</v>
      </c>
      <c r="M20" s="968">
        <f ca="1">SUMIF($B$5:$D$20,$K20,$G$5:$G$20)</f>
        <v>0.26193946264690876</v>
      </c>
      <c r="O20" s="373">
        <f>+F20/$F$20</f>
        <v>1</v>
      </c>
      <c r="P20" s="456">
        <f t="shared" si="4"/>
        <v>66917</v>
      </c>
      <c r="Q20" s="457">
        <f t="shared" si="5"/>
        <v>3.6</v>
      </c>
    </row>
    <row r="21" spans="1:17" ht="20.100000000000001" customHeight="1" x14ac:dyDescent="0.15">
      <c r="A21" s="970"/>
      <c r="B21" s="1440"/>
      <c r="C21" s="1441"/>
      <c r="D21" s="1441"/>
      <c r="E21" s="976"/>
      <c r="F21" s="977"/>
      <c r="G21" s="978"/>
      <c r="H21" s="977"/>
      <c r="I21" s="978"/>
      <c r="J21" s="979"/>
      <c r="K21" s="966"/>
      <c r="L21" s="967">
        <v>1908838</v>
      </c>
      <c r="M21" s="968">
        <f ca="1">SUM(M5:M20)</f>
        <v>100.00005238789251</v>
      </c>
      <c r="P21" s="456">
        <f t="shared" si="4"/>
        <v>0</v>
      </c>
      <c r="Q21" s="457" t="e">
        <f t="shared" si="5"/>
        <v>#DIV/0!</v>
      </c>
    </row>
    <row r="22" spans="1:17" ht="22.5" customHeight="1" x14ac:dyDescent="0.15">
      <c r="A22" s="970"/>
      <c r="B22" s="1133"/>
      <c r="C22" s="1134"/>
      <c r="D22" s="1134"/>
      <c r="E22" s="1134"/>
      <c r="F22" s="1134"/>
      <c r="G22" s="1134"/>
      <c r="H22" s="1134"/>
      <c r="K22" s="980"/>
      <c r="L22" s="981"/>
      <c r="M22" s="982"/>
    </row>
    <row r="23" spans="1:17" ht="30.75" customHeight="1" x14ac:dyDescent="0.15">
      <c r="A23" s="983"/>
    </row>
    <row r="24" spans="1:17" ht="19.5" customHeight="1" x14ac:dyDescent="0.15">
      <c r="A24" s="199"/>
      <c r="B24" s="451"/>
      <c r="C24" s="462"/>
      <c r="D24" s="462"/>
      <c r="E24" s="951"/>
      <c r="F24" s="412"/>
      <c r="G24" s="984"/>
      <c r="H24" s="412"/>
      <c r="I24" s="984"/>
      <c r="J24" s="463"/>
      <c r="L24" s="966"/>
      <c r="M24" s="967"/>
      <c r="N24" s="968"/>
    </row>
    <row r="25" spans="1:17" ht="21" customHeight="1" x14ac:dyDescent="0.15">
      <c r="L25" s="966"/>
      <c r="M25" s="967"/>
      <c r="N25" s="968"/>
    </row>
    <row r="33" spans="12:12" ht="21" customHeight="1" x14ac:dyDescent="0.15">
      <c r="L33" s="985"/>
    </row>
    <row r="34" spans="12:12" ht="21" customHeight="1" x14ac:dyDescent="0.15">
      <c r="L34" s="986"/>
    </row>
    <row r="37" spans="12:12" ht="21" customHeight="1" x14ac:dyDescent="0.15">
      <c r="L37" s="187" t="s">
        <v>678</v>
      </c>
    </row>
    <row r="43" spans="12:12" ht="38.25" customHeight="1" x14ac:dyDescent="0.15"/>
    <row r="45" spans="12:12" ht="47.25" customHeight="1" x14ac:dyDescent="0.15"/>
    <row r="46" spans="12:12" ht="21" customHeight="1" x14ac:dyDescent="0.15">
      <c r="L46" s="987" t="s">
        <v>679</v>
      </c>
    </row>
    <row r="47" spans="12:12" ht="14.25" customHeight="1" x14ac:dyDescent="0.15">
      <c r="L47" s="987"/>
    </row>
    <row r="48" spans="12:12" ht="14.25" customHeight="1" x14ac:dyDescent="0.15">
      <c r="L48" s="985">
        <f>F21</f>
        <v>0</v>
      </c>
    </row>
    <row r="49" spans="12:12" ht="14.25" customHeight="1" x14ac:dyDescent="0.15">
      <c r="L49" s="986" t="s">
        <v>680</v>
      </c>
    </row>
    <row r="50" spans="12:12" ht="14.25" customHeight="1" x14ac:dyDescent="0.15"/>
  </sheetData>
  <mergeCells count="20">
    <mergeCell ref="B21:D21"/>
    <mergeCell ref="B22:H22"/>
    <mergeCell ref="B15:D15"/>
    <mergeCell ref="B16:D16"/>
    <mergeCell ref="B17:D17"/>
    <mergeCell ref="B18:D18"/>
    <mergeCell ref="B19:D19"/>
    <mergeCell ref="B20:D20"/>
    <mergeCell ref="B14:D14"/>
    <mergeCell ref="A1:I1"/>
    <mergeCell ref="J4:M4"/>
    <mergeCell ref="B5:D5"/>
    <mergeCell ref="B6:D6"/>
    <mergeCell ref="B7:D7"/>
    <mergeCell ref="B8:D8"/>
    <mergeCell ref="B9:D9"/>
    <mergeCell ref="B10:D10"/>
    <mergeCell ref="B11:D11"/>
    <mergeCell ref="B12:D12"/>
    <mergeCell ref="B13:D13"/>
  </mergeCells>
  <phoneticPr fontId="2"/>
  <pageMargins left="0.85" right="0.47244094488188981" top="0.54" bottom="0.23622047244094491" header="0.39370078740157483" footer="0.39370078740157483"/>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view="pageBreakPreview" topLeftCell="B1" zoomScale="75" zoomScaleNormal="75" zoomScaleSheetLayoutView="75" workbookViewId="0">
      <selection activeCell="P12" sqref="P12"/>
    </sheetView>
  </sheetViews>
  <sheetFormatPr defaultRowHeight="21" customHeight="1" x14ac:dyDescent="0.15"/>
  <cols>
    <col min="1" max="1" width="0.25" style="188" hidden="1" customWidth="1"/>
    <col min="2" max="2" width="2.625" style="188" customWidth="1"/>
    <col min="3" max="3" width="22.5" style="188" customWidth="1"/>
    <col min="4" max="4" width="2.5" style="188" customWidth="1"/>
    <col min="5" max="5" width="1.25" style="188" customWidth="1"/>
    <col min="6" max="6" width="18.75" style="187" customWidth="1"/>
    <col min="7" max="7" width="8.75" style="187" customWidth="1"/>
    <col min="8" max="8" width="18.75" style="187" customWidth="1"/>
    <col min="9" max="9" width="8.75" style="187" customWidth="1"/>
    <col min="10" max="10" width="8.75" style="371" customWidth="1"/>
    <col min="11" max="11" width="15.875" style="357" bestFit="1" customWidth="1"/>
    <col min="12" max="12" width="12.875" style="187" bestFit="1" customWidth="1"/>
    <col min="13" max="13" width="11.625" style="187" bestFit="1" customWidth="1"/>
    <col min="14" max="14" width="9" style="187"/>
    <col min="15" max="15" width="10" style="373" bestFit="1" customWidth="1"/>
    <col min="16" max="16" width="11.625" style="187" bestFit="1" customWidth="1"/>
    <col min="17" max="256" width="9" style="187"/>
    <col min="257" max="257" width="0" style="187" hidden="1" customWidth="1"/>
    <col min="258" max="258" width="2.625" style="187" customWidth="1"/>
    <col min="259" max="259" width="22.5" style="187" customWidth="1"/>
    <col min="260" max="260" width="2.5" style="187" customWidth="1"/>
    <col min="261" max="261" width="1.25" style="187" customWidth="1"/>
    <col min="262" max="262" width="18.75" style="187" customWidth="1"/>
    <col min="263" max="263" width="8.75" style="187" customWidth="1"/>
    <col min="264" max="264" width="18.75" style="187" customWidth="1"/>
    <col min="265" max="266" width="8.75" style="187" customWidth="1"/>
    <col min="267" max="267" width="15.875" style="187" bestFit="1" customWidth="1"/>
    <col min="268" max="268" width="12.875" style="187" bestFit="1" customWidth="1"/>
    <col min="269" max="269" width="11.625" style="187" bestFit="1" customWidth="1"/>
    <col min="270" max="270" width="9" style="187"/>
    <col min="271" max="271" width="10" style="187" bestFit="1" customWidth="1"/>
    <col min="272" max="272" width="11.625" style="187" bestFit="1" customWidth="1"/>
    <col min="273" max="512" width="9" style="187"/>
    <col min="513" max="513" width="0" style="187" hidden="1" customWidth="1"/>
    <col min="514" max="514" width="2.625" style="187" customWidth="1"/>
    <col min="515" max="515" width="22.5" style="187" customWidth="1"/>
    <col min="516" max="516" width="2.5" style="187" customWidth="1"/>
    <col min="517" max="517" width="1.25" style="187" customWidth="1"/>
    <col min="518" max="518" width="18.75" style="187" customWidth="1"/>
    <col min="519" max="519" width="8.75" style="187" customWidth="1"/>
    <col min="520" max="520" width="18.75" style="187" customWidth="1"/>
    <col min="521" max="522" width="8.75" style="187" customWidth="1"/>
    <col min="523" max="523" width="15.875" style="187" bestFit="1" customWidth="1"/>
    <col min="524" max="524" width="12.875" style="187" bestFit="1" customWidth="1"/>
    <col min="525" max="525" width="11.625" style="187" bestFit="1" customWidth="1"/>
    <col min="526" max="526" width="9" style="187"/>
    <col min="527" max="527" width="10" style="187" bestFit="1" customWidth="1"/>
    <col min="528" max="528" width="11.625" style="187" bestFit="1" customWidth="1"/>
    <col min="529" max="768" width="9" style="187"/>
    <col min="769" max="769" width="0" style="187" hidden="1" customWidth="1"/>
    <col min="770" max="770" width="2.625" style="187" customWidth="1"/>
    <col min="771" max="771" width="22.5" style="187" customWidth="1"/>
    <col min="772" max="772" width="2.5" style="187" customWidth="1"/>
    <col min="773" max="773" width="1.25" style="187" customWidth="1"/>
    <col min="774" max="774" width="18.75" style="187" customWidth="1"/>
    <col min="775" max="775" width="8.75" style="187" customWidth="1"/>
    <col min="776" max="776" width="18.75" style="187" customWidth="1"/>
    <col min="777" max="778" width="8.75" style="187" customWidth="1"/>
    <col min="779" max="779" width="15.875" style="187" bestFit="1" customWidth="1"/>
    <col min="780" max="780" width="12.875" style="187" bestFit="1" customWidth="1"/>
    <col min="781" max="781" width="11.625" style="187" bestFit="1" customWidth="1"/>
    <col min="782" max="782" width="9" style="187"/>
    <col min="783" max="783" width="10" style="187" bestFit="1" customWidth="1"/>
    <col min="784" max="784" width="11.625" style="187" bestFit="1" customWidth="1"/>
    <col min="785" max="1024" width="9" style="187"/>
    <col min="1025" max="1025" width="0" style="187" hidden="1" customWidth="1"/>
    <col min="1026" max="1026" width="2.625" style="187" customWidth="1"/>
    <col min="1027" max="1027" width="22.5" style="187" customWidth="1"/>
    <col min="1028" max="1028" width="2.5" style="187" customWidth="1"/>
    <col min="1029" max="1029" width="1.25" style="187" customWidth="1"/>
    <col min="1030" max="1030" width="18.75" style="187" customWidth="1"/>
    <col min="1031" max="1031" width="8.75" style="187" customWidth="1"/>
    <col min="1032" max="1032" width="18.75" style="187" customWidth="1"/>
    <col min="1033" max="1034" width="8.75" style="187" customWidth="1"/>
    <col min="1035" max="1035" width="15.875" style="187" bestFit="1" customWidth="1"/>
    <col min="1036" max="1036" width="12.875" style="187" bestFit="1" customWidth="1"/>
    <col min="1037" max="1037" width="11.625" style="187" bestFit="1" customWidth="1"/>
    <col min="1038" max="1038" width="9" style="187"/>
    <col min="1039" max="1039" width="10" style="187" bestFit="1" customWidth="1"/>
    <col min="1040" max="1040" width="11.625" style="187" bestFit="1" customWidth="1"/>
    <col min="1041" max="1280" width="9" style="187"/>
    <col min="1281" max="1281" width="0" style="187" hidden="1" customWidth="1"/>
    <col min="1282" max="1282" width="2.625" style="187" customWidth="1"/>
    <col min="1283" max="1283" width="22.5" style="187" customWidth="1"/>
    <col min="1284" max="1284" width="2.5" style="187" customWidth="1"/>
    <col min="1285" max="1285" width="1.25" style="187" customWidth="1"/>
    <col min="1286" max="1286" width="18.75" style="187" customWidth="1"/>
    <col min="1287" max="1287" width="8.75" style="187" customWidth="1"/>
    <col min="1288" max="1288" width="18.75" style="187" customWidth="1"/>
    <col min="1289" max="1290" width="8.75" style="187" customWidth="1"/>
    <col min="1291" max="1291" width="15.875" style="187" bestFit="1" customWidth="1"/>
    <col min="1292" max="1292" width="12.875" style="187" bestFit="1" customWidth="1"/>
    <col min="1293" max="1293" width="11.625" style="187" bestFit="1" customWidth="1"/>
    <col min="1294" max="1294" width="9" style="187"/>
    <col min="1295" max="1295" width="10" style="187" bestFit="1" customWidth="1"/>
    <col min="1296" max="1296" width="11.625" style="187" bestFit="1" customWidth="1"/>
    <col min="1297" max="1536" width="9" style="187"/>
    <col min="1537" max="1537" width="0" style="187" hidden="1" customWidth="1"/>
    <col min="1538" max="1538" width="2.625" style="187" customWidth="1"/>
    <col min="1539" max="1539" width="22.5" style="187" customWidth="1"/>
    <col min="1540" max="1540" width="2.5" style="187" customWidth="1"/>
    <col min="1541" max="1541" width="1.25" style="187" customWidth="1"/>
    <col min="1542" max="1542" width="18.75" style="187" customWidth="1"/>
    <col min="1543" max="1543" width="8.75" style="187" customWidth="1"/>
    <col min="1544" max="1544" width="18.75" style="187" customWidth="1"/>
    <col min="1545" max="1546" width="8.75" style="187" customWidth="1"/>
    <col min="1547" max="1547" width="15.875" style="187" bestFit="1" customWidth="1"/>
    <col min="1548" max="1548" width="12.875" style="187" bestFit="1" customWidth="1"/>
    <col min="1549" max="1549" width="11.625" style="187" bestFit="1" customWidth="1"/>
    <col min="1550" max="1550" width="9" style="187"/>
    <col min="1551" max="1551" width="10" style="187" bestFit="1" customWidth="1"/>
    <col min="1552" max="1552" width="11.625" style="187" bestFit="1" customWidth="1"/>
    <col min="1553" max="1792" width="9" style="187"/>
    <col min="1793" max="1793" width="0" style="187" hidden="1" customWidth="1"/>
    <col min="1794" max="1794" width="2.625" style="187" customWidth="1"/>
    <col min="1795" max="1795" width="22.5" style="187" customWidth="1"/>
    <col min="1796" max="1796" width="2.5" style="187" customWidth="1"/>
    <col min="1797" max="1797" width="1.25" style="187" customWidth="1"/>
    <col min="1798" max="1798" width="18.75" style="187" customWidth="1"/>
    <col min="1799" max="1799" width="8.75" style="187" customWidth="1"/>
    <col min="1800" max="1800" width="18.75" style="187" customWidth="1"/>
    <col min="1801" max="1802" width="8.75" style="187" customWidth="1"/>
    <col min="1803" max="1803" width="15.875" style="187" bestFit="1" customWidth="1"/>
    <col min="1804" max="1804" width="12.875" style="187" bestFit="1" customWidth="1"/>
    <col min="1805" max="1805" width="11.625" style="187" bestFit="1" customWidth="1"/>
    <col min="1806" max="1806" width="9" style="187"/>
    <col min="1807" max="1807" width="10" style="187" bestFit="1" customWidth="1"/>
    <col min="1808" max="1808" width="11.625" style="187" bestFit="1" customWidth="1"/>
    <col min="1809" max="2048" width="9" style="187"/>
    <col min="2049" max="2049" width="0" style="187" hidden="1" customWidth="1"/>
    <col min="2050" max="2050" width="2.625" style="187" customWidth="1"/>
    <col min="2051" max="2051" width="22.5" style="187" customWidth="1"/>
    <col min="2052" max="2052" width="2.5" style="187" customWidth="1"/>
    <col min="2053" max="2053" width="1.25" style="187" customWidth="1"/>
    <col min="2054" max="2054" width="18.75" style="187" customWidth="1"/>
    <col min="2055" max="2055" width="8.75" style="187" customWidth="1"/>
    <col min="2056" max="2056" width="18.75" style="187" customWidth="1"/>
    <col min="2057" max="2058" width="8.75" style="187" customWidth="1"/>
    <col min="2059" max="2059" width="15.875" style="187" bestFit="1" customWidth="1"/>
    <col min="2060" max="2060" width="12.875" style="187" bestFit="1" customWidth="1"/>
    <col min="2061" max="2061" width="11.625" style="187" bestFit="1" customWidth="1"/>
    <col min="2062" max="2062" width="9" style="187"/>
    <col min="2063" max="2063" width="10" style="187" bestFit="1" customWidth="1"/>
    <col min="2064" max="2064" width="11.625" style="187" bestFit="1" customWidth="1"/>
    <col min="2065" max="2304" width="9" style="187"/>
    <col min="2305" max="2305" width="0" style="187" hidden="1" customWidth="1"/>
    <col min="2306" max="2306" width="2.625" style="187" customWidth="1"/>
    <col min="2307" max="2307" width="22.5" style="187" customWidth="1"/>
    <col min="2308" max="2308" width="2.5" style="187" customWidth="1"/>
    <col min="2309" max="2309" width="1.25" style="187" customWidth="1"/>
    <col min="2310" max="2310" width="18.75" style="187" customWidth="1"/>
    <col min="2311" max="2311" width="8.75" style="187" customWidth="1"/>
    <col min="2312" max="2312" width="18.75" style="187" customWidth="1"/>
    <col min="2313" max="2314" width="8.75" style="187" customWidth="1"/>
    <col min="2315" max="2315" width="15.875" style="187" bestFit="1" customWidth="1"/>
    <col min="2316" max="2316" width="12.875" style="187" bestFit="1" customWidth="1"/>
    <col min="2317" max="2317" width="11.625" style="187" bestFit="1" customWidth="1"/>
    <col min="2318" max="2318" width="9" style="187"/>
    <col min="2319" max="2319" width="10" style="187" bestFit="1" customWidth="1"/>
    <col min="2320" max="2320" width="11.625" style="187" bestFit="1" customWidth="1"/>
    <col min="2321" max="2560" width="9" style="187"/>
    <col min="2561" max="2561" width="0" style="187" hidden="1" customWidth="1"/>
    <col min="2562" max="2562" width="2.625" style="187" customWidth="1"/>
    <col min="2563" max="2563" width="22.5" style="187" customWidth="1"/>
    <col min="2564" max="2564" width="2.5" style="187" customWidth="1"/>
    <col min="2565" max="2565" width="1.25" style="187" customWidth="1"/>
    <col min="2566" max="2566" width="18.75" style="187" customWidth="1"/>
    <col min="2567" max="2567" width="8.75" style="187" customWidth="1"/>
    <col min="2568" max="2568" width="18.75" style="187" customWidth="1"/>
    <col min="2569" max="2570" width="8.75" style="187" customWidth="1"/>
    <col min="2571" max="2571" width="15.875" style="187" bestFit="1" customWidth="1"/>
    <col min="2572" max="2572" width="12.875" style="187" bestFit="1" customWidth="1"/>
    <col min="2573" max="2573" width="11.625" style="187" bestFit="1" customWidth="1"/>
    <col min="2574" max="2574" width="9" style="187"/>
    <col min="2575" max="2575" width="10" style="187" bestFit="1" customWidth="1"/>
    <col min="2576" max="2576" width="11.625" style="187" bestFit="1" customWidth="1"/>
    <col min="2577" max="2816" width="9" style="187"/>
    <col min="2817" max="2817" width="0" style="187" hidden="1" customWidth="1"/>
    <col min="2818" max="2818" width="2.625" style="187" customWidth="1"/>
    <col min="2819" max="2819" width="22.5" style="187" customWidth="1"/>
    <col min="2820" max="2820" width="2.5" style="187" customWidth="1"/>
    <col min="2821" max="2821" width="1.25" style="187" customWidth="1"/>
    <col min="2822" max="2822" width="18.75" style="187" customWidth="1"/>
    <col min="2823" max="2823" width="8.75" style="187" customWidth="1"/>
    <col min="2824" max="2824" width="18.75" style="187" customWidth="1"/>
    <col min="2825" max="2826" width="8.75" style="187" customWidth="1"/>
    <col min="2827" max="2827" width="15.875" style="187" bestFit="1" customWidth="1"/>
    <col min="2828" max="2828" width="12.875" style="187" bestFit="1" customWidth="1"/>
    <col min="2829" max="2829" width="11.625" style="187" bestFit="1" customWidth="1"/>
    <col min="2830" max="2830" width="9" style="187"/>
    <col min="2831" max="2831" width="10" style="187" bestFit="1" customWidth="1"/>
    <col min="2832" max="2832" width="11.625" style="187" bestFit="1" customWidth="1"/>
    <col min="2833" max="3072" width="9" style="187"/>
    <col min="3073" max="3073" width="0" style="187" hidden="1" customWidth="1"/>
    <col min="3074" max="3074" width="2.625" style="187" customWidth="1"/>
    <col min="3075" max="3075" width="22.5" style="187" customWidth="1"/>
    <col min="3076" max="3076" width="2.5" style="187" customWidth="1"/>
    <col min="3077" max="3077" width="1.25" style="187" customWidth="1"/>
    <col min="3078" max="3078" width="18.75" style="187" customWidth="1"/>
    <col min="3079" max="3079" width="8.75" style="187" customWidth="1"/>
    <col min="3080" max="3080" width="18.75" style="187" customWidth="1"/>
    <col min="3081" max="3082" width="8.75" style="187" customWidth="1"/>
    <col min="3083" max="3083" width="15.875" style="187" bestFit="1" customWidth="1"/>
    <col min="3084" max="3084" width="12.875" style="187" bestFit="1" customWidth="1"/>
    <col min="3085" max="3085" width="11.625" style="187" bestFit="1" customWidth="1"/>
    <col min="3086" max="3086" width="9" style="187"/>
    <col min="3087" max="3087" width="10" style="187" bestFit="1" customWidth="1"/>
    <col min="3088" max="3088" width="11.625" style="187" bestFit="1" customWidth="1"/>
    <col min="3089" max="3328" width="9" style="187"/>
    <col min="3329" max="3329" width="0" style="187" hidden="1" customWidth="1"/>
    <col min="3330" max="3330" width="2.625" style="187" customWidth="1"/>
    <col min="3331" max="3331" width="22.5" style="187" customWidth="1"/>
    <col min="3332" max="3332" width="2.5" style="187" customWidth="1"/>
    <col min="3333" max="3333" width="1.25" style="187" customWidth="1"/>
    <col min="3334" max="3334" width="18.75" style="187" customWidth="1"/>
    <col min="3335" max="3335" width="8.75" style="187" customWidth="1"/>
    <col min="3336" max="3336" width="18.75" style="187" customWidth="1"/>
    <col min="3337" max="3338" width="8.75" style="187" customWidth="1"/>
    <col min="3339" max="3339" width="15.875" style="187" bestFit="1" customWidth="1"/>
    <col min="3340" max="3340" width="12.875" style="187" bestFit="1" customWidth="1"/>
    <col min="3341" max="3341" width="11.625" style="187" bestFit="1" customWidth="1"/>
    <col min="3342" max="3342" width="9" style="187"/>
    <col min="3343" max="3343" width="10" style="187" bestFit="1" customWidth="1"/>
    <col min="3344" max="3344" width="11.625" style="187" bestFit="1" customWidth="1"/>
    <col min="3345" max="3584" width="9" style="187"/>
    <col min="3585" max="3585" width="0" style="187" hidden="1" customWidth="1"/>
    <col min="3586" max="3586" width="2.625" style="187" customWidth="1"/>
    <col min="3587" max="3587" width="22.5" style="187" customWidth="1"/>
    <col min="3588" max="3588" width="2.5" style="187" customWidth="1"/>
    <col min="3589" max="3589" width="1.25" style="187" customWidth="1"/>
    <col min="3590" max="3590" width="18.75" style="187" customWidth="1"/>
    <col min="3591" max="3591" width="8.75" style="187" customWidth="1"/>
    <col min="3592" max="3592" width="18.75" style="187" customWidth="1"/>
    <col min="3593" max="3594" width="8.75" style="187" customWidth="1"/>
    <col min="3595" max="3595" width="15.875" style="187" bestFit="1" customWidth="1"/>
    <col min="3596" max="3596" width="12.875" style="187" bestFit="1" customWidth="1"/>
    <col min="3597" max="3597" width="11.625" style="187" bestFit="1" customWidth="1"/>
    <col min="3598" max="3598" width="9" style="187"/>
    <col min="3599" max="3599" width="10" style="187" bestFit="1" customWidth="1"/>
    <col min="3600" max="3600" width="11.625" style="187" bestFit="1" customWidth="1"/>
    <col min="3601" max="3840" width="9" style="187"/>
    <col min="3841" max="3841" width="0" style="187" hidden="1" customWidth="1"/>
    <col min="3842" max="3842" width="2.625" style="187" customWidth="1"/>
    <col min="3843" max="3843" width="22.5" style="187" customWidth="1"/>
    <col min="3844" max="3844" width="2.5" style="187" customWidth="1"/>
    <col min="3845" max="3845" width="1.25" style="187" customWidth="1"/>
    <col min="3846" max="3846" width="18.75" style="187" customWidth="1"/>
    <col min="3847" max="3847" width="8.75" style="187" customWidth="1"/>
    <col min="3848" max="3848" width="18.75" style="187" customWidth="1"/>
    <col min="3849" max="3850" width="8.75" style="187" customWidth="1"/>
    <col min="3851" max="3851" width="15.875" style="187" bestFit="1" customWidth="1"/>
    <col min="3852" max="3852" width="12.875" style="187" bestFit="1" customWidth="1"/>
    <col min="3853" max="3853" width="11.625" style="187" bestFit="1" customWidth="1"/>
    <col min="3854" max="3854" width="9" style="187"/>
    <col min="3855" max="3855" width="10" style="187" bestFit="1" customWidth="1"/>
    <col min="3856" max="3856" width="11.625" style="187" bestFit="1" customWidth="1"/>
    <col min="3857" max="4096" width="9" style="187"/>
    <col min="4097" max="4097" width="0" style="187" hidden="1" customWidth="1"/>
    <col min="4098" max="4098" width="2.625" style="187" customWidth="1"/>
    <col min="4099" max="4099" width="22.5" style="187" customWidth="1"/>
    <col min="4100" max="4100" width="2.5" style="187" customWidth="1"/>
    <col min="4101" max="4101" width="1.25" style="187" customWidth="1"/>
    <col min="4102" max="4102" width="18.75" style="187" customWidth="1"/>
    <col min="4103" max="4103" width="8.75" style="187" customWidth="1"/>
    <col min="4104" max="4104" width="18.75" style="187" customWidth="1"/>
    <col min="4105" max="4106" width="8.75" style="187" customWidth="1"/>
    <col min="4107" max="4107" width="15.875" style="187" bestFit="1" customWidth="1"/>
    <col min="4108" max="4108" width="12.875" style="187" bestFit="1" customWidth="1"/>
    <col min="4109" max="4109" width="11.625" style="187" bestFit="1" customWidth="1"/>
    <col min="4110" max="4110" width="9" style="187"/>
    <col min="4111" max="4111" width="10" style="187" bestFit="1" customWidth="1"/>
    <col min="4112" max="4112" width="11.625" style="187" bestFit="1" customWidth="1"/>
    <col min="4113" max="4352" width="9" style="187"/>
    <col min="4353" max="4353" width="0" style="187" hidden="1" customWidth="1"/>
    <col min="4354" max="4354" width="2.625" style="187" customWidth="1"/>
    <col min="4355" max="4355" width="22.5" style="187" customWidth="1"/>
    <col min="4356" max="4356" width="2.5" style="187" customWidth="1"/>
    <col min="4357" max="4357" width="1.25" style="187" customWidth="1"/>
    <col min="4358" max="4358" width="18.75" style="187" customWidth="1"/>
    <col min="4359" max="4359" width="8.75" style="187" customWidth="1"/>
    <col min="4360" max="4360" width="18.75" style="187" customWidth="1"/>
    <col min="4361" max="4362" width="8.75" style="187" customWidth="1"/>
    <col min="4363" max="4363" width="15.875" style="187" bestFit="1" customWidth="1"/>
    <col min="4364" max="4364" width="12.875" style="187" bestFit="1" customWidth="1"/>
    <col min="4365" max="4365" width="11.625" style="187" bestFit="1" customWidth="1"/>
    <col min="4366" max="4366" width="9" style="187"/>
    <col min="4367" max="4367" width="10" style="187" bestFit="1" customWidth="1"/>
    <col min="4368" max="4368" width="11.625" style="187" bestFit="1" customWidth="1"/>
    <col min="4369" max="4608" width="9" style="187"/>
    <col min="4609" max="4609" width="0" style="187" hidden="1" customWidth="1"/>
    <col min="4610" max="4610" width="2.625" style="187" customWidth="1"/>
    <col min="4611" max="4611" width="22.5" style="187" customWidth="1"/>
    <col min="4612" max="4612" width="2.5" style="187" customWidth="1"/>
    <col min="4613" max="4613" width="1.25" style="187" customWidth="1"/>
    <col min="4614" max="4614" width="18.75" style="187" customWidth="1"/>
    <col min="4615" max="4615" width="8.75" style="187" customWidth="1"/>
    <col min="4616" max="4616" width="18.75" style="187" customWidth="1"/>
    <col min="4617" max="4618" width="8.75" style="187" customWidth="1"/>
    <col min="4619" max="4619" width="15.875" style="187" bestFit="1" customWidth="1"/>
    <col min="4620" max="4620" width="12.875" style="187" bestFit="1" customWidth="1"/>
    <col min="4621" max="4621" width="11.625" style="187" bestFit="1" customWidth="1"/>
    <col min="4622" max="4622" width="9" style="187"/>
    <col min="4623" max="4623" width="10" style="187" bestFit="1" customWidth="1"/>
    <col min="4624" max="4624" width="11.625" style="187" bestFit="1" customWidth="1"/>
    <col min="4625" max="4864" width="9" style="187"/>
    <col min="4865" max="4865" width="0" style="187" hidden="1" customWidth="1"/>
    <col min="4866" max="4866" width="2.625" style="187" customWidth="1"/>
    <col min="4867" max="4867" width="22.5" style="187" customWidth="1"/>
    <col min="4868" max="4868" width="2.5" style="187" customWidth="1"/>
    <col min="4869" max="4869" width="1.25" style="187" customWidth="1"/>
    <col min="4870" max="4870" width="18.75" style="187" customWidth="1"/>
    <col min="4871" max="4871" width="8.75" style="187" customWidth="1"/>
    <col min="4872" max="4872" width="18.75" style="187" customWidth="1"/>
    <col min="4873" max="4874" width="8.75" style="187" customWidth="1"/>
    <col min="4875" max="4875" width="15.875" style="187" bestFit="1" customWidth="1"/>
    <col min="4876" max="4876" width="12.875" style="187" bestFit="1" customWidth="1"/>
    <col min="4877" max="4877" width="11.625" style="187" bestFit="1" customWidth="1"/>
    <col min="4878" max="4878" width="9" style="187"/>
    <col min="4879" max="4879" width="10" style="187" bestFit="1" customWidth="1"/>
    <col min="4880" max="4880" width="11.625" style="187" bestFit="1" customWidth="1"/>
    <col min="4881" max="5120" width="9" style="187"/>
    <col min="5121" max="5121" width="0" style="187" hidden="1" customWidth="1"/>
    <col min="5122" max="5122" width="2.625" style="187" customWidth="1"/>
    <col min="5123" max="5123" width="22.5" style="187" customWidth="1"/>
    <col min="5124" max="5124" width="2.5" style="187" customWidth="1"/>
    <col min="5125" max="5125" width="1.25" style="187" customWidth="1"/>
    <col min="5126" max="5126" width="18.75" style="187" customWidth="1"/>
    <col min="5127" max="5127" width="8.75" style="187" customWidth="1"/>
    <col min="5128" max="5128" width="18.75" style="187" customWidth="1"/>
    <col min="5129" max="5130" width="8.75" style="187" customWidth="1"/>
    <col min="5131" max="5131" width="15.875" style="187" bestFit="1" customWidth="1"/>
    <col min="5132" max="5132" width="12.875" style="187" bestFit="1" customWidth="1"/>
    <col min="5133" max="5133" width="11.625" style="187" bestFit="1" customWidth="1"/>
    <col min="5134" max="5134" width="9" style="187"/>
    <col min="5135" max="5135" width="10" style="187" bestFit="1" customWidth="1"/>
    <col min="5136" max="5136" width="11.625" style="187" bestFit="1" customWidth="1"/>
    <col min="5137" max="5376" width="9" style="187"/>
    <col min="5377" max="5377" width="0" style="187" hidden="1" customWidth="1"/>
    <col min="5378" max="5378" width="2.625" style="187" customWidth="1"/>
    <col min="5379" max="5379" width="22.5" style="187" customWidth="1"/>
    <col min="5380" max="5380" width="2.5" style="187" customWidth="1"/>
    <col min="5381" max="5381" width="1.25" style="187" customWidth="1"/>
    <col min="5382" max="5382" width="18.75" style="187" customWidth="1"/>
    <col min="5383" max="5383" width="8.75" style="187" customWidth="1"/>
    <col min="5384" max="5384" width="18.75" style="187" customWidth="1"/>
    <col min="5385" max="5386" width="8.75" style="187" customWidth="1"/>
    <col min="5387" max="5387" width="15.875" style="187" bestFit="1" customWidth="1"/>
    <col min="5388" max="5388" width="12.875" style="187" bestFit="1" customWidth="1"/>
    <col min="5389" max="5389" width="11.625" style="187" bestFit="1" customWidth="1"/>
    <col min="5390" max="5390" width="9" style="187"/>
    <col min="5391" max="5391" width="10" style="187" bestFit="1" customWidth="1"/>
    <col min="5392" max="5392" width="11.625" style="187" bestFit="1" customWidth="1"/>
    <col min="5393" max="5632" width="9" style="187"/>
    <col min="5633" max="5633" width="0" style="187" hidden="1" customWidth="1"/>
    <col min="5634" max="5634" width="2.625" style="187" customWidth="1"/>
    <col min="5635" max="5635" width="22.5" style="187" customWidth="1"/>
    <col min="5636" max="5636" width="2.5" style="187" customWidth="1"/>
    <col min="5637" max="5637" width="1.25" style="187" customWidth="1"/>
    <col min="5638" max="5638" width="18.75" style="187" customWidth="1"/>
    <col min="5639" max="5639" width="8.75" style="187" customWidth="1"/>
    <col min="5640" max="5640" width="18.75" style="187" customWidth="1"/>
    <col min="5641" max="5642" width="8.75" style="187" customWidth="1"/>
    <col min="5643" max="5643" width="15.875" style="187" bestFit="1" customWidth="1"/>
    <col min="5644" max="5644" width="12.875" style="187" bestFit="1" customWidth="1"/>
    <col min="5645" max="5645" width="11.625" style="187" bestFit="1" customWidth="1"/>
    <col min="5646" max="5646" width="9" style="187"/>
    <col min="5647" max="5647" width="10" style="187" bestFit="1" customWidth="1"/>
    <col min="5648" max="5648" width="11.625" style="187" bestFit="1" customWidth="1"/>
    <col min="5649" max="5888" width="9" style="187"/>
    <col min="5889" max="5889" width="0" style="187" hidden="1" customWidth="1"/>
    <col min="5890" max="5890" width="2.625" style="187" customWidth="1"/>
    <col min="5891" max="5891" width="22.5" style="187" customWidth="1"/>
    <col min="5892" max="5892" width="2.5" style="187" customWidth="1"/>
    <col min="5893" max="5893" width="1.25" style="187" customWidth="1"/>
    <col min="5894" max="5894" width="18.75" style="187" customWidth="1"/>
    <col min="5895" max="5895" width="8.75" style="187" customWidth="1"/>
    <col min="5896" max="5896" width="18.75" style="187" customWidth="1"/>
    <col min="5897" max="5898" width="8.75" style="187" customWidth="1"/>
    <col min="5899" max="5899" width="15.875" style="187" bestFit="1" customWidth="1"/>
    <col min="5900" max="5900" width="12.875" style="187" bestFit="1" customWidth="1"/>
    <col min="5901" max="5901" width="11.625" style="187" bestFit="1" customWidth="1"/>
    <col min="5902" max="5902" width="9" style="187"/>
    <col min="5903" max="5903" width="10" style="187" bestFit="1" customWidth="1"/>
    <col min="5904" max="5904" width="11.625" style="187" bestFit="1" customWidth="1"/>
    <col min="5905" max="6144" width="9" style="187"/>
    <col min="6145" max="6145" width="0" style="187" hidden="1" customWidth="1"/>
    <col min="6146" max="6146" width="2.625" style="187" customWidth="1"/>
    <col min="6147" max="6147" width="22.5" style="187" customWidth="1"/>
    <col min="6148" max="6148" width="2.5" style="187" customWidth="1"/>
    <col min="6149" max="6149" width="1.25" style="187" customWidth="1"/>
    <col min="6150" max="6150" width="18.75" style="187" customWidth="1"/>
    <col min="6151" max="6151" width="8.75" style="187" customWidth="1"/>
    <col min="6152" max="6152" width="18.75" style="187" customWidth="1"/>
    <col min="6153" max="6154" width="8.75" style="187" customWidth="1"/>
    <col min="6155" max="6155" width="15.875" style="187" bestFit="1" customWidth="1"/>
    <col min="6156" max="6156" width="12.875" style="187" bestFit="1" customWidth="1"/>
    <col min="6157" max="6157" width="11.625" style="187" bestFit="1" customWidth="1"/>
    <col min="6158" max="6158" width="9" style="187"/>
    <col min="6159" max="6159" width="10" style="187" bestFit="1" customWidth="1"/>
    <col min="6160" max="6160" width="11.625" style="187" bestFit="1" customWidth="1"/>
    <col min="6161" max="6400" width="9" style="187"/>
    <col min="6401" max="6401" width="0" style="187" hidden="1" customWidth="1"/>
    <col min="6402" max="6402" width="2.625" style="187" customWidth="1"/>
    <col min="6403" max="6403" width="22.5" style="187" customWidth="1"/>
    <col min="6404" max="6404" width="2.5" style="187" customWidth="1"/>
    <col min="6405" max="6405" width="1.25" style="187" customWidth="1"/>
    <col min="6406" max="6406" width="18.75" style="187" customWidth="1"/>
    <col min="6407" max="6407" width="8.75" style="187" customWidth="1"/>
    <col min="6408" max="6408" width="18.75" style="187" customWidth="1"/>
    <col min="6409" max="6410" width="8.75" style="187" customWidth="1"/>
    <col min="6411" max="6411" width="15.875" style="187" bestFit="1" customWidth="1"/>
    <col min="6412" max="6412" width="12.875" style="187" bestFit="1" customWidth="1"/>
    <col min="6413" max="6413" width="11.625" style="187" bestFit="1" customWidth="1"/>
    <col min="6414" max="6414" width="9" style="187"/>
    <col min="6415" max="6415" width="10" style="187" bestFit="1" customWidth="1"/>
    <col min="6416" max="6416" width="11.625" style="187" bestFit="1" customWidth="1"/>
    <col min="6417" max="6656" width="9" style="187"/>
    <col min="6657" max="6657" width="0" style="187" hidden="1" customWidth="1"/>
    <col min="6658" max="6658" width="2.625" style="187" customWidth="1"/>
    <col min="6659" max="6659" width="22.5" style="187" customWidth="1"/>
    <col min="6660" max="6660" width="2.5" style="187" customWidth="1"/>
    <col min="6661" max="6661" width="1.25" style="187" customWidth="1"/>
    <col min="6662" max="6662" width="18.75" style="187" customWidth="1"/>
    <col min="6663" max="6663" width="8.75" style="187" customWidth="1"/>
    <col min="6664" max="6664" width="18.75" style="187" customWidth="1"/>
    <col min="6665" max="6666" width="8.75" style="187" customWidth="1"/>
    <col min="6667" max="6667" width="15.875" style="187" bestFit="1" customWidth="1"/>
    <col min="6668" max="6668" width="12.875" style="187" bestFit="1" customWidth="1"/>
    <col min="6669" max="6669" width="11.625" style="187" bestFit="1" customWidth="1"/>
    <col min="6670" max="6670" width="9" style="187"/>
    <col min="6671" max="6671" width="10" style="187" bestFit="1" customWidth="1"/>
    <col min="6672" max="6672" width="11.625" style="187" bestFit="1" customWidth="1"/>
    <col min="6673" max="6912" width="9" style="187"/>
    <col min="6913" max="6913" width="0" style="187" hidden="1" customWidth="1"/>
    <col min="6914" max="6914" width="2.625" style="187" customWidth="1"/>
    <col min="6915" max="6915" width="22.5" style="187" customWidth="1"/>
    <col min="6916" max="6916" width="2.5" style="187" customWidth="1"/>
    <col min="6917" max="6917" width="1.25" style="187" customWidth="1"/>
    <col min="6918" max="6918" width="18.75" style="187" customWidth="1"/>
    <col min="6919" max="6919" width="8.75" style="187" customWidth="1"/>
    <col min="6920" max="6920" width="18.75" style="187" customWidth="1"/>
    <col min="6921" max="6922" width="8.75" style="187" customWidth="1"/>
    <col min="6923" max="6923" width="15.875" style="187" bestFit="1" customWidth="1"/>
    <col min="6924" max="6924" width="12.875" style="187" bestFit="1" customWidth="1"/>
    <col min="6925" max="6925" width="11.625" style="187" bestFit="1" customWidth="1"/>
    <col min="6926" max="6926" width="9" style="187"/>
    <col min="6927" max="6927" width="10" style="187" bestFit="1" customWidth="1"/>
    <col min="6928" max="6928" width="11.625" style="187" bestFit="1" customWidth="1"/>
    <col min="6929" max="7168" width="9" style="187"/>
    <col min="7169" max="7169" width="0" style="187" hidden="1" customWidth="1"/>
    <col min="7170" max="7170" width="2.625" style="187" customWidth="1"/>
    <col min="7171" max="7171" width="22.5" style="187" customWidth="1"/>
    <col min="7172" max="7172" width="2.5" style="187" customWidth="1"/>
    <col min="7173" max="7173" width="1.25" style="187" customWidth="1"/>
    <col min="7174" max="7174" width="18.75" style="187" customWidth="1"/>
    <col min="7175" max="7175" width="8.75" style="187" customWidth="1"/>
    <col min="7176" max="7176" width="18.75" style="187" customWidth="1"/>
    <col min="7177" max="7178" width="8.75" style="187" customWidth="1"/>
    <col min="7179" max="7179" width="15.875" style="187" bestFit="1" customWidth="1"/>
    <col min="7180" max="7180" width="12.875" style="187" bestFit="1" customWidth="1"/>
    <col min="7181" max="7181" width="11.625" style="187" bestFit="1" customWidth="1"/>
    <col min="7182" max="7182" width="9" style="187"/>
    <col min="7183" max="7183" width="10" style="187" bestFit="1" customWidth="1"/>
    <col min="7184" max="7184" width="11.625" style="187" bestFit="1" customWidth="1"/>
    <col min="7185" max="7424" width="9" style="187"/>
    <col min="7425" max="7425" width="0" style="187" hidden="1" customWidth="1"/>
    <col min="7426" max="7426" width="2.625" style="187" customWidth="1"/>
    <col min="7427" max="7427" width="22.5" style="187" customWidth="1"/>
    <col min="7428" max="7428" width="2.5" style="187" customWidth="1"/>
    <col min="7429" max="7429" width="1.25" style="187" customWidth="1"/>
    <col min="7430" max="7430" width="18.75" style="187" customWidth="1"/>
    <col min="7431" max="7431" width="8.75" style="187" customWidth="1"/>
    <col min="7432" max="7432" width="18.75" style="187" customWidth="1"/>
    <col min="7433" max="7434" width="8.75" style="187" customWidth="1"/>
    <col min="7435" max="7435" width="15.875" style="187" bestFit="1" customWidth="1"/>
    <col min="7436" max="7436" width="12.875" style="187" bestFit="1" customWidth="1"/>
    <col min="7437" max="7437" width="11.625" style="187" bestFit="1" customWidth="1"/>
    <col min="7438" max="7438" width="9" style="187"/>
    <col min="7439" max="7439" width="10" style="187" bestFit="1" customWidth="1"/>
    <col min="7440" max="7440" width="11.625" style="187" bestFit="1" customWidth="1"/>
    <col min="7441" max="7680" width="9" style="187"/>
    <col min="7681" max="7681" width="0" style="187" hidden="1" customWidth="1"/>
    <col min="7682" max="7682" width="2.625" style="187" customWidth="1"/>
    <col min="7683" max="7683" width="22.5" style="187" customWidth="1"/>
    <col min="7684" max="7684" width="2.5" style="187" customWidth="1"/>
    <col min="7685" max="7685" width="1.25" style="187" customWidth="1"/>
    <col min="7686" max="7686" width="18.75" style="187" customWidth="1"/>
    <col min="7687" max="7687" width="8.75" style="187" customWidth="1"/>
    <col min="7688" max="7688" width="18.75" style="187" customWidth="1"/>
    <col min="7689" max="7690" width="8.75" style="187" customWidth="1"/>
    <col min="7691" max="7691" width="15.875" style="187" bestFit="1" customWidth="1"/>
    <col min="7692" max="7692" width="12.875" style="187" bestFit="1" customWidth="1"/>
    <col min="7693" max="7693" width="11.625" style="187" bestFit="1" customWidth="1"/>
    <col min="7694" max="7694" width="9" style="187"/>
    <col min="7695" max="7695" width="10" style="187" bestFit="1" customWidth="1"/>
    <col min="7696" max="7696" width="11.625" style="187" bestFit="1" customWidth="1"/>
    <col min="7697" max="7936" width="9" style="187"/>
    <col min="7937" max="7937" width="0" style="187" hidden="1" customWidth="1"/>
    <col min="7938" max="7938" width="2.625" style="187" customWidth="1"/>
    <col min="7939" max="7939" width="22.5" style="187" customWidth="1"/>
    <col min="7940" max="7940" width="2.5" style="187" customWidth="1"/>
    <col min="7941" max="7941" width="1.25" style="187" customWidth="1"/>
    <col min="7942" max="7942" width="18.75" style="187" customWidth="1"/>
    <col min="7943" max="7943" width="8.75" style="187" customWidth="1"/>
    <col min="7944" max="7944" width="18.75" style="187" customWidth="1"/>
    <col min="7945" max="7946" width="8.75" style="187" customWidth="1"/>
    <col min="7947" max="7947" width="15.875" style="187" bestFit="1" customWidth="1"/>
    <col min="7948" max="7948" width="12.875" style="187" bestFit="1" customWidth="1"/>
    <col min="7949" max="7949" width="11.625" style="187" bestFit="1" customWidth="1"/>
    <col min="7950" max="7950" width="9" style="187"/>
    <col min="7951" max="7951" width="10" style="187" bestFit="1" customWidth="1"/>
    <col min="7952" max="7952" width="11.625" style="187" bestFit="1" customWidth="1"/>
    <col min="7953" max="8192" width="9" style="187"/>
    <col min="8193" max="8193" width="0" style="187" hidden="1" customWidth="1"/>
    <col min="8194" max="8194" width="2.625" style="187" customWidth="1"/>
    <col min="8195" max="8195" width="22.5" style="187" customWidth="1"/>
    <col min="8196" max="8196" width="2.5" style="187" customWidth="1"/>
    <col min="8197" max="8197" width="1.25" style="187" customWidth="1"/>
    <col min="8198" max="8198" width="18.75" style="187" customWidth="1"/>
    <col min="8199" max="8199" width="8.75" style="187" customWidth="1"/>
    <col min="8200" max="8200" width="18.75" style="187" customWidth="1"/>
    <col min="8201" max="8202" width="8.75" style="187" customWidth="1"/>
    <col min="8203" max="8203" width="15.875" style="187" bestFit="1" customWidth="1"/>
    <col min="8204" max="8204" width="12.875" style="187" bestFit="1" customWidth="1"/>
    <col min="8205" max="8205" width="11.625" style="187" bestFit="1" customWidth="1"/>
    <col min="8206" max="8206" width="9" style="187"/>
    <col min="8207" max="8207" width="10" style="187" bestFit="1" customWidth="1"/>
    <col min="8208" max="8208" width="11.625" style="187" bestFit="1" customWidth="1"/>
    <col min="8209" max="8448" width="9" style="187"/>
    <col min="8449" max="8449" width="0" style="187" hidden="1" customWidth="1"/>
    <col min="8450" max="8450" width="2.625" style="187" customWidth="1"/>
    <col min="8451" max="8451" width="22.5" style="187" customWidth="1"/>
    <col min="8452" max="8452" width="2.5" style="187" customWidth="1"/>
    <col min="8453" max="8453" width="1.25" style="187" customWidth="1"/>
    <col min="8454" max="8454" width="18.75" style="187" customWidth="1"/>
    <col min="8455" max="8455" width="8.75" style="187" customWidth="1"/>
    <col min="8456" max="8456" width="18.75" style="187" customWidth="1"/>
    <col min="8457" max="8458" width="8.75" style="187" customWidth="1"/>
    <col min="8459" max="8459" width="15.875" style="187" bestFit="1" customWidth="1"/>
    <col min="8460" max="8460" width="12.875" style="187" bestFit="1" customWidth="1"/>
    <col min="8461" max="8461" width="11.625" style="187" bestFit="1" customWidth="1"/>
    <col min="8462" max="8462" width="9" style="187"/>
    <col min="8463" max="8463" width="10" style="187" bestFit="1" customWidth="1"/>
    <col min="8464" max="8464" width="11.625" style="187" bestFit="1" customWidth="1"/>
    <col min="8465" max="8704" width="9" style="187"/>
    <col min="8705" max="8705" width="0" style="187" hidden="1" customWidth="1"/>
    <col min="8706" max="8706" width="2.625" style="187" customWidth="1"/>
    <col min="8707" max="8707" width="22.5" style="187" customWidth="1"/>
    <col min="8708" max="8708" width="2.5" style="187" customWidth="1"/>
    <col min="8709" max="8709" width="1.25" style="187" customWidth="1"/>
    <col min="8710" max="8710" width="18.75" style="187" customWidth="1"/>
    <col min="8711" max="8711" width="8.75" style="187" customWidth="1"/>
    <col min="8712" max="8712" width="18.75" style="187" customWidth="1"/>
    <col min="8713" max="8714" width="8.75" style="187" customWidth="1"/>
    <col min="8715" max="8715" width="15.875" style="187" bestFit="1" customWidth="1"/>
    <col min="8716" max="8716" width="12.875" style="187" bestFit="1" customWidth="1"/>
    <col min="8717" max="8717" width="11.625" style="187" bestFit="1" customWidth="1"/>
    <col min="8718" max="8718" width="9" style="187"/>
    <col min="8719" max="8719" width="10" style="187" bestFit="1" customWidth="1"/>
    <col min="8720" max="8720" width="11.625" style="187" bestFit="1" customWidth="1"/>
    <col min="8721" max="8960" width="9" style="187"/>
    <col min="8961" max="8961" width="0" style="187" hidden="1" customWidth="1"/>
    <col min="8962" max="8962" width="2.625" style="187" customWidth="1"/>
    <col min="8963" max="8963" width="22.5" style="187" customWidth="1"/>
    <col min="8964" max="8964" width="2.5" style="187" customWidth="1"/>
    <col min="8965" max="8965" width="1.25" style="187" customWidth="1"/>
    <col min="8966" max="8966" width="18.75" style="187" customWidth="1"/>
    <col min="8967" max="8967" width="8.75" style="187" customWidth="1"/>
    <col min="8968" max="8968" width="18.75" style="187" customWidth="1"/>
    <col min="8969" max="8970" width="8.75" style="187" customWidth="1"/>
    <col min="8971" max="8971" width="15.875" style="187" bestFit="1" customWidth="1"/>
    <col min="8972" max="8972" width="12.875" style="187" bestFit="1" customWidth="1"/>
    <col min="8973" max="8973" width="11.625" style="187" bestFit="1" customWidth="1"/>
    <col min="8974" max="8974" width="9" style="187"/>
    <col min="8975" max="8975" width="10" style="187" bestFit="1" customWidth="1"/>
    <col min="8976" max="8976" width="11.625" style="187" bestFit="1" customWidth="1"/>
    <col min="8977" max="9216" width="9" style="187"/>
    <col min="9217" max="9217" width="0" style="187" hidden="1" customWidth="1"/>
    <col min="9218" max="9218" width="2.625" style="187" customWidth="1"/>
    <col min="9219" max="9219" width="22.5" style="187" customWidth="1"/>
    <col min="9220" max="9220" width="2.5" style="187" customWidth="1"/>
    <col min="9221" max="9221" width="1.25" style="187" customWidth="1"/>
    <col min="9222" max="9222" width="18.75" style="187" customWidth="1"/>
    <col min="9223" max="9223" width="8.75" style="187" customWidth="1"/>
    <col min="9224" max="9224" width="18.75" style="187" customWidth="1"/>
    <col min="9225" max="9226" width="8.75" style="187" customWidth="1"/>
    <col min="9227" max="9227" width="15.875" style="187" bestFit="1" customWidth="1"/>
    <col min="9228" max="9228" width="12.875" style="187" bestFit="1" customWidth="1"/>
    <col min="9229" max="9229" width="11.625" style="187" bestFit="1" customWidth="1"/>
    <col min="9230" max="9230" width="9" style="187"/>
    <col min="9231" max="9231" width="10" style="187" bestFit="1" customWidth="1"/>
    <col min="9232" max="9232" width="11.625" style="187" bestFit="1" customWidth="1"/>
    <col min="9233" max="9472" width="9" style="187"/>
    <col min="9473" max="9473" width="0" style="187" hidden="1" customWidth="1"/>
    <col min="9474" max="9474" width="2.625" style="187" customWidth="1"/>
    <col min="9475" max="9475" width="22.5" style="187" customWidth="1"/>
    <col min="9476" max="9476" width="2.5" style="187" customWidth="1"/>
    <col min="9477" max="9477" width="1.25" style="187" customWidth="1"/>
    <col min="9478" max="9478" width="18.75" style="187" customWidth="1"/>
    <col min="9479" max="9479" width="8.75" style="187" customWidth="1"/>
    <col min="9480" max="9480" width="18.75" style="187" customWidth="1"/>
    <col min="9481" max="9482" width="8.75" style="187" customWidth="1"/>
    <col min="9483" max="9483" width="15.875" style="187" bestFit="1" customWidth="1"/>
    <col min="9484" max="9484" width="12.875" style="187" bestFit="1" customWidth="1"/>
    <col min="9485" max="9485" width="11.625" style="187" bestFit="1" customWidth="1"/>
    <col min="9486" max="9486" width="9" style="187"/>
    <col min="9487" max="9487" width="10" style="187" bestFit="1" customWidth="1"/>
    <col min="9488" max="9488" width="11.625" style="187" bestFit="1" customWidth="1"/>
    <col min="9489" max="9728" width="9" style="187"/>
    <col min="9729" max="9729" width="0" style="187" hidden="1" customWidth="1"/>
    <col min="9730" max="9730" width="2.625" style="187" customWidth="1"/>
    <col min="9731" max="9731" width="22.5" style="187" customWidth="1"/>
    <col min="9732" max="9732" width="2.5" style="187" customWidth="1"/>
    <col min="9733" max="9733" width="1.25" style="187" customWidth="1"/>
    <col min="9734" max="9734" width="18.75" style="187" customWidth="1"/>
    <col min="9735" max="9735" width="8.75" style="187" customWidth="1"/>
    <col min="9736" max="9736" width="18.75" style="187" customWidth="1"/>
    <col min="9737" max="9738" width="8.75" style="187" customWidth="1"/>
    <col min="9739" max="9739" width="15.875" style="187" bestFit="1" customWidth="1"/>
    <col min="9740" max="9740" width="12.875" style="187" bestFit="1" customWidth="1"/>
    <col min="9741" max="9741" width="11.625" style="187" bestFit="1" customWidth="1"/>
    <col min="9742" max="9742" width="9" style="187"/>
    <col min="9743" max="9743" width="10" style="187" bestFit="1" customWidth="1"/>
    <col min="9744" max="9744" width="11.625" style="187" bestFit="1" customWidth="1"/>
    <col min="9745" max="9984" width="9" style="187"/>
    <col min="9985" max="9985" width="0" style="187" hidden="1" customWidth="1"/>
    <col min="9986" max="9986" width="2.625" style="187" customWidth="1"/>
    <col min="9987" max="9987" width="22.5" style="187" customWidth="1"/>
    <col min="9988" max="9988" width="2.5" style="187" customWidth="1"/>
    <col min="9989" max="9989" width="1.25" style="187" customWidth="1"/>
    <col min="9990" max="9990" width="18.75" style="187" customWidth="1"/>
    <col min="9991" max="9991" width="8.75" style="187" customWidth="1"/>
    <col min="9992" max="9992" width="18.75" style="187" customWidth="1"/>
    <col min="9993" max="9994" width="8.75" style="187" customWidth="1"/>
    <col min="9995" max="9995" width="15.875" style="187" bestFit="1" customWidth="1"/>
    <col min="9996" max="9996" width="12.875" style="187" bestFit="1" customWidth="1"/>
    <col min="9997" max="9997" width="11.625" style="187" bestFit="1" customWidth="1"/>
    <col min="9998" max="9998" width="9" style="187"/>
    <col min="9999" max="9999" width="10" style="187" bestFit="1" customWidth="1"/>
    <col min="10000" max="10000" width="11.625" style="187" bestFit="1" customWidth="1"/>
    <col min="10001" max="10240" width="9" style="187"/>
    <col min="10241" max="10241" width="0" style="187" hidden="1" customWidth="1"/>
    <col min="10242" max="10242" width="2.625" style="187" customWidth="1"/>
    <col min="10243" max="10243" width="22.5" style="187" customWidth="1"/>
    <col min="10244" max="10244" width="2.5" style="187" customWidth="1"/>
    <col min="10245" max="10245" width="1.25" style="187" customWidth="1"/>
    <col min="10246" max="10246" width="18.75" style="187" customWidth="1"/>
    <col min="10247" max="10247" width="8.75" style="187" customWidth="1"/>
    <col min="10248" max="10248" width="18.75" style="187" customWidth="1"/>
    <col min="10249" max="10250" width="8.75" style="187" customWidth="1"/>
    <col min="10251" max="10251" width="15.875" style="187" bestFit="1" customWidth="1"/>
    <col min="10252" max="10252" width="12.875" style="187" bestFit="1" customWidth="1"/>
    <col min="10253" max="10253" width="11.625" style="187" bestFit="1" customWidth="1"/>
    <col min="10254" max="10254" width="9" style="187"/>
    <col min="10255" max="10255" width="10" style="187" bestFit="1" customWidth="1"/>
    <col min="10256" max="10256" width="11.625" style="187" bestFit="1" customWidth="1"/>
    <col min="10257" max="10496" width="9" style="187"/>
    <col min="10497" max="10497" width="0" style="187" hidden="1" customWidth="1"/>
    <col min="10498" max="10498" width="2.625" style="187" customWidth="1"/>
    <col min="10499" max="10499" width="22.5" style="187" customWidth="1"/>
    <col min="10500" max="10500" width="2.5" style="187" customWidth="1"/>
    <col min="10501" max="10501" width="1.25" style="187" customWidth="1"/>
    <col min="10502" max="10502" width="18.75" style="187" customWidth="1"/>
    <col min="10503" max="10503" width="8.75" style="187" customWidth="1"/>
    <col min="10504" max="10504" width="18.75" style="187" customWidth="1"/>
    <col min="10505" max="10506" width="8.75" style="187" customWidth="1"/>
    <col min="10507" max="10507" width="15.875" style="187" bestFit="1" customWidth="1"/>
    <col min="10508" max="10508" width="12.875" style="187" bestFit="1" customWidth="1"/>
    <col min="10509" max="10509" width="11.625" style="187" bestFit="1" customWidth="1"/>
    <col min="10510" max="10510" width="9" style="187"/>
    <col min="10511" max="10511" width="10" style="187" bestFit="1" customWidth="1"/>
    <col min="10512" max="10512" width="11.625" style="187" bestFit="1" customWidth="1"/>
    <col min="10513" max="10752" width="9" style="187"/>
    <col min="10753" max="10753" width="0" style="187" hidden="1" customWidth="1"/>
    <col min="10754" max="10754" width="2.625" style="187" customWidth="1"/>
    <col min="10755" max="10755" width="22.5" style="187" customWidth="1"/>
    <col min="10756" max="10756" width="2.5" style="187" customWidth="1"/>
    <col min="10757" max="10757" width="1.25" style="187" customWidth="1"/>
    <col min="10758" max="10758" width="18.75" style="187" customWidth="1"/>
    <col min="10759" max="10759" width="8.75" style="187" customWidth="1"/>
    <col min="10760" max="10760" width="18.75" style="187" customWidth="1"/>
    <col min="10761" max="10762" width="8.75" style="187" customWidth="1"/>
    <col min="10763" max="10763" width="15.875" style="187" bestFit="1" customWidth="1"/>
    <col min="10764" max="10764" width="12.875" style="187" bestFit="1" customWidth="1"/>
    <col min="10765" max="10765" width="11.625" style="187" bestFit="1" customWidth="1"/>
    <col min="10766" max="10766" width="9" style="187"/>
    <col min="10767" max="10767" width="10" style="187" bestFit="1" customWidth="1"/>
    <col min="10768" max="10768" width="11.625" style="187" bestFit="1" customWidth="1"/>
    <col min="10769" max="11008" width="9" style="187"/>
    <col min="11009" max="11009" width="0" style="187" hidden="1" customWidth="1"/>
    <col min="11010" max="11010" width="2.625" style="187" customWidth="1"/>
    <col min="11011" max="11011" width="22.5" style="187" customWidth="1"/>
    <col min="11012" max="11012" width="2.5" style="187" customWidth="1"/>
    <col min="11013" max="11013" width="1.25" style="187" customWidth="1"/>
    <col min="11014" max="11014" width="18.75" style="187" customWidth="1"/>
    <col min="11015" max="11015" width="8.75" style="187" customWidth="1"/>
    <col min="11016" max="11016" width="18.75" style="187" customWidth="1"/>
    <col min="11017" max="11018" width="8.75" style="187" customWidth="1"/>
    <col min="11019" max="11019" width="15.875" style="187" bestFit="1" customWidth="1"/>
    <col min="11020" max="11020" width="12.875" style="187" bestFit="1" customWidth="1"/>
    <col min="11021" max="11021" width="11.625" style="187" bestFit="1" customWidth="1"/>
    <col min="11022" max="11022" width="9" style="187"/>
    <col min="11023" max="11023" width="10" style="187" bestFit="1" customWidth="1"/>
    <col min="11024" max="11024" width="11.625" style="187" bestFit="1" customWidth="1"/>
    <col min="11025" max="11264" width="9" style="187"/>
    <col min="11265" max="11265" width="0" style="187" hidden="1" customWidth="1"/>
    <col min="11266" max="11266" width="2.625" style="187" customWidth="1"/>
    <col min="11267" max="11267" width="22.5" style="187" customWidth="1"/>
    <col min="11268" max="11268" width="2.5" style="187" customWidth="1"/>
    <col min="11269" max="11269" width="1.25" style="187" customWidth="1"/>
    <col min="11270" max="11270" width="18.75" style="187" customWidth="1"/>
    <col min="11271" max="11271" width="8.75" style="187" customWidth="1"/>
    <col min="11272" max="11272" width="18.75" style="187" customWidth="1"/>
    <col min="11273" max="11274" width="8.75" style="187" customWidth="1"/>
    <col min="11275" max="11275" width="15.875" style="187" bestFit="1" customWidth="1"/>
    <col min="11276" max="11276" width="12.875" style="187" bestFit="1" customWidth="1"/>
    <col min="11277" max="11277" width="11.625" style="187" bestFit="1" customWidth="1"/>
    <col min="11278" max="11278" width="9" style="187"/>
    <col min="11279" max="11279" width="10" style="187" bestFit="1" customWidth="1"/>
    <col min="11280" max="11280" width="11.625" style="187" bestFit="1" customWidth="1"/>
    <col min="11281" max="11520" width="9" style="187"/>
    <col min="11521" max="11521" width="0" style="187" hidden="1" customWidth="1"/>
    <col min="11522" max="11522" width="2.625" style="187" customWidth="1"/>
    <col min="11523" max="11523" width="22.5" style="187" customWidth="1"/>
    <col min="11524" max="11524" width="2.5" style="187" customWidth="1"/>
    <col min="11525" max="11525" width="1.25" style="187" customWidth="1"/>
    <col min="11526" max="11526" width="18.75" style="187" customWidth="1"/>
    <col min="11527" max="11527" width="8.75" style="187" customWidth="1"/>
    <col min="11528" max="11528" width="18.75" style="187" customWidth="1"/>
    <col min="11529" max="11530" width="8.75" style="187" customWidth="1"/>
    <col min="11531" max="11531" width="15.875" style="187" bestFit="1" customWidth="1"/>
    <col min="11532" max="11532" width="12.875" style="187" bestFit="1" customWidth="1"/>
    <col min="11533" max="11533" width="11.625" style="187" bestFit="1" customWidth="1"/>
    <col min="11534" max="11534" width="9" style="187"/>
    <col min="11535" max="11535" width="10" style="187" bestFit="1" customWidth="1"/>
    <col min="11536" max="11536" width="11.625" style="187" bestFit="1" customWidth="1"/>
    <col min="11537" max="11776" width="9" style="187"/>
    <col min="11777" max="11777" width="0" style="187" hidden="1" customWidth="1"/>
    <col min="11778" max="11778" width="2.625" style="187" customWidth="1"/>
    <col min="11779" max="11779" width="22.5" style="187" customWidth="1"/>
    <col min="11780" max="11780" width="2.5" style="187" customWidth="1"/>
    <col min="11781" max="11781" width="1.25" style="187" customWidth="1"/>
    <col min="11782" max="11782" width="18.75" style="187" customWidth="1"/>
    <col min="11783" max="11783" width="8.75" style="187" customWidth="1"/>
    <col min="11784" max="11784" width="18.75" style="187" customWidth="1"/>
    <col min="11785" max="11786" width="8.75" style="187" customWidth="1"/>
    <col min="11787" max="11787" width="15.875" style="187" bestFit="1" customWidth="1"/>
    <col min="11788" max="11788" width="12.875" style="187" bestFit="1" customWidth="1"/>
    <col min="11789" max="11789" width="11.625" style="187" bestFit="1" customWidth="1"/>
    <col min="11790" max="11790" width="9" style="187"/>
    <col min="11791" max="11791" width="10" style="187" bestFit="1" customWidth="1"/>
    <col min="11792" max="11792" width="11.625" style="187" bestFit="1" customWidth="1"/>
    <col min="11793" max="12032" width="9" style="187"/>
    <col min="12033" max="12033" width="0" style="187" hidden="1" customWidth="1"/>
    <col min="12034" max="12034" width="2.625" style="187" customWidth="1"/>
    <col min="12035" max="12035" width="22.5" style="187" customWidth="1"/>
    <col min="12036" max="12036" width="2.5" style="187" customWidth="1"/>
    <col min="12037" max="12037" width="1.25" style="187" customWidth="1"/>
    <col min="12038" max="12038" width="18.75" style="187" customWidth="1"/>
    <col min="12039" max="12039" width="8.75" style="187" customWidth="1"/>
    <col min="12040" max="12040" width="18.75" style="187" customWidth="1"/>
    <col min="12041" max="12042" width="8.75" style="187" customWidth="1"/>
    <col min="12043" max="12043" width="15.875" style="187" bestFit="1" customWidth="1"/>
    <col min="12044" max="12044" width="12.875" style="187" bestFit="1" customWidth="1"/>
    <col min="12045" max="12045" width="11.625" style="187" bestFit="1" customWidth="1"/>
    <col min="12046" max="12046" width="9" style="187"/>
    <col min="12047" max="12047" width="10" style="187" bestFit="1" customWidth="1"/>
    <col min="12048" max="12048" width="11.625" style="187" bestFit="1" customWidth="1"/>
    <col min="12049" max="12288" width="9" style="187"/>
    <col min="12289" max="12289" width="0" style="187" hidden="1" customWidth="1"/>
    <col min="12290" max="12290" width="2.625" style="187" customWidth="1"/>
    <col min="12291" max="12291" width="22.5" style="187" customWidth="1"/>
    <col min="12292" max="12292" width="2.5" style="187" customWidth="1"/>
    <col min="12293" max="12293" width="1.25" style="187" customWidth="1"/>
    <col min="12294" max="12294" width="18.75" style="187" customWidth="1"/>
    <col min="12295" max="12295" width="8.75" style="187" customWidth="1"/>
    <col min="12296" max="12296" width="18.75" style="187" customWidth="1"/>
    <col min="12297" max="12298" width="8.75" style="187" customWidth="1"/>
    <col min="12299" max="12299" width="15.875" style="187" bestFit="1" customWidth="1"/>
    <col min="12300" max="12300" width="12.875" style="187" bestFit="1" customWidth="1"/>
    <col min="12301" max="12301" width="11.625" style="187" bestFit="1" customWidth="1"/>
    <col min="12302" max="12302" width="9" style="187"/>
    <col min="12303" max="12303" width="10" style="187" bestFit="1" customWidth="1"/>
    <col min="12304" max="12304" width="11.625" style="187" bestFit="1" customWidth="1"/>
    <col min="12305" max="12544" width="9" style="187"/>
    <col min="12545" max="12545" width="0" style="187" hidden="1" customWidth="1"/>
    <col min="12546" max="12546" width="2.625" style="187" customWidth="1"/>
    <col min="12547" max="12547" width="22.5" style="187" customWidth="1"/>
    <col min="12548" max="12548" width="2.5" style="187" customWidth="1"/>
    <col min="12549" max="12549" width="1.25" style="187" customWidth="1"/>
    <col min="12550" max="12550" width="18.75" style="187" customWidth="1"/>
    <col min="12551" max="12551" width="8.75" style="187" customWidth="1"/>
    <col min="12552" max="12552" width="18.75" style="187" customWidth="1"/>
    <col min="12553" max="12554" width="8.75" style="187" customWidth="1"/>
    <col min="12555" max="12555" width="15.875" style="187" bestFit="1" customWidth="1"/>
    <col min="12556" max="12556" width="12.875" style="187" bestFit="1" customWidth="1"/>
    <col min="12557" max="12557" width="11.625" style="187" bestFit="1" customWidth="1"/>
    <col min="12558" max="12558" width="9" style="187"/>
    <col min="12559" max="12559" width="10" style="187" bestFit="1" customWidth="1"/>
    <col min="12560" max="12560" width="11.625" style="187" bestFit="1" customWidth="1"/>
    <col min="12561" max="12800" width="9" style="187"/>
    <col min="12801" max="12801" width="0" style="187" hidden="1" customWidth="1"/>
    <col min="12802" max="12802" width="2.625" style="187" customWidth="1"/>
    <col min="12803" max="12803" width="22.5" style="187" customWidth="1"/>
    <col min="12804" max="12804" width="2.5" style="187" customWidth="1"/>
    <col min="12805" max="12805" width="1.25" style="187" customWidth="1"/>
    <col min="12806" max="12806" width="18.75" style="187" customWidth="1"/>
    <col min="12807" max="12807" width="8.75" style="187" customWidth="1"/>
    <col min="12808" max="12808" width="18.75" style="187" customWidth="1"/>
    <col min="12809" max="12810" width="8.75" style="187" customWidth="1"/>
    <col min="12811" max="12811" width="15.875" style="187" bestFit="1" customWidth="1"/>
    <col min="12812" max="12812" width="12.875" style="187" bestFit="1" customWidth="1"/>
    <col min="12813" max="12813" width="11.625" style="187" bestFit="1" customWidth="1"/>
    <col min="12814" max="12814" width="9" style="187"/>
    <col min="12815" max="12815" width="10" style="187" bestFit="1" customWidth="1"/>
    <col min="12816" max="12816" width="11.625" style="187" bestFit="1" customWidth="1"/>
    <col min="12817" max="13056" width="9" style="187"/>
    <col min="13057" max="13057" width="0" style="187" hidden="1" customWidth="1"/>
    <col min="13058" max="13058" width="2.625" style="187" customWidth="1"/>
    <col min="13059" max="13059" width="22.5" style="187" customWidth="1"/>
    <col min="13060" max="13060" width="2.5" style="187" customWidth="1"/>
    <col min="13061" max="13061" width="1.25" style="187" customWidth="1"/>
    <col min="13062" max="13062" width="18.75" style="187" customWidth="1"/>
    <col min="13063" max="13063" width="8.75" style="187" customWidth="1"/>
    <col min="13064" max="13064" width="18.75" style="187" customWidth="1"/>
    <col min="13065" max="13066" width="8.75" style="187" customWidth="1"/>
    <col min="13067" max="13067" width="15.875" style="187" bestFit="1" customWidth="1"/>
    <col min="13068" max="13068" width="12.875" style="187" bestFit="1" customWidth="1"/>
    <col min="13069" max="13069" width="11.625" style="187" bestFit="1" customWidth="1"/>
    <col min="13070" max="13070" width="9" style="187"/>
    <col min="13071" max="13071" width="10" style="187" bestFit="1" customWidth="1"/>
    <col min="13072" max="13072" width="11.625" style="187" bestFit="1" customWidth="1"/>
    <col min="13073" max="13312" width="9" style="187"/>
    <col min="13313" max="13313" width="0" style="187" hidden="1" customWidth="1"/>
    <col min="13314" max="13314" width="2.625" style="187" customWidth="1"/>
    <col min="13315" max="13315" width="22.5" style="187" customWidth="1"/>
    <col min="13316" max="13316" width="2.5" style="187" customWidth="1"/>
    <col min="13317" max="13317" width="1.25" style="187" customWidth="1"/>
    <col min="13318" max="13318" width="18.75" style="187" customWidth="1"/>
    <col min="13319" max="13319" width="8.75" style="187" customWidth="1"/>
    <col min="13320" max="13320" width="18.75" style="187" customWidth="1"/>
    <col min="13321" max="13322" width="8.75" style="187" customWidth="1"/>
    <col min="13323" max="13323" width="15.875" style="187" bestFit="1" customWidth="1"/>
    <col min="13324" max="13324" width="12.875" style="187" bestFit="1" customWidth="1"/>
    <col min="13325" max="13325" width="11.625" style="187" bestFit="1" customWidth="1"/>
    <col min="13326" max="13326" width="9" style="187"/>
    <col min="13327" max="13327" width="10" style="187" bestFit="1" customWidth="1"/>
    <col min="13328" max="13328" width="11.625" style="187" bestFit="1" customWidth="1"/>
    <col min="13329" max="13568" width="9" style="187"/>
    <col min="13569" max="13569" width="0" style="187" hidden="1" customWidth="1"/>
    <col min="13570" max="13570" width="2.625" style="187" customWidth="1"/>
    <col min="13571" max="13571" width="22.5" style="187" customWidth="1"/>
    <col min="13572" max="13572" width="2.5" style="187" customWidth="1"/>
    <col min="13573" max="13573" width="1.25" style="187" customWidth="1"/>
    <col min="13574" max="13574" width="18.75" style="187" customWidth="1"/>
    <col min="13575" max="13575" width="8.75" style="187" customWidth="1"/>
    <col min="13576" max="13576" width="18.75" style="187" customWidth="1"/>
    <col min="13577" max="13578" width="8.75" style="187" customWidth="1"/>
    <col min="13579" max="13579" width="15.875" style="187" bestFit="1" customWidth="1"/>
    <col min="13580" max="13580" width="12.875" style="187" bestFit="1" customWidth="1"/>
    <col min="13581" max="13581" width="11.625" style="187" bestFit="1" customWidth="1"/>
    <col min="13582" max="13582" width="9" style="187"/>
    <col min="13583" max="13583" width="10" style="187" bestFit="1" customWidth="1"/>
    <col min="13584" max="13584" width="11.625" style="187" bestFit="1" customWidth="1"/>
    <col min="13585" max="13824" width="9" style="187"/>
    <col min="13825" max="13825" width="0" style="187" hidden="1" customWidth="1"/>
    <col min="13826" max="13826" width="2.625" style="187" customWidth="1"/>
    <col min="13827" max="13827" width="22.5" style="187" customWidth="1"/>
    <col min="13828" max="13828" width="2.5" style="187" customWidth="1"/>
    <col min="13829" max="13829" width="1.25" style="187" customWidth="1"/>
    <col min="13830" max="13830" width="18.75" style="187" customWidth="1"/>
    <col min="13831" max="13831" width="8.75" style="187" customWidth="1"/>
    <col min="13832" max="13832" width="18.75" style="187" customWidth="1"/>
    <col min="13833" max="13834" width="8.75" style="187" customWidth="1"/>
    <col min="13835" max="13835" width="15.875" style="187" bestFit="1" customWidth="1"/>
    <col min="13836" max="13836" width="12.875" style="187" bestFit="1" customWidth="1"/>
    <col min="13837" max="13837" width="11.625" style="187" bestFit="1" customWidth="1"/>
    <col min="13838" max="13838" width="9" style="187"/>
    <col min="13839" max="13839" width="10" style="187" bestFit="1" customWidth="1"/>
    <col min="13840" max="13840" width="11.625" style="187" bestFit="1" customWidth="1"/>
    <col min="13841" max="14080" width="9" style="187"/>
    <col min="14081" max="14081" width="0" style="187" hidden="1" customWidth="1"/>
    <col min="14082" max="14082" width="2.625" style="187" customWidth="1"/>
    <col min="14083" max="14083" width="22.5" style="187" customWidth="1"/>
    <col min="14084" max="14084" width="2.5" style="187" customWidth="1"/>
    <col min="14085" max="14085" width="1.25" style="187" customWidth="1"/>
    <col min="14086" max="14086" width="18.75" style="187" customWidth="1"/>
    <col min="14087" max="14087" width="8.75" style="187" customWidth="1"/>
    <col min="14088" max="14088" width="18.75" style="187" customWidth="1"/>
    <col min="14089" max="14090" width="8.75" style="187" customWidth="1"/>
    <col min="14091" max="14091" width="15.875" style="187" bestFit="1" customWidth="1"/>
    <col min="14092" max="14092" width="12.875" style="187" bestFit="1" customWidth="1"/>
    <col min="14093" max="14093" width="11.625" style="187" bestFit="1" customWidth="1"/>
    <col min="14094" max="14094" width="9" style="187"/>
    <col min="14095" max="14095" width="10" style="187" bestFit="1" customWidth="1"/>
    <col min="14096" max="14096" width="11.625" style="187" bestFit="1" customWidth="1"/>
    <col min="14097" max="14336" width="9" style="187"/>
    <col min="14337" max="14337" width="0" style="187" hidden="1" customWidth="1"/>
    <col min="14338" max="14338" width="2.625" style="187" customWidth="1"/>
    <col min="14339" max="14339" width="22.5" style="187" customWidth="1"/>
    <col min="14340" max="14340" width="2.5" style="187" customWidth="1"/>
    <col min="14341" max="14341" width="1.25" style="187" customWidth="1"/>
    <col min="14342" max="14342" width="18.75" style="187" customWidth="1"/>
    <col min="14343" max="14343" width="8.75" style="187" customWidth="1"/>
    <col min="14344" max="14344" width="18.75" style="187" customWidth="1"/>
    <col min="14345" max="14346" width="8.75" style="187" customWidth="1"/>
    <col min="14347" max="14347" width="15.875" style="187" bestFit="1" customWidth="1"/>
    <col min="14348" max="14348" width="12.875" style="187" bestFit="1" customWidth="1"/>
    <col min="14349" max="14349" width="11.625" style="187" bestFit="1" customWidth="1"/>
    <col min="14350" max="14350" width="9" style="187"/>
    <col min="14351" max="14351" width="10" style="187" bestFit="1" customWidth="1"/>
    <col min="14352" max="14352" width="11.625" style="187" bestFit="1" customWidth="1"/>
    <col min="14353" max="14592" width="9" style="187"/>
    <col min="14593" max="14593" width="0" style="187" hidden="1" customWidth="1"/>
    <col min="14594" max="14594" width="2.625" style="187" customWidth="1"/>
    <col min="14595" max="14595" width="22.5" style="187" customWidth="1"/>
    <col min="14596" max="14596" width="2.5" style="187" customWidth="1"/>
    <col min="14597" max="14597" width="1.25" style="187" customWidth="1"/>
    <col min="14598" max="14598" width="18.75" style="187" customWidth="1"/>
    <col min="14599" max="14599" width="8.75" style="187" customWidth="1"/>
    <col min="14600" max="14600" width="18.75" style="187" customWidth="1"/>
    <col min="14601" max="14602" width="8.75" style="187" customWidth="1"/>
    <col min="14603" max="14603" width="15.875" style="187" bestFit="1" customWidth="1"/>
    <col min="14604" max="14604" width="12.875" style="187" bestFit="1" customWidth="1"/>
    <col min="14605" max="14605" width="11.625" style="187" bestFit="1" customWidth="1"/>
    <col min="14606" max="14606" width="9" style="187"/>
    <col min="14607" max="14607" width="10" style="187" bestFit="1" customWidth="1"/>
    <col min="14608" max="14608" width="11.625" style="187" bestFit="1" customWidth="1"/>
    <col min="14609" max="14848" width="9" style="187"/>
    <col min="14849" max="14849" width="0" style="187" hidden="1" customWidth="1"/>
    <col min="14850" max="14850" width="2.625" style="187" customWidth="1"/>
    <col min="14851" max="14851" width="22.5" style="187" customWidth="1"/>
    <col min="14852" max="14852" width="2.5" style="187" customWidth="1"/>
    <col min="14853" max="14853" width="1.25" style="187" customWidth="1"/>
    <col min="14854" max="14854" width="18.75" style="187" customWidth="1"/>
    <col min="14855" max="14855" width="8.75" style="187" customWidth="1"/>
    <col min="14856" max="14856" width="18.75" style="187" customWidth="1"/>
    <col min="14857" max="14858" width="8.75" style="187" customWidth="1"/>
    <col min="14859" max="14859" width="15.875" style="187" bestFit="1" customWidth="1"/>
    <col min="14860" max="14860" width="12.875" style="187" bestFit="1" customWidth="1"/>
    <col min="14861" max="14861" width="11.625" style="187" bestFit="1" customWidth="1"/>
    <col min="14862" max="14862" width="9" style="187"/>
    <col min="14863" max="14863" width="10" style="187" bestFit="1" customWidth="1"/>
    <col min="14864" max="14864" width="11.625" style="187" bestFit="1" customWidth="1"/>
    <col min="14865" max="15104" width="9" style="187"/>
    <col min="15105" max="15105" width="0" style="187" hidden="1" customWidth="1"/>
    <col min="15106" max="15106" width="2.625" style="187" customWidth="1"/>
    <col min="15107" max="15107" width="22.5" style="187" customWidth="1"/>
    <col min="15108" max="15108" width="2.5" style="187" customWidth="1"/>
    <col min="15109" max="15109" width="1.25" style="187" customWidth="1"/>
    <col min="15110" max="15110" width="18.75" style="187" customWidth="1"/>
    <col min="15111" max="15111" width="8.75" style="187" customWidth="1"/>
    <col min="15112" max="15112" width="18.75" style="187" customWidth="1"/>
    <col min="15113" max="15114" width="8.75" style="187" customWidth="1"/>
    <col min="15115" max="15115" width="15.875" style="187" bestFit="1" customWidth="1"/>
    <col min="15116" max="15116" width="12.875" style="187" bestFit="1" customWidth="1"/>
    <col min="15117" max="15117" width="11.625" style="187" bestFit="1" customWidth="1"/>
    <col min="15118" max="15118" width="9" style="187"/>
    <col min="15119" max="15119" width="10" style="187" bestFit="1" customWidth="1"/>
    <col min="15120" max="15120" width="11.625" style="187" bestFit="1" customWidth="1"/>
    <col min="15121" max="15360" width="9" style="187"/>
    <col min="15361" max="15361" width="0" style="187" hidden="1" customWidth="1"/>
    <col min="15362" max="15362" width="2.625" style="187" customWidth="1"/>
    <col min="15363" max="15363" width="22.5" style="187" customWidth="1"/>
    <col min="15364" max="15364" width="2.5" style="187" customWidth="1"/>
    <col min="15365" max="15365" width="1.25" style="187" customWidth="1"/>
    <col min="15366" max="15366" width="18.75" style="187" customWidth="1"/>
    <col min="15367" max="15367" width="8.75" style="187" customWidth="1"/>
    <col min="15368" max="15368" width="18.75" style="187" customWidth="1"/>
    <col min="15369" max="15370" width="8.75" style="187" customWidth="1"/>
    <col min="15371" max="15371" width="15.875" style="187" bestFit="1" customWidth="1"/>
    <col min="15372" max="15372" width="12.875" style="187" bestFit="1" customWidth="1"/>
    <col min="15373" max="15373" width="11.625" style="187" bestFit="1" customWidth="1"/>
    <col min="15374" max="15374" width="9" style="187"/>
    <col min="15375" max="15375" width="10" style="187" bestFit="1" customWidth="1"/>
    <col min="15376" max="15376" width="11.625" style="187" bestFit="1" customWidth="1"/>
    <col min="15377" max="15616" width="9" style="187"/>
    <col min="15617" max="15617" width="0" style="187" hidden="1" customWidth="1"/>
    <col min="15618" max="15618" width="2.625" style="187" customWidth="1"/>
    <col min="15619" max="15619" width="22.5" style="187" customWidth="1"/>
    <col min="15620" max="15620" width="2.5" style="187" customWidth="1"/>
    <col min="15621" max="15621" width="1.25" style="187" customWidth="1"/>
    <col min="15622" max="15622" width="18.75" style="187" customWidth="1"/>
    <col min="15623" max="15623" width="8.75" style="187" customWidth="1"/>
    <col min="15624" max="15624" width="18.75" style="187" customWidth="1"/>
    <col min="15625" max="15626" width="8.75" style="187" customWidth="1"/>
    <col min="15627" max="15627" width="15.875" style="187" bestFit="1" customWidth="1"/>
    <col min="15628" max="15628" width="12.875" style="187" bestFit="1" customWidth="1"/>
    <col min="15629" max="15629" width="11.625" style="187" bestFit="1" customWidth="1"/>
    <col min="15630" max="15630" width="9" style="187"/>
    <col min="15631" max="15631" width="10" style="187" bestFit="1" customWidth="1"/>
    <col min="15632" max="15632" width="11.625" style="187" bestFit="1" customWidth="1"/>
    <col min="15633" max="15872" width="9" style="187"/>
    <col min="15873" max="15873" width="0" style="187" hidden="1" customWidth="1"/>
    <col min="15874" max="15874" width="2.625" style="187" customWidth="1"/>
    <col min="15875" max="15875" width="22.5" style="187" customWidth="1"/>
    <col min="15876" max="15876" width="2.5" style="187" customWidth="1"/>
    <col min="15877" max="15877" width="1.25" style="187" customWidth="1"/>
    <col min="15878" max="15878" width="18.75" style="187" customWidth="1"/>
    <col min="15879" max="15879" width="8.75" style="187" customWidth="1"/>
    <col min="15880" max="15880" width="18.75" style="187" customWidth="1"/>
    <col min="15881" max="15882" width="8.75" style="187" customWidth="1"/>
    <col min="15883" max="15883" width="15.875" style="187" bestFit="1" customWidth="1"/>
    <col min="15884" max="15884" width="12.875" style="187" bestFit="1" customWidth="1"/>
    <col min="15885" max="15885" width="11.625" style="187" bestFit="1" customWidth="1"/>
    <col min="15886" max="15886" width="9" style="187"/>
    <col min="15887" max="15887" width="10" style="187" bestFit="1" customWidth="1"/>
    <col min="15888" max="15888" width="11.625" style="187" bestFit="1" customWidth="1"/>
    <col min="15889" max="16128" width="9" style="187"/>
    <col min="16129" max="16129" width="0" style="187" hidden="1" customWidth="1"/>
    <col min="16130" max="16130" width="2.625" style="187" customWidth="1"/>
    <col min="16131" max="16131" width="22.5" style="187" customWidth="1"/>
    <col min="16132" max="16132" width="2.5" style="187" customWidth="1"/>
    <col min="16133" max="16133" width="1.25" style="187" customWidth="1"/>
    <col min="16134" max="16134" width="18.75" style="187" customWidth="1"/>
    <col min="16135" max="16135" width="8.75" style="187" customWidth="1"/>
    <col min="16136" max="16136" width="18.75" style="187" customWidth="1"/>
    <col min="16137" max="16138" width="8.75" style="187" customWidth="1"/>
    <col min="16139" max="16139" width="15.875" style="187" bestFit="1" customWidth="1"/>
    <col min="16140" max="16140" width="12.875" style="187" bestFit="1" customWidth="1"/>
    <col min="16141" max="16141" width="11.625" style="187" bestFit="1" customWidth="1"/>
    <col min="16142" max="16142" width="9" style="187"/>
    <col min="16143" max="16143" width="10" style="187" bestFit="1" customWidth="1"/>
    <col min="16144" max="16144" width="11.625" style="187" bestFit="1" customWidth="1"/>
    <col min="16145" max="16384" width="9" style="187"/>
  </cols>
  <sheetData>
    <row r="1" spans="1:17" s="271" customFormat="1" ht="25.5" customHeight="1" x14ac:dyDescent="0.15">
      <c r="A1" s="1434" t="s">
        <v>681</v>
      </c>
      <c r="B1" s="1434"/>
      <c r="C1" s="1434"/>
      <c r="D1" s="1434"/>
      <c r="E1" s="1434"/>
      <c r="F1" s="1434"/>
      <c r="G1" s="1434"/>
      <c r="H1" s="1434"/>
      <c r="I1" s="1434"/>
      <c r="J1" s="376"/>
      <c r="K1" s="377"/>
      <c r="O1" s="379"/>
    </row>
    <row r="2" spans="1:17" s="271" customFormat="1" ht="13.5" customHeight="1" x14ac:dyDescent="0.15">
      <c r="A2" s="288"/>
      <c r="B2" s="288"/>
      <c r="C2" s="288"/>
      <c r="D2" s="288"/>
      <c r="E2" s="288"/>
      <c r="F2" s="288"/>
      <c r="G2" s="288"/>
      <c r="H2" s="288"/>
      <c r="I2" s="952"/>
      <c r="J2" s="381"/>
      <c r="K2" s="377"/>
      <c r="O2" s="379"/>
    </row>
    <row r="3" spans="1:17" s="271" customFormat="1" ht="19.5" customHeight="1" x14ac:dyDescent="0.15">
      <c r="A3" s="382"/>
      <c r="B3" s="382"/>
      <c r="C3" s="382"/>
      <c r="D3" s="382"/>
      <c r="E3" s="382"/>
      <c r="F3" s="383"/>
      <c r="G3" s="383"/>
      <c r="H3" s="383"/>
      <c r="I3" s="276" t="s">
        <v>251</v>
      </c>
      <c r="J3" s="384"/>
      <c r="O3" s="379"/>
    </row>
    <row r="4" spans="1:17" s="264" customFormat="1" ht="21" customHeight="1" x14ac:dyDescent="0.15">
      <c r="A4" s="953"/>
      <c r="B4" s="954"/>
      <c r="C4" s="955" t="s">
        <v>662</v>
      </c>
      <c r="D4" s="956"/>
      <c r="E4" s="957"/>
      <c r="F4" s="958" t="s">
        <v>682</v>
      </c>
      <c r="G4" s="959" t="s">
        <v>660</v>
      </c>
      <c r="H4" s="958" t="s">
        <v>683</v>
      </c>
      <c r="I4" s="988" t="s">
        <v>660</v>
      </c>
      <c r="J4" s="1435" t="s">
        <v>663</v>
      </c>
      <c r="K4" s="1436"/>
      <c r="L4" s="1436"/>
      <c r="M4" s="1436"/>
      <c r="O4" s="960" t="s">
        <v>664</v>
      </c>
    </row>
    <row r="5" spans="1:17" ht="20.100000000000001" customHeight="1" x14ac:dyDescent="0.15">
      <c r="A5" s="961"/>
      <c r="B5" s="1437" t="s">
        <v>287</v>
      </c>
      <c r="C5" s="1438"/>
      <c r="D5" s="1438"/>
      <c r="E5" s="962"/>
      <c r="F5" s="963">
        <v>2483</v>
      </c>
      <c r="G5" s="964">
        <f>ROUND(F5/$F$20*100,1)</f>
        <v>0.1</v>
      </c>
      <c r="H5" s="963">
        <v>2501</v>
      </c>
      <c r="I5" s="989">
        <v>0.1</v>
      </c>
      <c r="J5" s="965">
        <v>1</v>
      </c>
      <c r="K5" s="966" t="s">
        <v>293</v>
      </c>
      <c r="L5" s="967">
        <f ca="1">SUMIF($B$5:$D$20,$K5,$F$5:$F$20)</f>
        <v>576668</v>
      </c>
      <c r="M5" s="968">
        <f ca="1">SUMIF($B$5:$D$20,$K5,$G$5:$G$20)</f>
        <v>31.5</v>
      </c>
      <c r="O5" s="373">
        <f>+F5/$F$20</f>
        <v>1.3567542373298116E-3</v>
      </c>
      <c r="P5" s="456">
        <f>F5-H5</f>
        <v>-18</v>
      </c>
      <c r="Q5" s="457">
        <f>ROUND(P5/H5*100,1)</f>
        <v>-0.7</v>
      </c>
    </row>
    <row r="6" spans="1:17" ht="20.100000000000001" customHeight="1" x14ac:dyDescent="0.15">
      <c r="A6" s="961"/>
      <c r="B6" s="1437" t="s">
        <v>290</v>
      </c>
      <c r="C6" s="1438"/>
      <c r="D6" s="1438"/>
      <c r="E6" s="962"/>
      <c r="F6" s="963">
        <v>113197</v>
      </c>
      <c r="G6" s="964">
        <f>ROUND(F6/$F$20*100,1)</f>
        <v>6.2</v>
      </c>
      <c r="H6" s="963">
        <v>111609</v>
      </c>
      <c r="I6" s="989">
        <v>6.3</v>
      </c>
      <c r="J6" s="965">
        <v>2</v>
      </c>
      <c r="K6" s="966" t="s">
        <v>299</v>
      </c>
      <c r="L6" s="967">
        <f t="shared" ref="L6:L16" ca="1" si="0">SUMIF($B$5:$D$20,$K6,$F$5:$F$20)</f>
        <v>225898</v>
      </c>
      <c r="M6" s="968">
        <f t="shared" ref="M6:M16" ca="1" si="1">SUMIF($B$5:$D$20,$K6,$G$5:$G$20)</f>
        <v>12.4</v>
      </c>
      <c r="O6" s="373">
        <f t="shared" ref="O6:O19" si="2">+F6/$F$20</f>
        <v>6.1852802820387708E-2</v>
      </c>
      <c r="P6" s="456">
        <f>F6-H6</f>
        <v>1588</v>
      </c>
      <c r="Q6" s="457">
        <f>ROUND(P6/H6*100,1)</f>
        <v>1.4</v>
      </c>
    </row>
    <row r="7" spans="1:17" ht="20.100000000000001" customHeight="1" x14ac:dyDescent="0.15">
      <c r="A7" s="970"/>
      <c r="B7" s="1432" t="s">
        <v>293</v>
      </c>
      <c r="C7" s="1439"/>
      <c r="D7" s="1439"/>
      <c r="E7" s="971"/>
      <c r="F7" s="967">
        <v>576668</v>
      </c>
      <c r="G7" s="964">
        <f>ROUND(F7/$F$20*100,1)</f>
        <v>31.5</v>
      </c>
      <c r="H7" s="967">
        <v>562514</v>
      </c>
      <c r="I7" s="989">
        <v>31.8</v>
      </c>
      <c r="J7" s="965">
        <v>3</v>
      </c>
      <c r="K7" s="966" t="s">
        <v>320</v>
      </c>
      <c r="L7" s="967">
        <f t="shared" ca="1" si="0"/>
        <v>221790</v>
      </c>
      <c r="M7" s="968">
        <f t="shared" ca="1" si="1"/>
        <v>12.1</v>
      </c>
      <c r="O7" s="373">
        <f t="shared" si="2"/>
        <v>0.31510139046818675</v>
      </c>
      <c r="P7" s="456">
        <f>F7-H7</f>
        <v>14154</v>
      </c>
      <c r="Q7" s="457">
        <f>ROUND(P7/H7*100,1)</f>
        <v>2.5</v>
      </c>
    </row>
    <row r="8" spans="1:17" ht="20.100000000000001" customHeight="1" x14ac:dyDescent="0.15">
      <c r="A8" s="970"/>
      <c r="B8" s="1432" t="s">
        <v>296</v>
      </c>
      <c r="C8" s="1439"/>
      <c r="D8" s="1439"/>
      <c r="E8" s="971"/>
      <c r="F8" s="967">
        <v>94368</v>
      </c>
      <c r="G8" s="964">
        <f t="shared" ref="G8:G19" si="3">ROUND(F8/$F$20*100,1)</f>
        <v>5.2</v>
      </c>
      <c r="H8" s="967">
        <v>57350</v>
      </c>
      <c r="I8" s="989">
        <v>3.2</v>
      </c>
      <c r="J8" s="965">
        <v>4</v>
      </c>
      <c r="K8" s="966" t="s">
        <v>308</v>
      </c>
      <c r="L8" s="967">
        <f t="shared" ca="1" si="0"/>
        <v>139948</v>
      </c>
      <c r="M8" s="968">
        <f t="shared" ca="1" si="1"/>
        <v>7.6999999999999993</v>
      </c>
      <c r="O8" s="373">
        <f t="shared" si="2"/>
        <v>5.1564310861191967E-2</v>
      </c>
      <c r="P8" s="456">
        <f>F8-H8</f>
        <v>37018</v>
      </c>
      <c r="Q8" s="457">
        <f>ROUND(P8/H8*100,1)</f>
        <v>64.5</v>
      </c>
    </row>
    <row r="9" spans="1:17" ht="20.100000000000001" customHeight="1" x14ac:dyDescent="0.15">
      <c r="A9" s="970"/>
      <c r="B9" s="1432" t="s">
        <v>299</v>
      </c>
      <c r="C9" s="1439"/>
      <c r="D9" s="1439"/>
      <c r="E9" s="971"/>
      <c r="F9" s="967">
        <v>225898</v>
      </c>
      <c r="G9" s="964">
        <f>ROUND(F9/$F$20*100,1)+0.1</f>
        <v>12.4</v>
      </c>
      <c r="H9" s="967">
        <v>221129</v>
      </c>
      <c r="I9" s="989">
        <v>12.5</v>
      </c>
      <c r="J9" s="965">
        <v>5</v>
      </c>
      <c r="K9" s="966" t="s">
        <v>296</v>
      </c>
      <c r="L9" s="967">
        <f t="shared" ca="1" si="0"/>
        <v>94368</v>
      </c>
      <c r="M9" s="968">
        <f t="shared" ca="1" si="1"/>
        <v>5.2</v>
      </c>
      <c r="N9" s="972"/>
      <c r="O9" s="373">
        <f t="shared" si="2"/>
        <v>0.12343458264370913</v>
      </c>
      <c r="P9" s="456">
        <f>F9-H9</f>
        <v>4769</v>
      </c>
      <c r="Q9" s="457">
        <f>ROUND(P9/H9*100,1)</f>
        <v>2.2000000000000002</v>
      </c>
    </row>
    <row r="10" spans="1:17" ht="20.100000000000001" customHeight="1" x14ac:dyDescent="0.15">
      <c r="A10" s="970"/>
      <c r="B10" s="1432" t="s">
        <v>302</v>
      </c>
      <c r="C10" s="1439"/>
      <c r="D10" s="1439"/>
      <c r="E10" s="971"/>
      <c r="F10" s="967">
        <v>35317</v>
      </c>
      <c r="G10" s="964">
        <f>ROUND(F10/$F$20*100,1)</f>
        <v>1.9</v>
      </c>
      <c r="H10" s="967">
        <v>34499</v>
      </c>
      <c r="I10" s="989">
        <v>2</v>
      </c>
      <c r="J10" s="965">
        <v>8</v>
      </c>
      <c r="K10" s="966" t="s">
        <v>305</v>
      </c>
      <c r="L10" s="967">
        <f ca="1">SUMIF($B$5:$D$20,$K10,$F$5:$F$20)</f>
        <v>51309</v>
      </c>
      <c r="M10" s="968">
        <f ca="1">SUMIF($B$5:$D$20,$K10,$G$5:$G$20)</f>
        <v>2.8</v>
      </c>
      <c r="O10" s="373">
        <f t="shared" si="2"/>
        <v>1.9297820942318546E-2</v>
      </c>
      <c r="P10" s="456">
        <f>F12-H12</f>
        <v>-4246</v>
      </c>
      <c r="Q10" s="457">
        <f>ROUND(P10/H12*100,1)</f>
        <v>-2.9</v>
      </c>
    </row>
    <row r="11" spans="1:17" ht="20.100000000000001" customHeight="1" x14ac:dyDescent="0.15">
      <c r="A11" s="970"/>
      <c r="B11" s="1432" t="s">
        <v>305</v>
      </c>
      <c r="C11" s="1439"/>
      <c r="D11" s="1439"/>
      <c r="E11" s="971"/>
      <c r="F11" s="967">
        <v>51309</v>
      </c>
      <c r="G11" s="964">
        <f t="shared" si="3"/>
        <v>2.8</v>
      </c>
      <c r="H11" s="967">
        <v>36361</v>
      </c>
      <c r="I11" s="989">
        <v>2.1</v>
      </c>
      <c r="J11" s="965">
        <v>6</v>
      </c>
      <c r="K11" s="966" t="s">
        <v>667</v>
      </c>
      <c r="L11" s="967">
        <f t="shared" ca="1" si="0"/>
        <v>48683</v>
      </c>
      <c r="M11" s="968">
        <f t="shared" ca="1" si="1"/>
        <v>2.7</v>
      </c>
      <c r="O11" s="373">
        <f t="shared" si="2"/>
        <v>2.8036126928375069E-2</v>
      </c>
      <c r="P11" s="456">
        <f>F10-H10</f>
        <v>818</v>
      </c>
      <c r="Q11" s="457">
        <f>ROUND(P11/H10*100,1)</f>
        <v>2.4</v>
      </c>
    </row>
    <row r="12" spans="1:17" ht="20.100000000000001" customHeight="1" x14ac:dyDescent="0.15">
      <c r="A12" s="970"/>
      <c r="B12" s="1432" t="s">
        <v>308</v>
      </c>
      <c r="C12" s="1439"/>
      <c r="D12" s="1439"/>
      <c r="E12" s="971"/>
      <c r="F12" s="967">
        <v>139948</v>
      </c>
      <c r="G12" s="964">
        <f>ROUND(F12/$F$20*100,1)+0.1</f>
        <v>7.6999999999999993</v>
      </c>
      <c r="H12" s="967">
        <v>144194</v>
      </c>
      <c r="I12" s="989">
        <v>8.1</v>
      </c>
      <c r="J12" s="965">
        <v>7</v>
      </c>
      <c r="K12" s="966" t="s">
        <v>317</v>
      </c>
      <c r="L12" s="967">
        <f t="shared" ca="1" si="0"/>
        <v>39187</v>
      </c>
      <c r="M12" s="968">
        <f t="shared" ca="1" si="1"/>
        <v>2.1</v>
      </c>
      <c r="N12" s="972"/>
      <c r="O12" s="373">
        <f t="shared" si="2"/>
        <v>7.6470012889984881E-2</v>
      </c>
      <c r="P12" s="456">
        <f>F11-H11</f>
        <v>14948</v>
      </c>
      <c r="Q12" s="457">
        <f>ROUND(P12/H11*100,1)</f>
        <v>41.1</v>
      </c>
    </row>
    <row r="13" spans="1:17" ht="20.100000000000001" customHeight="1" x14ac:dyDescent="0.15">
      <c r="A13" s="970"/>
      <c r="B13" s="1432" t="s">
        <v>311</v>
      </c>
      <c r="C13" s="1439"/>
      <c r="D13" s="1439"/>
      <c r="E13" s="971"/>
      <c r="F13" s="967">
        <v>30745</v>
      </c>
      <c r="G13" s="964">
        <f t="shared" si="3"/>
        <v>1.7</v>
      </c>
      <c r="H13" s="967">
        <v>29497</v>
      </c>
      <c r="I13" s="989">
        <v>1.7</v>
      </c>
      <c r="J13" s="965">
        <v>9</v>
      </c>
      <c r="K13" s="966" t="s">
        <v>302</v>
      </c>
      <c r="L13" s="967">
        <f t="shared" ca="1" si="0"/>
        <v>35317</v>
      </c>
      <c r="M13" s="968">
        <f t="shared" ca="1" si="1"/>
        <v>1.9</v>
      </c>
      <c r="O13" s="373">
        <f t="shared" si="2"/>
        <v>1.6799600896780127E-2</v>
      </c>
      <c r="P13" s="456">
        <f t="shared" ref="P13:P21" si="4">F13-H13</f>
        <v>1248</v>
      </c>
      <c r="Q13" s="457">
        <f t="shared" ref="Q13:Q21" si="5">ROUND(P13/H13*100,1)</f>
        <v>4.2</v>
      </c>
    </row>
    <row r="14" spans="1:17" ht="20.100000000000001" customHeight="1" x14ac:dyDescent="0.15">
      <c r="A14" s="970"/>
      <c r="B14" s="1432" t="s">
        <v>314</v>
      </c>
      <c r="C14" s="1433"/>
      <c r="D14" s="1433"/>
      <c r="E14" s="971"/>
      <c r="F14" s="967">
        <v>48683</v>
      </c>
      <c r="G14" s="964">
        <f t="shared" si="3"/>
        <v>2.7</v>
      </c>
      <c r="H14" s="967">
        <v>50794</v>
      </c>
      <c r="I14" s="989">
        <v>2.9</v>
      </c>
      <c r="J14" s="965">
        <v>10</v>
      </c>
      <c r="K14" s="966" t="s">
        <v>311</v>
      </c>
      <c r="L14" s="967">
        <f t="shared" ca="1" si="0"/>
        <v>30745</v>
      </c>
      <c r="M14" s="968">
        <f t="shared" ca="1" si="1"/>
        <v>1.7</v>
      </c>
      <c r="O14" s="373">
        <f t="shared" si="2"/>
        <v>2.6601235012455583E-2</v>
      </c>
      <c r="P14" s="456">
        <f t="shared" si="4"/>
        <v>-2111</v>
      </c>
      <c r="Q14" s="457">
        <f t="shared" si="5"/>
        <v>-4.2</v>
      </c>
    </row>
    <row r="15" spans="1:17" ht="20.100000000000001" customHeight="1" x14ac:dyDescent="0.15">
      <c r="A15" s="970"/>
      <c r="B15" s="1432" t="s">
        <v>317</v>
      </c>
      <c r="C15" s="1433"/>
      <c r="D15" s="1433"/>
      <c r="E15" s="971"/>
      <c r="F15" s="967">
        <v>39187</v>
      </c>
      <c r="G15" s="964">
        <f>ROUND(F15/$F$20*100,1)</f>
        <v>2.1</v>
      </c>
      <c r="H15" s="967">
        <v>40514</v>
      </c>
      <c r="I15" s="989">
        <v>2.2999999999999998</v>
      </c>
      <c r="J15" s="965">
        <v>11</v>
      </c>
      <c r="K15" s="966" t="s">
        <v>323</v>
      </c>
      <c r="L15" s="967">
        <f t="shared" ca="1" si="0"/>
        <v>20658</v>
      </c>
      <c r="M15" s="968">
        <f t="shared" ca="1" si="1"/>
        <v>1.1000000000000001</v>
      </c>
      <c r="O15" s="373">
        <f t="shared" si="2"/>
        <v>2.1412456020234928E-2</v>
      </c>
      <c r="P15" s="456">
        <f t="shared" si="4"/>
        <v>-1327</v>
      </c>
      <c r="Q15" s="457">
        <f t="shared" si="5"/>
        <v>-3.3</v>
      </c>
    </row>
    <row r="16" spans="1:17" ht="20.100000000000001" customHeight="1" x14ac:dyDescent="0.15">
      <c r="A16" s="970"/>
      <c r="B16" s="1432" t="s">
        <v>320</v>
      </c>
      <c r="C16" s="1433"/>
      <c r="D16" s="1433"/>
      <c r="E16" s="971"/>
      <c r="F16" s="967">
        <v>221790</v>
      </c>
      <c r="G16" s="964">
        <f t="shared" si="3"/>
        <v>12.1</v>
      </c>
      <c r="H16" s="967">
        <v>215078</v>
      </c>
      <c r="I16" s="989">
        <v>12.2</v>
      </c>
      <c r="J16" s="965">
        <v>12</v>
      </c>
      <c r="K16" s="966" t="s">
        <v>287</v>
      </c>
      <c r="L16" s="967">
        <f t="shared" ca="1" si="0"/>
        <v>2483</v>
      </c>
      <c r="M16" s="968">
        <f t="shared" ca="1" si="1"/>
        <v>0.1</v>
      </c>
      <c r="O16" s="373">
        <f t="shared" si="2"/>
        <v>0.12118990024058755</v>
      </c>
      <c r="P16" s="456">
        <f t="shared" si="4"/>
        <v>6712</v>
      </c>
      <c r="Q16" s="457">
        <f t="shared" si="5"/>
        <v>3.1</v>
      </c>
    </row>
    <row r="17" spans="1:17" ht="20.100000000000001" customHeight="1" x14ac:dyDescent="0.15">
      <c r="A17" s="970"/>
      <c r="B17" s="1432" t="s">
        <v>323</v>
      </c>
      <c r="C17" s="1439"/>
      <c r="D17" s="1439"/>
      <c r="E17" s="971"/>
      <c r="F17" s="967">
        <v>20658</v>
      </c>
      <c r="G17" s="964">
        <f t="shared" si="3"/>
        <v>1.1000000000000001</v>
      </c>
      <c r="H17" s="967">
        <v>20157</v>
      </c>
      <c r="I17" s="989">
        <v>1.1000000000000001</v>
      </c>
      <c r="J17" s="965">
        <v>13</v>
      </c>
      <c r="K17" s="966"/>
      <c r="L17" s="967"/>
      <c r="M17" s="968"/>
      <c r="O17" s="373">
        <f t="shared" si="2"/>
        <v>1.1287889260877667E-2</v>
      </c>
      <c r="P17" s="456">
        <f t="shared" si="4"/>
        <v>501</v>
      </c>
      <c r="Q17" s="457">
        <f t="shared" si="5"/>
        <v>2.5</v>
      </c>
    </row>
    <row r="18" spans="1:17" ht="20.100000000000001" customHeight="1" x14ac:dyDescent="0.15">
      <c r="A18" s="970"/>
      <c r="B18" s="1432" t="s">
        <v>211</v>
      </c>
      <c r="C18" s="1433"/>
      <c r="D18" s="1433"/>
      <c r="E18" s="971"/>
      <c r="F18" s="967">
        <v>201919</v>
      </c>
      <c r="G18" s="964">
        <f t="shared" si="3"/>
        <v>11</v>
      </c>
      <c r="H18" s="967">
        <v>225542</v>
      </c>
      <c r="I18" s="989">
        <v>12.7</v>
      </c>
      <c r="J18" s="965" t="s">
        <v>673</v>
      </c>
      <c r="K18" s="966" t="s">
        <v>674</v>
      </c>
      <c r="L18" s="967">
        <f ca="1">SUMIF($B$5:$D$20,$K18,$F$5:$F$20)</f>
        <v>113197</v>
      </c>
      <c r="M18" s="968">
        <f ca="1">SUMIF($B$5:$D$20,$K18,$G$5:$G$20)</f>
        <v>6.2</v>
      </c>
      <c r="O18" s="373">
        <f t="shared" si="2"/>
        <v>0.11033204142061949</v>
      </c>
      <c r="P18" s="456">
        <f t="shared" si="4"/>
        <v>-23623</v>
      </c>
      <c r="Q18" s="457">
        <f t="shared" si="5"/>
        <v>-10.5</v>
      </c>
    </row>
    <row r="19" spans="1:17" ht="20.100000000000001" customHeight="1" x14ac:dyDescent="0.15">
      <c r="A19" s="970"/>
      <c r="B19" s="1432" t="s">
        <v>345</v>
      </c>
      <c r="C19" s="1439"/>
      <c r="D19" s="1439"/>
      <c r="E19" s="971"/>
      <c r="F19" s="967">
        <v>27933</v>
      </c>
      <c r="G19" s="964">
        <f t="shared" si="3"/>
        <v>1.5</v>
      </c>
      <c r="H19" s="967">
        <v>18239</v>
      </c>
      <c r="I19" s="989">
        <v>1</v>
      </c>
      <c r="J19" s="965" t="s">
        <v>675</v>
      </c>
      <c r="K19" s="966" t="s">
        <v>676</v>
      </c>
      <c r="L19" s="967">
        <f ca="1">SUMIF($B$5:$D$20,$K19,$F$5:$F$20)</f>
        <v>201919</v>
      </c>
      <c r="M19" s="968">
        <f ca="1">SUMIF($B$5:$D$20,$K19,$G$5:$G$20)</f>
        <v>11</v>
      </c>
      <c r="O19" s="373">
        <f t="shared" si="2"/>
        <v>1.5263075356960783E-2</v>
      </c>
      <c r="P19" s="456">
        <f t="shared" si="4"/>
        <v>9694</v>
      </c>
      <c r="Q19" s="457">
        <f t="shared" si="5"/>
        <v>53.1</v>
      </c>
    </row>
    <row r="20" spans="1:17" ht="20.100000000000001" customHeight="1" x14ac:dyDescent="0.15">
      <c r="A20" s="970"/>
      <c r="B20" s="1442" t="s">
        <v>209</v>
      </c>
      <c r="C20" s="1443"/>
      <c r="D20" s="1443"/>
      <c r="E20" s="973"/>
      <c r="F20" s="974">
        <f>SUM(F5:F19)</f>
        <v>1830103</v>
      </c>
      <c r="G20" s="975">
        <f>SUM(G5:G19)</f>
        <v>99.999999999999986</v>
      </c>
      <c r="H20" s="974">
        <f>SUM(H5:H19)</f>
        <v>1769978</v>
      </c>
      <c r="I20" s="989">
        <f>ROUND(H20/$H$20*100,1)</f>
        <v>100</v>
      </c>
      <c r="J20" s="965" t="s">
        <v>677</v>
      </c>
      <c r="K20" s="966" t="s">
        <v>345</v>
      </c>
      <c r="L20" s="967">
        <f ca="1">SUMIF($B$5:$D$20,$K20,$F$5:$F$20)</f>
        <v>27933</v>
      </c>
      <c r="M20" s="968">
        <f ca="1">SUMIF($B$5:$D$20,$K20,$G$5:$G$20)</f>
        <v>1.5</v>
      </c>
      <c r="O20" s="373">
        <f>+F20/$F$20</f>
        <v>1</v>
      </c>
      <c r="P20" s="456">
        <f t="shared" si="4"/>
        <v>60125</v>
      </c>
      <c r="Q20" s="457">
        <f t="shared" si="5"/>
        <v>3.4</v>
      </c>
    </row>
    <row r="21" spans="1:17" ht="20.100000000000001" customHeight="1" x14ac:dyDescent="0.15">
      <c r="A21" s="970"/>
      <c r="B21" s="1440"/>
      <c r="C21" s="1441"/>
      <c r="D21" s="1441"/>
      <c r="E21" s="976"/>
      <c r="F21" s="977"/>
      <c r="G21" s="978"/>
      <c r="H21" s="977"/>
      <c r="I21" s="978"/>
      <c r="J21" s="979"/>
      <c r="K21" s="966"/>
      <c r="L21" s="967">
        <f ca="1">SUM(L5:L20)</f>
        <v>1830103</v>
      </c>
      <c r="M21" s="968">
        <f ca="1">SUM(M5:M20)</f>
        <v>100</v>
      </c>
      <c r="P21" s="456">
        <f t="shared" si="4"/>
        <v>0</v>
      </c>
      <c r="Q21" s="457" t="e">
        <f t="shared" si="5"/>
        <v>#DIV/0!</v>
      </c>
    </row>
    <row r="22" spans="1:17" ht="22.5" customHeight="1" x14ac:dyDescent="0.15">
      <c r="A22" s="970"/>
      <c r="B22" s="1133"/>
      <c r="C22" s="1134"/>
      <c r="D22" s="1134"/>
      <c r="E22" s="1134"/>
      <c r="F22" s="1134"/>
      <c r="G22" s="1134"/>
      <c r="H22" s="1134"/>
      <c r="K22" s="980"/>
      <c r="L22" s="981"/>
      <c r="M22" s="982"/>
    </row>
    <row r="23" spans="1:17" ht="30.75" customHeight="1" x14ac:dyDescent="0.15">
      <c r="A23" s="983"/>
    </row>
    <row r="24" spans="1:17" ht="19.5" customHeight="1" x14ac:dyDescent="0.15">
      <c r="A24" s="199"/>
      <c r="B24" s="451"/>
      <c r="C24" s="462"/>
      <c r="D24" s="462"/>
      <c r="E24" s="951"/>
      <c r="F24" s="412"/>
      <c r="G24" s="984"/>
      <c r="H24" s="412"/>
      <c r="I24" s="984"/>
      <c r="J24" s="463"/>
      <c r="L24" s="966"/>
      <c r="M24" s="967"/>
      <c r="N24" s="968"/>
    </row>
    <row r="25" spans="1:17" ht="21" customHeight="1" x14ac:dyDescent="0.15">
      <c r="L25" s="966"/>
      <c r="M25" s="967"/>
      <c r="N25" s="968"/>
    </row>
    <row r="33" spans="12:12" ht="21" customHeight="1" x14ac:dyDescent="0.15">
      <c r="L33" s="985"/>
    </row>
    <row r="34" spans="12:12" ht="21" customHeight="1" x14ac:dyDescent="0.15">
      <c r="L34" s="986"/>
    </row>
    <row r="37" spans="12:12" ht="21" customHeight="1" x14ac:dyDescent="0.15">
      <c r="L37" s="187" t="s">
        <v>678</v>
      </c>
    </row>
    <row r="43" spans="12:12" ht="38.25" customHeight="1" x14ac:dyDescent="0.15"/>
    <row r="45" spans="12:12" ht="47.25" customHeight="1" x14ac:dyDescent="0.15"/>
    <row r="46" spans="12:12" ht="21" customHeight="1" x14ac:dyDescent="0.15">
      <c r="L46" s="987" t="s">
        <v>679</v>
      </c>
    </row>
    <row r="47" spans="12:12" ht="14.25" customHeight="1" x14ac:dyDescent="0.15">
      <c r="L47" s="987"/>
    </row>
    <row r="48" spans="12:12" ht="14.25" customHeight="1" x14ac:dyDescent="0.15">
      <c r="L48" s="985">
        <f>F21</f>
        <v>0</v>
      </c>
    </row>
    <row r="49" spans="12:12" ht="14.25" customHeight="1" x14ac:dyDescent="0.15">
      <c r="L49" s="986" t="s">
        <v>680</v>
      </c>
    </row>
    <row r="50" spans="12:12" ht="14.25" customHeight="1" x14ac:dyDescent="0.15"/>
  </sheetData>
  <mergeCells count="20">
    <mergeCell ref="B21:D21"/>
    <mergeCell ref="B22:H22"/>
    <mergeCell ref="B15:D15"/>
    <mergeCell ref="B16:D16"/>
    <mergeCell ref="B17:D17"/>
    <mergeCell ref="B18:D18"/>
    <mergeCell ref="B19:D19"/>
    <mergeCell ref="B20:D20"/>
    <mergeCell ref="B14:D14"/>
    <mergeCell ref="A1:I1"/>
    <mergeCell ref="J4:M4"/>
    <mergeCell ref="B5:D5"/>
    <mergeCell ref="B6:D6"/>
    <mergeCell ref="B7:D7"/>
    <mergeCell ref="B8:D8"/>
    <mergeCell ref="B9:D9"/>
    <mergeCell ref="B10:D10"/>
    <mergeCell ref="B11:D11"/>
    <mergeCell ref="B12:D12"/>
    <mergeCell ref="B13:D13"/>
  </mergeCells>
  <phoneticPr fontId="2"/>
  <pageMargins left="0.85" right="0.47244094488188981" top="0.54" bottom="0.23622047244094491" header="0.39370078740157483" footer="0.39370078740157483"/>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B2:AL31"/>
  <sheetViews>
    <sheetView zoomScale="85" zoomScaleNormal="85" workbookViewId="0">
      <selection activeCell="O25" sqref="O25:T25"/>
    </sheetView>
  </sheetViews>
  <sheetFormatPr defaultRowHeight="13.5" x14ac:dyDescent="0.15"/>
  <cols>
    <col min="1" max="1" width="2.125" style="543" customWidth="1"/>
    <col min="2" max="2" width="15.875" style="543" customWidth="1"/>
    <col min="3" max="3" width="16.125" style="543" customWidth="1"/>
    <col min="4" max="4" width="13.875" style="543" customWidth="1"/>
    <col min="5" max="5" width="17.5" style="543" customWidth="1"/>
    <col min="6" max="6" width="13.875" style="543" customWidth="1"/>
    <col min="7" max="8" width="9" style="543"/>
    <col min="9" max="15" width="2.125" style="543" customWidth="1"/>
    <col min="16" max="33" width="2.875" style="543" customWidth="1"/>
    <col min="34" max="38" width="2.125" style="543" customWidth="1"/>
    <col min="39" max="16384" width="9" style="543"/>
  </cols>
  <sheetData>
    <row r="2" spans="2:38" ht="14.25" thickBot="1" x14ac:dyDescent="0.2">
      <c r="C2" s="542" t="s">
        <v>374</v>
      </c>
      <c r="D2" s="542"/>
      <c r="E2" s="542" t="s">
        <v>375</v>
      </c>
      <c r="F2" s="542"/>
    </row>
    <row r="3" spans="2:38" x14ac:dyDescent="0.15">
      <c r="B3" s="587" t="s">
        <v>376</v>
      </c>
      <c r="C3" s="588" t="s">
        <v>209</v>
      </c>
      <c r="D3" s="1444" t="s">
        <v>377</v>
      </c>
      <c r="E3" s="589" t="s">
        <v>209</v>
      </c>
      <c r="F3" s="1446" t="s">
        <v>377</v>
      </c>
      <c r="I3" s="1448" t="s">
        <v>336</v>
      </c>
      <c r="J3" s="1449"/>
      <c r="K3" s="1449"/>
      <c r="L3" s="1449"/>
      <c r="M3" s="1449"/>
      <c r="N3" s="1449"/>
      <c r="O3" s="1450"/>
      <c r="P3" s="1457" t="s">
        <v>378</v>
      </c>
      <c r="Q3" s="1458"/>
      <c r="R3" s="1458"/>
      <c r="S3" s="1458"/>
      <c r="T3" s="1458"/>
      <c r="U3" s="1459"/>
      <c r="V3" s="1457" t="s">
        <v>379</v>
      </c>
      <c r="W3" s="1458"/>
      <c r="X3" s="1458"/>
      <c r="Y3" s="1458"/>
      <c r="Z3" s="1458"/>
      <c r="AA3" s="1459"/>
      <c r="AB3" s="1467" t="s">
        <v>243</v>
      </c>
      <c r="AC3" s="1467"/>
      <c r="AD3" s="1467"/>
      <c r="AE3" s="1467"/>
      <c r="AF3" s="1467"/>
      <c r="AG3" s="1467"/>
      <c r="AH3" s="1466" t="s">
        <v>380</v>
      </c>
      <c r="AI3" s="1467"/>
      <c r="AJ3" s="1467"/>
      <c r="AK3" s="1467"/>
      <c r="AL3" s="1467"/>
    </row>
    <row r="4" spans="2:38" ht="14.25" thickBot="1" x14ac:dyDescent="0.2">
      <c r="B4" s="590"/>
      <c r="C4" s="591" t="s">
        <v>381</v>
      </c>
      <c r="D4" s="1445"/>
      <c r="E4" s="592" t="s">
        <v>381</v>
      </c>
      <c r="F4" s="1447"/>
      <c r="I4" s="1451"/>
      <c r="J4" s="1452"/>
      <c r="K4" s="1452"/>
      <c r="L4" s="1452"/>
      <c r="M4" s="1452"/>
      <c r="N4" s="1452"/>
      <c r="O4" s="1453"/>
      <c r="P4" s="1460"/>
      <c r="Q4" s="1461"/>
      <c r="R4" s="1461"/>
      <c r="S4" s="1461"/>
      <c r="T4" s="1461"/>
      <c r="U4" s="1462"/>
      <c r="V4" s="1460"/>
      <c r="W4" s="1461"/>
      <c r="X4" s="1461"/>
      <c r="Y4" s="1461"/>
      <c r="Z4" s="1461"/>
      <c r="AA4" s="1462"/>
      <c r="AB4" s="1468"/>
      <c r="AC4" s="1468"/>
      <c r="AD4" s="1468"/>
      <c r="AE4" s="1468"/>
      <c r="AF4" s="1468"/>
      <c r="AG4" s="1468"/>
      <c r="AH4" s="1468"/>
      <c r="AI4" s="1468"/>
      <c r="AJ4" s="1468"/>
      <c r="AK4" s="1468"/>
      <c r="AL4" s="1468"/>
    </row>
    <row r="5" spans="2:38" ht="15" thickTop="1" thickBot="1" x14ac:dyDescent="0.2">
      <c r="B5" s="593" t="s">
        <v>382</v>
      </c>
      <c r="C5" s="594">
        <v>794469389</v>
      </c>
      <c r="D5" s="595"/>
      <c r="E5" s="596">
        <v>765228001</v>
      </c>
      <c r="F5" s="596">
        <v>217654</v>
      </c>
      <c r="I5" s="1454"/>
      <c r="J5" s="1455"/>
      <c r="K5" s="1455"/>
      <c r="L5" s="1455"/>
      <c r="M5" s="1455"/>
      <c r="N5" s="1455"/>
      <c r="O5" s="1456"/>
      <c r="P5" s="1463"/>
      <c r="Q5" s="1464"/>
      <c r="R5" s="1464"/>
      <c r="S5" s="1464"/>
      <c r="T5" s="1464"/>
      <c r="U5" s="1465"/>
      <c r="V5" s="1463"/>
      <c r="W5" s="1464"/>
      <c r="X5" s="1464"/>
      <c r="Y5" s="1464"/>
      <c r="Z5" s="1464"/>
      <c r="AA5" s="1465"/>
      <c r="AB5" s="1469"/>
      <c r="AC5" s="1469"/>
      <c r="AD5" s="1469"/>
      <c r="AE5" s="1469"/>
      <c r="AF5" s="1469"/>
      <c r="AG5" s="1469"/>
      <c r="AH5" s="1469"/>
      <c r="AI5" s="1469"/>
      <c r="AJ5" s="1469"/>
      <c r="AK5" s="1469"/>
      <c r="AL5" s="1469"/>
    </row>
    <row r="6" spans="2:38" ht="15" thickTop="1" x14ac:dyDescent="0.15">
      <c r="B6" s="597" t="s">
        <v>383</v>
      </c>
      <c r="C6" s="598">
        <v>344054893</v>
      </c>
      <c r="D6" s="599"/>
      <c r="E6" s="600">
        <v>332379086</v>
      </c>
      <c r="F6" s="600">
        <v>86701</v>
      </c>
      <c r="I6" s="1470" t="s">
        <v>363</v>
      </c>
      <c r="J6" s="1471"/>
      <c r="K6" s="1471"/>
      <c r="L6" s="1471"/>
      <c r="M6" s="1471"/>
      <c r="N6" s="1471"/>
      <c r="O6" s="1472"/>
      <c r="P6" s="1476">
        <f>C5</f>
        <v>794469389</v>
      </c>
      <c r="Q6" s="1477"/>
      <c r="R6" s="1477"/>
      <c r="S6" s="1477"/>
      <c r="T6" s="1477"/>
      <c r="U6" s="1478"/>
      <c r="V6" s="1476">
        <f>E5</f>
        <v>765228001</v>
      </c>
      <c r="W6" s="1477"/>
      <c r="X6" s="1477"/>
      <c r="Y6" s="1477"/>
      <c r="Z6" s="1477"/>
      <c r="AA6" s="1478"/>
      <c r="AB6" s="1479">
        <f>P6-V6</f>
        <v>29241388</v>
      </c>
      <c r="AC6" s="1480"/>
      <c r="AD6" s="1480"/>
      <c r="AE6" s="1480"/>
      <c r="AF6" s="1480"/>
      <c r="AG6" s="1481"/>
      <c r="AH6" s="1482">
        <f t="shared" ref="AH6:AH9" si="0">ROUND(AB6/V6*100,1)</f>
        <v>3.8</v>
      </c>
      <c r="AI6" s="1483"/>
      <c r="AJ6" s="1483"/>
      <c r="AK6" s="1483"/>
      <c r="AL6" s="1484"/>
    </row>
    <row r="7" spans="2:38" x14ac:dyDescent="0.15">
      <c r="B7" s="601" t="s">
        <v>384</v>
      </c>
      <c r="C7" s="602">
        <v>227553713</v>
      </c>
      <c r="D7" s="603"/>
      <c r="E7" s="604">
        <v>222079218</v>
      </c>
      <c r="F7" s="604">
        <v>57887</v>
      </c>
      <c r="I7" s="1473"/>
      <c r="J7" s="1474"/>
      <c r="K7" s="1474"/>
      <c r="L7" s="1474"/>
      <c r="M7" s="1474"/>
      <c r="N7" s="1474"/>
      <c r="O7" s="1475"/>
      <c r="P7" s="1485">
        <f>C5-D5</f>
        <v>794469389</v>
      </c>
      <c r="Q7" s="1486"/>
      <c r="R7" s="1486"/>
      <c r="S7" s="1486"/>
      <c r="T7" s="1486"/>
      <c r="U7" s="1487"/>
      <c r="V7" s="1485">
        <f>E5-F5</f>
        <v>765010347</v>
      </c>
      <c r="W7" s="1486"/>
      <c r="X7" s="1486"/>
      <c r="Y7" s="1486"/>
      <c r="Z7" s="1486"/>
      <c r="AA7" s="1487"/>
      <c r="AB7" s="1485">
        <f t="shared" ref="AB7:AB8" si="1">P7-V7</f>
        <v>29459042</v>
      </c>
      <c r="AC7" s="1486"/>
      <c r="AD7" s="1486"/>
      <c r="AE7" s="1486"/>
      <c r="AF7" s="1486"/>
      <c r="AG7" s="1487"/>
      <c r="AH7" s="1488">
        <f t="shared" si="0"/>
        <v>3.9</v>
      </c>
      <c r="AI7" s="1489"/>
      <c r="AJ7" s="1489"/>
      <c r="AK7" s="1489"/>
      <c r="AL7" s="1490"/>
    </row>
    <row r="8" spans="2:38" ht="14.25" x14ac:dyDescent="0.15">
      <c r="B8" s="601" t="s">
        <v>385</v>
      </c>
      <c r="C8" s="602">
        <v>4773941</v>
      </c>
      <c r="D8" s="603"/>
      <c r="E8" s="604">
        <v>4882098</v>
      </c>
      <c r="F8" s="604">
        <v>1168</v>
      </c>
      <c r="I8" s="605"/>
      <c r="J8" s="1491" t="s">
        <v>120</v>
      </c>
      <c r="K8" s="1492"/>
      <c r="L8" s="1492"/>
      <c r="M8" s="1492"/>
      <c r="N8" s="1492"/>
      <c r="O8" s="1492"/>
      <c r="P8" s="1495">
        <f>C6</f>
        <v>344054893</v>
      </c>
      <c r="Q8" s="1496"/>
      <c r="R8" s="1496"/>
      <c r="S8" s="1496"/>
      <c r="T8" s="1496"/>
      <c r="U8" s="1497"/>
      <c r="V8" s="1495">
        <f>E6</f>
        <v>332379086</v>
      </c>
      <c r="W8" s="1496"/>
      <c r="X8" s="1496"/>
      <c r="Y8" s="1496"/>
      <c r="Z8" s="1496"/>
      <c r="AA8" s="1497"/>
      <c r="AB8" s="1498">
        <f t="shared" si="1"/>
        <v>11675807</v>
      </c>
      <c r="AC8" s="1499"/>
      <c r="AD8" s="1499"/>
      <c r="AE8" s="1499"/>
      <c r="AF8" s="1499"/>
      <c r="AG8" s="1500"/>
      <c r="AH8" s="1501">
        <f t="shared" si="0"/>
        <v>3.5</v>
      </c>
      <c r="AI8" s="1502"/>
      <c r="AJ8" s="1502"/>
      <c r="AK8" s="1502"/>
      <c r="AL8" s="1503"/>
    </row>
    <row r="9" spans="2:38" x14ac:dyDescent="0.15">
      <c r="B9" s="601" t="s">
        <v>386</v>
      </c>
      <c r="C9" s="602">
        <v>222779772</v>
      </c>
      <c r="D9" s="603"/>
      <c r="E9" s="604">
        <v>217197120</v>
      </c>
      <c r="F9" s="604">
        <v>56719</v>
      </c>
      <c r="I9" s="606"/>
      <c r="J9" s="1493"/>
      <c r="K9" s="1494"/>
      <c r="L9" s="1494"/>
      <c r="M9" s="1494"/>
      <c r="N9" s="1494"/>
      <c r="O9" s="1494"/>
      <c r="P9" s="1485">
        <f>C6-D6</f>
        <v>344054893</v>
      </c>
      <c r="Q9" s="1486"/>
      <c r="R9" s="1486"/>
      <c r="S9" s="1486"/>
      <c r="T9" s="1486"/>
      <c r="U9" s="1487"/>
      <c r="V9" s="1485">
        <f>E6-F6</f>
        <v>332292385</v>
      </c>
      <c r="W9" s="1486"/>
      <c r="X9" s="1486"/>
      <c r="Y9" s="1486"/>
      <c r="Z9" s="1486"/>
      <c r="AA9" s="1487"/>
      <c r="AB9" s="1485">
        <f>P9-V9</f>
        <v>11762508</v>
      </c>
      <c r="AC9" s="1486"/>
      <c r="AD9" s="1486"/>
      <c r="AE9" s="1486"/>
      <c r="AF9" s="1486"/>
      <c r="AG9" s="1487"/>
      <c r="AH9" s="1488">
        <f t="shared" si="0"/>
        <v>3.5</v>
      </c>
      <c r="AI9" s="1489"/>
      <c r="AJ9" s="1489"/>
      <c r="AK9" s="1489"/>
      <c r="AL9" s="1490"/>
    </row>
    <row r="10" spans="2:38" ht="14.25" x14ac:dyDescent="0.15">
      <c r="B10" s="601" t="s">
        <v>387</v>
      </c>
      <c r="C10" s="602">
        <v>180135940</v>
      </c>
      <c r="D10" s="603"/>
      <c r="E10" s="604">
        <v>172402657</v>
      </c>
      <c r="F10" s="604">
        <v>40386</v>
      </c>
      <c r="I10" s="606"/>
      <c r="J10" s="1507"/>
      <c r="K10" s="1491" t="s">
        <v>365</v>
      </c>
      <c r="L10" s="1492"/>
      <c r="M10" s="1492"/>
      <c r="N10" s="1492"/>
      <c r="O10" s="1509"/>
      <c r="P10" s="1495">
        <f>C7</f>
        <v>227553713</v>
      </c>
      <c r="Q10" s="1496"/>
      <c r="R10" s="1496"/>
      <c r="S10" s="1496"/>
      <c r="T10" s="1496"/>
      <c r="U10" s="1497"/>
      <c r="V10" s="1495">
        <f>E7</f>
        <v>222079218</v>
      </c>
      <c r="W10" s="1496"/>
      <c r="X10" s="1496"/>
      <c r="Y10" s="1496"/>
      <c r="Z10" s="1496"/>
      <c r="AA10" s="1497"/>
      <c r="AB10" s="1498">
        <f>P10-V10</f>
        <v>5474495</v>
      </c>
      <c r="AC10" s="1499"/>
      <c r="AD10" s="1499"/>
      <c r="AE10" s="1499"/>
      <c r="AF10" s="1499"/>
      <c r="AG10" s="1500"/>
      <c r="AH10" s="1501">
        <f>ROUND(AB10/V10*100,1)</f>
        <v>2.5</v>
      </c>
      <c r="AI10" s="1502"/>
      <c r="AJ10" s="1502"/>
      <c r="AK10" s="1502"/>
      <c r="AL10" s="1503"/>
    </row>
    <row r="11" spans="2:38" x14ac:dyDescent="0.15">
      <c r="B11" s="601" t="s">
        <v>388</v>
      </c>
      <c r="C11" s="602">
        <v>47417773</v>
      </c>
      <c r="D11" s="603"/>
      <c r="E11" s="604">
        <v>49676561</v>
      </c>
      <c r="F11" s="604">
        <v>17501</v>
      </c>
      <c r="I11" s="606"/>
      <c r="J11" s="1508"/>
      <c r="K11" s="1493"/>
      <c r="L11" s="1494"/>
      <c r="M11" s="1494"/>
      <c r="N11" s="1494"/>
      <c r="O11" s="1510"/>
      <c r="P11" s="1504">
        <f>C7-D7</f>
        <v>227553713</v>
      </c>
      <c r="Q11" s="1505"/>
      <c r="R11" s="1505"/>
      <c r="S11" s="1505"/>
      <c r="T11" s="1505"/>
      <c r="U11" s="1506"/>
      <c r="V11" s="1504">
        <f>E7-F7</f>
        <v>222021331</v>
      </c>
      <c r="W11" s="1505"/>
      <c r="X11" s="1505"/>
      <c r="Y11" s="1505"/>
      <c r="Z11" s="1505"/>
      <c r="AA11" s="1506"/>
      <c r="AB11" s="1504">
        <f>P11-V11</f>
        <v>5532382</v>
      </c>
      <c r="AC11" s="1505"/>
      <c r="AD11" s="1505"/>
      <c r="AE11" s="1505"/>
      <c r="AF11" s="1505"/>
      <c r="AG11" s="1506"/>
      <c r="AH11" s="1488">
        <f>ROUND(AB11/V11*100,1)</f>
        <v>2.5</v>
      </c>
      <c r="AI11" s="1489"/>
      <c r="AJ11" s="1489"/>
      <c r="AK11" s="1489"/>
      <c r="AL11" s="1490"/>
    </row>
    <row r="12" spans="2:38" ht="14.25" x14ac:dyDescent="0.15">
      <c r="B12" s="601" t="s">
        <v>389</v>
      </c>
      <c r="C12" s="602">
        <v>116501180</v>
      </c>
      <c r="D12" s="603"/>
      <c r="E12" s="604">
        <v>110299868</v>
      </c>
      <c r="F12" s="604">
        <v>28814</v>
      </c>
      <c r="I12" s="606"/>
      <c r="J12" s="1508"/>
      <c r="K12" s="1511" t="s">
        <v>367</v>
      </c>
      <c r="L12" s="1512"/>
      <c r="M12" s="1512"/>
      <c r="N12" s="1512"/>
      <c r="O12" s="1513"/>
      <c r="P12" s="1495">
        <f>C12</f>
        <v>116501180</v>
      </c>
      <c r="Q12" s="1496"/>
      <c r="R12" s="1496"/>
      <c r="S12" s="1496"/>
      <c r="T12" s="1496"/>
      <c r="U12" s="1497"/>
      <c r="V12" s="1495">
        <f>E12</f>
        <v>110299868</v>
      </c>
      <c r="W12" s="1496"/>
      <c r="X12" s="1496"/>
      <c r="Y12" s="1496"/>
      <c r="Z12" s="1496"/>
      <c r="AA12" s="1497"/>
      <c r="AB12" s="1498">
        <f>P12-V12</f>
        <v>6201312</v>
      </c>
      <c r="AC12" s="1499"/>
      <c r="AD12" s="1499"/>
      <c r="AE12" s="1499"/>
      <c r="AF12" s="1499"/>
      <c r="AG12" s="1500"/>
      <c r="AH12" s="1501">
        <f>ROUND(AB12/V12*100,1)</f>
        <v>5.6</v>
      </c>
      <c r="AI12" s="1502"/>
      <c r="AJ12" s="1502"/>
      <c r="AK12" s="1502"/>
      <c r="AL12" s="1503"/>
    </row>
    <row r="13" spans="2:38" x14ac:dyDescent="0.15">
      <c r="B13" s="601" t="s">
        <v>390</v>
      </c>
      <c r="C13" s="602">
        <v>19658519</v>
      </c>
      <c r="D13" s="603"/>
      <c r="E13" s="604">
        <v>19399861</v>
      </c>
      <c r="F13" s="604">
        <v>4772</v>
      </c>
      <c r="I13" s="606"/>
      <c r="J13" s="1508"/>
      <c r="K13" s="1514"/>
      <c r="L13" s="1515"/>
      <c r="M13" s="1515"/>
      <c r="N13" s="1515"/>
      <c r="O13" s="1516"/>
      <c r="P13" s="1504">
        <f>C12-D12</f>
        <v>116501180</v>
      </c>
      <c r="Q13" s="1505"/>
      <c r="R13" s="1505"/>
      <c r="S13" s="1505"/>
      <c r="T13" s="1505"/>
      <c r="U13" s="1506"/>
      <c r="V13" s="1504">
        <f>E12-F12</f>
        <v>110271054</v>
      </c>
      <c r="W13" s="1505"/>
      <c r="X13" s="1505"/>
      <c r="Y13" s="1505"/>
      <c r="Z13" s="1505"/>
      <c r="AA13" s="1506"/>
      <c r="AB13" s="1504">
        <f>P13-V13</f>
        <v>6230126</v>
      </c>
      <c r="AC13" s="1505"/>
      <c r="AD13" s="1505"/>
      <c r="AE13" s="1505"/>
      <c r="AF13" s="1505"/>
      <c r="AG13" s="1506"/>
      <c r="AH13" s="1488">
        <f>ROUND(AB13/V13*100,1)</f>
        <v>5.6</v>
      </c>
      <c r="AI13" s="1489"/>
      <c r="AJ13" s="1489"/>
      <c r="AK13" s="1489"/>
      <c r="AL13" s="1490"/>
    </row>
    <row r="14" spans="2:38" ht="14.25" x14ac:dyDescent="0.15">
      <c r="B14" s="607" t="s">
        <v>391</v>
      </c>
      <c r="C14" s="608">
        <v>96842661</v>
      </c>
      <c r="D14" s="609"/>
      <c r="E14" s="610">
        <v>90900007</v>
      </c>
      <c r="F14" s="610">
        <v>24042</v>
      </c>
      <c r="I14" s="606"/>
      <c r="J14" s="1517" t="s">
        <v>369</v>
      </c>
      <c r="K14" s="1492"/>
      <c r="L14" s="1492"/>
      <c r="M14" s="1492"/>
      <c r="N14" s="1492"/>
      <c r="O14" s="1509"/>
      <c r="P14" s="1495">
        <f>C15+C29</f>
        <v>390909115</v>
      </c>
      <c r="Q14" s="1496"/>
      <c r="R14" s="1496"/>
      <c r="S14" s="1496"/>
      <c r="T14" s="1496"/>
      <c r="U14" s="1497"/>
      <c r="V14" s="1495">
        <f>E15+E29</f>
        <v>375676355</v>
      </c>
      <c r="W14" s="1496"/>
      <c r="X14" s="1496"/>
      <c r="Y14" s="1496"/>
      <c r="Z14" s="1496"/>
      <c r="AA14" s="1497"/>
      <c r="AB14" s="1498">
        <f t="shared" ref="AB14" si="2">P14-V14</f>
        <v>15232760</v>
      </c>
      <c r="AC14" s="1499"/>
      <c r="AD14" s="1499"/>
      <c r="AE14" s="1499"/>
      <c r="AF14" s="1499"/>
      <c r="AG14" s="1500"/>
      <c r="AH14" s="1501">
        <f t="shared" ref="AH14" si="3">ROUND(AB14/V14*100,1)</f>
        <v>4.0999999999999996</v>
      </c>
      <c r="AI14" s="1502"/>
      <c r="AJ14" s="1502"/>
      <c r="AK14" s="1502"/>
      <c r="AL14" s="1503"/>
    </row>
    <row r="15" spans="2:38" x14ac:dyDescent="0.15">
      <c r="B15" s="601" t="s">
        <v>392</v>
      </c>
      <c r="C15" s="602">
        <v>325284741</v>
      </c>
      <c r="D15" s="603"/>
      <c r="E15" s="604">
        <v>312663657</v>
      </c>
      <c r="F15" s="604">
        <v>86357</v>
      </c>
      <c r="I15" s="606"/>
      <c r="J15" s="1518"/>
      <c r="K15" s="1452"/>
      <c r="L15" s="1452"/>
      <c r="M15" s="1452"/>
      <c r="N15" s="1452"/>
      <c r="O15" s="1453"/>
      <c r="P15" s="1504">
        <f>C15+C29-D15-D29</f>
        <v>390909115</v>
      </c>
      <c r="Q15" s="1505"/>
      <c r="R15" s="1505"/>
      <c r="S15" s="1505"/>
      <c r="T15" s="1505"/>
      <c r="U15" s="1506"/>
      <c r="V15" s="1504">
        <f>E15+E29-F15-F29</f>
        <v>375572117</v>
      </c>
      <c r="W15" s="1505"/>
      <c r="X15" s="1505"/>
      <c r="Y15" s="1505"/>
      <c r="Z15" s="1505"/>
      <c r="AA15" s="1506"/>
      <c r="AB15" s="1504">
        <f>P15-V15</f>
        <v>15336998</v>
      </c>
      <c r="AC15" s="1505"/>
      <c r="AD15" s="1505"/>
      <c r="AE15" s="1505"/>
      <c r="AF15" s="1505"/>
      <c r="AG15" s="1506"/>
      <c r="AH15" s="1488">
        <f>ROUND(AB15/V15*100,1)</f>
        <v>4.0999999999999996</v>
      </c>
      <c r="AI15" s="1489"/>
      <c r="AJ15" s="1489"/>
      <c r="AK15" s="1489"/>
      <c r="AL15" s="1490"/>
    </row>
    <row r="16" spans="2:38" ht="14.25" x14ac:dyDescent="0.15">
      <c r="B16" s="601" t="s">
        <v>393</v>
      </c>
      <c r="C16" s="602">
        <v>325048044</v>
      </c>
      <c r="D16" s="603"/>
      <c r="E16" s="604">
        <v>312414588</v>
      </c>
      <c r="F16" s="604">
        <v>86357</v>
      </c>
      <c r="I16" s="611"/>
      <c r="J16" s="1491" t="s">
        <v>372</v>
      </c>
      <c r="K16" s="1492"/>
      <c r="L16" s="1492"/>
      <c r="M16" s="1492"/>
      <c r="N16" s="1492"/>
      <c r="O16" s="1492"/>
      <c r="P16" s="1495">
        <f>C21+C24+C25+C26</f>
        <v>59505381</v>
      </c>
      <c r="Q16" s="1496"/>
      <c r="R16" s="1496"/>
      <c r="S16" s="1496"/>
      <c r="T16" s="1496"/>
      <c r="U16" s="1497"/>
      <c r="V16" s="1495">
        <f>E21+E24+E25+E26</f>
        <v>57172560</v>
      </c>
      <c r="W16" s="1496"/>
      <c r="X16" s="1496"/>
      <c r="Y16" s="1496"/>
      <c r="Z16" s="1496"/>
      <c r="AA16" s="1497"/>
      <c r="AB16" s="1498">
        <f>P16-V16</f>
        <v>2332821</v>
      </c>
      <c r="AC16" s="1499"/>
      <c r="AD16" s="1499"/>
      <c r="AE16" s="1499"/>
      <c r="AF16" s="1499"/>
      <c r="AG16" s="1500"/>
      <c r="AH16" s="1501">
        <f>ROUND(AB16/V16*100,1)</f>
        <v>4.0999999999999996</v>
      </c>
      <c r="AI16" s="1502"/>
      <c r="AJ16" s="1502"/>
      <c r="AK16" s="1502"/>
      <c r="AL16" s="1503"/>
    </row>
    <row r="17" spans="2:38" ht="14.25" thickBot="1" x14ac:dyDescent="0.2">
      <c r="B17" s="601" t="s">
        <v>394</v>
      </c>
      <c r="C17" s="602">
        <v>128469861</v>
      </c>
      <c r="D17" s="603"/>
      <c r="E17" s="604">
        <v>120897864</v>
      </c>
      <c r="F17" s="604">
        <v>34128</v>
      </c>
      <c r="I17" s="612"/>
      <c r="J17" s="1519"/>
      <c r="K17" s="1520"/>
      <c r="L17" s="1520"/>
      <c r="M17" s="1520"/>
      <c r="N17" s="1520"/>
      <c r="O17" s="1520"/>
      <c r="P17" s="1521">
        <f>C21+C24+C25+C26-D21-D24-D25-D26</f>
        <v>59505381</v>
      </c>
      <c r="Q17" s="1522"/>
      <c r="R17" s="1522"/>
      <c r="S17" s="1522"/>
      <c r="T17" s="1522"/>
      <c r="U17" s="1523"/>
      <c r="V17" s="1521">
        <f>E21+E24+E25+E26-F21-F24-F25-F26</f>
        <v>57145845</v>
      </c>
      <c r="W17" s="1522"/>
      <c r="X17" s="1522"/>
      <c r="Y17" s="1522"/>
      <c r="Z17" s="1522"/>
      <c r="AA17" s="1523"/>
      <c r="AB17" s="1521">
        <f>P17-V17</f>
        <v>2359536</v>
      </c>
      <c r="AC17" s="1522"/>
      <c r="AD17" s="1522"/>
      <c r="AE17" s="1522"/>
      <c r="AF17" s="1522"/>
      <c r="AG17" s="1523"/>
      <c r="AH17" s="1524">
        <f>ROUND(AB17/V17*100,1)</f>
        <v>4.0999999999999996</v>
      </c>
      <c r="AI17" s="1525"/>
      <c r="AJ17" s="1525"/>
      <c r="AK17" s="1525"/>
      <c r="AL17" s="1526"/>
    </row>
    <row r="18" spans="2:38" x14ac:dyDescent="0.15">
      <c r="B18" s="601" t="s">
        <v>395</v>
      </c>
      <c r="C18" s="602">
        <v>153865931</v>
      </c>
      <c r="D18" s="603"/>
      <c r="E18" s="604">
        <v>150058044</v>
      </c>
      <c r="F18" s="604">
        <v>42810</v>
      </c>
    </row>
    <row r="19" spans="2:38" x14ac:dyDescent="0.15">
      <c r="B19" s="601" t="s">
        <v>396</v>
      </c>
      <c r="C19" s="602">
        <v>42712252</v>
      </c>
      <c r="D19" s="603"/>
      <c r="E19" s="604">
        <v>41458680</v>
      </c>
      <c r="F19" s="604">
        <v>9419</v>
      </c>
    </row>
    <row r="20" spans="2:38" x14ac:dyDescent="0.15">
      <c r="B20" s="607" t="s">
        <v>397</v>
      </c>
      <c r="C20" s="608">
        <v>236697</v>
      </c>
      <c r="D20" s="609"/>
      <c r="E20" s="610">
        <v>249069</v>
      </c>
      <c r="F20" s="610">
        <v>0</v>
      </c>
    </row>
    <row r="21" spans="2:38" x14ac:dyDescent="0.15">
      <c r="B21" s="613" t="s">
        <v>398</v>
      </c>
      <c r="C21" s="614">
        <v>2197425</v>
      </c>
      <c r="D21" s="615"/>
      <c r="E21" s="616">
        <v>2119450</v>
      </c>
      <c r="F21" s="616">
        <v>23</v>
      </c>
    </row>
    <row r="22" spans="2:38" x14ac:dyDescent="0.15">
      <c r="B22" s="601" t="s">
        <v>399</v>
      </c>
      <c r="C22" s="617">
        <v>148731</v>
      </c>
      <c r="D22" s="603"/>
      <c r="E22" s="604">
        <v>131550</v>
      </c>
      <c r="F22" s="604">
        <v>0</v>
      </c>
    </row>
    <row r="23" spans="2:38" x14ac:dyDescent="0.15">
      <c r="B23" s="607" t="s">
        <v>400</v>
      </c>
      <c r="C23" s="618">
        <v>2048694</v>
      </c>
      <c r="D23" s="609"/>
      <c r="E23" s="610">
        <v>1987900</v>
      </c>
      <c r="F23" s="610">
        <v>23</v>
      </c>
    </row>
    <row r="24" spans="2:38" x14ac:dyDescent="0.15">
      <c r="B24" s="607" t="s">
        <v>401</v>
      </c>
      <c r="C24" s="608">
        <v>28108618</v>
      </c>
      <c r="D24" s="609"/>
      <c r="E24" s="610">
        <v>27205916</v>
      </c>
      <c r="F24" s="610">
        <v>0</v>
      </c>
    </row>
    <row r="25" spans="2:38" x14ac:dyDescent="0.15">
      <c r="B25" s="607" t="s">
        <v>402</v>
      </c>
      <c r="C25" s="608">
        <v>216860</v>
      </c>
      <c r="D25" s="609"/>
      <c r="E25" s="610">
        <v>156248</v>
      </c>
      <c r="F25" s="610">
        <v>657</v>
      </c>
    </row>
    <row r="26" spans="2:38" x14ac:dyDescent="0.15">
      <c r="B26" s="601" t="s">
        <v>403</v>
      </c>
      <c r="C26" s="602">
        <v>28982478</v>
      </c>
      <c r="D26" s="603"/>
      <c r="E26" s="604">
        <v>27690946</v>
      </c>
      <c r="F26" s="604">
        <v>26035</v>
      </c>
    </row>
    <row r="27" spans="2:38" x14ac:dyDescent="0.15">
      <c r="B27" s="601" t="s">
        <v>404</v>
      </c>
      <c r="C27" s="602">
        <v>19077097</v>
      </c>
      <c r="D27" s="603"/>
      <c r="E27" s="604">
        <v>18519719</v>
      </c>
      <c r="F27" s="604">
        <v>17412</v>
      </c>
    </row>
    <row r="28" spans="2:38" x14ac:dyDescent="0.15">
      <c r="B28" s="607" t="s">
        <v>405</v>
      </c>
      <c r="C28" s="608">
        <v>9905381</v>
      </c>
      <c r="D28" s="609"/>
      <c r="E28" s="610">
        <v>9171227</v>
      </c>
      <c r="F28" s="610">
        <v>8623</v>
      </c>
    </row>
    <row r="29" spans="2:38" x14ac:dyDescent="0.15">
      <c r="B29" s="601" t="s">
        <v>406</v>
      </c>
      <c r="C29" s="602">
        <v>65624374</v>
      </c>
      <c r="D29" s="603"/>
      <c r="E29" s="604">
        <v>63012698</v>
      </c>
      <c r="F29" s="604">
        <v>17881</v>
      </c>
    </row>
    <row r="30" spans="2:38" x14ac:dyDescent="0.15">
      <c r="B30" s="601" t="s">
        <v>407</v>
      </c>
      <c r="C30" s="602">
        <v>31846088</v>
      </c>
      <c r="D30" s="603"/>
      <c r="E30" s="604">
        <v>30176102</v>
      </c>
      <c r="F30" s="604">
        <v>8505</v>
      </c>
    </row>
    <row r="31" spans="2:38" ht="14.25" thickBot="1" x14ac:dyDescent="0.2">
      <c r="B31" s="619" t="s">
        <v>408</v>
      </c>
      <c r="C31" s="620">
        <v>33778286</v>
      </c>
      <c r="D31" s="621"/>
      <c r="E31" s="622">
        <v>32836596</v>
      </c>
      <c r="F31" s="622">
        <v>9376</v>
      </c>
    </row>
  </sheetData>
  <mergeCells count="62">
    <mergeCell ref="J16:O17"/>
    <mergeCell ref="P16:U16"/>
    <mergeCell ref="V16:AA16"/>
    <mergeCell ref="AB16:AG16"/>
    <mergeCell ref="AH16:AL16"/>
    <mergeCell ref="P17:U17"/>
    <mergeCell ref="V17:AA17"/>
    <mergeCell ref="AB17:AG17"/>
    <mergeCell ref="AH17:AL17"/>
    <mergeCell ref="J14:O15"/>
    <mergeCell ref="P14:U14"/>
    <mergeCell ref="V14:AA14"/>
    <mergeCell ref="AB14:AG14"/>
    <mergeCell ref="AH14:AL14"/>
    <mergeCell ref="P15:U15"/>
    <mergeCell ref="V15:AA15"/>
    <mergeCell ref="AB15:AG15"/>
    <mergeCell ref="AH15:AL15"/>
    <mergeCell ref="AH12:AL12"/>
    <mergeCell ref="P13:U13"/>
    <mergeCell ref="V13:AA13"/>
    <mergeCell ref="AB13:AG13"/>
    <mergeCell ref="AH13:AL13"/>
    <mergeCell ref="J10:J13"/>
    <mergeCell ref="K10:O11"/>
    <mergeCell ref="P10:U10"/>
    <mergeCell ref="V10:AA10"/>
    <mergeCell ref="AB10:AG10"/>
    <mergeCell ref="K12:O13"/>
    <mergeCell ref="P12:U12"/>
    <mergeCell ref="V12:AA12"/>
    <mergeCell ref="AB12:AG12"/>
    <mergeCell ref="AH10:AL10"/>
    <mergeCell ref="P11:U11"/>
    <mergeCell ref="V11:AA11"/>
    <mergeCell ref="AB11:AG11"/>
    <mergeCell ref="AH11:AL11"/>
    <mergeCell ref="J8:O9"/>
    <mergeCell ref="P8:U8"/>
    <mergeCell ref="V8:AA8"/>
    <mergeCell ref="AB8:AG8"/>
    <mergeCell ref="AH8:AL8"/>
    <mergeCell ref="P9:U9"/>
    <mergeCell ref="V9:AA9"/>
    <mergeCell ref="AB9:AG9"/>
    <mergeCell ref="AH9:AL9"/>
    <mergeCell ref="AH3:AL5"/>
    <mergeCell ref="I6:O7"/>
    <mergeCell ref="P6:U6"/>
    <mergeCell ref="V6:AA6"/>
    <mergeCell ref="AB6:AG6"/>
    <mergeCell ref="AH6:AL6"/>
    <mergeCell ref="P7:U7"/>
    <mergeCell ref="V7:AA7"/>
    <mergeCell ref="AB7:AG7"/>
    <mergeCell ref="AH7:AL7"/>
    <mergeCell ref="AB3:AG5"/>
    <mergeCell ref="D3:D4"/>
    <mergeCell ref="F3:F4"/>
    <mergeCell ref="I3:O5"/>
    <mergeCell ref="P3:U5"/>
    <mergeCell ref="V3:AA5"/>
  </mergeCells>
  <phoneticPr fontId="2"/>
  <pageMargins left="0.78740157480314965" right="0.78740157480314965" top="0.98425196850393704" bottom="0.82677165354330717"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1"/>
  <sheetViews>
    <sheetView view="pageBreakPreview" zoomScale="90" zoomScaleNormal="100" zoomScaleSheetLayoutView="90" workbookViewId="0">
      <selection activeCell="L7" sqref="L7"/>
    </sheetView>
  </sheetViews>
  <sheetFormatPr defaultColWidth="9" defaultRowHeight="28.5" customHeight="1" x14ac:dyDescent="0.15"/>
  <cols>
    <col min="1" max="1" width="9" style="25" customWidth="1"/>
    <col min="2" max="16384" width="9" style="25"/>
  </cols>
  <sheetData>
    <row r="1" spans="1:1" ht="28.5" customHeight="1" x14ac:dyDescent="0.15">
      <c r="A1" s="24" t="s">
        <v>28</v>
      </c>
    </row>
    <row r="2" spans="1:1" ht="46.5" customHeight="1" x14ac:dyDescent="0.15"/>
    <row r="3" spans="1:1" s="26" customFormat="1" ht="27.75" customHeight="1" x14ac:dyDescent="0.15">
      <c r="A3" s="26" t="s">
        <v>29</v>
      </c>
    </row>
    <row r="4" spans="1:1" s="26" customFormat="1" ht="27.75" customHeight="1" x14ac:dyDescent="0.15">
      <c r="A4" s="26" t="s">
        <v>30</v>
      </c>
    </row>
    <row r="5" spans="1:1" s="26" customFormat="1" ht="27.75" customHeight="1" x14ac:dyDescent="0.15">
      <c r="A5" s="26" t="s">
        <v>39</v>
      </c>
    </row>
    <row r="6" spans="1:1" s="26" customFormat="1" ht="27.75" customHeight="1" x14ac:dyDescent="0.15">
      <c r="A6" s="26" t="s">
        <v>31</v>
      </c>
    </row>
    <row r="7" spans="1:1" s="26" customFormat="1" ht="27.75" customHeight="1" x14ac:dyDescent="0.15">
      <c r="A7" s="26" t="s">
        <v>32</v>
      </c>
    </row>
    <row r="8" spans="1:1" s="26" customFormat="1" ht="27.75" customHeight="1" x14ac:dyDescent="0.15">
      <c r="A8" s="26" t="s">
        <v>33</v>
      </c>
    </row>
    <row r="9" spans="1:1" s="26" customFormat="1" ht="27.75" customHeight="1" x14ac:dyDescent="0.15">
      <c r="A9" s="26" t="s">
        <v>34</v>
      </c>
    </row>
    <row r="10" spans="1:1" s="26" customFormat="1" ht="27.75" customHeight="1" x14ac:dyDescent="0.15">
      <c r="A10" s="26" t="s">
        <v>35</v>
      </c>
    </row>
    <row r="11" spans="1:1" s="26" customFormat="1" ht="27.75" customHeight="1" x14ac:dyDescent="0.15">
      <c r="A11" s="26" t="s">
        <v>40</v>
      </c>
    </row>
    <row r="12" spans="1:1" s="26" customFormat="1" ht="27.75" customHeight="1" x14ac:dyDescent="0.15">
      <c r="A12" s="27" t="s">
        <v>41</v>
      </c>
    </row>
    <row r="13" spans="1:1" s="26" customFormat="1" ht="27.75" customHeight="1" x14ac:dyDescent="0.15">
      <c r="A13" s="26" t="s">
        <v>42</v>
      </c>
    </row>
    <row r="14" spans="1:1" s="26" customFormat="1" ht="27.75" customHeight="1" x14ac:dyDescent="0.15"/>
    <row r="15" spans="1:1" s="26" customFormat="1" ht="27.75" customHeight="1" x14ac:dyDescent="0.15">
      <c r="A15" s="26" t="s">
        <v>36</v>
      </c>
    </row>
    <row r="16" spans="1:1" s="26" customFormat="1" ht="27.75" customHeight="1" x14ac:dyDescent="0.15">
      <c r="A16" s="26" t="s">
        <v>43</v>
      </c>
    </row>
    <row r="17" spans="1:1" s="26" customFormat="1" ht="27.75" customHeight="1" x14ac:dyDescent="0.15">
      <c r="A17" s="26" t="s">
        <v>44</v>
      </c>
    </row>
    <row r="18" spans="1:1" s="26" customFormat="1" ht="27.75" customHeight="1" x14ac:dyDescent="0.15">
      <c r="A18" s="26" t="s">
        <v>45</v>
      </c>
    </row>
    <row r="19" spans="1:1" s="26" customFormat="1" ht="27.75" customHeight="1" x14ac:dyDescent="0.15">
      <c r="A19" s="26" t="s">
        <v>46</v>
      </c>
    </row>
    <row r="20" spans="1:1" s="26" customFormat="1" ht="27.75" customHeight="1" x14ac:dyDescent="0.15">
      <c r="A20" s="26" t="s">
        <v>47</v>
      </c>
    </row>
    <row r="21" spans="1:1" s="26" customFormat="1" ht="27.75" customHeight="1" x14ac:dyDescent="0.15">
      <c r="A21" s="26" t="s">
        <v>37</v>
      </c>
    </row>
    <row r="22" spans="1:1" s="26" customFormat="1" ht="27.75" customHeight="1" x14ac:dyDescent="0.15">
      <c r="A22" s="29" t="s">
        <v>48</v>
      </c>
    </row>
    <row r="23" spans="1:1" s="26" customFormat="1" ht="27.75" customHeight="1" x14ac:dyDescent="0.15">
      <c r="A23" s="29" t="s">
        <v>49</v>
      </c>
    </row>
    <row r="24" spans="1:1" s="26" customFormat="1" ht="27.75" customHeight="1" x14ac:dyDescent="0.15">
      <c r="A24" s="28" t="s">
        <v>50</v>
      </c>
    </row>
    <row r="25" spans="1:1" s="26" customFormat="1" ht="27.75" customHeight="1" x14ac:dyDescent="0.15">
      <c r="A25" s="26" t="s">
        <v>51</v>
      </c>
    </row>
    <row r="26" spans="1:1" s="26" customFormat="1" ht="27.75" customHeight="1" x14ac:dyDescent="0.15">
      <c r="A26" s="26" t="s">
        <v>52</v>
      </c>
    </row>
    <row r="27" spans="1:1" s="26" customFormat="1" ht="27.75" customHeight="1" x14ac:dyDescent="0.15">
      <c r="A27" s="26" t="s">
        <v>53</v>
      </c>
    </row>
    <row r="28" spans="1:1" s="26" customFormat="1" ht="27.75" customHeight="1" x14ac:dyDescent="0.15">
      <c r="A28" s="26" t="s">
        <v>54</v>
      </c>
    </row>
    <row r="29" spans="1:1" s="26" customFormat="1" ht="27.75" customHeight="1" x14ac:dyDescent="0.15"/>
    <row r="30" spans="1:1" s="26" customFormat="1" ht="27.75" customHeight="1" x14ac:dyDescent="0.15">
      <c r="A30" s="26" t="s">
        <v>38</v>
      </c>
    </row>
    <row r="31" spans="1:1" s="26" customFormat="1" ht="27.75" customHeight="1" x14ac:dyDescent="0.15"/>
  </sheetData>
  <phoneticPr fontId="2"/>
  <pageMargins left="0.62992125984251968" right="0.47244094488188981" top="1.1023622047244095" bottom="0.74803149606299213" header="0.31496062992125984" footer="0"/>
  <pageSetup paperSize="9" scale="88" orientation="portrait"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R28"/>
  <sheetViews>
    <sheetView zoomScale="85" zoomScaleNormal="85" workbookViewId="0">
      <selection activeCell="O25" sqref="O25:T25"/>
    </sheetView>
  </sheetViews>
  <sheetFormatPr defaultRowHeight="13.5" x14ac:dyDescent="0.15"/>
  <cols>
    <col min="1" max="1" width="17.875" style="543" customWidth="1"/>
    <col min="2" max="18" width="11.75" style="543" customWidth="1"/>
    <col min="19" max="16384" width="9" style="543"/>
  </cols>
  <sheetData>
    <row r="1" spans="1:18" s="27" customFormat="1" ht="25.5" customHeight="1" thickBot="1" x14ac:dyDescent="0.2">
      <c r="C1" s="623"/>
      <c r="D1" s="623"/>
      <c r="E1" s="623"/>
      <c r="F1" s="623"/>
      <c r="G1" s="623"/>
      <c r="H1" s="624" t="s">
        <v>409</v>
      </c>
    </row>
    <row r="2" spans="1:18" s="27" customFormat="1" ht="27.75" x14ac:dyDescent="0.15">
      <c r="A2" s="625" t="s">
        <v>253</v>
      </c>
      <c r="B2" s="626" t="s">
        <v>410</v>
      </c>
      <c r="C2" s="627"/>
      <c r="D2" s="627" t="s">
        <v>411</v>
      </c>
      <c r="E2" s="628" t="s">
        <v>412</v>
      </c>
      <c r="F2" s="629" t="s">
        <v>413</v>
      </c>
      <c r="G2" s="629" t="s">
        <v>414</v>
      </c>
      <c r="H2" s="630" t="s">
        <v>415</v>
      </c>
    </row>
    <row r="3" spans="1:18" s="27" customFormat="1" ht="39.950000000000003" customHeight="1" x14ac:dyDescent="0.15">
      <c r="A3" s="631" t="s">
        <v>365</v>
      </c>
      <c r="B3" s="632">
        <v>1294</v>
      </c>
      <c r="C3" s="633"/>
      <c r="D3" s="634">
        <v>2120</v>
      </c>
      <c r="E3" s="635">
        <v>2199</v>
      </c>
      <c r="F3" s="636">
        <v>2194</v>
      </c>
      <c r="G3" s="636">
        <f>BD表!V10/100000</f>
        <v>2220.7921799999999</v>
      </c>
      <c r="H3" s="637">
        <f>BD表!P10/100000</f>
        <v>2275.5371300000002</v>
      </c>
    </row>
    <row r="4" spans="1:18" s="27" customFormat="1" ht="39.950000000000003" customHeight="1" x14ac:dyDescent="0.15">
      <c r="A4" s="631" t="s">
        <v>367</v>
      </c>
      <c r="B4" s="632">
        <v>1643</v>
      </c>
      <c r="C4" s="633"/>
      <c r="D4" s="634">
        <v>1499</v>
      </c>
      <c r="E4" s="635">
        <v>1094</v>
      </c>
      <c r="F4" s="636">
        <v>1082</v>
      </c>
      <c r="G4" s="636">
        <f>BD表!V12/100000</f>
        <v>1102.9986799999999</v>
      </c>
      <c r="H4" s="637">
        <f>BD表!P12/100000</f>
        <v>1165.0118</v>
      </c>
    </row>
    <row r="5" spans="1:18" s="27" customFormat="1" ht="39.950000000000003" customHeight="1" x14ac:dyDescent="0.15">
      <c r="A5" s="638" t="s">
        <v>416</v>
      </c>
      <c r="B5" s="632">
        <v>4296</v>
      </c>
      <c r="C5" s="633"/>
      <c r="D5" s="634">
        <v>3552</v>
      </c>
      <c r="E5" s="635">
        <v>3591</v>
      </c>
      <c r="F5" s="636">
        <v>3637</v>
      </c>
      <c r="G5" s="636">
        <f>BD表!V14/100000</f>
        <v>3756.7635500000001</v>
      </c>
      <c r="H5" s="637">
        <f>BD表!P14/100000</f>
        <v>3909.0911500000002</v>
      </c>
    </row>
    <row r="6" spans="1:18" s="27" customFormat="1" ht="39.950000000000003" customHeight="1" x14ac:dyDescent="0.15">
      <c r="A6" s="631" t="s">
        <v>372</v>
      </c>
      <c r="B6" s="632">
        <v>543</v>
      </c>
      <c r="C6" s="633"/>
      <c r="D6" s="634">
        <v>590</v>
      </c>
      <c r="E6" s="635">
        <v>562</v>
      </c>
      <c r="F6" s="636">
        <v>587</v>
      </c>
      <c r="G6" s="636">
        <f>BD表!V16/100000</f>
        <v>571.72559999999999</v>
      </c>
      <c r="H6" s="637">
        <f>BD表!P16/100000</f>
        <v>595.05381</v>
      </c>
    </row>
    <row r="7" spans="1:18" s="27" customFormat="1" ht="39.950000000000003" customHeight="1" thickBot="1" x14ac:dyDescent="0.2">
      <c r="A7" s="639" t="s">
        <v>417</v>
      </c>
      <c r="B7" s="640">
        <f t="shared" ref="B7" si="0">SUM(B3:B6)</f>
        <v>7776</v>
      </c>
      <c r="C7" s="641"/>
      <c r="D7" s="642">
        <v>7761</v>
      </c>
      <c r="E7" s="643">
        <v>7447</v>
      </c>
      <c r="F7" s="644">
        <v>7500</v>
      </c>
      <c r="G7" s="644">
        <f>BD表!V6/100000</f>
        <v>7652.2800100000004</v>
      </c>
      <c r="H7" s="645">
        <f>BD表!P6/100000</f>
        <v>7944.6938899999996</v>
      </c>
    </row>
    <row r="8" spans="1:18" x14ac:dyDescent="0.15">
      <c r="B8" s="542" t="s">
        <v>418</v>
      </c>
      <c r="F8" s="542"/>
      <c r="G8" s="542" t="s">
        <v>418</v>
      </c>
      <c r="H8" s="542" t="s">
        <v>418</v>
      </c>
    </row>
    <row r="9" spans="1:18" ht="14.25" x14ac:dyDescent="0.15">
      <c r="B9" s="646">
        <v>777636524</v>
      </c>
      <c r="F9" s="646"/>
      <c r="G9" s="646">
        <v>765228001</v>
      </c>
      <c r="H9" s="646">
        <v>794469389</v>
      </c>
      <c r="I9" s="647">
        <f>H9-B9</f>
        <v>16832865</v>
      </c>
    </row>
    <row r="10" spans="1:18" ht="14.25" x14ac:dyDescent="0.15">
      <c r="F10" s="646"/>
      <c r="G10" s="646"/>
      <c r="H10" s="646"/>
      <c r="I10" s="647"/>
    </row>
    <row r="11" spans="1:18" x14ac:dyDescent="0.15">
      <c r="A11" s="543" t="s">
        <v>419</v>
      </c>
    </row>
    <row r="13" spans="1:18" s="27" customFormat="1" ht="25.5" customHeight="1" x14ac:dyDescent="0.15"/>
    <row r="14" spans="1:18" s="27" customFormat="1" ht="18" thickBot="1" x14ac:dyDescent="0.2"/>
    <row r="15" spans="1:18" s="27" customFormat="1" ht="36" customHeight="1" x14ac:dyDescent="0.15">
      <c r="A15" s="625" t="s">
        <v>253</v>
      </c>
      <c r="B15" s="626" t="s">
        <v>410</v>
      </c>
      <c r="C15" s="626" t="s">
        <v>420</v>
      </c>
      <c r="D15" s="626" t="s">
        <v>421</v>
      </c>
      <c r="E15" s="626" t="s">
        <v>422</v>
      </c>
      <c r="F15" s="626" t="s">
        <v>423</v>
      </c>
      <c r="G15" s="628" t="s">
        <v>424</v>
      </c>
      <c r="H15" s="628" t="s">
        <v>425</v>
      </c>
      <c r="I15" s="627" t="s">
        <v>426</v>
      </c>
      <c r="J15" s="628" t="s">
        <v>427</v>
      </c>
      <c r="K15" s="628" t="s">
        <v>428</v>
      </c>
      <c r="L15" s="648" t="s">
        <v>429</v>
      </c>
      <c r="M15" s="628" t="s">
        <v>430</v>
      </c>
      <c r="N15" s="628" t="s">
        <v>411</v>
      </c>
      <c r="O15" s="628" t="s">
        <v>412</v>
      </c>
      <c r="P15" s="649" t="s">
        <v>413</v>
      </c>
      <c r="Q15" s="650" t="s">
        <v>431</v>
      </c>
      <c r="R15" s="651" t="s">
        <v>432</v>
      </c>
    </row>
    <row r="16" spans="1:18" s="27" customFormat="1" ht="36" customHeight="1" x14ac:dyDescent="0.15">
      <c r="A16" s="631" t="s">
        <v>365</v>
      </c>
      <c r="B16" s="632">
        <v>1294</v>
      </c>
      <c r="C16" s="652">
        <v>1400</v>
      </c>
      <c r="D16" s="652">
        <v>1389</v>
      </c>
      <c r="E16" s="652">
        <v>1306</v>
      </c>
      <c r="F16" s="652">
        <v>1287</v>
      </c>
      <c r="G16" s="652">
        <v>1340</v>
      </c>
      <c r="H16" s="652">
        <v>1354</v>
      </c>
      <c r="I16" s="653">
        <v>1383</v>
      </c>
      <c r="J16" s="633">
        <v>1422</v>
      </c>
      <c r="K16" s="653">
        <v>1465</v>
      </c>
      <c r="L16" s="635">
        <v>1505</v>
      </c>
      <c r="M16" s="635">
        <v>1993</v>
      </c>
      <c r="N16" s="635">
        <v>2120</v>
      </c>
      <c r="O16" s="635">
        <v>2199</v>
      </c>
      <c r="P16" s="654">
        <v>2194</v>
      </c>
      <c r="Q16" s="655">
        <v>2221</v>
      </c>
      <c r="R16" s="656">
        <v>2276</v>
      </c>
    </row>
    <row r="17" spans="1:18" s="27" customFormat="1" ht="36" customHeight="1" x14ac:dyDescent="0.15">
      <c r="A17" s="631" t="s">
        <v>367</v>
      </c>
      <c r="B17" s="632">
        <v>1643</v>
      </c>
      <c r="C17" s="652">
        <v>1544</v>
      </c>
      <c r="D17" s="652">
        <v>1034</v>
      </c>
      <c r="E17" s="652">
        <v>1081</v>
      </c>
      <c r="F17" s="652">
        <v>1162</v>
      </c>
      <c r="G17" s="652">
        <v>1182</v>
      </c>
      <c r="H17" s="652">
        <v>1252</v>
      </c>
      <c r="I17" s="653">
        <v>1350</v>
      </c>
      <c r="J17" s="633">
        <v>1319</v>
      </c>
      <c r="K17" s="653">
        <v>1223</v>
      </c>
      <c r="L17" s="635">
        <v>1311</v>
      </c>
      <c r="M17" s="635">
        <v>1388</v>
      </c>
      <c r="N17" s="635">
        <v>1499</v>
      </c>
      <c r="O17" s="635">
        <v>1094</v>
      </c>
      <c r="P17" s="654">
        <v>1082</v>
      </c>
      <c r="Q17" s="655">
        <v>1103</v>
      </c>
      <c r="R17" s="656">
        <v>1165</v>
      </c>
    </row>
    <row r="18" spans="1:18" s="27" customFormat="1" ht="36" customHeight="1" x14ac:dyDescent="0.15">
      <c r="A18" s="638" t="s">
        <v>416</v>
      </c>
      <c r="B18" s="632">
        <v>4296</v>
      </c>
      <c r="C18" s="652">
        <v>3242</v>
      </c>
      <c r="D18" s="652">
        <v>3302</v>
      </c>
      <c r="E18" s="652">
        <v>3363</v>
      </c>
      <c r="F18" s="652">
        <v>3357</v>
      </c>
      <c r="G18" s="652">
        <v>3191</v>
      </c>
      <c r="H18" s="652">
        <v>3225</v>
      </c>
      <c r="I18" s="653">
        <v>3267</v>
      </c>
      <c r="J18" s="633">
        <v>3267</v>
      </c>
      <c r="K18" s="653">
        <v>3317</v>
      </c>
      <c r="L18" s="635">
        <v>3346</v>
      </c>
      <c r="M18" s="635">
        <v>3408</v>
      </c>
      <c r="N18" s="635">
        <v>3552</v>
      </c>
      <c r="O18" s="635">
        <v>3591</v>
      </c>
      <c r="P18" s="654">
        <v>3637</v>
      </c>
      <c r="Q18" s="655">
        <v>3757</v>
      </c>
      <c r="R18" s="656">
        <v>3909</v>
      </c>
    </row>
    <row r="19" spans="1:18" s="27" customFormat="1" ht="36" customHeight="1" x14ac:dyDescent="0.15">
      <c r="A19" s="631" t="s">
        <v>372</v>
      </c>
      <c r="B19" s="632">
        <v>543</v>
      </c>
      <c r="C19" s="652">
        <v>522</v>
      </c>
      <c r="D19" s="652">
        <v>511</v>
      </c>
      <c r="E19" s="652">
        <v>510</v>
      </c>
      <c r="F19" s="652">
        <v>555</v>
      </c>
      <c r="G19" s="652">
        <v>557</v>
      </c>
      <c r="H19" s="652">
        <v>588</v>
      </c>
      <c r="I19" s="653">
        <v>593</v>
      </c>
      <c r="J19" s="633">
        <v>593</v>
      </c>
      <c r="K19" s="653">
        <v>590</v>
      </c>
      <c r="L19" s="635">
        <v>592</v>
      </c>
      <c r="M19" s="635">
        <v>585</v>
      </c>
      <c r="N19" s="635">
        <v>590</v>
      </c>
      <c r="O19" s="635">
        <v>562</v>
      </c>
      <c r="P19" s="654">
        <v>587</v>
      </c>
      <c r="Q19" s="655">
        <v>572</v>
      </c>
      <c r="R19" s="656">
        <v>595</v>
      </c>
    </row>
    <row r="20" spans="1:18" ht="36" customHeight="1" thickBot="1" x14ac:dyDescent="0.2">
      <c r="A20" s="639" t="s">
        <v>417</v>
      </c>
      <c r="B20" s="640">
        <f t="shared" ref="B20" si="1">SUM(B16:B19)</f>
        <v>7776</v>
      </c>
      <c r="C20" s="657">
        <f t="shared" ref="C20:I20" si="2">SUM(C16:C19)</f>
        <v>6708</v>
      </c>
      <c r="D20" s="657">
        <f t="shared" si="2"/>
        <v>6236</v>
      </c>
      <c r="E20" s="657">
        <f t="shared" si="2"/>
        <v>6260</v>
      </c>
      <c r="F20" s="657">
        <f t="shared" si="2"/>
        <v>6361</v>
      </c>
      <c r="G20" s="657">
        <f t="shared" si="2"/>
        <v>6270</v>
      </c>
      <c r="H20" s="657">
        <f t="shared" si="2"/>
        <v>6419</v>
      </c>
      <c r="I20" s="658">
        <f t="shared" si="2"/>
        <v>6593</v>
      </c>
      <c r="J20" s="641">
        <v>6601</v>
      </c>
      <c r="K20" s="658">
        <v>6595</v>
      </c>
      <c r="L20" s="643">
        <v>6754</v>
      </c>
      <c r="M20" s="643">
        <v>7374</v>
      </c>
      <c r="N20" s="643">
        <v>7761</v>
      </c>
      <c r="O20" s="643">
        <v>7447</v>
      </c>
      <c r="P20" s="659">
        <v>7500</v>
      </c>
      <c r="Q20" s="660">
        <v>7652</v>
      </c>
      <c r="R20" s="661">
        <v>7945</v>
      </c>
    </row>
    <row r="21" spans="1:18" ht="18" thickBot="1" x14ac:dyDescent="0.2">
      <c r="A21" s="27"/>
      <c r="B21" s="27"/>
      <c r="C21" s="27"/>
      <c r="D21" s="27"/>
      <c r="E21" s="27"/>
      <c r="F21" s="27"/>
      <c r="G21" s="27"/>
      <c r="H21" s="27"/>
      <c r="I21" s="27"/>
      <c r="J21" s="27"/>
      <c r="K21" s="27"/>
      <c r="P21" s="662"/>
      <c r="Q21" s="662"/>
      <c r="R21" s="662"/>
    </row>
    <row r="22" spans="1:18" ht="30.75" customHeight="1" thickBot="1" x14ac:dyDescent="0.2">
      <c r="A22" s="663" t="s">
        <v>433</v>
      </c>
      <c r="B22" s="664"/>
      <c r="C22" s="665">
        <f>C20-B20</f>
        <v>-1068</v>
      </c>
      <c r="D22" s="665">
        <f t="shared" ref="D22:M22" si="3">D20-C20</f>
        <v>-472</v>
      </c>
      <c r="E22" s="665">
        <f t="shared" si="3"/>
        <v>24</v>
      </c>
      <c r="F22" s="665">
        <f t="shared" si="3"/>
        <v>101</v>
      </c>
      <c r="G22" s="665">
        <f t="shared" si="3"/>
        <v>-91</v>
      </c>
      <c r="H22" s="665">
        <f t="shared" si="3"/>
        <v>149</v>
      </c>
      <c r="I22" s="666">
        <f t="shared" si="3"/>
        <v>174</v>
      </c>
      <c r="J22" s="667">
        <f t="shared" si="3"/>
        <v>8</v>
      </c>
      <c r="K22" s="666">
        <f t="shared" si="3"/>
        <v>-6</v>
      </c>
      <c r="L22" s="668">
        <f t="shared" si="3"/>
        <v>159</v>
      </c>
      <c r="M22" s="669">
        <f t="shared" si="3"/>
        <v>620</v>
      </c>
      <c r="N22" s="668">
        <f>N20-M20</f>
        <v>387</v>
      </c>
      <c r="O22" s="668">
        <f>O20-N20</f>
        <v>-314</v>
      </c>
      <c r="P22" s="670">
        <f>P20-O20</f>
        <v>53</v>
      </c>
      <c r="Q22" s="671">
        <f>Q20-P20</f>
        <v>152</v>
      </c>
      <c r="R22" s="672">
        <f>R20-Q20</f>
        <v>293</v>
      </c>
    </row>
    <row r="23" spans="1:18" ht="17.25" x14ac:dyDescent="0.15">
      <c r="A23" s="27"/>
      <c r="B23" s="27"/>
      <c r="C23" s="27"/>
      <c r="D23" s="27"/>
      <c r="E23" s="27"/>
      <c r="F23" s="27"/>
      <c r="G23" s="27"/>
      <c r="H23" s="27"/>
      <c r="I23" s="27"/>
      <c r="J23" s="27"/>
      <c r="K23" s="27"/>
    </row>
    <row r="24" spans="1:18" ht="17.25" x14ac:dyDescent="0.15">
      <c r="A24" s="27"/>
      <c r="B24" s="27"/>
      <c r="C24" s="27"/>
      <c r="D24" s="27"/>
      <c r="E24" s="27"/>
      <c r="F24" s="27"/>
      <c r="G24" s="27"/>
      <c r="H24" s="27"/>
      <c r="I24" s="27"/>
      <c r="J24" s="27"/>
      <c r="K24" s="27"/>
    </row>
    <row r="25" spans="1:18" ht="17.25" x14ac:dyDescent="0.15">
      <c r="A25" s="27"/>
      <c r="B25" s="27"/>
      <c r="C25" s="27"/>
      <c r="D25" s="27"/>
      <c r="E25" s="27"/>
      <c r="F25" s="27"/>
      <c r="G25" s="27"/>
      <c r="H25" s="27"/>
      <c r="I25" s="27"/>
      <c r="J25" s="27"/>
      <c r="K25" s="27"/>
    </row>
    <row r="26" spans="1:18" ht="17.25" x14ac:dyDescent="0.15">
      <c r="A26" s="27"/>
      <c r="B26" s="27"/>
      <c r="C26" s="27"/>
      <c r="D26" s="27"/>
      <c r="E26" s="27"/>
      <c r="F26" s="27"/>
      <c r="G26" s="27"/>
      <c r="H26" s="27"/>
      <c r="I26" s="27"/>
      <c r="J26" s="27"/>
      <c r="K26" s="27"/>
    </row>
    <row r="27" spans="1:18" ht="17.25" x14ac:dyDescent="0.15">
      <c r="A27" s="27"/>
      <c r="B27" s="27"/>
      <c r="C27" s="27"/>
      <c r="D27" s="27"/>
      <c r="E27" s="27"/>
      <c r="F27" s="27"/>
      <c r="G27" s="27"/>
      <c r="H27" s="27"/>
      <c r="I27" s="27"/>
      <c r="J27" s="27"/>
      <c r="K27" s="27"/>
    </row>
    <row r="28" spans="1:18" ht="17.25" x14ac:dyDescent="0.15">
      <c r="A28" s="27"/>
      <c r="B28" s="27"/>
      <c r="C28" s="27"/>
      <c r="D28" s="27"/>
      <c r="E28" s="27"/>
      <c r="F28" s="27"/>
      <c r="G28" s="27"/>
      <c r="H28" s="27"/>
      <c r="I28" s="27"/>
      <c r="J28" s="27"/>
      <c r="K28" s="27"/>
    </row>
  </sheetData>
  <phoneticPr fontId="2"/>
  <pageMargins left="0.78740157480314965" right="0.78740157480314965" top="0.98425196850393704" bottom="0.82677165354330717" header="0.51181102362204722" footer="0.51181102362204722"/>
  <pageSetup paperSize="9" scale="4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R38"/>
  <sheetViews>
    <sheetView showRuler="0" showOutlineSymbols="0" showWhiteSpace="0" zoomScale="85" zoomScaleNormal="85" workbookViewId="0">
      <selection activeCell="O25" sqref="O25:T25"/>
    </sheetView>
  </sheetViews>
  <sheetFormatPr defaultRowHeight="13.5" outlineLevelRow="1" x14ac:dyDescent="0.15"/>
  <cols>
    <col min="1" max="3" width="1.125" style="674" customWidth="1"/>
    <col min="4" max="4" width="11" style="674" customWidth="1"/>
    <col min="5" max="5" width="12.875" style="674" customWidth="1"/>
    <col min="6" max="7" width="9" style="674"/>
    <col min="8" max="10" width="12.625" style="674" customWidth="1"/>
    <col min="11" max="18" width="9" style="18"/>
    <col min="19" max="16384" width="9" style="674"/>
  </cols>
  <sheetData>
    <row r="1" spans="1:18" ht="20.25" customHeight="1" x14ac:dyDescent="0.15">
      <c r="A1" s="673" t="s">
        <v>434</v>
      </c>
      <c r="D1" s="675"/>
    </row>
    <row r="2" spans="1:18" ht="20.25" customHeight="1" x14ac:dyDescent="0.15">
      <c r="A2" s="1527"/>
      <c r="B2" s="1527"/>
      <c r="C2" s="1527"/>
      <c r="D2" s="1527"/>
      <c r="E2" s="1527" t="s">
        <v>435</v>
      </c>
      <c r="F2" s="1527"/>
      <c r="H2" s="674" t="s">
        <v>436</v>
      </c>
    </row>
    <row r="3" spans="1:18" ht="20.25" customHeight="1" x14ac:dyDescent="0.15">
      <c r="A3" s="1527"/>
      <c r="B3" s="1527"/>
      <c r="C3" s="1527"/>
      <c r="D3" s="1527"/>
      <c r="E3" s="676"/>
      <c r="F3" s="677"/>
      <c r="H3" s="674" t="s">
        <v>437</v>
      </c>
    </row>
    <row r="4" spans="1:18" ht="25.5" customHeight="1" x14ac:dyDescent="0.15">
      <c r="A4" s="1527"/>
      <c r="B4" s="1527"/>
      <c r="C4" s="1527"/>
      <c r="D4" s="1527"/>
      <c r="E4" s="678" t="s">
        <v>438</v>
      </c>
      <c r="F4" s="677"/>
    </row>
    <row r="5" spans="1:18" ht="27.75" customHeight="1" x14ac:dyDescent="0.15">
      <c r="A5" s="1528" t="s">
        <v>417</v>
      </c>
      <c r="B5" s="1528"/>
      <c r="C5" s="1528"/>
      <c r="D5" s="1528"/>
      <c r="E5" s="679">
        <v>742037075</v>
      </c>
      <c r="F5" s="680">
        <f>SUM(F6,F15,F29,F21,F24,F25,F26)</f>
        <v>100</v>
      </c>
      <c r="G5" s="681">
        <f>ROUND(E5/$E$5*100,3)</f>
        <v>100</v>
      </c>
    </row>
    <row r="6" spans="1:18" ht="27.75" customHeight="1" x14ac:dyDescent="0.15">
      <c r="A6" s="682" t="s">
        <v>120</v>
      </c>
      <c r="B6" s="682"/>
      <c r="C6" s="682"/>
      <c r="D6" s="682"/>
      <c r="E6" s="683">
        <v>320910364</v>
      </c>
      <c r="F6" s="684">
        <f>SUM(F7,F12)</f>
        <v>43.3</v>
      </c>
      <c r="G6" s="681">
        <f>ROUND(E6/$E$5*100,3)</f>
        <v>43.247</v>
      </c>
      <c r="I6" s="677"/>
      <c r="J6" s="678" t="s">
        <v>439</v>
      </c>
      <c r="K6" s="678" t="s">
        <v>440</v>
      </c>
    </row>
    <row r="7" spans="1:18" s="688" customFormat="1" ht="27.75" customHeight="1" x14ac:dyDescent="0.15">
      <c r="A7" s="685"/>
      <c r="B7" s="685" t="s">
        <v>365</v>
      </c>
      <c r="C7" s="685"/>
      <c r="D7" s="685"/>
      <c r="E7" s="686">
        <v>211828815</v>
      </c>
      <c r="F7" s="687">
        <f>SUM(F8:F9)</f>
        <v>28.599999999999998</v>
      </c>
      <c r="G7" s="681">
        <f t="shared" ref="G7:G14" si="0">ROUND(E7/$E$5*100,3)</f>
        <v>28.547000000000001</v>
      </c>
      <c r="I7" s="677" t="s">
        <v>365</v>
      </c>
      <c r="J7" s="689">
        <f>'P11'!I17</f>
        <v>227553.71299999999</v>
      </c>
      <c r="K7" s="690">
        <f>ROUND(J7/$J$11,3)</f>
        <v>0.28599999999999998</v>
      </c>
      <c r="M7" s="18"/>
      <c r="N7" s="18"/>
      <c r="O7" s="18"/>
      <c r="P7" s="18"/>
      <c r="Q7" s="18"/>
      <c r="R7" s="18"/>
    </row>
    <row r="8" spans="1:18" ht="27.75" customHeight="1" x14ac:dyDescent="0.15">
      <c r="A8" s="677"/>
      <c r="B8" s="677"/>
      <c r="C8" s="677" t="s">
        <v>441</v>
      </c>
      <c r="D8" s="677"/>
      <c r="E8" s="686">
        <v>4672740</v>
      </c>
      <c r="F8" s="691">
        <f>ROUND(E8/$E$5*100,1)+0.1</f>
        <v>0.7</v>
      </c>
      <c r="G8" s="681">
        <f t="shared" si="0"/>
        <v>0.63</v>
      </c>
      <c r="I8" s="677" t="s">
        <v>367</v>
      </c>
      <c r="J8" s="689">
        <f>'P11'!I18</f>
        <v>116501.18</v>
      </c>
      <c r="K8" s="690">
        <f t="shared" ref="K8:K10" si="1">ROUND(J8/$J$11,3)</f>
        <v>0.14699999999999999</v>
      </c>
    </row>
    <row r="9" spans="1:18" ht="27.75" customHeight="1" x14ac:dyDescent="0.15">
      <c r="A9" s="677"/>
      <c r="B9" s="677"/>
      <c r="C9" s="677" t="s">
        <v>442</v>
      </c>
      <c r="D9" s="677"/>
      <c r="E9" s="686">
        <v>207156075</v>
      </c>
      <c r="F9" s="687">
        <f t="shared" ref="F9:F26" si="2">ROUND(E9/$E$5*100,1)</f>
        <v>27.9</v>
      </c>
      <c r="G9" s="681">
        <f t="shared" si="0"/>
        <v>27.917000000000002</v>
      </c>
      <c r="I9" s="692" t="s">
        <v>369</v>
      </c>
      <c r="J9" s="689">
        <f>'P11'!I19</f>
        <v>390909.11499999999</v>
      </c>
      <c r="K9" s="690">
        <f t="shared" si="1"/>
        <v>0.49199999999999999</v>
      </c>
      <c r="Q9" s="674"/>
    </row>
    <row r="10" spans="1:18" ht="27.75" customHeight="1" x14ac:dyDescent="0.15">
      <c r="A10" s="677"/>
      <c r="B10" s="677"/>
      <c r="C10" s="677" t="s">
        <v>443</v>
      </c>
      <c r="D10" s="677"/>
      <c r="E10" s="686">
        <v>163775840</v>
      </c>
      <c r="F10" s="687">
        <f t="shared" si="2"/>
        <v>22.1</v>
      </c>
      <c r="G10" s="681">
        <f t="shared" si="0"/>
        <v>22.071000000000002</v>
      </c>
      <c r="I10" s="677" t="s">
        <v>372</v>
      </c>
      <c r="J10" s="689">
        <f>'P11'!I20</f>
        <v>59505.381000000001</v>
      </c>
      <c r="K10" s="690">
        <f t="shared" si="1"/>
        <v>7.4999999999999997E-2</v>
      </c>
    </row>
    <row r="11" spans="1:18" ht="27.75" customHeight="1" x14ac:dyDescent="0.15">
      <c r="A11" s="677"/>
      <c r="B11" s="677"/>
      <c r="C11" s="677" t="s">
        <v>444</v>
      </c>
      <c r="D11" s="677"/>
      <c r="E11" s="686">
        <v>48052975</v>
      </c>
      <c r="F11" s="687">
        <f t="shared" si="2"/>
        <v>6.5</v>
      </c>
      <c r="G11" s="681">
        <f t="shared" si="0"/>
        <v>6.476</v>
      </c>
      <c r="J11" s="693">
        <f>SUM(J7:J10)</f>
        <v>794469.38899999997</v>
      </c>
      <c r="K11" s="693">
        <f>SUM(K7:K10)</f>
        <v>0.99999999999999989</v>
      </c>
    </row>
    <row r="12" spans="1:18" s="688" customFormat="1" ht="27.75" customHeight="1" x14ac:dyDescent="0.15">
      <c r="A12" s="685"/>
      <c r="B12" s="685" t="s">
        <v>367</v>
      </c>
      <c r="C12" s="685"/>
      <c r="D12" s="685"/>
      <c r="E12" s="686">
        <v>109081549</v>
      </c>
      <c r="F12" s="687">
        <f>SUM(F13:F14)</f>
        <v>14.7</v>
      </c>
      <c r="G12" s="681">
        <f t="shared" si="0"/>
        <v>14.7</v>
      </c>
      <c r="I12" s="674"/>
      <c r="J12" s="674"/>
      <c r="K12" s="18"/>
      <c r="L12" s="18"/>
      <c r="M12" s="18"/>
      <c r="N12" s="18"/>
      <c r="O12" s="18"/>
      <c r="P12" s="18"/>
      <c r="Q12" s="18"/>
      <c r="R12" s="18"/>
    </row>
    <row r="13" spans="1:18" ht="27.75" customHeight="1" x14ac:dyDescent="0.15">
      <c r="A13" s="677"/>
      <c r="B13" s="677"/>
      <c r="C13" s="677" t="s">
        <v>441</v>
      </c>
      <c r="D13" s="677"/>
      <c r="E13" s="686">
        <v>19169612</v>
      </c>
      <c r="F13" s="687">
        <f>ROUND(E13/$E$5*100,1)</f>
        <v>2.6</v>
      </c>
      <c r="G13" s="681">
        <f t="shared" si="0"/>
        <v>2.5830000000000002</v>
      </c>
    </row>
    <row r="14" spans="1:18" ht="27.75" customHeight="1" x14ac:dyDescent="0.15">
      <c r="A14" s="677"/>
      <c r="B14" s="677"/>
      <c r="C14" s="677" t="s">
        <v>445</v>
      </c>
      <c r="D14" s="677"/>
      <c r="E14" s="686">
        <v>89911937</v>
      </c>
      <c r="F14" s="687">
        <f t="shared" si="2"/>
        <v>12.1</v>
      </c>
      <c r="G14" s="681">
        <f t="shared" si="0"/>
        <v>12.117000000000001</v>
      </c>
    </row>
    <row r="15" spans="1:18" ht="27.75" customHeight="1" outlineLevel="1" x14ac:dyDescent="0.15">
      <c r="A15" s="682" t="s">
        <v>446</v>
      </c>
      <c r="B15" s="682"/>
      <c r="C15" s="682"/>
      <c r="D15" s="682"/>
      <c r="E15" s="683">
        <v>302283978</v>
      </c>
      <c r="F15" s="684">
        <f>SUM(F16,F20)</f>
        <v>40.699999999999996</v>
      </c>
      <c r="G15" s="681">
        <f>ROUND(E15/$E$5*100,3)</f>
        <v>40.737000000000002</v>
      </c>
    </row>
    <row r="16" spans="1:18" ht="27.75" customHeight="1" outlineLevel="1" x14ac:dyDescent="0.15">
      <c r="A16" s="1529"/>
      <c r="B16" s="677" t="s">
        <v>447</v>
      </c>
      <c r="C16" s="677"/>
      <c r="D16" s="677"/>
      <c r="E16" s="694">
        <v>302036999</v>
      </c>
      <c r="F16" s="687">
        <f>SUM(F17:F19)</f>
        <v>40.699999999999996</v>
      </c>
    </row>
    <row r="17" spans="1:7" ht="27.75" customHeight="1" outlineLevel="1" x14ac:dyDescent="0.15">
      <c r="A17" s="1529"/>
      <c r="B17" s="677"/>
      <c r="C17" s="677" t="s">
        <v>448</v>
      </c>
      <c r="D17" s="677"/>
      <c r="E17" s="686">
        <v>116550952</v>
      </c>
      <c r="F17" s="687">
        <f t="shared" si="2"/>
        <v>15.7</v>
      </c>
      <c r="G17" s="681">
        <f>ROUND(E17/$E$5*100,3)</f>
        <v>15.707000000000001</v>
      </c>
    </row>
    <row r="18" spans="1:7" ht="27.75" customHeight="1" outlineLevel="1" x14ac:dyDescent="0.15">
      <c r="A18" s="1529"/>
      <c r="B18" s="677"/>
      <c r="C18" s="677" t="s">
        <v>449</v>
      </c>
      <c r="D18" s="677"/>
      <c r="E18" s="686">
        <v>145945860</v>
      </c>
      <c r="F18" s="687">
        <f>ROUND(E18/$E$5*100,1)</f>
        <v>19.7</v>
      </c>
      <c r="G18" s="681">
        <f>ROUND(E18/$E$5*100,3)</f>
        <v>19.667999999999999</v>
      </c>
    </row>
    <row r="19" spans="1:7" ht="27.75" customHeight="1" outlineLevel="1" x14ac:dyDescent="0.15">
      <c r="A19" s="1529"/>
      <c r="B19" s="677"/>
      <c r="C19" s="677" t="s">
        <v>450</v>
      </c>
      <c r="D19" s="677"/>
      <c r="E19" s="686">
        <v>39540187</v>
      </c>
      <c r="F19" s="687">
        <f t="shared" si="2"/>
        <v>5.3</v>
      </c>
      <c r="G19" s="681">
        <f>ROUND(E19/$E$5*100,3)</f>
        <v>5.3289999999999997</v>
      </c>
    </row>
    <row r="20" spans="1:7" ht="27.75" customHeight="1" outlineLevel="1" x14ac:dyDescent="0.15">
      <c r="A20" s="1529"/>
      <c r="B20" s="677" t="s">
        <v>451</v>
      </c>
      <c r="C20" s="677"/>
      <c r="D20" s="677"/>
      <c r="E20" s="686">
        <v>246979</v>
      </c>
      <c r="F20" s="687">
        <f t="shared" si="2"/>
        <v>0</v>
      </c>
    </row>
    <row r="21" spans="1:7" ht="27.75" customHeight="1" x14ac:dyDescent="0.15">
      <c r="A21" s="682"/>
      <c r="B21" s="682" t="s">
        <v>452</v>
      </c>
      <c r="C21" s="682"/>
      <c r="D21" s="682"/>
      <c r="E21" s="683">
        <v>1956644</v>
      </c>
      <c r="F21" s="684">
        <f>SUM(F22:F23)</f>
        <v>0.3</v>
      </c>
      <c r="G21" s="681">
        <f>ROUND(E21/$E$5*100,3)</f>
        <v>0.26400000000000001</v>
      </c>
    </row>
    <row r="22" spans="1:7" ht="27.75" customHeight="1" x14ac:dyDescent="0.15">
      <c r="A22" s="682"/>
      <c r="B22" s="682"/>
      <c r="C22" s="682" t="s">
        <v>452</v>
      </c>
      <c r="D22" s="682"/>
      <c r="E22" s="683">
        <v>1861371</v>
      </c>
      <c r="F22" s="684">
        <f>ROUND(E22/$E$5*100,1)</f>
        <v>0.3</v>
      </c>
      <c r="G22" s="681">
        <f>ROUND(E22/$E$5*100,3)</f>
        <v>0.251</v>
      </c>
    </row>
    <row r="23" spans="1:7" ht="27.75" customHeight="1" x14ac:dyDescent="0.15">
      <c r="A23" s="682"/>
      <c r="B23" s="682"/>
      <c r="C23" s="682" t="s">
        <v>453</v>
      </c>
      <c r="D23" s="682"/>
      <c r="E23" s="683">
        <v>95273</v>
      </c>
      <c r="F23" s="684">
        <f t="shared" ref="F23" si="3">ROUND(E23/$E$5*100,1)</f>
        <v>0</v>
      </c>
      <c r="G23" s="681">
        <f>ROUND(E23/$E$5*100,3)</f>
        <v>1.2999999999999999E-2</v>
      </c>
    </row>
    <row r="24" spans="1:7" ht="27.75" customHeight="1" x14ac:dyDescent="0.15">
      <c r="A24" s="682"/>
      <c r="B24" s="682" t="s">
        <v>454</v>
      </c>
      <c r="C24" s="682"/>
      <c r="D24" s="682"/>
      <c r="E24" s="683">
        <v>27517292</v>
      </c>
      <c r="F24" s="684">
        <f t="shared" si="2"/>
        <v>3.7</v>
      </c>
      <c r="G24" s="681">
        <f t="shared" ref="G24:G25" si="4">ROUND(E24/$E$5*100,3)</f>
        <v>3.7080000000000002</v>
      </c>
    </row>
    <row r="25" spans="1:7" ht="27.75" customHeight="1" x14ac:dyDescent="0.15">
      <c r="A25" s="682"/>
      <c r="B25" s="682" t="s">
        <v>455</v>
      </c>
      <c r="C25" s="682"/>
      <c r="D25" s="682"/>
      <c r="E25" s="683">
        <v>279518</v>
      </c>
      <c r="F25" s="684">
        <f t="shared" si="2"/>
        <v>0</v>
      </c>
      <c r="G25" s="681">
        <f t="shared" si="4"/>
        <v>3.7999999999999999E-2</v>
      </c>
    </row>
    <row r="26" spans="1:7" ht="27.75" customHeight="1" x14ac:dyDescent="0.15">
      <c r="A26" s="682"/>
      <c r="B26" s="682" t="s">
        <v>456</v>
      </c>
      <c r="C26" s="682"/>
      <c r="D26" s="682"/>
      <c r="E26" s="683">
        <v>27908521</v>
      </c>
      <c r="F26" s="684">
        <f t="shared" si="2"/>
        <v>3.8</v>
      </c>
      <c r="G26" s="681">
        <f>ROUND(E26/$E$5*100,3)</f>
        <v>3.7610000000000001</v>
      </c>
    </row>
    <row r="27" spans="1:7" ht="27.75" customHeight="1" x14ac:dyDescent="0.15">
      <c r="A27" s="677"/>
      <c r="B27" s="677"/>
      <c r="C27" s="677" t="s">
        <v>457</v>
      </c>
      <c r="D27" s="677"/>
      <c r="E27" s="686">
        <v>18824868</v>
      </c>
    </row>
    <row r="28" spans="1:7" ht="27.75" customHeight="1" x14ac:dyDescent="0.15">
      <c r="A28" s="677"/>
      <c r="B28" s="677"/>
      <c r="C28" s="677" t="s">
        <v>458</v>
      </c>
      <c r="D28" s="677"/>
      <c r="E28" s="686">
        <v>9083653</v>
      </c>
    </row>
    <row r="29" spans="1:7" ht="27.75" customHeight="1" outlineLevel="1" x14ac:dyDescent="0.15">
      <c r="A29" s="682" t="s">
        <v>459</v>
      </c>
      <c r="B29" s="682"/>
      <c r="C29" s="682"/>
      <c r="D29" s="682"/>
      <c r="E29" s="683">
        <v>61180758</v>
      </c>
      <c r="F29" s="684">
        <f>SUM(F30:F31)</f>
        <v>8.1999999999999993</v>
      </c>
      <c r="G29" s="681">
        <f>ROUND(E29/$E$5*100,3)</f>
        <v>8.2449999999999992</v>
      </c>
    </row>
    <row r="30" spans="1:7" ht="27.75" customHeight="1" outlineLevel="1" x14ac:dyDescent="0.15">
      <c r="A30" s="1527"/>
      <c r="B30" s="677" t="s">
        <v>448</v>
      </c>
      <c r="C30" s="677"/>
      <c r="D30" s="677"/>
      <c r="E30" s="686">
        <v>29088584</v>
      </c>
      <c r="F30" s="687">
        <f>ROUND(E30/$E$5*100,1)</f>
        <v>3.9</v>
      </c>
      <c r="G30" s="681">
        <f>ROUND(E30/$E$5*100,3)</f>
        <v>3.92</v>
      </c>
    </row>
    <row r="31" spans="1:7" ht="27.75" customHeight="1" outlineLevel="1" x14ac:dyDescent="0.15">
      <c r="A31" s="1527"/>
      <c r="B31" s="677" t="s">
        <v>449</v>
      </c>
      <c r="C31" s="677"/>
      <c r="D31" s="677"/>
      <c r="E31" s="686">
        <v>32092174</v>
      </c>
      <c r="F31" s="687">
        <f>ROUND(E31/$E$5*100,1)</f>
        <v>4.3</v>
      </c>
      <c r="G31" s="681">
        <f>ROUND(E31/$E$5*100,3)</f>
        <v>4.3250000000000002</v>
      </c>
    </row>
    <row r="33" spans="1:7" ht="27.75" customHeight="1" x14ac:dyDescent="0.15">
      <c r="A33" s="1530" t="s">
        <v>460</v>
      </c>
      <c r="B33" s="1530"/>
      <c r="C33" s="1530"/>
      <c r="D33" s="1530"/>
      <c r="E33" s="695">
        <f>SUM(E15,E29)</f>
        <v>363464736</v>
      </c>
      <c r="F33" s="696">
        <f>ROUND(E33/$E$5*100,1)-0.1</f>
        <v>48.9</v>
      </c>
      <c r="G33" s="681">
        <f>ROUND(E33/$E$5*100,3)</f>
        <v>48.981999999999999</v>
      </c>
    </row>
    <row r="34" spans="1:7" ht="27.75" customHeight="1" x14ac:dyDescent="0.15">
      <c r="A34" s="1531"/>
      <c r="B34" s="697"/>
      <c r="C34" s="1532" t="s">
        <v>461</v>
      </c>
      <c r="D34" s="1533"/>
      <c r="E34" s="695">
        <f>SUM(E17,E30)</f>
        <v>145639536</v>
      </c>
      <c r="F34" s="698">
        <f>ROUND(E34/$E$5*100,1)</f>
        <v>19.600000000000001</v>
      </c>
      <c r="G34" s="681">
        <f>ROUND(E34/$E$5*100,3)</f>
        <v>19.626999999999999</v>
      </c>
    </row>
    <row r="35" spans="1:7" ht="27.75" customHeight="1" x14ac:dyDescent="0.15">
      <c r="A35" s="1531"/>
      <c r="B35" s="697"/>
      <c r="C35" s="1532" t="s">
        <v>462</v>
      </c>
      <c r="D35" s="1533"/>
      <c r="E35" s="695">
        <f>SUM(E18,E31)</f>
        <v>178038034</v>
      </c>
      <c r="F35" s="698">
        <f>ROUND(E35/$E$5*100,1)</f>
        <v>24</v>
      </c>
      <c r="G35" s="681">
        <f>ROUND(E35/$E$5*100,3)</f>
        <v>23.992999999999999</v>
      </c>
    </row>
    <row r="37" spans="1:7" ht="27.75" customHeight="1" x14ac:dyDescent="0.15">
      <c r="A37" s="1534" t="s">
        <v>372</v>
      </c>
      <c r="B37" s="1534"/>
      <c r="C37" s="1534"/>
      <c r="D37" s="1534"/>
      <c r="E37" s="695">
        <f>SUM(E21,E24:E26)</f>
        <v>57661975</v>
      </c>
      <c r="F37" s="698">
        <f>ROUND(E37/$E$5*100,1)</f>
        <v>7.8</v>
      </c>
      <c r="G37" s="681">
        <f>ROUND(E37/$E$5*100,3)</f>
        <v>7.7709999999999999</v>
      </c>
    </row>
    <row r="38" spans="1:7" x14ac:dyDescent="0.15">
      <c r="A38" s="674" t="s">
        <v>463</v>
      </c>
    </row>
  </sheetData>
  <mergeCells count="10">
    <mergeCell ref="A34:A35"/>
    <mergeCell ref="C34:D34"/>
    <mergeCell ref="C35:D35"/>
    <mergeCell ref="A37:D37"/>
    <mergeCell ref="A2:D4"/>
    <mergeCell ref="E2:F2"/>
    <mergeCell ref="A5:D5"/>
    <mergeCell ref="A16:A20"/>
    <mergeCell ref="A30:A31"/>
    <mergeCell ref="A33:D33"/>
  </mergeCells>
  <phoneticPr fontId="2"/>
  <printOptions horizontalCentered="1"/>
  <pageMargins left="0.39370078740157483" right="0.39370078740157483" top="0.78740157480314965" bottom="0.31496062992125984" header="0.39370078740157483" footer="0.19685039370078741"/>
  <pageSetup paperSize="9" scale="83" orientation="portrait" verticalDpi="300" r:id="rId1"/>
  <headerFooter alignWithMargins="0">
    <oddHeader>&amp;R★</oddHeader>
    <oddFooter>&amp;R&amp;A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4"/>
  <sheetViews>
    <sheetView showGridLines="0" showOutlineSymbols="0" workbookViewId="0">
      <selection activeCell="O25" sqref="O25:T25"/>
    </sheetView>
  </sheetViews>
  <sheetFormatPr defaultRowHeight="13.5" x14ac:dyDescent="0.15"/>
  <cols>
    <col min="1" max="3" width="9.625" style="700" customWidth="1"/>
    <col min="4" max="4" width="9.25" style="700" bestFit="1" customWidth="1"/>
    <col min="5" max="5" width="9.625" style="700" customWidth="1"/>
    <col min="6" max="16384" width="9" style="700"/>
  </cols>
  <sheetData>
    <row r="1" spans="1:5" ht="18" customHeight="1" x14ac:dyDescent="0.15">
      <c r="A1" s="699"/>
    </row>
    <row r="2" spans="1:5" ht="19.5" customHeight="1" x14ac:dyDescent="0.15">
      <c r="B2" s="701" t="s">
        <v>464</v>
      </c>
      <c r="C2" s="701" t="s">
        <v>465</v>
      </c>
      <c r="D2" s="701" t="s">
        <v>466</v>
      </c>
      <c r="E2" s="701" t="s">
        <v>467</v>
      </c>
    </row>
    <row r="3" spans="1:5" ht="19.5" customHeight="1" x14ac:dyDescent="0.15">
      <c r="B3" s="702">
        <v>0.97299999999999998</v>
      </c>
      <c r="C3" s="702">
        <v>0.98599999999999999</v>
      </c>
      <c r="D3" s="702">
        <v>0.98499999999999999</v>
      </c>
      <c r="E3" s="702">
        <v>0.98699999999999999</v>
      </c>
    </row>
    <row r="4" spans="1:5" ht="18" customHeight="1" x14ac:dyDescent="0.15">
      <c r="B4" s="703"/>
      <c r="C4" s="703"/>
      <c r="D4" s="703"/>
      <c r="E4" s="703"/>
    </row>
  </sheetData>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X66"/>
  <sheetViews>
    <sheetView view="pageBreakPreview" topLeftCell="A46" zoomScale="85" zoomScaleNormal="100" zoomScaleSheetLayoutView="85" workbookViewId="0">
      <selection activeCell="Z24" sqref="Z24"/>
    </sheetView>
  </sheetViews>
  <sheetFormatPr defaultColWidth="2.125" defaultRowHeight="18.75" customHeight="1" x14ac:dyDescent="0.15"/>
  <cols>
    <col min="1" max="1" width="2.125" style="31"/>
    <col min="2" max="6" width="2.125" style="31" customWidth="1"/>
    <col min="7" max="7" width="4" style="31" customWidth="1"/>
    <col min="8" max="9" width="2.125" style="31" customWidth="1"/>
    <col min="10" max="10" width="2.5" style="31" customWidth="1"/>
    <col min="11" max="15" width="2.125" style="31" customWidth="1"/>
    <col min="16" max="16" width="0.625" style="31" customWidth="1"/>
    <col min="17" max="18" width="2.125" style="31" customWidth="1"/>
    <col min="19" max="19" width="1.25" style="31" customWidth="1"/>
    <col min="20" max="24" width="2.125" style="31" customWidth="1"/>
    <col min="25" max="25" width="2.625" style="31" customWidth="1"/>
    <col min="26" max="27" width="2" style="31" customWidth="1"/>
    <col min="28" max="36" width="2.125" style="31" customWidth="1"/>
    <col min="37" max="41" width="1.75" style="35" customWidth="1"/>
    <col min="42" max="46" width="2.125" style="35" hidden="1" customWidth="1"/>
    <col min="47" max="48" width="2.125" style="31" hidden="1" customWidth="1"/>
    <col min="49" max="53" width="2.125" style="31" customWidth="1"/>
    <col min="54" max="54" width="0.75" style="31" customWidth="1"/>
    <col min="55" max="59" width="2.125" style="31" customWidth="1"/>
    <col min="60" max="16384" width="2.125" style="31"/>
  </cols>
  <sheetData>
    <row r="1" spans="2:54" ht="18.75" customHeight="1" x14ac:dyDescent="0.2">
      <c r="B1" s="30" t="s">
        <v>55</v>
      </c>
      <c r="C1" s="30"/>
      <c r="E1" s="32"/>
      <c r="F1" s="33"/>
      <c r="G1" s="33"/>
      <c r="H1" s="33"/>
      <c r="I1" s="33"/>
      <c r="J1" s="33"/>
      <c r="K1" s="33"/>
      <c r="L1" s="33"/>
      <c r="M1" s="33"/>
      <c r="N1" s="33"/>
      <c r="O1" s="33"/>
      <c r="P1" s="33"/>
      <c r="Q1" s="33"/>
      <c r="R1" s="33"/>
      <c r="S1" s="33"/>
      <c r="T1" s="33"/>
      <c r="U1" s="33"/>
      <c r="V1" s="33"/>
      <c r="W1" s="33"/>
      <c r="X1" s="33"/>
      <c r="Y1" s="32"/>
      <c r="Z1" s="32"/>
      <c r="AA1" s="32"/>
      <c r="AB1" s="32"/>
      <c r="AC1" s="32"/>
      <c r="AD1" s="32"/>
      <c r="AE1" s="32"/>
      <c r="AF1" s="32"/>
      <c r="AG1" s="32"/>
      <c r="AH1" s="32"/>
      <c r="AI1" s="32"/>
      <c r="AJ1" s="32"/>
      <c r="AK1" s="34"/>
      <c r="AL1" s="34"/>
      <c r="AM1" s="34"/>
      <c r="AN1" s="34"/>
      <c r="AO1" s="34"/>
      <c r="AP1" s="34"/>
      <c r="AQ1" s="34"/>
      <c r="AR1" s="34"/>
      <c r="AS1" s="34"/>
      <c r="AT1" s="34"/>
      <c r="AU1" s="32"/>
      <c r="AV1" s="32"/>
      <c r="AW1" s="32"/>
      <c r="AX1" s="32"/>
      <c r="AY1" s="32"/>
      <c r="AZ1" s="32"/>
      <c r="BA1" s="32"/>
      <c r="BB1" s="32"/>
    </row>
    <row r="2" spans="2:54" x14ac:dyDescent="0.2">
      <c r="B2" s="30"/>
      <c r="C2" s="30"/>
    </row>
    <row r="3" spans="2:54" s="42" customFormat="1" ht="30" customHeight="1" x14ac:dyDescent="0.15">
      <c r="B3" s="36" t="s">
        <v>56</v>
      </c>
      <c r="C3" s="37"/>
      <c r="D3" s="38"/>
      <c r="E3" s="38"/>
      <c r="F3" s="38"/>
      <c r="G3" s="38"/>
      <c r="H3" s="38"/>
      <c r="I3" s="38"/>
      <c r="J3" s="38"/>
      <c r="K3" s="38"/>
      <c r="L3" s="38"/>
      <c r="M3" s="38"/>
      <c r="N3" s="38"/>
      <c r="O3" s="38"/>
      <c r="P3" s="38"/>
      <c r="Q3" s="38"/>
      <c r="R3" s="38"/>
      <c r="S3" s="38"/>
      <c r="T3" s="38"/>
      <c r="U3" s="38"/>
      <c r="V3" s="38"/>
      <c r="W3" s="38"/>
      <c r="X3" s="38"/>
      <c r="Y3" s="38"/>
      <c r="Z3" s="38"/>
      <c r="AA3" s="38"/>
      <c r="AB3" s="1081" t="s">
        <v>57</v>
      </c>
      <c r="AC3" s="1081"/>
      <c r="AD3" s="1081"/>
      <c r="AE3" s="1081"/>
      <c r="AF3" s="1081"/>
      <c r="AG3" s="39"/>
      <c r="AH3" s="39"/>
      <c r="AI3" s="39"/>
      <c r="AJ3" s="1081" t="s">
        <v>58</v>
      </c>
      <c r="AK3" s="1081"/>
      <c r="AL3" s="1081"/>
      <c r="AM3" s="1081"/>
      <c r="AN3" s="39"/>
      <c r="AO3" s="39"/>
      <c r="AP3" s="40"/>
      <c r="AQ3" s="40"/>
      <c r="AR3" s="40"/>
      <c r="AS3" s="40"/>
      <c r="AT3" s="40"/>
      <c r="AU3" s="40"/>
      <c r="AV3" s="40"/>
      <c r="AW3" s="40"/>
      <c r="AX3" s="40"/>
      <c r="AY3" s="40"/>
      <c r="AZ3" s="38"/>
      <c r="BA3" s="38"/>
      <c r="BB3" s="41"/>
    </row>
    <row r="4" spans="2:54" s="42" customFormat="1" ht="30" customHeight="1" x14ac:dyDescent="0.15">
      <c r="B4" s="43"/>
      <c r="C4" s="44" t="s">
        <v>59</v>
      </c>
      <c r="D4" s="44"/>
      <c r="E4" s="44"/>
      <c r="F4" s="44"/>
      <c r="G4" s="44"/>
      <c r="H4" s="45"/>
      <c r="I4" s="44"/>
      <c r="J4" s="45"/>
      <c r="K4" s="44"/>
      <c r="L4" s="45"/>
      <c r="M4" s="44"/>
      <c r="N4" s="44"/>
      <c r="O4" s="46" t="s">
        <v>60</v>
      </c>
      <c r="P4" s="46"/>
      <c r="Q4" s="47" t="s">
        <v>61</v>
      </c>
      <c r="R4" s="45"/>
      <c r="S4" s="45"/>
      <c r="T4" s="45"/>
      <c r="U4" s="45"/>
      <c r="V4" s="45"/>
      <c r="W4" s="45"/>
      <c r="X4" s="45"/>
      <c r="Y4" s="48" t="s">
        <v>62</v>
      </c>
      <c r="Z4" s="48"/>
      <c r="AA4" s="48"/>
      <c r="AB4" s="45"/>
      <c r="AC4" s="45"/>
      <c r="AD4" s="45"/>
      <c r="AE4" s="45"/>
      <c r="AF4" s="49" t="s">
        <v>63</v>
      </c>
      <c r="AG4" s="49"/>
      <c r="AH4" s="49"/>
      <c r="AI4" s="49"/>
      <c r="AJ4" s="45"/>
      <c r="AK4" s="45"/>
      <c r="AL4" s="45"/>
      <c r="AM4" s="49" t="s">
        <v>64</v>
      </c>
      <c r="AN4" s="50" t="s">
        <v>65</v>
      </c>
      <c r="AO4" s="49"/>
      <c r="AP4" s="51"/>
      <c r="AQ4" s="51"/>
      <c r="AR4" s="51"/>
      <c r="AS4" s="51"/>
      <c r="AT4" s="51"/>
      <c r="AU4" s="52"/>
      <c r="AV4" s="53"/>
      <c r="AW4" s="53"/>
      <c r="AX4" s="52"/>
      <c r="AY4" s="54"/>
      <c r="AZ4" s="45"/>
      <c r="BA4" s="45"/>
      <c r="BB4" s="55"/>
    </row>
    <row r="5" spans="2:54" s="62" customFormat="1" ht="17.25" customHeight="1" x14ac:dyDescent="0.15">
      <c r="B5" s="56"/>
      <c r="C5" s="44"/>
      <c r="D5" s="44"/>
      <c r="E5" s="44"/>
      <c r="F5" s="44"/>
      <c r="G5" s="44"/>
      <c r="H5" s="44"/>
      <c r="I5" s="57"/>
      <c r="J5" s="57"/>
      <c r="K5" s="57"/>
      <c r="L5" s="57"/>
      <c r="M5" s="44"/>
      <c r="N5" s="58"/>
      <c r="O5" s="58"/>
      <c r="P5" s="58"/>
      <c r="Q5" s="58"/>
      <c r="R5" s="58"/>
      <c r="S5" s="58"/>
      <c r="T5" s="59"/>
      <c r="U5" s="58"/>
      <c r="V5" s="45"/>
      <c r="W5" s="45"/>
      <c r="X5" s="45"/>
      <c r="Y5" s="45"/>
      <c r="Z5" s="45"/>
      <c r="AA5" s="45"/>
      <c r="AB5" s="44"/>
      <c r="AC5" s="45"/>
      <c r="AD5" s="45"/>
      <c r="AE5" s="45"/>
      <c r="AF5" s="48"/>
      <c r="AG5" s="48"/>
      <c r="AH5" s="48"/>
      <c r="AI5" s="48"/>
      <c r="AJ5" s="45"/>
      <c r="AK5" s="45"/>
      <c r="AL5" s="45"/>
      <c r="AM5" s="45"/>
      <c r="AN5" s="45"/>
      <c r="AO5" s="45"/>
      <c r="AP5" s="52"/>
      <c r="AQ5" s="52"/>
      <c r="AR5" s="52"/>
      <c r="AS5" s="52"/>
      <c r="AT5" s="52"/>
      <c r="AU5" s="52"/>
      <c r="AV5" s="52"/>
      <c r="AW5" s="52"/>
      <c r="AX5" s="60"/>
      <c r="AY5" s="52"/>
      <c r="AZ5" s="45"/>
      <c r="BA5" s="44"/>
      <c r="BB5" s="61"/>
    </row>
    <row r="6" spans="2:54" s="69" customFormat="1" ht="18.75" customHeight="1" x14ac:dyDescent="0.15">
      <c r="B6" s="63"/>
      <c r="C6" s="64"/>
      <c r="D6" s="64"/>
      <c r="E6" s="64"/>
      <c r="F6" s="64" t="s">
        <v>66</v>
      </c>
      <c r="G6" s="64"/>
      <c r="H6" s="64"/>
      <c r="I6" s="64"/>
      <c r="J6" s="65"/>
      <c r="K6" s="64"/>
      <c r="L6" s="64"/>
      <c r="M6" s="65"/>
      <c r="N6" s="65"/>
      <c r="O6" s="65"/>
      <c r="P6" s="65"/>
      <c r="Q6" s="65"/>
      <c r="R6" s="65"/>
      <c r="S6" s="65"/>
      <c r="T6" s="65"/>
      <c r="U6" s="64"/>
      <c r="V6" s="64"/>
      <c r="W6" s="64"/>
      <c r="X6" s="64"/>
      <c r="Y6" s="64"/>
      <c r="Z6" s="64"/>
      <c r="AA6" s="64"/>
      <c r="AB6" s="64"/>
      <c r="AC6" s="64"/>
      <c r="AD6" s="64"/>
      <c r="AE6" s="64"/>
      <c r="AF6" s="66"/>
      <c r="AG6" s="66"/>
      <c r="AH6" s="66"/>
      <c r="AI6" s="66"/>
      <c r="AJ6" s="64"/>
      <c r="AK6" s="64"/>
      <c r="AL6" s="64"/>
      <c r="AM6" s="64"/>
      <c r="AN6" s="64"/>
      <c r="AO6" s="64"/>
      <c r="AP6" s="67"/>
      <c r="AQ6" s="67"/>
      <c r="AR6" s="67"/>
      <c r="AS6" s="67"/>
      <c r="AT6" s="67"/>
      <c r="AU6" s="67"/>
      <c r="AV6" s="67"/>
      <c r="AW6" s="67"/>
      <c r="AX6" s="67"/>
      <c r="AY6" s="67"/>
      <c r="AZ6" s="64"/>
      <c r="BA6" s="64"/>
      <c r="BB6" s="68"/>
    </row>
    <row r="7" spans="2:54" s="69" customFormat="1" ht="22.5" customHeight="1" x14ac:dyDescent="0.15">
      <c r="B7" s="63"/>
      <c r="C7" s="64"/>
      <c r="D7" s="64"/>
      <c r="E7" s="64"/>
      <c r="F7" s="64" t="s">
        <v>67</v>
      </c>
      <c r="G7" s="64"/>
      <c r="H7" s="64"/>
      <c r="I7" s="64"/>
      <c r="J7" s="64"/>
      <c r="K7" s="64"/>
      <c r="L7" s="64"/>
      <c r="M7" s="64"/>
      <c r="N7" s="64"/>
      <c r="O7" s="64"/>
      <c r="P7" s="64"/>
      <c r="Q7" s="64"/>
      <c r="R7" s="64"/>
      <c r="S7" s="64"/>
      <c r="T7" s="64"/>
      <c r="U7" s="64"/>
      <c r="V7" s="64"/>
      <c r="W7" s="64"/>
      <c r="X7" s="64"/>
      <c r="Y7" s="64"/>
      <c r="Z7" s="64"/>
      <c r="AA7" s="64"/>
      <c r="AB7" s="64"/>
      <c r="AC7" s="64"/>
      <c r="AD7" s="64"/>
      <c r="AE7" s="64"/>
      <c r="AF7" s="66"/>
      <c r="AG7" s="66"/>
      <c r="AH7" s="66"/>
      <c r="AI7" s="66"/>
      <c r="AJ7" s="64"/>
      <c r="AK7" s="64"/>
      <c r="AL7" s="64"/>
      <c r="AM7" s="64"/>
      <c r="AN7" s="64"/>
      <c r="AO7" s="64"/>
      <c r="AP7" s="67"/>
      <c r="AQ7" s="67"/>
      <c r="AR7" s="67"/>
      <c r="AS7" s="67"/>
      <c r="AT7" s="67"/>
      <c r="AU7" s="67"/>
      <c r="AV7" s="67"/>
      <c r="AW7" s="67"/>
      <c r="AX7" s="67"/>
      <c r="AY7" s="67"/>
      <c r="AZ7" s="64"/>
      <c r="BA7" s="64"/>
      <c r="BB7" s="68"/>
    </row>
    <row r="8" spans="2:54" s="75" customFormat="1" ht="22.5" customHeight="1" x14ac:dyDescent="0.15">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2"/>
      <c r="AG8" s="72"/>
      <c r="AH8" s="72"/>
      <c r="AI8" s="72"/>
      <c r="AJ8" s="71"/>
      <c r="AK8" s="71"/>
      <c r="AL8" s="71"/>
      <c r="AM8" s="71"/>
      <c r="AN8" s="71"/>
      <c r="AO8" s="71"/>
      <c r="AP8" s="73"/>
      <c r="AQ8" s="73"/>
      <c r="AR8" s="73"/>
      <c r="AS8" s="73"/>
      <c r="AT8" s="73"/>
      <c r="AU8" s="73"/>
      <c r="AV8" s="73"/>
      <c r="AW8" s="73"/>
      <c r="AX8" s="73"/>
      <c r="AY8" s="73"/>
      <c r="AZ8" s="71"/>
      <c r="BA8" s="71"/>
      <c r="BB8" s="74"/>
    </row>
    <row r="9" spans="2:54" s="75" customFormat="1" ht="17.25" customHeight="1" x14ac:dyDescent="0.15">
      <c r="B9" s="70"/>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2"/>
      <c r="AG9" s="72"/>
      <c r="AH9" s="72"/>
      <c r="AI9" s="72"/>
      <c r="AJ9" s="71"/>
      <c r="AK9" s="71"/>
      <c r="AL9" s="71"/>
      <c r="AM9" s="71"/>
      <c r="AN9" s="71"/>
      <c r="AO9" s="71"/>
      <c r="AP9" s="73"/>
      <c r="AQ9" s="73"/>
      <c r="AR9" s="73"/>
      <c r="AS9" s="73"/>
      <c r="AT9" s="73"/>
      <c r="AU9" s="73"/>
      <c r="AV9" s="73"/>
      <c r="AW9" s="73"/>
      <c r="AX9" s="73"/>
      <c r="AY9" s="73"/>
      <c r="AZ9" s="71"/>
      <c r="BA9" s="71"/>
      <c r="BB9" s="74"/>
    </row>
    <row r="10" spans="2:54" s="75" customFormat="1" ht="17.25" customHeight="1" x14ac:dyDescent="0.15">
      <c r="B10" s="76"/>
      <c r="C10" s="46" t="s">
        <v>1</v>
      </c>
      <c r="D10" s="44" t="s">
        <v>68</v>
      </c>
      <c r="E10" s="77"/>
      <c r="F10" s="77"/>
      <c r="G10" s="77"/>
      <c r="H10" s="77"/>
      <c r="I10" s="77"/>
      <c r="J10" s="44"/>
      <c r="K10" s="44"/>
      <c r="L10" s="45"/>
      <c r="M10" s="44"/>
      <c r="N10" s="44"/>
      <c r="O10" s="46" t="s">
        <v>69</v>
      </c>
      <c r="P10" s="46"/>
      <c r="Q10" s="47" t="s">
        <v>70</v>
      </c>
      <c r="T10" s="71"/>
      <c r="U10" s="71"/>
      <c r="V10" s="71"/>
      <c r="W10" s="71"/>
      <c r="X10" s="71"/>
      <c r="Y10" s="48" t="s">
        <v>71</v>
      </c>
      <c r="Z10" s="48"/>
      <c r="AA10" s="48"/>
      <c r="AB10" s="71"/>
      <c r="AC10" s="71"/>
      <c r="AD10" s="71"/>
      <c r="AE10" s="71"/>
      <c r="AF10" s="49" t="s">
        <v>72</v>
      </c>
      <c r="AG10" s="49"/>
      <c r="AH10" s="49"/>
      <c r="AI10" s="49"/>
      <c r="AJ10" s="71"/>
      <c r="AK10" s="71"/>
      <c r="AL10" s="77"/>
      <c r="AM10" s="49" t="s">
        <v>73</v>
      </c>
      <c r="AN10" s="49"/>
      <c r="AO10" s="49"/>
      <c r="AP10" s="51"/>
      <c r="AQ10" s="51"/>
      <c r="AR10" s="51"/>
      <c r="AS10" s="51"/>
      <c r="AT10" s="51"/>
      <c r="AU10" s="52"/>
      <c r="AV10" s="52"/>
      <c r="AW10" s="52"/>
      <c r="AX10" s="52"/>
      <c r="AY10" s="54" t="s">
        <v>74</v>
      </c>
      <c r="AZ10" s="71"/>
      <c r="BA10" s="71"/>
      <c r="BB10" s="74"/>
    </row>
    <row r="11" spans="2:54" s="75" customFormat="1" ht="17.25" customHeight="1" x14ac:dyDescent="0.15">
      <c r="B11" s="70"/>
      <c r="C11" s="71"/>
      <c r="D11" s="71"/>
      <c r="E11" s="71"/>
      <c r="F11" s="71"/>
      <c r="G11" s="71"/>
      <c r="H11" s="71"/>
      <c r="I11" s="71"/>
      <c r="J11" s="71"/>
      <c r="K11" s="71"/>
      <c r="L11" s="71"/>
      <c r="M11" s="71"/>
      <c r="N11" s="71"/>
      <c r="O11" s="71"/>
      <c r="P11" s="71"/>
      <c r="Q11" s="71"/>
      <c r="R11" s="45"/>
      <c r="S11" s="45"/>
      <c r="T11" s="71"/>
      <c r="U11" s="71"/>
      <c r="V11" s="71"/>
      <c r="W11" s="71"/>
      <c r="X11" s="71"/>
      <c r="Y11" s="71"/>
      <c r="Z11" s="71"/>
      <c r="AA11" s="71"/>
      <c r="AB11" s="71"/>
      <c r="AC11" s="71"/>
      <c r="AD11" s="71"/>
      <c r="AE11" s="71"/>
      <c r="AF11" s="71"/>
      <c r="AG11" s="71"/>
      <c r="AH11" s="71"/>
      <c r="AI11" s="71"/>
      <c r="AJ11" s="71"/>
      <c r="AK11" s="71"/>
      <c r="AL11" s="71"/>
      <c r="AM11" s="71"/>
      <c r="AN11" s="71"/>
      <c r="AO11" s="71"/>
      <c r="AP11" s="73"/>
      <c r="AQ11" s="73"/>
      <c r="AR11" s="73"/>
      <c r="AS11" s="73"/>
      <c r="AT11" s="73"/>
      <c r="AU11" s="73"/>
      <c r="AV11" s="73"/>
      <c r="AW11" s="73"/>
      <c r="AX11" s="73"/>
      <c r="AY11" s="78"/>
      <c r="AZ11" s="71"/>
      <c r="BA11" s="72"/>
      <c r="BB11" s="74"/>
    </row>
    <row r="12" spans="2:54" s="75" customFormat="1" ht="17.25" customHeight="1" x14ac:dyDescent="0.15">
      <c r="B12" s="70"/>
      <c r="C12" s="71"/>
      <c r="D12" s="71"/>
      <c r="E12" s="71"/>
      <c r="F12" s="71" t="s">
        <v>75</v>
      </c>
      <c r="G12" s="71"/>
      <c r="H12" s="71"/>
      <c r="I12" s="71"/>
      <c r="J12" s="71"/>
      <c r="K12" s="71"/>
      <c r="L12" s="71"/>
      <c r="M12" s="71"/>
      <c r="N12" s="72"/>
      <c r="O12" s="72" t="s">
        <v>76</v>
      </c>
      <c r="P12" s="72"/>
      <c r="Q12" s="47" t="s">
        <v>70</v>
      </c>
      <c r="T12" s="71"/>
      <c r="U12" s="71"/>
      <c r="V12" s="71"/>
      <c r="W12" s="71"/>
      <c r="X12" s="71"/>
      <c r="Y12" s="48" t="s">
        <v>77</v>
      </c>
      <c r="Z12" s="48"/>
      <c r="AA12" s="48"/>
      <c r="AB12" s="71"/>
      <c r="AC12" s="71"/>
      <c r="AD12" s="71"/>
      <c r="AE12" s="79"/>
      <c r="AF12" s="79" t="s">
        <v>78</v>
      </c>
      <c r="AG12" s="79"/>
      <c r="AH12" s="79"/>
      <c r="AI12" s="79"/>
      <c r="AJ12" s="71"/>
      <c r="AK12" s="71"/>
      <c r="AL12" s="71"/>
      <c r="AM12" s="79" t="s">
        <v>79</v>
      </c>
      <c r="AN12" s="79"/>
      <c r="AO12" s="79"/>
      <c r="AP12" s="73"/>
      <c r="AQ12" s="73"/>
      <c r="AR12" s="73"/>
      <c r="AS12" s="73"/>
      <c r="AT12" s="73"/>
      <c r="AU12" s="73"/>
      <c r="AV12" s="73"/>
      <c r="AW12" s="73"/>
      <c r="AX12" s="73"/>
      <c r="AY12" s="54" t="s">
        <v>74</v>
      </c>
      <c r="AZ12" s="71"/>
      <c r="BA12" s="71"/>
      <c r="BB12" s="74"/>
    </row>
    <row r="13" spans="2:54" s="75" customFormat="1" ht="17.25" customHeight="1" x14ac:dyDescent="0.15">
      <c r="B13" s="70"/>
      <c r="C13" s="71"/>
      <c r="D13" s="71"/>
      <c r="E13" s="71"/>
      <c r="F13" s="71"/>
      <c r="G13" s="71"/>
      <c r="H13" s="71"/>
      <c r="I13" s="71"/>
      <c r="J13" s="71"/>
      <c r="K13" s="71"/>
      <c r="L13" s="71"/>
      <c r="M13" s="71"/>
      <c r="N13" s="71"/>
      <c r="O13" s="71"/>
      <c r="P13" s="71"/>
      <c r="Q13" s="71"/>
      <c r="R13" s="45"/>
      <c r="S13" s="45"/>
      <c r="T13" s="71"/>
      <c r="U13" s="71"/>
      <c r="V13" s="71"/>
      <c r="W13" s="71"/>
      <c r="X13" s="71"/>
      <c r="Y13" s="71"/>
      <c r="Z13" s="71"/>
      <c r="AA13" s="71"/>
      <c r="AB13" s="71"/>
      <c r="AC13" s="71"/>
      <c r="AD13" s="71"/>
      <c r="AE13" s="72"/>
      <c r="AF13" s="71"/>
      <c r="AG13" s="71"/>
      <c r="AH13" s="71"/>
      <c r="AI13" s="71"/>
      <c r="AJ13" s="71"/>
      <c r="AK13" s="71"/>
      <c r="AL13" s="71"/>
      <c r="AM13" s="71"/>
      <c r="AN13" s="71"/>
      <c r="AO13" s="71"/>
      <c r="AP13" s="73"/>
      <c r="AQ13" s="73"/>
      <c r="AR13" s="73"/>
      <c r="AS13" s="73"/>
      <c r="AT13" s="73"/>
      <c r="AU13" s="73"/>
      <c r="AV13" s="73"/>
      <c r="AW13" s="73"/>
      <c r="AX13" s="73"/>
      <c r="AY13" s="78"/>
      <c r="AZ13" s="71"/>
      <c r="BA13" s="71"/>
      <c r="BB13" s="74"/>
    </row>
    <row r="14" spans="2:54" s="75" customFormat="1" ht="17.25" customHeight="1" x14ac:dyDescent="0.15">
      <c r="B14" s="70"/>
      <c r="C14" s="71"/>
      <c r="D14" s="71"/>
      <c r="E14" s="71"/>
      <c r="F14" s="71" t="s">
        <v>80</v>
      </c>
      <c r="G14" s="71"/>
      <c r="H14" s="71"/>
      <c r="I14" s="71"/>
      <c r="J14" s="71"/>
      <c r="K14" s="71"/>
      <c r="L14" s="71"/>
      <c r="M14" s="71"/>
      <c r="N14" s="72"/>
      <c r="O14" s="72" t="s">
        <v>81</v>
      </c>
      <c r="P14" s="72"/>
      <c r="Q14" s="47" t="s">
        <v>70</v>
      </c>
      <c r="R14" s="80"/>
      <c r="S14" s="80"/>
      <c r="T14" s="71"/>
      <c r="U14" s="71"/>
      <c r="V14" s="71"/>
      <c r="W14" s="71"/>
      <c r="X14" s="71"/>
      <c r="Y14" s="48" t="s">
        <v>82</v>
      </c>
      <c r="Z14" s="48"/>
      <c r="AA14" s="48"/>
      <c r="AB14" s="71"/>
      <c r="AC14" s="71"/>
      <c r="AD14" s="71"/>
      <c r="AE14" s="79"/>
      <c r="AF14" s="79" t="s">
        <v>83</v>
      </c>
      <c r="AG14" s="79"/>
      <c r="AH14" s="79"/>
      <c r="AI14" s="79"/>
      <c r="AJ14" s="71"/>
      <c r="AK14" s="71"/>
      <c r="AL14" s="71"/>
      <c r="AM14" s="79" t="s">
        <v>84</v>
      </c>
      <c r="AN14" s="79"/>
      <c r="AO14" s="79"/>
      <c r="AP14" s="73"/>
      <c r="AQ14" s="73"/>
      <c r="AR14" s="73"/>
      <c r="AS14" s="73"/>
      <c r="AT14" s="73"/>
      <c r="AU14" s="73"/>
      <c r="AV14" s="73"/>
      <c r="AW14" s="73"/>
      <c r="AX14" s="73"/>
      <c r="AY14" s="54" t="s">
        <v>85</v>
      </c>
      <c r="AZ14" s="71"/>
      <c r="BA14" s="71"/>
      <c r="BB14" s="74"/>
    </row>
    <row r="15" spans="2:54" s="75" customFormat="1" ht="17.25" customHeight="1" x14ac:dyDescent="0.15">
      <c r="B15" s="70"/>
      <c r="C15" s="71"/>
      <c r="D15" s="71"/>
      <c r="E15" s="71"/>
      <c r="F15" s="71"/>
      <c r="G15" s="71"/>
      <c r="H15" s="71"/>
      <c r="I15" s="71"/>
      <c r="J15" s="71"/>
      <c r="K15" s="71"/>
      <c r="L15" s="71"/>
      <c r="M15" s="71"/>
      <c r="N15" s="71"/>
      <c r="O15" s="71"/>
      <c r="P15" s="71"/>
      <c r="Q15" s="71"/>
      <c r="R15" s="45"/>
      <c r="S15" s="45"/>
      <c r="T15" s="71"/>
      <c r="U15" s="71"/>
      <c r="V15" s="71"/>
      <c r="W15" s="71"/>
      <c r="X15" s="71"/>
      <c r="Y15" s="71"/>
      <c r="Z15" s="71"/>
      <c r="AA15" s="71"/>
      <c r="AB15" s="71"/>
      <c r="AC15" s="71"/>
      <c r="AD15" s="71"/>
      <c r="AE15" s="72"/>
      <c r="AF15" s="71"/>
      <c r="AG15" s="71"/>
      <c r="AH15" s="71"/>
      <c r="AI15" s="71"/>
      <c r="AJ15" s="71"/>
      <c r="AK15" s="71"/>
      <c r="AL15" s="71"/>
      <c r="AM15" s="71"/>
      <c r="AN15" s="71"/>
      <c r="AO15" s="71"/>
      <c r="AP15" s="73"/>
      <c r="AQ15" s="73"/>
      <c r="AR15" s="73"/>
      <c r="AS15" s="73"/>
      <c r="AT15" s="73"/>
      <c r="AU15" s="73"/>
      <c r="AV15" s="73"/>
      <c r="AW15" s="73"/>
      <c r="AX15" s="73"/>
      <c r="AY15" s="78"/>
      <c r="AZ15" s="71"/>
      <c r="BA15" s="71"/>
      <c r="BB15" s="74"/>
    </row>
    <row r="16" spans="2:54" s="75" customFormat="1" ht="17.25" customHeight="1" x14ac:dyDescent="0.15">
      <c r="B16" s="70"/>
      <c r="C16" s="71"/>
      <c r="D16" s="71"/>
      <c r="E16" s="71"/>
      <c r="F16" s="71" t="s">
        <v>86</v>
      </c>
      <c r="G16" s="71"/>
      <c r="H16" s="71"/>
      <c r="I16" s="71"/>
      <c r="J16" s="71"/>
      <c r="K16" s="71"/>
      <c r="L16" s="71"/>
      <c r="M16" s="71"/>
      <c r="N16" s="72"/>
      <c r="O16" s="72" t="s">
        <v>87</v>
      </c>
      <c r="P16" s="72"/>
      <c r="Q16" s="47" t="s">
        <v>70</v>
      </c>
      <c r="R16" s="80"/>
      <c r="S16" s="80"/>
      <c r="T16" s="71"/>
      <c r="U16" s="71"/>
      <c r="V16" s="71"/>
      <c r="W16" s="71"/>
      <c r="X16" s="71"/>
      <c r="Y16" s="48" t="s">
        <v>88</v>
      </c>
      <c r="Z16" s="48"/>
      <c r="AA16" s="48"/>
      <c r="AB16" s="71"/>
      <c r="AC16" s="71"/>
      <c r="AD16" s="71"/>
      <c r="AE16" s="79"/>
      <c r="AF16" s="79" t="s">
        <v>89</v>
      </c>
      <c r="AG16" s="79"/>
      <c r="AH16" s="79"/>
      <c r="AI16" s="79"/>
      <c r="AJ16" s="71"/>
      <c r="AK16" s="71"/>
      <c r="AL16" s="71"/>
      <c r="AM16" s="79" t="s">
        <v>79</v>
      </c>
      <c r="AN16" s="79"/>
      <c r="AO16" s="79"/>
      <c r="AP16" s="73"/>
      <c r="AQ16" s="73"/>
      <c r="AR16" s="73"/>
      <c r="AS16" s="73"/>
      <c r="AT16" s="73"/>
      <c r="AU16" s="73"/>
      <c r="AV16" s="73"/>
      <c r="AW16" s="73"/>
      <c r="AX16" s="73"/>
      <c r="AY16" s="54" t="s">
        <v>90</v>
      </c>
      <c r="AZ16" s="71"/>
      <c r="BA16" s="71"/>
      <c r="BB16" s="74"/>
    </row>
    <row r="17" spans="2:60" s="75" customFormat="1" ht="17.25" customHeight="1" x14ac:dyDescent="0.15">
      <c r="B17" s="70"/>
      <c r="C17" s="71"/>
      <c r="D17" s="71"/>
      <c r="E17" s="71"/>
      <c r="F17" s="71"/>
      <c r="G17" s="71"/>
      <c r="H17" s="71"/>
      <c r="I17" s="71"/>
      <c r="J17" s="71"/>
      <c r="K17" s="71"/>
      <c r="L17" s="71"/>
      <c r="M17" s="71"/>
      <c r="N17" s="71"/>
      <c r="O17" s="71"/>
      <c r="P17" s="71"/>
      <c r="Q17" s="71"/>
      <c r="R17" s="45"/>
      <c r="S17" s="45"/>
      <c r="T17" s="71"/>
      <c r="U17" s="71"/>
      <c r="V17" s="71"/>
      <c r="W17" s="71"/>
      <c r="X17" s="71"/>
      <c r="Y17" s="71"/>
      <c r="Z17" s="71"/>
      <c r="AA17" s="71"/>
      <c r="AB17" s="71"/>
      <c r="AC17" s="71"/>
      <c r="AD17" s="71"/>
      <c r="AE17" s="71"/>
      <c r="AF17" s="71"/>
      <c r="AG17" s="71"/>
      <c r="AH17" s="71"/>
      <c r="AI17" s="71"/>
      <c r="AJ17" s="71"/>
      <c r="AK17" s="71"/>
      <c r="AL17" s="71"/>
      <c r="AM17" s="71"/>
      <c r="AN17" s="71"/>
      <c r="AO17" s="71"/>
      <c r="AP17" s="73"/>
      <c r="AQ17" s="73"/>
      <c r="AR17" s="73"/>
      <c r="AS17" s="73"/>
      <c r="AT17" s="73"/>
      <c r="AU17" s="73"/>
      <c r="AV17" s="73"/>
      <c r="AW17" s="73"/>
      <c r="AX17" s="73"/>
      <c r="AY17" s="78"/>
      <c r="AZ17" s="71"/>
      <c r="BA17" s="72"/>
      <c r="BB17" s="74"/>
    </row>
    <row r="18" spans="2:60" s="42" customFormat="1" ht="17.25" customHeight="1" x14ac:dyDescent="0.15">
      <c r="B18" s="76"/>
      <c r="C18" s="46" t="s">
        <v>3</v>
      </c>
      <c r="D18" s="44" t="s">
        <v>91</v>
      </c>
      <c r="E18" s="44"/>
      <c r="F18" s="44"/>
      <c r="G18" s="44"/>
      <c r="H18" s="44"/>
      <c r="I18" s="44"/>
      <c r="J18" s="44"/>
      <c r="K18" s="45"/>
      <c r="L18" s="45"/>
      <c r="M18" s="45"/>
      <c r="N18" s="45"/>
      <c r="O18" s="46" t="s">
        <v>92</v>
      </c>
      <c r="P18" s="46"/>
      <c r="Q18" s="47" t="s">
        <v>70</v>
      </c>
      <c r="R18" s="80"/>
      <c r="S18" s="80"/>
      <c r="T18" s="46"/>
      <c r="U18" s="44"/>
      <c r="V18" s="45"/>
      <c r="W18" s="45"/>
      <c r="X18" s="45"/>
      <c r="Y18" s="48" t="s">
        <v>93</v>
      </c>
      <c r="Z18" s="48"/>
      <c r="AA18" s="48"/>
      <c r="AB18" s="45"/>
      <c r="AC18" s="71"/>
      <c r="AD18" s="71"/>
      <c r="AE18" s="71"/>
      <c r="AF18" s="49" t="s">
        <v>94</v>
      </c>
      <c r="AG18" s="49"/>
      <c r="AH18" s="49"/>
      <c r="AI18" s="49"/>
      <c r="AJ18" s="45"/>
      <c r="AK18" s="45"/>
      <c r="AL18" s="71"/>
      <c r="AM18" s="49" t="s">
        <v>95</v>
      </c>
      <c r="AN18" s="49"/>
      <c r="AO18" s="49"/>
      <c r="AP18" s="73"/>
      <c r="AQ18" s="73"/>
      <c r="AR18" s="73"/>
      <c r="AS18" s="73"/>
      <c r="AT18" s="73"/>
      <c r="AU18" s="73"/>
      <c r="AV18" s="73"/>
      <c r="AW18" s="73"/>
      <c r="AX18" s="52"/>
      <c r="AY18" s="54" t="s">
        <v>96</v>
      </c>
      <c r="AZ18" s="71"/>
      <c r="BA18" s="45"/>
      <c r="BB18" s="55"/>
      <c r="BF18" s="81"/>
    </row>
    <row r="19" spans="2:60" s="42" customFormat="1" ht="17.25" customHeight="1" x14ac:dyDescent="0.15">
      <c r="B19" s="43"/>
      <c r="C19" s="45"/>
      <c r="D19" s="45"/>
      <c r="E19" s="45"/>
      <c r="F19" s="45"/>
      <c r="G19" s="45"/>
      <c r="H19" s="45"/>
      <c r="I19" s="45"/>
      <c r="J19" s="44"/>
      <c r="K19" s="45"/>
      <c r="L19" s="45"/>
      <c r="M19" s="45"/>
      <c r="N19" s="45"/>
      <c r="O19" s="46"/>
      <c r="P19" s="46"/>
      <c r="Q19" s="44"/>
      <c r="R19" s="45"/>
      <c r="S19" s="45"/>
      <c r="T19" s="46"/>
      <c r="U19" s="44"/>
      <c r="V19" s="45"/>
      <c r="W19" s="45"/>
      <c r="X19" s="45"/>
      <c r="Y19" s="45"/>
      <c r="Z19" s="45"/>
      <c r="AA19" s="45"/>
      <c r="AB19" s="45"/>
      <c r="AC19" s="71"/>
      <c r="AD19" s="71"/>
      <c r="AE19" s="71"/>
      <c r="AF19" s="79"/>
      <c r="AG19" s="79"/>
      <c r="AH19" s="79"/>
      <c r="AI19" s="79"/>
      <c r="AJ19" s="45"/>
      <c r="AK19" s="82"/>
      <c r="AL19" s="71"/>
      <c r="AM19" s="71"/>
      <c r="AN19" s="71"/>
      <c r="AO19" s="71"/>
      <c r="AP19" s="73"/>
      <c r="AQ19" s="73"/>
      <c r="AR19" s="73"/>
      <c r="AS19" s="73"/>
      <c r="AT19" s="73"/>
      <c r="AU19" s="73"/>
      <c r="AV19" s="73"/>
      <c r="AW19" s="73"/>
      <c r="AX19" s="52"/>
      <c r="AY19" s="54"/>
      <c r="AZ19" s="71"/>
      <c r="BA19" s="45"/>
      <c r="BB19" s="55"/>
      <c r="BF19" s="81"/>
    </row>
    <row r="20" spans="2:60" s="42" customFormat="1" ht="17.25" customHeight="1" x14ac:dyDescent="0.15">
      <c r="B20" s="76"/>
      <c r="C20" s="46" t="s">
        <v>1</v>
      </c>
      <c r="D20" s="44" t="s">
        <v>97</v>
      </c>
      <c r="E20" s="45"/>
      <c r="F20" s="45"/>
      <c r="G20" s="45"/>
      <c r="H20" s="45"/>
      <c r="I20" s="45"/>
      <c r="J20" s="45"/>
      <c r="K20" s="45"/>
      <c r="L20" s="45"/>
      <c r="M20" s="45"/>
      <c r="N20" s="44"/>
      <c r="O20" s="46" t="s">
        <v>98</v>
      </c>
      <c r="P20" s="46"/>
      <c r="Q20" s="47" t="s">
        <v>70</v>
      </c>
      <c r="R20" s="80"/>
      <c r="S20" s="80"/>
      <c r="T20" s="46"/>
      <c r="U20" s="44"/>
      <c r="V20" s="45"/>
      <c r="W20" s="45"/>
      <c r="X20" s="45"/>
      <c r="Y20" s="48" t="s">
        <v>99</v>
      </c>
      <c r="Z20" s="48"/>
      <c r="AA20" s="48"/>
      <c r="AB20" s="45"/>
      <c r="AC20" s="71"/>
      <c r="AD20" s="71"/>
      <c r="AE20" s="71"/>
      <c r="AF20" s="49" t="s">
        <v>100</v>
      </c>
      <c r="AG20" s="49"/>
      <c r="AH20" s="49"/>
      <c r="AI20" s="49"/>
      <c r="AJ20" s="45"/>
      <c r="AK20" s="45"/>
      <c r="AL20" s="71"/>
      <c r="AM20" s="49" t="s">
        <v>101</v>
      </c>
      <c r="AN20" s="49"/>
      <c r="AO20" s="49"/>
      <c r="AP20" s="73"/>
      <c r="AQ20" s="73"/>
      <c r="AR20" s="73"/>
      <c r="AS20" s="73"/>
      <c r="AT20" s="73"/>
      <c r="AU20" s="73"/>
      <c r="AV20" s="73"/>
      <c r="AW20" s="73"/>
      <c r="AX20" s="52"/>
      <c r="AY20" s="54" t="s">
        <v>102</v>
      </c>
      <c r="AZ20" s="71"/>
      <c r="BA20" s="45"/>
      <c r="BB20" s="55"/>
      <c r="BF20" s="81"/>
    </row>
    <row r="21" spans="2:60" s="42" customFormat="1" ht="17.25" customHeight="1" x14ac:dyDescent="0.15">
      <c r="B21" s="43"/>
      <c r="C21" s="45"/>
      <c r="D21" s="45"/>
      <c r="E21" s="45"/>
      <c r="F21" s="45"/>
      <c r="G21" s="45"/>
      <c r="H21" s="45"/>
      <c r="I21" s="45"/>
      <c r="J21" s="45"/>
      <c r="K21" s="45"/>
      <c r="L21" s="45"/>
      <c r="M21" s="45"/>
      <c r="N21" s="44"/>
      <c r="O21" s="46"/>
      <c r="P21" s="46"/>
      <c r="Q21" s="44"/>
      <c r="R21" s="45"/>
      <c r="S21" s="45"/>
      <c r="T21" s="46"/>
      <c r="U21" s="44"/>
      <c r="V21" s="45"/>
      <c r="W21" s="45"/>
      <c r="X21" s="45"/>
      <c r="Y21" s="45"/>
      <c r="Z21" s="45"/>
      <c r="AA21" s="45"/>
      <c r="AB21" s="45"/>
      <c r="AC21" s="71"/>
      <c r="AD21" s="71"/>
      <c r="AE21" s="71"/>
      <c r="AF21" s="49"/>
      <c r="AG21" s="49"/>
      <c r="AH21" s="49"/>
      <c r="AI21" s="49"/>
      <c r="AJ21" s="45"/>
      <c r="AK21" s="83"/>
      <c r="AL21" s="71"/>
      <c r="AM21" s="71"/>
      <c r="AN21" s="71"/>
      <c r="AO21" s="71"/>
      <c r="AP21" s="73"/>
      <c r="AQ21" s="73"/>
      <c r="AR21" s="73"/>
      <c r="AS21" s="73"/>
      <c r="AT21" s="73"/>
      <c r="AU21" s="73"/>
      <c r="AV21" s="73"/>
      <c r="AW21" s="73"/>
      <c r="AX21" s="54"/>
      <c r="AY21" s="78"/>
      <c r="AZ21" s="71"/>
      <c r="BA21" s="45"/>
      <c r="BB21" s="55"/>
      <c r="BF21" s="81"/>
    </row>
    <row r="22" spans="2:60" s="42" customFormat="1" ht="17.25" customHeight="1" x14ac:dyDescent="0.15">
      <c r="B22" s="43"/>
      <c r="C22" s="45"/>
      <c r="D22" s="45"/>
      <c r="E22" s="45"/>
      <c r="F22" s="45"/>
      <c r="G22" s="45"/>
      <c r="H22" s="45"/>
      <c r="I22" s="45"/>
      <c r="J22" s="45"/>
      <c r="K22" s="45"/>
      <c r="L22" s="45"/>
      <c r="M22" s="45"/>
      <c r="N22" s="44"/>
      <c r="O22" s="46"/>
      <c r="P22" s="46"/>
      <c r="Q22" s="44"/>
      <c r="R22" s="45"/>
      <c r="S22" s="45"/>
      <c r="T22" s="46"/>
      <c r="U22" s="44"/>
      <c r="V22" s="45"/>
      <c r="W22" s="45"/>
      <c r="X22" s="45"/>
      <c r="Y22" s="45"/>
      <c r="Z22" s="45"/>
      <c r="AA22" s="45"/>
      <c r="AB22" s="45"/>
      <c r="AC22" s="71"/>
      <c r="AD22" s="71"/>
      <c r="AE22" s="71"/>
      <c r="AF22" s="49"/>
      <c r="AG22" s="49"/>
      <c r="AH22" s="49"/>
      <c r="AI22" s="49"/>
      <c r="AJ22" s="45"/>
      <c r="AK22" s="83"/>
      <c r="AL22" s="71"/>
      <c r="AM22" s="71"/>
      <c r="AN22" s="71"/>
      <c r="AO22" s="71"/>
      <c r="AP22" s="73"/>
      <c r="AQ22" s="73"/>
      <c r="AR22" s="73"/>
      <c r="AS22" s="73"/>
      <c r="AT22" s="73"/>
      <c r="AU22" s="73"/>
      <c r="AV22" s="73"/>
      <c r="AW22" s="73"/>
      <c r="AX22" s="54"/>
      <c r="AY22" s="78"/>
      <c r="AZ22" s="71"/>
      <c r="BA22" s="45"/>
      <c r="BB22" s="55"/>
      <c r="BF22" s="81"/>
    </row>
    <row r="23" spans="2:60" s="42" customFormat="1" ht="17.25" customHeight="1" x14ac:dyDescent="0.15">
      <c r="B23" s="43"/>
      <c r="C23" s="45"/>
      <c r="D23" s="45"/>
      <c r="E23" s="45"/>
      <c r="F23" s="45"/>
      <c r="G23" s="45"/>
      <c r="H23" s="45"/>
      <c r="I23" s="45"/>
      <c r="J23" s="45"/>
      <c r="K23" s="45"/>
      <c r="L23" s="45"/>
      <c r="M23" s="45"/>
      <c r="N23" s="44"/>
      <c r="O23" s="46"/>
      <c r="P23" s="46"/>
      <c r="Q23" s="44"/>
      <c r="R23" s="45"/>
      <c r="S23" s="45"/>
      <c r="T23" s="46"/>
      <c r="U23" s="44"/>
      <c r="V23" s="45"/>
      <c r="W23" s="45"/>
      <c r="X23" s="45"/>
      <c r="Y23" s="45"/>
      <c r="Z23" s="45"/>
      <c r="AA23" s="45"/>
      <c r="AB23" s="45"/>
      <c r="AC23" s="71"/>
      <c r="AD23" s="71"/>
      <c r="AE23" s="71"/>
      <c r="AF23" s="49"/>
      <c r="AG23" s="49"/>
      <c r="AH23" s="49"/>
      <c r="AI23" s="49"/>
      <c r="AJ23" s="45"/>
      <c r="AK23" s="83"/>
      <c r="AL23" s="71"/>
      <c r="AM23" s="71"/>
      <c r="AN23" s="71"/>
      <c r="AO23" s="71"/>
      <c r="AP23" s="73"/>
      <c r="AQ23" s="73"/>
      <c r="AR23" s="73"/>
      <c r="AS23" s="73"/>
      <c r="AT23" s="73"/>
      <c r="AU23" s="73"/>
      <c r="AV23" s="73"/>
      <c r="AW23" s="73"/>
      <c r="AX23" s="54"/>
      <c r="AY23" s="78"/>
      <c r="AZ23" s="71"/>
      <c r="BA23" s="45"/>
      <c r="BB23" s="55"/>
      <c r="BF23" s="81"/>
    </row>
    <row r="24" spans="2:60" s="42" customFormat="1" ht="30" customHeight="1" x14ac:dyDescent="0.15">
      <c r="B24" s="43"/>
      <c r="C24" s="44" t="s">
        <v>103</v>
      </c>
      <c r="D24" s="45"/>
      <c r="E24" s="45"/>
      <c r="F24" s="45"/>
      <c r="G24" s="45"/>
      <c r="H24" s="45"/>
      <c r="I24" s="44"/>
      <c r="J24" s="45"/>
      <c r="K24" s="44"/>
      <c r="L24" s="45"/>
      <c r="M24" s="44"/>
      <c r="N24" s="44"/>
      <c r="O24" s="46" t="s">
        <v>104</v>
      </c>
      <c r="P24" s="46"/>
      <c r="Q24" s="47" t="s">
        <v>70</v>
      </c>
      <c r="R24" s="45"/>
      <c r="S24" s="45"/>
      <c r="T24" s="45"/>
      <c r="U24" s="45"/>
      <c r="V24" s="45"/>
      <c r="W24" s="45"/>
      <c r="X24" s="45"/>
      <c r="Y24" s="48" t="s">
        <v>105</v>
      </c>
      <c r="Z24" s="48"/>
      <c r="AA24" s="48"/>
      <c r="AB24" s="45"/>
      <c r="AC24" s="71"/>
      <c r="AD24" s="71"/>
      <c r="AE24" s="71"/>
      <c r="AF24" s="49" t="s">
        <v>106</v>
      </c>
      <c r="AG24" s="49"/>
      <c r="AH24" s="49"/>
      <c r="AI24" s="49"/>
      <c r="AJ24" s="45"/>
      <c r="AK24" s="45"/>
      <c r="AL24" s="71"/>
      <c r="AM24" s="49" t="s">
        <v>107</v>
      </c>
      <c r="AN24" s="50" t="s">
        <v>108</v>
      </c>
      <c r="AO24" s="49"/>
      <c r="AP24" s="51"/>
      <c r="AQ24" s="51"/>
      <c r="AR24" s="51"/>
      <c r="AS24" s="51"/>
      <c r="AT24" s="73"/>
      <c r="AU24" s="73"/>
      <c r="AV24" s="73"/>
      <c r="AW24" s="73"/>
      <c r="AX24" s="52"/>
      <c r="AY24" s="54"/>
      <c r="AZ24" s="71"/>
      <c r="BA24" s="45"/>
      <c r="BB24" s="55"/>
    </row>
    <row r="25" spans="2:60" s="75" customFormat="1" ht="17.25" customHeight="1" x14ac:dyDescent="0.15">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3"/>
      <c r="AQ25" s="73"/>
      <c r="AR25" s="73"/>
      <c r="AS25" s="73"/>
      <c r="AT25" s="73"/>
      <c r="AU25" s="73"/>
      <c r="AV25" s="73"/>
      <c r="AW25" s="73"/>
      <c r="AX25" s="73"/>
      <c r="AY25" s="73"/>
      <c r="AZ25" s="71"/>
      <c r="BA25" s="71"/>
      <c r="BB25" s="74"/>
    </row>
    <row r="26" spans="2:60" s="86" customFormat="1" ht="17.25" customHeight="1" x14ac:dyDescent="0.15">
      <c r="B26" s="84"/>
      <c r="C26" s="77"/>
      <c r="D26" s="77"/>
      <c r="E26" s="77"/>
      <c r="F26" s="77" t="s">
        <v>109</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51"/>
      <c r="AQ26" s="51"/>
      <c r="AR26" s="51"/>
      <c r="AS26" s="51"/>
      <c r="AT26" s="51"/>
      <c r="AU26" s="51"/>
      <c r="AV26" s="51"/>
      <c r="AW26" s="51"/>
      <c r="AX26" s="51"/>
      <c r="AY26" s="51"/>
      <c r="AZ26" s="77"/>
      <c r="BA26" s="77"/>
      <c r="BB26" s="85"/>
    </row>
    <row r="27" spans="2:60" s="86" customFormat="1" ht="17.25" customHeight="1" x14ac:dyDescent="0.15">
      <c r="B27" s="84"/>
      <c r="C27" s="77"/>
      <c r="D27" s="77"/>
      <c r="E27" s="77"/>
      <c r="F27" s="77" t="s">
        <v>110</v>
      </c>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51"/>
      <c r="AQ27" s="51"/>
      <c r="AR27" s="51"/>
      <c r="AS27" s="51"/>
      <c r="AT27" s="51"/>
      <c r="AU27" s="51"/>
      <c r="AV27" s="51"/>
      <c r="AW27" s="51"/>
      <c r="AX27" s="51"/>
      <c r="AY27" s="51"/>
      <c r="AZ27" s="77"/>
      <c r="BA27" s="77"/>
      <c r="BB27" s="85"/>
    </row>
    <row r="28" spans="2:60" s="75" customFormat="1" ht="15" customHeight="1" x14ac:dyDescent="0.15">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9"/>
      <c r="AQ28" s="89"/>
      <c r="AR28" s="89"/>
      <c r="AS28" s="89"/>
      <c r="AT28" s="89"/>
      <c r="AU28" s="89"/>
      <c r="AV28" s="89"/>
      <c r="AW28" s="89"/>
      <c r="AX28" s="89"/>
      <c r="AY28" s="89"/>
      <c r="AZ28" s="88"/>
      <c r="BA28" s="88"/>
      <c r="BB28" s="90"/>
    </row>
    <row r="29" spans="2:60" ht="22.5" customHeight="1" x14ac:dyDescent="0.15">
      <c r="B29" s="32"/>
      <c r="C29" s="32"/>
      <c r="D29" s="32"/>
      <c r="E29" s="32"/>
      <c r="F29" s="32"/>
      <c r="G29" s="32"/>
      <c r="H29" s="32"/>
      <c r="I29" s="32"/>
      <c r="J29" s="32"/>
      <c r="K29" s="32"/>
      <c r="L29" s="32"/>
      <c r="M29" s="32"/>
      <c r="N29" s="33"/>
      <c r="O29" s="32"/>
      <c r="P29" s="32"/>
      <c r="Q29" s="32"/>
      <c r="R29" s="32"/>
      <c r="S29" s="32"/>
      <c r="T29" s="46"/>
      <c r="U29" s="32"/>
      <c r="V29" s="32"/>
      <c r="W29" s="32"/>
      <c r="X29" s="32"/>
      <c r="Y29" s="32"/>
      <c r="Z29" s="32"/>
      <c r="AA29" s="32"/>
      <c r="AB29" s="32"/>
      <c r="AC29" s="32"/>
      <c r="AD29" s="32"/>
      <c r="AE29" s="32"/>
      <c r="AF29" s="32"/>
      <c r="AG29" s="32"/>
      <c r="AH29" s="32"/>
      <c r="AI29" s="32"/>
      <c r="AJ29" s="32"/>
      <c r="AK29" s="32"/>
      <c r="AL29" s="32"/>
      <c r="AM29" s="32"/>
      <c r="AN29" s="32"/>
      <c r="AO29" s="32"/>
      <c r="AP29" s="34"/>
      <c r="AQ29" s="34"/>
      <c r="AR29" s="34"/>
      <c r="AS29" s="34"/>
      <c r="AT29" s="34"/>
      <c r="AU29" s="34"/>
      <c r="AV29" s="34"/>
      <c r="AW29" s="34"/>
      <c r="AX29" s="34"/>
      <c r="AY29" s="34"/>
      <c r="AZ29" s="32"/>
      <c r="BA29" s="32"/>
      <c r="BB29" s="32"/>
    </row>
    <row r="30" spans="2:60" ht="22.5" customHeight="1" x14ac:dyDescent="0.15">
      <c r="B30" s="32"/>
      <c r="C30" s="32"/>
      <c r="D30" s="32"/>
      <c r="E30" s="32"/>
      <c r="F30" s="33"/>
      <c r="G30" s="33"/>
      <c r="H30" s="33"/>
      <c r="I30" s="33"/>
      <c r="J30" s="33"/>
      <c r="K30" s="33"/>
      <c r="L30" s="33"/>
      <c r="M30" s="33"/>
      <c r="N30" s="33"/>
      <c r="O30" s="33"/>
      <c r="P30" s="33"/>
      <c r="Q30" s="33"/>
      <c r="R30" s="33"/>
      <c r="S30" s="33"/>
      <c r="T30" s="33"/>
      <c r="U30" s="33"/>
      <c r="V30" s="33"/>
      <c r="W30" s="33"/>
      <c r="X30" s="33"/>
      <c r="Y30" s="32"/>
      <c r="Z30" s="32"/>
      <c r="AA30" s="32"/>
      <c r="AB30" s="32"/>
      <c r="AC30" s="32"/>
      <c r="AD30" s="32"/>
      <c r="AE30" s="32"/>
      <c r="AF30" s="32"/>
      <c r="AG30" s="32"/>
      <c r="AH30" s="32"/>
      <c r="AI30" s="32"/>
      <c r="AJ30" s="32"/>
      <c r="AK30" s="32"/>
      <c r="AL30" s="32"/>
      <c r="AM30" s="32"/>
      <c r="AN30" s="32"/>
      <c r="AO30" s="32"/>
      <c r="AP30" s="34"/>
      <c r="AQ30" s="34"/>
      <c r="AR30" s="34"/>
      <c r="AS30" s="34"/>
      <c r="AT30" s="34"/>
      <c r="AU30" s="34"/>
      <c r="AV30" s="34"/>
      <c r="AW30" s="34"/>
      <c r="AX30" s="34"/>
      <c r="AY30" s="34"/>
      <c r="AZ30" s="32"/>
      <c r="BA30" s="32"/>
      <c r="BB30" s="32"/>
    </row>
    <row r="31" spans="2:60" ht="21.75" customHeight="1" x14ac:dyDescent="0.15">
      <c r="B31" s="91"/>
      <c r="C31" s="92"/>
      <c r="D31" s="38"/>
      <c r="E31" s="38"/>
      <c r="F31" s="38"/>
      <c r="G31" s="38"/>
      <c r="H31" s="38"/>
      <c r="I31" s="38"/>
      <c r="J31" s="38"/>
      <c r="K31" s="38"/>
      <c r="L31" s="38"/>
      <c r="M31" s="38"/>
      <c r="N31" s="38"/>
      <c r="O31" s="38"/>
      <c r="P31" s="38"/>
      <c r="Q31" s="38"/>
      <c r="R31" s="38"/>
      <c r="S31" s="38"/>
      <c r="T31" s="38"/>
      <c r="U31" s="38"/>
      <c r="V31" s="38"/>
      <c r="W31" s="38"/>
      <c r="X31" s="38"/>
      <c r="Y31" s="38"/>
      <c r="Z31" s="38"/>
      <c r="AA31" s="38"/>
      <c r="AB31" s="1081" t="s">
        <v>57</v>
      </c>
      <c r="AC31" s="1081"/>
      <c r="AD31" s="1081"/>
      <c r="AE31" s="1081"/>
      <c r="AF31" s="1081"/>
      <c r="AG31" s="39"/>
      <c r="AH31" s="39"/>
      <c r="AI31" s="39"/>
      <c r="AJ31" s="1081" t="s">
        <v>58</v>
      </c>
      <c r="AK31" s="1081"/>
      <c r="AL31" s="1081"/>
      <c r="AM31" s="1081"/>
      <c r="AN31" s="39"/>
      <c r="AO31" s="39"/>
      <c r="AP31" s="93"/>
      <c r="AQ31" s="93"/>
      <c r="AR31" s="93"/>
      <c r="AS31" s="93"/>
      <c r="AT31" s="93"/>
      <c r="AU31" s="93"/>
      <c r="AV31" s="93"/>
      <c r="AW31" s="93"/>
      <c r="AX31" s="93"/>
      <c r="AY31" s="93"/>
      <c r="AZ31" s="93"/>
      <c r="BA31" s="38"/>
      <c r="BB31" s="94"/>
      <c r="BC31" s="95"/>
    </row>
    <row r="32" spans="2:60" s="75" customFormat="1" ht="30" customHeight="1" x14ac:dyDescent="0.15">
      <c r="B32" s="96" t="s">
        <v>111</v>
      </c>
      <c r="C32" s="97"/>
      <c r="D32" s="71"/>
      <c r="E32" s="71"/>
      <c r="F32" s="71"/>
      <c r="G32" s="98"/>
      <c r="H32" s="45"/>
      <c r="I32" s="44"/>
      <c r="J32" s="45"/>
      <c r="K32" s="44"/>
      <c r="L32" s="45"/>
      <c r="M32" s="44"/>
      <c r="N32" s="44"/>
      <c r="O32" s="46" t="s">
        <v>112</v>
      </c>
      <c r="P32" s="46"/>
      <c r="Q32" s="47" t="s">
        <v>61</v>
      </c>
      <c r="R32" s="45"/>
      <c r="S32" s="45"/>
      <c r="T32" s="45"/>
      <c r="U32" s="45"/>
      <c r="V32" s="45"/>
      <c r="W32" s="45"/>
      <c r="X32" s="45"/>
      <c r="Y32" s="48" t="s">
        <v>113</v>
      </c>
      <c r="Z32" s="48"/>
      <c r="AA32" s="48"/>
      <c r="AB32" s="45"/>
      <c r="AC32" s="45"/>
      <c r="AD32" s="45"/>
      <c r="AE32" s="45"/>
      <c r="AF32" s="49" t="s">
        <v>114</v>
      </c>
      <c r="AG32" s="49"/>
      <c r="AH32" s="49"/>
      <c r="AI32" s="49"/>
      <c r="AJ32" s="45"/>
      <c r="AK32" s="45"/>
      <c r="AL32" s="45"/>
      <c r="AM32" s="49" t="s">
        <v>115</v>
      </c>
      <c r="AN32" s="50" t="s">
        <v>116</v>
      </c>
      <c r="AO32" s="49"/>
      <c r="AP32" s="52"/>
      <c r="AQ32" s="52"/>
      <c r="AR32" s="52"/>
      <c r="AS32" s="52"/>
      <c r="AT32" s="52"/>
      <c r="AU32" s="52"/>
      <c r="AV32" s="53"/>
      <c r="AW32" s="53"/>
      <c r="AX32" s="52"/>
      <c r="AY32" s="54"/>
      <c r="AZ32" s="45"/>
      <c r="BA32" s="71"/>
      <c r="BB32" s="74"/>
      <c r="BC32" s="70"/>
      <c r="BE32" s="71"/>
      <c r="BF32" s="71"/>
      <c r="BH32" s="72"/>
    </row>
    <row r="33" spans="2:60" s="75" customFormat="1" ht="18" customHeight="1" x14ac:dyDescent="0.15">
      <c r="B33" s="70"/>
      <c r="C33" s="71"/>
      <c r="D33" s="71"/>
      <c r="E33" s="47"/>
      <c r="F33" s="71"/>
      <c r="G33" s="98"/>
      <c r="H33" s="98"/>
      <c r="I33" s="98"/>
      <c r="J33" s="98"/>
      <c r="K33" s="72"/>
      <c r="L33" s="72"/>
      <c r="M33" s="72"/>
      <c r="N33" s="72"/>
      <c r="O33" s="72"/>
      <c r="P33" s="72"/>
      <c r="Q33" s="71"/>
      <c r="R33" s="71"/>
      <c r="S33" s="71"/>
      <c r="T33" s="71"/>
      <c r="U33" s="71"/>
      <c r="V33" s="71"/>
      <c r="W33" s="71"/>
      <c r="X33" s="71"/>
      <c r="Y33" s="71"/>
      <c r="Z33" s="71"/>
      <c r="AA33" s="71"/>
      <c r="AB33" s="71"/>
      <c r="AC33" s="71"/>
      <c r="AD33" s="71"/>
      <c r="AE33" s="71"/>
      <c r="AF33" s="71"/>
      <c r="AG33" s="71"/>
      <c r="AH33" s="71"/>
      <c r="AI33" s="71"/>
      <c r="AJ33" s="99"/>
      <c r="AK33" s="99"/>
      <c r="AL33" s="99"/>
      <c r="AM33" s="71"/>
      <c r="AN33" s="71"/>
      <c r="AO33" s="71"/>
      <c r="AP33" s="73"/>
      <c r="AQ33" s="73"/>
      <c r="AR33" s="73"/>
      <c r="AS33" s="73"/>
      <c r="AT33" s="73"/>
      <c r="AU33" s="100"/>
      <c r="AV33" s="100"/>
      <c r="AW33" s="100"/>
      <c r="AX33" s="100"/>
      <c r="AY33" s="100"/>
      <c r="AZ33" s="71"/>
      <c r="BA33" s="71"/>
      <c r="BB33" s="74"/>
      <c r="BC33" s="70"/>
      <c r="BE33" s="71"/>
      <c r="BF33" s="71"/>
      <c r="BH33" s="72"/>
    </row>
    <row r="34" spans="2:60" s="103" customFormat="1" ht="18" customHeight="1" x14ac:dyDescent="0.15">
      <c r="B34" s="56"/>
      <c r="C34" s="44"/>
      <c r="D34" s="44"/>
      <c r="E34" s="44"/>
      <c r="F34" s="77" t="s">
        <v>117</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44"/>
      <c r="AG34" s="44"/>
      <c r="AH34" s="44"/>
      <c r="AI34" s="44"/>
      <c r="AJ34" s="77"/>
      <c r="AK34" s="77"/>
      <c r="AL34" s="77"/>
      <c r="AM34" s="77"/>
      <c r="AN34" s="77"/>
      <c r="AO34" s="77"/>
      <c r="AP34" s="51"/>
      <c r="AQ34" s="51"/>
      <c r="AR34" s="51"/>
      <c r="AS34" s="51"/>
      <c r="AT34" s="51"/>
      <c r="AU34" s="51"/>
      <c r="AV34" s="51"/>
      <c r="AW34" s="51"/>
      <c r="AX34" s="51"/>
      <c r="AY34" s="51"/>
      <c r="AZ34" s="77"/>
      <c r="BA34" s="44"/>
      <c r="BB34" s="101"/>
      <c r="BC34" s="102"/>
    </row>
    <row r="35" spans="2:60" s="108" customFormat="1" ht="18" customHeight="1" x14ac:dyDescent="0.15">
      <c r="B35" s="56"/>
      <c r="C35" s="44"/>
      <c r="D35" s="44"/>
      <c r="E35" s="104"/>
      <c r="F35" s="77" t="s">
        <v>118</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105"/>
      <c r="AG35" s="105"/>
      <c r="AH35" s="105"/>
      <c r="AI35" s="105"/>
      <c r="AJ35" s="77"/>
      <c r="AK35" s="77"/>
      <c r="AL35" s="77"/>
      <c r="AM35" s="77"/>
      <c r="AN35" s="77"/>
      <c r="AO35" s="77"/>
      <c r="AP35" s="51"/>
      <c r="AQ35" s="51"/>
      <c r="AR35" s="51"/>
      <c r="AS35" s="51"/>
      <c r="AT35" s="51"/>
      <c r="AU35" s="51"/>
      <c r="AV35" s="51"/>
      <c r="AW35" s="51"/>
      <c r="AX35" s="51"/>
      <c r="AY35" s="51"/>
      <c r="AZ35" s="77"/>
      <c r="BA35" s="105"/>
      <c r="BB35" s="106"/>
      <c r="BC35" s="107"/>
    </row>
    <row r="36" spans="2:60" s="111" customFormat="1" ht="18" customHeight="1" x14ac:dyDescent="0.15">
      <c r="B36" s="43"/>
      <c r="C36" s="45"/>
      <c r="D36" s="45"/>
      <c r="E36" s="109"/>
      <c r="F36" s="77" t="s">
        <v>119</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105"/>
      <c r="AG36" s="105"/>
      <c r="AH36" s="105"/>
      <c r="AI36" s="105"/>
      <c r="AJ36" s="71"/>
      <c r="AK36" s="71"/>
      <c r="AL36" s="71"/>
      <c r="AM36" s="71"/>
      <c r="AN36" s="71"/>
      <c r="AO36" s="71"/>
      <c r="AP36" s="73"/>
      <c r="AQ36" s="73"/>
      <c r="AR36" s="73"/>
      <c r="AS36" s="73"/>
      <c r="AT36" s="73"/>
      <c r="AU36" s="73"/>
      <c r="AV36" s="73"/>
      <c r="AW36" s="73"/>
      <c r="AX36" s="73"/>
      <c r="AY36" s="73"/>
      <c r="AZ36" s="71"/>
      <c r="BA36" s="105"/>
      <c r="BB36" s="106"/>
      <c r="BC36" s="110"/>
    </row>
    <row r="37" spans="2:60" s="111" customFormat="1" ht="12.75" customHeight="1" x14ac:dyDescent="0.15">
      <c r="B37" s="43"/>
      <c r="C37" s="45"/>
      <c r="D37" s="45"/>
      <c r="E37" s="109"/>
      <c r="F37" s="77"/>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105"/>
      <c r="AG37" s="105"/>
      <c r="AH37" s="105"/>
      <c r="AI37" s="105"/>
      <c r="AJ37" s="71"/>
      <c r="AK37" s="71"/>
      <c r="AL37" s="71"/>
      <c r="AM37" s="71"/>
      <c r="AN37" s="71"/>
      <c r="AO37" s="71"/>
      <c r="AP37" s="73"/>
      <c r="AQ37" s="73"/>
      <c r="AR37" s="73"/>
      <c r="AS37" s="73"/>
      <c r="AT37" s="73"/>
      <c r="AU37" s="73"/>
      <c r="AV37" s="73"/>
      <c r="AW37" s="73"/>
      <c r="AX37" s="73"/>
      <c r="AY37" s="73"/>
      <c r="AZ37" s="71"/>
      <c r="BA37" s="105"/>
      <c r="BB37" s="106"/>
      <c r="BC37" s="110"/>
    </row>
    <row r="38" spans="2:60" ht="14.25" customHeight="1" x14ac:dyDescent="0.15">
      <c r="B38" s="95"/>
      <c r="C38" s="32"/>
      <c r="D38" s="32"/>
      <c r="E38" s="32"/>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12"/>
      <c r="AQ38" s="112"/>
      <c r="AR38" s="112"/>
      <c r="AS38" s="112"/>
      <c r="AT38" s="112"/>
      <c r="AU38" s="112"/>
      <c r="AV38" s="112"/>
      <c r="AW38" s="112"/>
      <c r="AX38" s="112"/>
      <c r="AY38" s="112"/>
      <c r="AZ38" s="105"/>
      <c r="BA38" s="105"/>
      <c r="BB38" s="106"/>
      <c r="BC38" s="95"/>
    </row>
    <row r="39" spans="2:60" s="42" customFormat="1" ht="17.25" customHeight="1" x14ac:dyDescent="0.15">
      <c r="B39" s="76"/>
      <c r="C39" s="46" t="s">
        <v>1</v>
      </c>
      <c r="D39" s="44" t="s">
        <v>120</v>
      </c>
      <c r="E39" s="45"/>
      <c r="F39" s="45"/>
      <c r="G39" s="45"/>
      <c r="H39" s="45"/>
      <c r="I39" s="45"/>
      <c r="J39" s="45"/>
      <c r="K39" s="45"/>
      <c r="L39" s="45"/>
      <c r="M39" s="45"/>
      <c r="N39" s="44"/>
      <c r="O39" s="46" t="s">
        <v>121</v>
      </c>
      <c r="P39" s="46"/>
      <c r="Q39" s="47" t="s">
        <v>61</v>
      </c>
      <c r="R39" s="45"/>
      <c r="S39" s="45"/>
      <c r="T39" s="46"/>
      <c r="U39" s="44"/>
      <c r="V39" s="45"/>
      <c r="W39" s="45"/>
      <c r="X39" s="45"/>
      <c r="Y39" s="48" t="s">
        <v>122</v>
      </c>
      <c r="Z39" s="48"/>
      <c r="AA39" s="48"/>
      <c r="AB39" s="45"/>
      <c r="AC39" s="71"/>
      <c r="AD39" s="71"/>
      <c r="AE39" s="71"/>
      <c r="AF39" s="49" t="s">
        <v>123</v>
      </c>
      <c r="AG39" s="49"/>
      <c r="AH39" s="49"/>
      <c r="AI39" s="49"/>
      <c r="AJ39" s="45"/>
      <c r="AK39" s="45"/>
      <c r="AL39" s="71"/>
      <c r="AM39" s="49" t="s">
        <v>124</v>
      </c>
      <c r="AN39" s="49"/>
      <c r="AO39" s="49"/>
      <c r="AP39" s="73"/>
      <c r="AQ39" s="73"/>
      <c r="AR39" s="73"/>
      <c r="AS39" s="73"/>
      <c r="AT39" s="73"/>
      <c r="AU39" s="73"/>
      <c r="AV39" s="73"/>
      <c r="AW39" s="73"/>
      <c r="AX39" s="52"/>
      <c r="AY39" s="54" t="s">
        <v>125</v>
      </c>
      <c r="AZ39" s="71"/>
      <c r="BA39" s="45"/>
      <c r="BB39" s="55"/>
      <c r="BC39" s="43"/>
      <c r="BF39" s="81"/>
    </row>
    <row r="40" spans="2:60" s="117" customFormat="1" ht="15" customHeight="1" x14ac:dyDescent="0.15">
      <c r="B40" s="113"/>
      <c r="C40" s="114"/>
      <c r="D40" s="114"/>
      <c r="E40" s="115"/>
      <c r="F40" s="114"/>
      <c r="G40" s="114"/>
      <c r="H40" s="114"/>
      <c r="I40" s="114"/>
      <c r="J40" s="115" t="s">
        <v>126</v>
      </c>
      <c r="K40" s="1082" t="s">
        <v>127</v>
      </c>
      <c r="L40" s="1082"/>
      <c r="M40" s="1082"/>
      <c r="N40" s="1082"/>
      <c r="O40" s="1082"/>
      <c r="P40" s="115"/>
      <c r="Q40" s="114" t="s">
        <v>128</v>
      </c>
      <c r="R40" s="1083" t="s">
        <v>129</v>
      </c>
      <c r="S40" s="1083"/>
      <c r="T40" s="1083"/>
      <c r="U40" s="1083"/>
      <c r="V40" s="1083"/>
      <c r="W40" s="1083"/>
      <c r="X40" s="1083"/>
      <c r="Y40" s="1083"/>
      <c r="Z40" s="1083"/>
      <c r="AA40" s="1083"/>
      <c r="AB40" s="114"/>
      <c r="AC40" s="114"/>
      <c r="AD40" s="114"/>
      <c r="AE40" s="114"/>
      <c r="AF40" s="114"/>
      <c r="AG40" s="114"/>
      <c r="AH40" s="114"/>
      <c r="AI40" s="114"/>
      <c r="AJ40" s="1084"/>
      <c r="AK40" s="1084"/>
      <c r="AL40" s="1084"/>
      <c r="AM40" s="114" t="s">
        <v>128</v>
      </c>
      <c r="AN40" s="114"/>
      <c r="AO40" s="114"/>
      <c r="AP40" s="114"/>
      <c r="AQ40" s="114"/>
      <c r="AR40" s="114"/>
      <c r="AS40" s="114"/>
      <c r="AT40" s="114"/>
      <c r="AU40" s="1084"/>
      <c r="AV40" s="1084"/>
      <c r="AW40" s="1084"/>
      <c r="AX40" s="1084"/>
      <c r="AY40" s="1084"/>
      <c r="AZ40" s="114" t="s">
        <v>128</v>
      </c>
      <c r="BA40" s="114"/>
      <c r="BB40" s="116"/>
      <c r="BC40" s="113"/>
      <c r="BE40" s="114"/>
      <c r="BF40" s="114"/>
      <c r="BH40" s="118"/>
    </row>
    <row r="41" spans="2:60" s="75" customFormat="1" ht="17.25" customHeight="1" x14ac:dyDescent="0.15">
      <c r="B41" s="70"/>
      <c r="C41" s="71"/>
      <c r="D41" s="71"/>
      <c r="E41" s="71"/>
      <c r="F41" s="71" t="s">
        <v>130</v>
      </c>
      <c r="G41" s="71"/>
      <c r="H41" s="71"/>
      <c r="I41" s="71"/>
      <c r="J41" s="71"/>
      <c r="K41" s="71"/>
      <c r="L41" s="71"/>
      <c r="M41" s="71"/>
      <c r="O41" s="72" t="s">
        <v>131</v>
      </c>
      <c r="P41" s="72"/>
      <c r="Q41" s="47" t="s">
        <v>61</v>
      </c>
      <c r="R41" s="71"/>
      <c r="S41" s="71"/>
      <c r="T41" s="71"/>
      <c r="U41" s="71"/>
      <c r="V41" s="71"/>
      <c r="W41" s="71"/>
      <c r="X41" s="71"/>
      <c r="Y41" s="48" t="s">
        <v>132</v>
      </c>
      <c r="Z41" s="48"/>
      <c r="AA41" s="48"/>
      <c r="AB41" s="71"/>
      <c r="AC41" s="71"/>
      <c r="AD41" s="71"/>
      <c r="AE41" s="79"/>
      <c r="AF41" s="79" t="s">
        <v>133</v>
      </c>
      <c r="AG41" s="79"/>
      <c r="AH41" s="79"/>
      <c r="AI41" s="79"/>
      <c r="AJ41" s="71"/>
      <c r="AK41" s="71"/>
      <c r="AL41" s="71"/>
      <c r="AM41" s="79" t="s">
        <v>134</v>
      </c>
      <c r="AN41" s="79"/>
      <c r="AO41" s="79"/>
      <c r="AP41" s="73"/>
      <c r="AQ41" s="73"/>
      <c r="AR41" s="73"/>
      <c r="AS41" s="73"/>
      <c r="AT41" s="73"/>
      <c r="AU41" s="73"/>
      <c r="AV41" s="73"/>
      <c r="AW41" s="73"/>
      <c r="AX41" s="73"/>
      <c r="AY41" s="54" t="s">
        <v>135</v>
      </c>
      <c r="AZ41" s="71"/>
      <c r="BA41" s="71"/>
      <c r="BB41" s="74"/>
      <c r="BC41" s="70"/>
    </row>
    <row r="42" spans="2:60" s="117" customFormat="1" ht="15" customHeight="1" x14ac:dyDescent="0.15">
      <c r="B42" s="113"/>
      <c r="C42" s="114"/>
      <c r="D42" s="114"/>
      <c r="E42" s="115"/>
      <c r="F42" s="114"/>
      <c r="G42" s="73"/>
      <c r="H42" s="73"/>
      <c r="I42" s="73"/>
      <c r="J42" s="115" t="s">
        <v>126</v>
      </c>
      <c r="K42" s="114" t="s">
        <v>136</v>
      </c>
      <c r="L42" s="114"/>
      <c r="M42" s="114"/>
      <c r="N42" s="114"/>
      <c r="O42" s="114"/>
      <c r="P42" s="114"/>
      <c r="Q42" s="114" t="s">
        <v>128</v>
      </c>
      <c r="R42" s="1083" t="s">
        <v>137</v>
      </c>
      <c r="S42" s="1083"/>
      <c r="T42" s="1083"/>
      <c r="U42" s="1083"/>
      <c r="V42" s="1083"/>
      <c r="W42" s="1083"/>
      <c r="X42" s="1083"/>
      <c r="Y42" s="1083"/>
      <c r="Z42" s="1083"/>
      <c r="AA42" s="1083"/>
      <c r="AB42" s="114"/>
      <c r="AC42" s="114"/>
      <c r="AD42" s="114"/>
      <c r="AE42" s="114"/>
      <c r="AF42" s="114"/>
      <c r="AG42" s="114"/>
      <c r="AH42" s="114"/>
      <c r="AI42" s="114"/>
      <c r="AJ42" s="1084"/>
      <c r="AK42" s="1084"/>
      <c r="AL42" s="1084"/>
      <c r="AM42" s="114" t="s">
        <v>128</v>
      </c>
      <c r="AN42" s="114"/>
      <c r="AO42" s="114"/>
      <c r="AP42" s="114"/>
      <c r="AQ42" s="114"/>
      <c r="AR42" s="114"/>
      <c r="AS42" s="114"/>
      <c r="AT42" s="114"/>
      <c r="AU42" s="1084"/>
      <c r="AV42" s="1084"/>
      <c r="AW42" s="1084"/>
      <c r="AX42" s="1084"/>
      <c r="AY42" s="1084"/>
      <c r="AZ42" s="114" t="s">
        <v>128</v>
      </c>
      <c r="BA42" s="114"/>
      <c r="BB42" s="116"/>
      <c r="BE42" s="114"/>
      <c r="BF42" s="114"/>
      <c r="BH42" s="118"/>
    </row>
    <row r="43" spans="2:60" s="75" customFormat="1" ht="17.25" customHeight="1" x14ac:dyDescent="0.15">
      <c r="B43" s="70"/>
      <c r="C43" s="71"/>
      <c r="D43" s="71"/>
      <c r="E43" s="71"/>
      <c r="F43" s="71" t="s">
        <v>138</v>
      </c>
      <c r="G43" s="71"/>
      <c r="H43" s="71"/>
      <c r="I43" s="71"/>
      <c r="J43" s="71"/>
      <c r="K43" s="71"/>
      <c r="L43" s="71"/>
      <c r="M43" s="71"/>
      <c r="O43" s="72" t="s">
        <v>139</v>
      </c>
      <c r="P43" s="72"/>
      <c r="Q43" s="47" t="s">
        <v>61</v>
      </c>
      <c r="R43" s="71"/>
      <c r="S43" s="71"/>
      <c r="T43" s="71"/>
      <c r="U43" s="71"/>
      <c r="V43" s="71"/>
      <c r="W43" s="71"/>
      <c r="X43" s="71"/>
      <c r="Y43" s="48" t="s">
        <v>140</v>
      </c>
      <c r="Z43" s="48"/>
      <c r="AA43" s="48"/>
      <c r="AB43" s="71"/>
      <c r="AC43" s="71"/>
      <c r="AD43" s="71"/>
      <c r="AE43" s="79"/>
      <c r="AF43" s="79" t="s">
        <v>141</v>
      </c>
      <c r="AG43" s="79"/>
      <c r="AH43" s="79"/>
      <c r="AI43" s="79"/>
      <c r="AJ43" s="71"/>
      <c r="AK43" s="71"/>
      <c r="AL43" s="71"/>
      <c r="AM43" s="79" t="s">
        <v>142</v>
      </c>
      <c r="AN43" s="79"/>
      <c r="AO43" s="79"/>
      <c r="AP43" s="73"/>
      <c r="AQ43" s="73"/>
      <c r="AR43" s="73"/>
      <c r="AS43" s="73"/>
      <c r="AT43" s="73"/>
      <c r="AU43" s="73"/>
      <c r="AV43" s="73"/>
      <c r="AW43" s="73"/>
      <c r="AX43" s="73"/>
      <c r="AY43" s="54" t="s">
        <v>143</v>
      </c>
      <c r="AZ43" s="71"/>
      <c r="BA43" s="71"/>
      <c r="BB43" s="74"/>
    </row>
    <row r="44" spans="2:60" s="117" customFormat="1" ht="15" customHeight="1" x14ac:dyDescent="0.15">
      <c r="B44" s="113"/>
      <c r="C44" s="114"/>
      <c r="D44" s="114"/>
      <c r="E44" s="115"/>
      <c r="F44" s="114"/>
      <c r="G44" s="73"/>
      <c r="H44" s="73"/>
      <c r="I44" s="73"/>
      <c r="J44" s="115" t="s">
        <v>126</v>
      </c>
      <c r="K44" s="1082" t="s">
        <v>144</v>
      </c>
      <c r="L44" s="1082"/>
      <c r="M44" s="1082"/>
      <c r="N44" s="1082"/>
      <c r="O44" s="1082"/>
      <c r="P44" s="115"/>
      <c r="Q44" s="114" t="s">
        <v>128</v>
      </c>
      <c r="R44" s="1083" t="s">
        <v>145</v>
      </c>
      <c r="S44" s="1083"/>
      <c r="T44" s="1083"/>
      <c r="U44" s="1083"/>
      <c r="V44" s="1083"/>
      <c r="W44" s="1083"/>
      <c r="X44" s="1083"/>
      <c r="Y44" s="1083"/>
      <c r="Z44" s="1083"/>
      <c r="AA44" s="1083"/>
      <c r="AB44" s="114"/>
      <c r="AC44" s="114"/>
      <c r="AD44" s="114"/>
      <c r="AE44" s="114"/>
      <c r="AF44" s="114"/>
      <c r="AG44" s="114"/>
      <c r="AH44" s="114"/>
      <c r="AI44" s="114"/>
      <c r="AJ44" s="1084"/>
      <c r="AK44" s="1084"/>
      <c r="AL44" s="1084"/>
      <c r="AM44" s="114" t="s">
        <v>128</v>
      </c>
      <c r="AN44" s="114"/>
      <c r="AO44" s="114"/>
      <c r="AP44" s="114"/>
      <c r="AQ44" s="114"/>
      <c r="AR44" s="114"/>
      <c r="AS44" s="114"/>
      <c r="AT44" s="114"/>
      <c r="AU44" s="1084"/>
      <c r="AV44" s="1084"/>
      <c r="AW44" s="1084"/>
      <c r="AX44" s="1084"/>
      <c r="AY44" s="1084"/>
      <c r="AZ44" s="114" t="s">
        <v>128</v>
      </c>
      <c r="BA44" s="114"/>
      <c r="BB44" s="116"/>
      <c r="BE44" s="114"/>
      <c r="BF44" s="114"/>
      <c r="BH44" s="118"/>
    </row>
    <row r="45" spans="2:60" s="42" customFormat="1" ht="17.25" customHeight="1" x14ac:dyDescent="0.15">
      <c r="B45" s="1087"/>
      <c r="C45" s="1088" t="s">
        <v>1</v>
      </c>
      <c r="D45" s="44" t="s">
        <v>146</v>
      </c>
      <c r="E45" s="45"/>
      <c r="F45" s="45"/>
      <c r="G45" s="45"/>
      <c r="H45" s="71"/>
      <c r="I45" s="71"/>
      <c r="J45" s="71"/>
      <c r="K45" s="1089" t="s">
        <v>147</v>
      </c>
      <c r="L45" s="1089"/>
      <c r="M45" s="1089"/>
      <c r="N45" s="1089"/>
      <c r="O45" s="1089"/>
      <c r="P45" s="119"/>
      <c r="Q45" s="1090" t="s">
        <v>61</v>
      </c>
      <c r="R45" s="1090"/>
      <c r="S45" s="1090"/>
      <c r="T45" s="1090"/>
      <c r="U45" s="1091" t="s">
        <v>148</v>
      </c>
      <c r="V45" s="1091"/>
      <c r="W45" s="1091"/>
      <c r="X45" s="1091"/>
      <c r="Y45" s="1091"/>
      <c r="Z45" s="72"/>
      <c r="AA45" s="72"/>
      <c r="AB45" s="1085" t="s">
        <v>149</v>
      </c>
      <c r="AC45" s="1085"/>
      <c r="AD45" s="1085"/>
      <c r="AE45" s="1085"/>
      <c r="AF45" s="1085"/>
      <c r="AG45" s="120"/>
      <c r="AH45" s="120"/>
      <c r="AI45" s="120"/>
      <c r="AJ45" s="1085" t="s">
        <v>150</v>
      </c>
      <c r="AK45" s="1085"/>
      <c r="AL45" s="1085"/>
      <c r="AM45" s="1085"/>
      <c r="AN45" s="120"/>
      <c r="AO45" s="120"/>
      <c r="AP45" s="1086" t="s">
        <v>151</v>
      </c>
      <c r="AQ45" s="1086"/>
      <c r="AR45" s="1086"/>
      <c r="AS45" s="1086"/>
      <c r="AT45" s="1086"/>
      <c r="AU45" s="1086"/>
      <c r="AV45" s="1086" t="s">
        <v>152</v>
      </c>
      <c r="AW45" s="1086"/>
      <c r="AX45" s="1086"/>
      <c r="AY45" s="1086"/>
      <c r="AZ45" s="71"/>
      <c r="BA45" s="45"/>
      <c r="BB45" s="55"/>
      <c r="BF45" s="81"/>
    </row>
    <row r="46" spans="2:60" s="42" customFormat="1" ht="17.25" customHeight="1" x14ac:dyDescent="0.15">
      <c r="B46" s="1087"/>
      <c r="C46" s="1088"/>
      <c r="D46" s="77" t="s">
        <v>153</v>
      </c>
      <c r="E46" s="71"/>
      <c r="F46" s="71"/>
      <c r="G46" s="71"/>
      <c r="H46" s="71"/>
      <c r="I46" s="71"/>
      <c r="J46" s="71"/>
      <c r="K46" s="1089"/>
      <c r="L46" s="1089"/>
      <c r="M46" s="1089"/>
      <c r="N46" s="1089"/>
      <c r="O46" s="1089"/>
      <c r="P46" s="119"/>
      <c r="Q46" s="1090"/>
      <c r="R46" s="1090"/>
      <c r="S46" s="1090"/>
      <c r="T46" s="1090"/>
      <c r="U46" s="1091"/>
      <c r="V46" s="1091"/>
      <c r="W46" s="1091"/>
      <c r="X46" s="1091"/>
      <c r="Y46" s="1091"/>
      <c r="Z46" s="72"/>
      <c r="AA46" s="72"/>
      <c r="AB46" s="1085"/>
      <c r="AC46" s="1085"/>
      <c r="AD46" s="1085"/>
      <c r="AE46" s="1085"/>
      <c r="AF46" s="1085"/>
      <c r="AG46" s="120"/>
      <c r="AH46" s="120"/>
      <c r="AI46" s="120"/>
      <c r="AJ46" s="1085"/>
      <c r="AK46" s="1085"/>
      <c r="AL46" s="1085"/>
      <c r="AM46" s="1085"/>
      <c r="AN46" s="120"/>
      <c r="AO46" s="120"/>
      <c r="AP46" s="1086"/>
      <c r="AQ46" s="1086"/>
      <c r="AR46" s="1086"/>
      <c r="AS46" s="1086"/>
      <c r="AT46" s="1086"/>
      <c r="AU46" s="1086"/>
      <c r="AV46" s="1086"/>
      <c r="AW46" s="1086"/>
      <c r="AX46" s="1086"/>
      <c r="AY46" s="1086"/>
      <c r="AZ46" s="71"/>
      <c r="BA46" s="45"/>
      <c r="BB46" s="55"/>
      <c r="BF46" s="81"/>
    </row>
    <row r="47" spans="2:60" ht="15" customHeight="1" x14ac:dyDescent="0.15">
      <c r="B47" s="12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3"/>
      <c r="AQ47" s="123"/>
      <c r="AR47" s="123"/>
      <c r="AS47" s="123"/>
      <c r="AT47" s="123"/>
      <c r="AU47" s="123"/>
      <c r="AV47" s="123"/>
      <c r="AW47" s="123"/>
      <c r="AX47" s="123"/>
      <c r="AY47" s="123"/>
      <c r="AZ47" s="122"/>
      <c r="BA47" s="122"/>
      <c r="BB47" s="124"/>
    </row>
    <row r="48" spans="2:60" ht="11.25" customHeight="1" x14ac:dyDescent="0.1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4"/>
      <c r="AL48" s="34"/>
      <c r="AM48" s="34"/>
      <c r="AN48" s="34"/>
      <c r="AO48" s="34"/>
      <c r="AP48" s="34"/>
      <c r="AQ48" s="34"/>
      <c r="AR48" s="34"/>
      <c r="AS48" s="34"/>
      <c r="AT48" s="34"/>
      <c r="AU48" s="32"/>
      <c r="AV48" s="32"/>
      <c r="AW48" s="32"/>
      <c r="AX48" s="32"/>
      <c r="AY48" s="32"/>
      <c r="AZ48" s="32"/>
      <c r="BA48" s="32"/>
      <c r="BB48" s="32"/>
    </row>
    <row r="49" spans="2:76" ht="10.5" customHeight="1" x14ac:dyDescent="0.15">
      <c r="B49" s="32"/>
      <c r="C49" s="32"/>
      <c r="D49" s="32"/>
      <c r="E49" s="32"/>
      <c r="F49" s="32"/>
      <c r="G49" s="32"/>
      <c r="H49" s="32"/>
      <c r="I49" s="32"/>
      <c r="J49" s="32"/>
      <c r="K49" s="32"/>
      <c r="L49" s="32"/>
      <c r="M49" s="32"/>
      <c r="N49" s="33"/>
      <c r="O49" s="32"/>
      <c r="P49" s="32"/>
      <c r="Q49" s="32"/>
      <c r="R49" s="32"/>
      <c r="S49" s="32"/>
      <c r="T49" s="46"/>
      <c r="U49" s="32"/>
      <c r="V49" s="32"/>
      <c r="W49" s="32"/>
      <c r="X49" s="32"/>
      <c r="Y49" s="32"/>
      <c r="Z49" s="32"/>
      <c r="AA49" s="32"/>
      <c r="AB49" s="32"/>
      <c r="AC49" s="32"/>
      <c r="AD49" s="32"/>
      <c r="AE49" s="32"/>
      <c r="AF49" s="32"/>
      <c r="AG49" s="32"/>
      <c r="AH49" s="32"/>
      <c r="AI49" s="32"/>
      <c r="AJ49" s="32"/>
      <c r="AK49" s="34"/>
      <c r="AL49" s="34"/>
      <c r="AM49" s="34"/>
      <c r="AN49" s="34"/>
      <c r="AO49" s="34"/>
      <c r="AP49" s="34"/>
      <c r="AQ49" s="34"/>
      <c r="AR49" s="34"/>
      <c r="AS49" s="34"/>
      <c r="AT49" s="133"/>
      <c r="AU49" s="33"/>
      <c r="AV49" s="33"/>
      <c r="AW49" s="32"/>
      <c r="AX49" s="32"/>
      <c r="AY49" s="46"/>
      <c r="AZ49" s="32"/>
      <c r="BA49" s="32"/>
      <c r="BB49" s="32"/>
    </row>
    <row r="50" spans="2:76" s="75" customFormat="1" ht="18.75" customHeight="1" x14ac:dyDescent="0.15">
      <c r="AK50" s="176"/>
      <c r="AL50" s="176"/>
      <c r="AM50" s="176"/>
      <c r="AN50" s="176"/>
      <c r="AO50" s="176"/>
      <c r="AP50" s="176"/>
      <c r="AQ50" s="176"/>
      <c r="AR50" s="176"/>
      <c r="AS50" s="176"/>
      <c r="AT50" s="176"/>
    </row>
    <row r="51" spans="2:76" ht="10.5" customHeight="1" x14ac:dyDescent="0.15">
      <c r="B51" s="32"/>
      <c r="C51" s="32"/>
      <c r="D51" s="32"/>
      <c r="E51" s="32"/>
      <c r="F51" s="32"/>
      <c r="G51" s="32"/>
      <c r="H51" s="32"/>
      <c r="I51" s="32"/>
      <c r="J51" s="32"/>
      <c r="K51" s="32"/>
      <c r="L51" s="32"/>
      <c r="M51" s="32"/>
      <c r="N51" s="33"/>
      <c r="O51" s="32"/>
      <c r="P51" s="32"/>
      <c r="Q51" s="32"/>
      <c r="R51" s="32"/>
      <c r="S51" s="32"/>
      <c r="T51" s="46"/>
      <c r="U51" s="32"/>
      <c r="V51" s="32"/>
      <c r="W51" s="32"/>
      <c r="X51" s="32"/>
      <c r="Y51" s="32"/>
      <c r="Z51" s="32"/>
      <c r="AA51" s="32"/>
      <c r="AB51" s="32"/>
      <c r="AC51" s="32"/>
      <c r="AD51" s="32"/>
      <c r="AE51" s="32"/>
      <c r="AF51" s="32"/>
      <c r="AG51" s="32"/>
      <c r="AH51" s="32"/>
      <c r="AI51" s="32"/>
      <c r="AJ51" s="32"/>
      <c r="AK51" s="34"/>
      <c r="AL51" s="34"/>
      <c r="AM51" s="34"/>
      <c r="AN51" s="34"/>
      <c r="AO51" s="34"/>
      <c r="AP51" s="34"/>
      <c r="AQ51" s="34"/>
      <c r="AR51" s="34"/>
      <c r="AS51" s="34"/>
      <c r="AT51" s="133"/>
      <c r="AU51" s="33"/>
      <c r="AV51" s="33"/>
      <c r="AW51" s="32"/>
      <c r="AX51" s="32"/>
      <c r="AY51" s="46"/>
      <c r="AZ51" s="32"/>
      <c r="BA51" s="32"/>
      <c r="BB51" s="32"/>
      <c r="BR51" s="177"/>
      <c r="BS51" s="178"/>
      <c r="BT51" s="179"/>
      <c r="BU51" s="179"/>
      <c r="BV51" s="179"/>
      <c r="BW51" s="179"/>
      <c r="BX51" s="179"/>
    </row>
    <row r="52" spans="2:76" ht="10.5" customHeight="1" x14ac:dyDescent="0.15">
      <c r="B52" s="32"/>
      <c r="C52" s="32"/>
      <c r="D52" s="32"/>
      <c r="E52" s="32"/>
      <c r="F52" s="32"/>
      <c r="G52" s="32"/>
      <c r="H52" s="32"/>
      <c r="I52" s="32"/>
      <c r="J52" s="32"/>
      <c r="K52" s="32"/>
      <c r="L52" s="32"/>
      <c r="M52" s="32"/>
      <c r="N52" s="33"/>
      <c r="O52" s="32"/>
      <c r="P52" s="32"/>
      <c r="Q52" s="32"/>
      <c r="R52" s="32"/>
      <c r="S52" s="32"/>
      <c r="T52" s="46"/>
      <c r="U52" s="32"/>
      <c r="V52" s="32"/>
      <c r="W52" s="32"/>
      <c r="X52" s="32"/>
      <c r="Y52" s="32"/>
      <c r="Z52" s="32"/>
      <c r="AA52" s="32"/>
      <c r="AB52" s="32"/>
      <c r="AC52" s="32"/>
      <c r="AD52" s="32"/>
      <c r="AE52" s="32"/>
      <c r="AF52" s="32"/>
      <c r="AG52" s="32"/>
      <c r="AH52" s="32"/>
      <c r="AI52" s="32"/>
      <c r="AJ52" s="32"/>
      <c r="AK52" s="34"/>
      <c r="AL52" s="34"/>
      <c r="AM52" s="34"/>
      <c r="AN52" s="34"/>
      <c r="AO52" s="34"/>
      <c r="AP52" s="34"/>
      <c r="AQ52" s="34"/>
      <c r="AR52" s="34"/>
      <c r="AS52" s="34"/>
      <c r="AT52" s="133"/>
      <c r="AU52" s="33"/>
      <c r="AV52" s="33"/>
      <c r="AW52" s="32"/>
      <c r="AX52" s="32"/>
      <c r="AY52" s="46"/>
      <c r="AZ52" s="32"/>
      <c r="BA52" s="32"/>
      <c r="BB52" s="32"/>
      <c r="BR52" s="32"/>
      <c r="BS52" s="45"/>
      <c r="BT52" s="32"/>
      <c r="BU52" s="32"/>
      <c r="BV52" s="32"/>
      <c r="BW52" s="32"/>
      <c r="BX52" s="32"/>
    </row>
    <row r="53" spans="2:76" ht="18" customHeight="1" x14ac:dyDescent="0.15">
      <c r="BR53" s="32"/>
      <c r="BS53" s="45"/>
      <c r="BT53" s="32"/>
      <c r="BU53" s="32"/>
      <c r="BV53" s="32"/>
      <c r="BW53" s="32"/>
      <c r="BX53" s="32"/>
    </row>
    <row r="54" spans="2:76" ht="18.75" customHeight="1" x14ac:dyDescent="0.15">
      <c r="BR54" s="32"/>
      <c r="BS54" s="32"/>
      <c r="BT54" s="32"/>
      <c r="BU54" s="32"/>
      <c r="BV54" s="32"/>
      <c r="BW54" s="32"/>
      <c r="BX54" s="32"/>
    </row>
    <row r="55" spans="2:76" s="180" customFormat="1" ht="14.25" x14ac:dyDescent="0.15">
      <c r="AK55" s="181"/>
      <c r="AL55" s="181"/>
      <c r="AM55" s="181"/>
      <c r="AN55" s="181"/>
      <c r="AO55" s="181"/>
      <c r="AP55" s="181"/>
      <c r="AQ55" s="181"/>
      <c r="AR55" s="181"/>
      <c r="AS55" s="181"/>
      <c r="AT55" s="181"/>
      <c r="BR55" s="32"/>
      <c r="BS55" s="32"/>
      <c r="BT55" s="32"/>
      <c r="BU55" s="32"/>
      <c r="BV55" s="32"/>
      <c r="BW55" s="32"/>
      <c r="BX55" s="32"/>
    </row>
    <row r="56" spans="2:76" s="180" customFormat="1" ht="14.25" x14ac:dyDescent="0.15">
      <c r="AK56" s="181"/>
      <c r="AL56" s="181"/>
      <c r="AM56" s="181"/>
      <c r="AN56" s="181"/>
      <c r="AO56" s="181"/>
      <c r="AP56" s="181"/>
      <c r="AQ56" s="181"/>
      <c r="AR56" s="181"/>
      <c r="AS56" s="181"/>
      <c r="AT56" s="181"/>
    </row>
    <row r="57" spans="2:76" s="180" customFormat="1" ht="19.5" customHeight="1" x14ac:dyDescent="0.15">
      <c r="D57" s="182"/>
      <c r="F57" s="183"/>
      <c r="AK57" s="181"/>
      <c r="AL57" s="181"/>
      <c r="AM57" s="181"/>
      <c r="AN57" s="181"/>
      <c r="AO57" s="181"/>
      <c r="AP57" s="181"/>
      <c r="AQ57" s="181"/>
      <c r="AR57" s="181"/>
      <c r="AS57" s="181"/>
      <c r="AT57" s="181"/>
    </row>
    <row r="58" spans="2:76" s="180" customFormat="1" ht="14.25" x14ac:dyDescent="0.15">
      <c r="D58" s="182"/>
      <c r="AK58" s="181"/>
      <c r="AL58" s="181"/>
      <c r="AM58" s="181"/>
      <c r="AN58" s="181"/>
      <c r="AO58" s="181"/>
      <c r="AP58" s="181"/>
      <c r="AQ58" s="181"/>
      <c r="AR58" s="181"/>
      <c r="AS58" s="181"/>
      <c r="AT58" s="181"/>
    </row>
    <row r="59" spans="2:76" s="180" customFormat="1" ht="27" customHeight="1" x14ac:dyDescent="0.15">
      <c r="E59" s="182"/>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5"/>
      <c r="AL59" s="185"/>
      <c r="AM59" s="185"/>
      <c r="AN59" s="185"/>
      <c r="AO59" s="185"/>
      <c r="AP59" s="185"/>
      <c r="AQ59" s="185"/>
      <c r="AR59" s="185"/>
      <c r="AS59" s="185"/>
      <c r="AT59" s="185"/>
      <c r="AU59" s="184"/>
      <c r="AV59" s="184"/>
      <c r="AW59" s="184"/>
      <c r="AX59" s="184"/>
      <c r="AY59" s="184"/>
      <c r="AZ59" s="184"/>
    </row>
    <row r="60" spans="2:76" s="180" customFormat="1" ht="27" customHeight="1" x14ac:dyDescent="0.15">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5"/>
      <c r="AL60" s="185"/>
      <c r="AM60" s="185"/>
      <c r="AN60" s="185"/>
      <c r="AO60" s="185"/>
      <c r="AP60" s="185"/>
      <c r="AQ60" s="185"/>
      <c r="AR60" s="185"/>
      <c r="AS60" s="185"/>
      <c r="AT60" s="185"/>
      <c r="AU60" s="184"/>
      <c r="AV60" s="184"/>
      <c r="AW60" s="184"/>
      <c r="AX60" s="184"/>
      <c r="AY60" s="184"/>
      <c r="AZ60" s="184"/>
    </row>
    <row r="61" spans="2:76" s="180" customFormat="1" ht="27" customHeight="1" x14ac:dyDescent="0.15">
      <c r="E61" s="182"/>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5"/>
      <c r="AL61" s="185"/>
      <c r="AM61" s="185"/>
      <c r="AN61" s="185"/>
      <c r="AO61" s="185"/>
      <c r="AP61" s="185"/>
      <c r="AQ61" s="185"/>
      <c r="AR61" s="185"/>
      <c r="AS61" s="185"/>
      <c r="AT61" s="185"/>
      <c r="AU61" s="184"/>
      <c r="AV61" s="184"/>
      <c r="AW61" s="184"/>
      <c r="AX61" s="184"/>
      <c r="AY61" s="184"/>
      <c r="AZ61" s="184"/>
    </row>
    <row r="62" spans="2:76" s="180" customFormat="1" ht="27" customHeight="1" x14ac:dyDescent="0.15">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5"/>
      <c r="AL62" s="185"/>
      <c r="AM62" s="185"/>
      <c r="AN62" s="185"/>
      <c r="AO62" s="185"/>
      <c r="AP62" s="185"/>
      <c r="AQ62" s="185"/>
      <c r="AR62" s="185"/>
      <c r="AS62" s="185"/>
      <c r="AT62" s="185"/>
      <c r="AU62" s="184"/>
      <c r="AV62" s="184"/>
      <c r="AW62" s="184"/>
      <c r="AX62" s="184"/>
      <c r="AY62" s="184"/>
      <c r="AZ62" s="184"/>
    </row>
    <row r="63" spans="2:76" s="180" customFormat="1" ht="21" customHeight="1" x14ac:dyDescent="0.15">
      <c r="D63" s="186"/>
      <c r="E63" s="186"/>
      <c r="F63" s="111"/>
      <c r="G63" s="111"/>
      <c r="H63" s="111"/>
      <c r="I63" s="111"/>
      <c r="J63" s="111"/>
      <c r="K63" s="111"/>
      <c r="L63" s="111"/>
      <c r="M63" s="111"/>
      <c r="N63" s="111"/>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5"/>
      <c r="AL63" s="185"/>
      <c r="AM63" s="185"/>
      <c r="AN63" s="185"/>
      <c r="AO63" s="185"/>
      <c r="AP63" s="185"/>
      <c r="AQ63" s="185"/>
      <c r="AR63" s="185"/>
      <c r="AS63" s="185"/>
      <c r="AT63" s="185"/>
      <c r="AU63" s="184"/>
      <c r="AV63" s="184"/>
      <c r="AW63" s="184"/>
      <c r="AX63" s="184"/>
      <c r="AY63" s="184"/>
      <c r="AZ63" s="184"/>
    </row>
    <row r="64" spans="2:76" s="180" customFormat="1" ht="18.75" customHeight="1" x14ac:dyDescent="0.15">
      <c r="AK64" s="181"/>
      <c r="AL64" s="181"/>
      <c r="AM64" s="181"/>
      <c r="AN64" s="181"/>
      <c r="AO64" s="181"/>
      <c r="AP64" s="181"/>
      <c r="AQ64" s="181"/>
      <c r="AR64" s="181"/>
      <c r="AS64" s="181"/>
      <c r="AT64" s="181"/>
    </row>
    <row r="66" spans="37:46" s="75" customFormat="1" ht="18.75" customHeight="1" x14ac:dyDescent="0.15">
      <c r="AK66" s="176"/>
      <c r="AL66" s="176"/>
      <c r="AM66" s="176"/>
      <c r="AN66" s="176"/>
      <c r="AO66" s="176"/>
      <c r="AP66" s="176"/>
      <c r="AQ66" s="176"/>
      <c r="AR66" s="176"/>
      <c r="AS66" s="176"/>
      <c r="AT66" s="176"/>
    </row>
  </sheetData>
  <mergeCells count="24">
    <mergeCell ref="AJ45:AM46"/>
    <mergeCell ref="AP45:AU46"/>
    <mergeCell ref="AV45:AY46"/>
    <mergeCell ref="B45:B46"/>
    <mergeCell ref="C45:C46"/>
    <mergeCell ref="K45:O46"/>
    <mergeCell ref="Q45:T46"/>
    <mergeCell ref="U45:Y46"/>
    <mergeCell ref="AB45:AF46"/>
    <mergeCell ref="AU40:AY40"/>
    <mergeCell ref="R42:AA42"/>
    <mergeCell ref="AJ42:AL42"/>
    <mergeCell ref="AU42:AY42"/>
    <mergeCell ref="K44:O44"/>
    <mergeCell ref="R44:AA44"/>
    <mergeCell ref="AJ44:AL44"/>
    <mergeCell ref="AU44:AY44"/>
    <mergeCell ref="AB3:AF3"/>
    <mergeCell ref="AJ3:AM3"/>
    <mergeCell ref="AB31:AF31"/>
    <mergeCell ref="AJ31:AM31"/>
    <mergeCell ref="K40:O40"/>
    <mergeCell ref="R40:AA40"/>
    <mergeCell ref="AJ40:AL40"/>
  </mergeCells>
  <phoneticPr fontId="2"/>
  <printOptions horizontalCentered="1"/>
  <pageMargins left="0.78740157480314965" right="0.59055118110236227" top="0.78740157480314965" bottom="0.59055118110236227" header="0.35433070866141736" footer="0.19685039370078741"/>
  <pageSetup paperSize="9" scale="90" fitToWidth="0" fitToHeight="0" orientation="portrait" r:id="rId1"/>
  <headerFooter alignWithMargins="0">
    <oddFooter>&amp;C2</oddFooter>
  </headerFooter>
  <ignoredErrors>
    <ignoredError sqref="A4:AM9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64"/>
  <sheetViews>
    <sheetView view="pageBreakPreview" zoomScale="85" zoomScaleNormal="100" zoomScaleSheetLayoutView="85" workbookViewId="0">
      <selection activeCell="BZ41" sqref="BZ41"/>
    </sheetView>
  </sheetViews>
  <sheetFormatPr defaultColWidth="2.125" defaultRowHeight="18.75" customHeight="1" x14ac:dyDescent="0.15"/>
  <cols>
    <col min="1" max="1" width="2.125" style="31"/>
    <col min="2" max="6" width="2.125" style="31" customWidth="1"/>
    <col min="7" max="7" width="4" style="31" customWidth="1"/>
    <col min="8" max="9" width="2.125" style="31" customWidth="1"/>
    <col min="10" max="10" width="2.5" style="31" customWidth="1"/>
    <col min="11" max="15" width="2.125" style="31" customWidth="1"/>
    <col min="16" max="16" width="0.625" style="31" customWidth="1"/>
    <col min="17" max="18" width="2.125" style="31" customWidth="1"/>
    <col min="19" max="19" width="1.25" style="31" customWidth="1"/>
    <col min="20" max="24" width="2.125" style="31" customWidth="1"/>
    <col min="25" max="25" width="2.625" style="31" customWidth="1"/>
    <col min="26" max="27" width="2" style="31" customWidth="1"/>
    <col min="28" max="36" width="2.125" style="31" customWidth="1"/>
    <col min="37" max="41" width="1.75" style="35" customWidth="1"/>
    <col min="42" max="46" width="2.125" style="35" hidden="1" customWidth="1"/>
    <col min="47" max="48" width="2.125" style="31" hidden="1" customWidth="1"/>
    <col min="49" max="53" width="2.125" style="31" customWidth="1"/>
    <col min="54" max="54" width="0.75" style="31" customWidth="1"/>
    <col min="55" max="59" width="2.125" style="31" customWidth="1"/>
    <col min="60" max="16384" width="2.125" style="31"/>
  </cols>
  <sheetData>
    <row r="1" spans="2:85" ht="18" customHeight="1" x14ac:dyDescent="0.15">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3"/>
      <c r="AL1" s="123"/>
      <c r="AM1" s="123"/>
      <c r="AN1" s="123"/>
      <c r="AO1" s="123"/>
      <c r="AP1" s="123"/>
      <c r="AQ1" s="123"/>
      <c r="AR1" s="123"/>
      <c r="AS1" s="123"/>
      <c r="AT1" s="123"/>
      <c r="AU1" s="122"/>
      <c r="AV1" s="122"/>
      <c r="AW1" s="122"/>
      <c r="AX1" s="122"/>
      <c r="AY1" s="122"/>
      <c r="AZ1" s="122"/>
      <c r="BA1" s="122"/>
      <c r="BB1" s="122"/>
    </row>
    <row r="2" spans="2:85" ht="21" customHeight="1" x14ac:dyDescent="0.15">
      <c r="B2" s="91"/>
      <c r="C2" s="92"/>
      <c r="D2" s="38"/>
      <c r="E2" s="38"/>
      <c r="F2" s="38"/>
      <c r="G2" s="38"/>
      <c r="H2" s="38"/>
      <c r="I2" s="38"/>
      <c r="J2" s="38"/>
      <c r="K2" s="38"/>
      <c r="L2" s="38"/>
      <c r="M2" s="38"/>
      <c r="N2" s="38"/>
      <c r="O2" s="38"/>
      <c r="P2" s="38"/>
      <c r="Q2" s="38"/>
      <c r="R2" s="38"/>
      <c r="S2" s="38"/>
      <c r="T2" s="38"/>
      <c r="U2" s="38"/>
      <c r="V2" s="38"/>
      <c r="W2" s="38"/>
      <c r="X2" s="38"/>
      <c r="Y2" s="38"/>
      <c r="Z2" s="38"/>
      <c r="AA2" s="38"/>
      <c r="AB2" s="1081" t="s">
        <v>154</v>
      </c>
      <c r="AC2" s="1081"/>
      <c r="AD2" s="1081"/>
      <c r="AE2" s="1081"/>
      <c r="AF2" s="1081"/>
      <c r="AG2" s="39"/>
      <c r="AH2" s="39"/>
      <c r="AI2" s="1081" t="s">
        <v>58</v>
      </c>
      <c r="AJ2" s="1081"/>
      <c r="AK2" s="1081"/>
      <c r="AL2" s="1081"/>
      <c r="AM2" s="1081"/>
      <c r="AN2" s="1081"/>
      <c r="AO2" s="1081"/>
      <c r="AP2" s="1081"/>
      <c r="AQ2" s="1081"/>
      <c r="AR2" s="1081"/>
      <c r="AS2" s="1081"/>
      <c r="AT2" s="1081"/>
      <c r="AU2" s="1081"/>
      <c r="AV2" s="1081"/>
      <c r="AW2" s="1081"/>
      <c r="AX2" s="1081"/>
      <c r="AY2" s="1081"/>
      <c r="AZ2" s="38"/>
      <c r="BA2" s="38"/>
      <c r="BB2" s="94"/>
    </row>
    <row r="3" spans="2:85" s="86" customFormat="1" ht="30" customHeight="1" x14ac:dyDescent="0.15">
      <c r="B3" s="96" t="s">
        <v>155</v>
      </c>
      <c r="C3" s="125"/>
      <c r="D3" s="44"/>
      <c r="E3" s="44"/>
      <c r="F3" s="44"/>
      <c r="G3" s="44"/>
      <c r="H3" s="44"/>
      <c r="I3" s="44"/>
      <c r="J3" s="77"/>
      <c r="K3" s="44"/>
      <c r="L3" s="44"/>
      <c r="M3" s="44"/>
      <c r="N3" s="83"/>
      <c r="O3" s="46" t="s">
        <v>156</v>
      </c>
      <c r="P3" s="77"/>
      <c r="Q3" s="47" t="s">
        <v>70</v>
      </c>
      <c r="R3" s="44"/>
      <c r="S3" s="44"/>
      <c r="T3" s="44"/>
      <c r="U3" s="44"/>
      <c r="V3" s="44"/>
      <c r="W3" s="44"/>
      <c r="Y3" s="48" t="s">
        <v>157</v>
      </c>
      <c r="AB3" s="48"/>
      <c r="AC3" s="44"/>
      <c r="AD3" s="44"/>
      <c r="AE3" s="77"/>
      <c r="AF3" s="59" t="s">
        <v>158</v>
      </c>
      <c r="AG3" s="49"/>
      <c r="AH3" s="49"/>
      <c r="AI3" s="49"/>
      <c r="AJ3" s="49"/>
      <c r="AK3" s="49"/>
      <c r="AL3" s="126"/>
      <c r="AM3" s="49" t="s">
        <v>159</v>
      </c>
      <c r="AN3" s="126"/>
      <c r="AO3" s="126"/>
      <c r="AP3" s="126"/>
      <c r="AQ3" s="60"/>
      <c r="AR3" s="60"/>
      <c r="AS3" s="60"/>
      <c r="AT3" s="60"/>
      <c r="AU3" s="60"/>
      <c r="AY3" s="77"/>
      <c r="AZ3" s="77"/>
      <c r="BA3" s="44"/>
      <c r="BB3" s="61"/>
    </row>
    <row r="4" spans="2:85" s="86" customFormat="1" ht="12" customHeight="1" x14ac:dyDescent="0.15">
      <c r="B4" s="96"/>
      <c r="C4" s="125"/>
      <c r="D4" s="44"/>
      <c r="E4" s="44"/>
      <c r="F4" s="44"/>
      <c r="G4" s="44"/>
      <c r="H4" s="44"/>
      <c r="I4" s="44"/>
      <c r="J4" s="77"/>
      <c r="K4" s="44"/>
      <c r="L4" s="44"/>
      <c r="M4" s="44"/>
      <c r="N4" s="83"/>
      <c r="O4" s="46"/>
      <c r="P4" s="77"/>
      <c r="Q4" s="47"/>
      <c r="R4" s="44"/>
      <c r="S4" s="44"/>
      <c r="T4" s="44"/>
      <c r="U4" s="44"/>
      <c r="V4" s="44"/>
      <c r="W4" s="44"/>
      <c r="X4" s="77"/>
      <c r="Y4" s="48"/>
      <c r="Z4" s="48"/>
      <c r="AB4" s="48"/>
      <c r="AC4" s="44"/>
      <c r="AD4" s="44"/>
      <c r="AE4" s="77"/>
      <c r="AG4" s="49"/>
      <c r="AH4" s="49"/>
      <c r="AI4" s="49"/>
      <c r="AJ4" s="49"/>
      <c r="AK4" s="49"/>
      <c r="AL4" s="126"/>
      <c r="AM4" s="49"/>
      <c r="AN4" s="126"/>
      <c r="AO4" s="126"/>
      <c r="AP4" s="126"/>
      <c r="AQ4" s="60"/>
      <c r="AR4" s="60"/>
      <c r="AS4" s="60"/>
      <c r="AT4" s="60"/>
      <c r="AU4" s="60"/>
      <c r="AY4" s="77"/>
      <c r="AZ4" s="77"/>
      <c r="BA4" s="44"/>
      <c r="BB4" s="61"/>
    </row>
    <row r="5" spans="2:85" s="75" customFormat="1" ht="30" customHeight="1" x14ac:dyDescent="0.15">
      <c r="B5" s="70"/>
      <c r="C5" s="46" t="s">
        <v>1</v>
      </c>
      <c r="D5" s="44" t="s">
        <v>160</v>
      </c>
      <c r="E5" s="44"/>
      <c r="F5" s="44"/>
      <c r="G5" s="44"/>
      <c r="H5" s="44"/>
      <c r="I5" s="44"/>
      <c r="J5" s="44"/>
      <c r="K5" s="77"/>
      <c r="L5" s="44"/>
      <c r="M5" s="44"/>
      <c r="N5" s="44"/>
      <c r="O5" s="46" t="s">
        <v>161</v>
      </c>
      <c r="P5" s="71"/>
      <c r="Q5" s="47" t="s">
        <v>70</v>
      </c>
      <c r="R5" s="45"/>
      <c r="S5" s="45"/>
      <c r="T5" s="45"/>
      <c r="U5" s="45"/>
      <c r="V5" s="45"/>
      <c r="W5" s="45"/>
      <c r="Y5" s="48" t="s">
        <v>162</v>
      </c>
      <c r="AB5" s="48"/>
      <c r="AC5" s="45"/>
      <c r="AD5" s="71"/>
      <c r="AE5" s="77"/>
      <c r="AF5" s="46" t="s">
        <v>163</v>
      </c>
      <c r="AG5" s="49"/>
      <c r="AH5" s="49"/>
      <c r="AI5" s="49"/>
      <c r="AJ5" s="49"/>
      <c r="AK5" s="49"/>
      <c r="AL5" s="126"/>
      <c r="AM5" s="49" t="s">
        <v>164</v>
      </c>
      <c r="AN5" s="126"/>
      <c r="AO5" s="126"/>
      <c r="AP5" s="126"/>
      <c r="AQ5" s="60"/>
      <c r="AR5" s="60"/>
      <c r="AS5" s="60"/>
      <c r="AT5" s="60"/>
      <c r="AU5" s="60"/>
      <c r="AV5" s="77"/>
      <c r="AW5" s="77"/>
      <c r="AY5" s="44"/>
      <c r="AZ5" s="46"/>
      <c r="BA5" s="45"/>
      <c r="BB5" s="55"/>
      <c r="BG5" s="71"/>
      <c r="BH5" s="71"/>
      <c r="BI5" s="71"/>
      <c r="BJ5" s="71"/>
      <c r="BK5" s="71"/>
      <c r="BL5" s="71"/>
      <c r="BM5" s="71"/>
      <c r="BN5" s="71"/>
      <c r="BO5" s="71"/>
      <c r="BP5" s="71"/>
      <c r="BQ5" s="71"/>
      <c r="BR5" s="71"/>
      <c r="BS5" s="71"/>
      <c r="BT5" s="71"/>
      <c r="BU5" s="71"/>
      <c r="BV5" s="71"/>
      <c r="BW5" s="71"/>
      <c r="BX5" s="71"/>
      <c r="BY5" s="71"/>
      <c r="BZ5" s="71"/>
      <c r="CA5" s="127"/>
      <c r="CB5" s="71"/>
      <c r="CC5" s="71"/>
      <c r="CD5" s="71"/>
      <c r="CE5" s="71"/>
    </row>
    <row r="6" spans="2:85" s="75" customFormat="1" ht="30" customHeight="1" x14ac:dyDescent="0.15">
      <c r="B6" s="70"/>
      <c r="C6" s="46" t="s">
        <v>1</v>
      </c>
      <c r="D6" s="44" t="s">
        <v>165</v>
      </c>
      <c r="E6" s="44"/>
      <c r="F6" s="44"/>
      <c r="G6" s="44"/>
      <c r="H6" s="44"/>
      <c r="I6" s="44"/>
      <c r="J6" s="44"/>
      <c r="K6" s="44"/>
      <c r="L6" s="44"/>
      <c r="M6" s="44"/>
      <c r="N6" s="44"/>
      <c r="O6" s="46" t="s">
        <v>166</v>
      </c>
      <c r="P6" s="71"/>
      <c r="Q6" s="47" t="s">
        <v>70</v>
      </c>
      <c r="R6" s="45"/>
      <c r="S6" s="45"/>
      <c r="T6" s="45"/>
      <c r="U6" s="45"/>
      <c r="V6" s="45"/>
      <c r="W6" s="45"/>
      <c r="Y6" s="48" t="s">
        <v>167</v>
      </c>
      <c r="AB6" s="48"/>
      <c r="AC6" s="45"/>
      <c r="AD6" s="48"/>
      <c r="AE6" s="77"/>
      <c r="AF6" s="59" t="s">
        <v>168</v>
      </c>
      <c r="AG6" s="49"/>
      <c r="AH6" s="49"/>
      <c r="AI6" s="49"/>
      <c r="AJ6" s="49"/>
      <c r="AK6" s="49"/>
      <c r="AL6" s="126"/>
      <c r="AM6" s="49" t="s">
        <v>169</v>
      </c>
      <c r="AN6" s="126"/>
      <c r="AO6" s="126"/>
      <c r="AP6" s="126"/>
      <c r="AQ6" s="60"/>
      <c r="AR6" s="60"/>
      <c r="AS6" s="60"/>
      <c r="AT6" s="60"/>
      <c r="AU6" s="60"/>
      <c r="AV6" s="77"/>
      <c r="AW6" s="77"/>
      <c r="AY6" s="44"/>
      <c r="AZ6" s="46"/>
      <c r="BA6" s="45"/>
      <c r="BB6" s="55"/>
      <c r="BH6" s="71"/>
      <c r="BI6" s="71"/>
      <c r="BJ6" s="71"/>
      <c r="BK6" s="71"/>
      <c r="BL6" s="71"/>
      <c r="BM6" s="71"/>
      <c r="BN6" s="71"/>
      <c r="BO6" s="71"/>
      <c r="BP6" s="71"/>
      <c r="BQ6" s="71"/>
      <c r="BR6" s="71"/>
      <c r="BS6" s="71"/>
      <c r="BT6" s="71"/>
      <c r="BU6" s="71"/>
      <c r="BV6" s="71"/>
      <c r="BW6" s="71"/>
      <c r="BX6" s="71"/>
      <c r="BY6" s="71"/>
      <c r="BZ6" s="71"/>
      <c r="CA6" s="71"/>
      <c r="CB6" s="128"/>
      <c r="CC6" s="71"/>
      <c r="CD6" s="71"/>
      <c r="CE6" s="71"/>
      <c r="CF6" s="71"/>
      <c r="CG6" s="71"/>
    </row>
    <row r="7" spans="2:85" ht="15" customHeight="1" x14ac:dyDescent="0.15">
      <c r="B7" s="121"/>
      <c r="C7" s="122"/>
      <c r="D7" s="122"/>
      <c r="E7" s="122"/>
      <c r="F7" s="122"/>
      <c r="G7" s="122"/>
      <c r="H7" s="122"/>
      <c r="I7" s="122"/>
      <c r="J7" s="122"/>
      <c r="K7" s="122"/>
      <c r="L7" s="122"/>
      <c r="M7" s="122"/>
      <c r="N7" s="129"/>
      <c r="O7" s="122"/>
      <c r="P7" s="122"/>
      <c r="Q7" s="130" t="s">
        <v>128</v>
      </c>
      <c r="R7" s="122"/>
      <c r="S7" s="122"/>
      <c r="T7" s="131"/>
      <c r="U7" s="122"/>
      <c r="V7" s="122"/>
      <c r="W7" s="122"/>
      <c r="X7" s="122"/>
      <c r="Y7" s="122"/>
      <c r="Z7" s="122"/>
      <c r="AA7" s="122"/>
      <c r="AB7" s="122"/>
      <c r="AC7" s="122"/>
      <c r="AD7" s="122"/>
      <c r="AE7" s="122"/>
      <c r="AF7" s="122"/>
      <c r="AG7" s="122"/>
      <c r="AH7" s="122"/>
      <c r="AI7" s="122"/>
      <c r="AJ7" s="122"/>
      <c r="AK7" s="123"/>
      <c r="AL7" s="123"/>
      <c r="AM7" s="123"/>
      <c r="AN7" s="123"/>
      <c r="AO7" s="123"/>
      <c r="AP7" s="123"/>
      <c r="AQ7" s="123"/>
      <c r="AR7" s="123"/>
      <c r="AS7" s="123"/>
      <c r="AT7" s="132"/>
      <c r="AU7" s="129"/>
      <c r="AV7" s="129"/>
      <c r="AW7" s="122"/>
      <c r="AX7" s="122"/>
      <c r="AY7" s="131"/>
      <c r="AZ7" s="122"/>
      <c r="BA7" s="122"/>
      <c r="BB7" s="124"/>
    </row>
    <row r="8" spans="2:85" ht="21.6" customHeight="1" x14ac:dyDescent="0.15">
      <c r="B8" s="32"/>
      <c r="C8" s="32"/>
      <c r="D8" s="32"/>
      <c r="E8" s="32"/>
      <c r="F8" s="32"/>
      <c r="G8" s="32"/>
      <c r="H8" s="32"/>
      <c r="I8" s="32"/>
      <c r="J8" s="32"/>
      <c r="K8" s="32"/>
      <c r="L8" s="32"/>
      <c r="M8" s="32"/>
      <c r="N8" s="33"/>
      <c r="O8" s="32"/>
      <c r="P8" s="32"/>
      <c r="R8" s="32"/>
      <c r="S8" s="32"/>
      <c r="T8" s="46"/>
      <c r="U8" s="32"/>
      <c r="V8" s="32"/>
      <c r="W8" s="32"/>
      <c r="X8" s="32"/>
      <c r="Y8" s="32"/>
      <c r="Z8" s="32"/>
      <c r="AA8" s="32"/>
      <c r="AB8" s="32"/>
      <c r="AC8" s="32"/>
      <c r="AD8" s="32"/>
      <c r="AE8" s="32"/>
      <c r="AF8" s="32"/>
      <c r="AG8" s="32"/>
      <c r="AH8" s="32"/>
      <c r="AI8" s="32"/>
      <c r="AJ8" s="32"/>
      <c r="AK8" s="34"/>
      <c r="AL8" s="34"/>
      <c r="AM8" s="34"/>
      <c r="AN8" s="34"/>
      <c r="AO8" s="34"/>
      <c r="AP8" s="34"/>
      <c r="AQ8" s="34"/>
      <c r="AR8" s="34"/>
      <c r="AS8" s="34"/>
      <c r="AT8" s="133"/>
      <c r="AU8" s="33"/>
      <c r="AV8" s="33"/>
      <c r="AW8" s="32"/>
      <c r="AX8" s="32"/>
      <c r="AY8" s="46"/>
      <c r="AZ8" s="32"/>
      <c r="BA8" s="32"/>
      <c r="BB8" s="32"/>
    </row>
    <row r="9" spans="2:85" ht="21.6" customHeight="1" x14ac:dyDescent="0.15">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4"/>
      <c r="AL9" s="34"/>
      <c r="AM9" s="34"/>
      <c r="AN9" s="34"/>
      <c r="AO9" s="34"/>
      <c r="AP9" s="34"/>
      <c r="AQ9" s="34"/>
      <c r="AR9" s="34"/>
      <c r="AS9" s="34"/>
      <c r="AT9" s="34"/>
      <c r="AU9" s="32"/>
      <c r="AV9" s="32"/>
      <c r="AW9" s="32"/>
      <c r="AX9" s="32"/>
      <c r="AY9" s="32"/>
      <c r="AZ9" s="32"/>
      <c r="BA9" s="32"/>
      <c r="BB9" s="32"/>
    </row>
    <row r="10" spans="2:85" ht="21" customHeight="1" x14ac:dyDescent="0.15">
      <c r="B10" s="91"/>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1081" t="s">
        <v>154</v>
      </c>
      <c r="AJ10" s="1081"/>
      <c r="AK10" s="1081"/>
      <c r="AL10" s="1081"/>
      <c r="AM10" s="1081"/>
      <c r="AN10" s="1081"/>
      <c r="AO10" s="1081"/>
      <c r="AP10" s="1081"/>
      <c r="AQ10" s="1081"/>
      <c r="AR10" s="1081"/>
      <c r="AS10" s="1081"/>
      <c r="AT10" s="1081"/>
      <c r="AU10" s="1081"/>
      <c r="AV10" s="1081"/>
      <c r="AW10" s="1081"/>
      <c r="AX10" s="1081"/>
      <c r="AY10" s="1081"/>
      <c r="AZ10" s="38"/>
      <c r="BA10" s="92"/>
      <c r="BB10" s="134"/>
    </row>
    <row r="11" spans="2:85" ht="30" customHeight="1" x14ac:dyDescent="0.15">
      <c r="B11" s="135" t="s">
        <v>170</v>
      </c>
      <c r="C11" s="136"/>
      <c r="D11" s="32"/>
      <c r="E11" s="32"/>
      <c r="F11" s="32"/>
      <c r="G11" s="32"/>
      <c r="H11" s="32"/>
      <c r="I11" s="32" t="s">
        <v>171</v>
      </c>
      <c r="J11" s="32"/>
      <c r="K11" s="32"/>
      <c r="L11" s="32"/>
      <c r="M11" s="1093" t="s">
        <v>172</v>
      </c>
      <c r="N11" s="1093"/>
      <c r="O11" s="1093"/>
      <c r="P11" s="1093"/>
      <c r="Q11" s="1093"/>
      <c r="R11" s="1093"/>
      <c r="S11" s="1093"/>
      <c r="T11" s="1093"/>
      <c r="U11" s="32"/>
      <c r="V11" s="45" t="s">
        <v>173</v>
      </c>
      <c r="W11" s="45"/>
      <c r="X11" s="45"/>
      <c r="Y11" s="45"/>
      <c r="Z11" s="45"/>
      <c r="AA11" s="45"/>
      <c r="AB11" s="45"/>
      <c r="AC11" s="45"/>
      <c r="AD11" s="45"/>
      <c r="AE11" s="45"/>
      <c r="AF11" s="45"/>
      <c r="AG11" s="45"/>
      <c r="AH11" s="45"/>
      <c r="AI11" s="45"/>
      <c r="AJ11" s="45"/>
      <c r="AK11" s="45"/>
      <c r="AL11" s="44"/>
      <c r="AM11" s="59" t="s">
        <v>174</v>
      </c>
      <c r="AN11" s="45"/>
      <c r="AO11" s="45"/>
      <c r="AP11" s="45"/>
      <c r="AQ11" s="34" t="s">
        <v>57</v>
      </c>
      <c r="AR11" s="34"/>
      <c r="AS11" s="34"/>
      <c r="AT11" s="34"/>
      <c r="AU11" s="44" t="s">
        <v>175</v>
      </c>
      <c r="AV11" s="44"/>
      <c r="AX11" s="44"/>
      <c r="AZ11" s="32"/>
      <c r="BA11" s="32"/>
      <c r="BB11" s="137"/>
    </row>
    <row r="12" spans="2:85" ht="30" customHeight="1" x14ac:dyDescent="0.15">
      <c r="B12" s="95"/>
      <c r="C12" s="32"/>
      <c r="D12" s="32"/>
      <c r="E12" s="32"/>
      <c r="F12" s="32"/>
      <c r="G12" s="32"/>
      <c r="H12" s="32"/>
      <c r="I12" s="32" t="s">
        <v>176</v>
      </c>
      <c r="J12" s="32"/>
      <c r="K12" s="32"/>
      <c r="L12" s="32"/>
      <c r="M12" s="1094" t="s">
        <v>177</v>
      </c>
      <c r="N12" s="1094"/>
      <c r="O12" s="1094"/>
      <c r="P12" s="1094"/>
      <c r="Q12" s="1094"/>
      <c r="R12" s="1094"/>
      <c r="S12" s="1094"/>
      <c r="T12" s="1094"/>
      <c r="U12" s="32"/>
      <c r="V12" s="45" t="s">
        <v>178</v>
      </c>
      <c r="W12" s="45"/>
      <c r="X12" s="45"/>
      <c r="Y12" s="45"/>
      <c r="Z12" s="45"/>
      <c r="AA12" s="45"/>
      <c r="AB12" s="45"/>
      <c r="AC12" s="45"/>
      <c r="AD12" s="45"/>
      <c r="AE12" s="45"/>
      <c r="AF12" s="45"/>
      <c r="AG12" s="45"/>
      <c r="AH12" s="45"/>
      <c r="AI12" s="45"/>
      <c r="AJ12" s="45"/>
      <c r="AK12" s="45"/>
      <c r="AL12" s="58"/>
      <c r="AM12" s="59" t="s">
        <v>179</v>
      </c>
      <c r="AN12" s="45"/>
      <c r="AO12" s="45"/>
      <c r="AP12" s="45"/>
      <c r="AQ12" s="34" t="s">
        <v>180</v>
      </c>
      <c r="AR12" s="34"/>
      <c r="AS12" s="34"/>
      <c r="AT12" s="34"/>
      <c r="AU12" s="58" t="s">
        <v>181</v>
      </c>
      <c r="AV12" s="58"/>
      <c r="AX12" s="58"/>
      <c r="AZ12" s="32"/>
      <c r="BA12" s="32"/>
      <c r="BB12" s="137"/>
    </row>
    <row r="13" spans="2:85" ht="30" customHeight="1" x14ac:dyDescent="0.15">
      <c r="B13" s="95"/>
      <c r="C13" s="32"/>
      <c r="D13" s="32"/>
      <c r="E13" s="32"/>
      <c r="F13" s="32"/>
      <c r="G13" s="32"/>
      <c r="H13" s="32"/>
      <c r="I13" s="32"/>
      <c r="J13" s="32" t="s">
        <v>182</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4"/>
      <c r="AL13" s="32"/>
      <c r="AM13" s="32"/>
      <c r="AN13" s="34"/>
      <c r="AO13" s="34"/>
      <c r="AP13" s="34"/>
      <c r="AQ13" s="34"/>
      <c r="AR13" s="34"/>
      <c r="AS13" s="34"/>
      <c r="AT13" s="34"/>
      <c r="AU13" s="32"/>
      <c r="AV13" s="32"/>
      <c r="AX13" s="32"/>
      <c r="AZ13" s="32"/>
      <c r="BA13" s="32"/>
      <c r="BB13" s="137"/>
    </row>
    <row r="14" spans="2:85" ht="30" customHeight="1" x14ac:dyDescent="0.15">
      <c r="B14" s="95"/>
      <c r="C14" s="32"/>
      <c r="D14" s="32"/>
      <c r="E14" s="32"/>
      <c r="F14" s="32"/>
      <c r="G14" s="32"/>
      <c r="H14" s="32"/>
      <c r="I14" s="32"/>
      <c r="J14" s="32"/>
      <c r="K14" s="32"/>
      <c r="L14" s="32"/>
      <c r="M14" s="1094" t="s">
        <v>183</v>
      </c>
      <c r="N14" s="1094"/>
      <c r="O14" s="1094"/>
      <c r="P14" s="1094"/>
      <c r="Q14" s="1094"/>
      <c r="R14" s="1094"/>
      <c r="S14" s="1094"/>
      <c r="T14" s="1094"/>
      <c r="U14" s="32"/>
      <c r="V14" s="45" t="s">
        <v>184</v>
      </c>
      <c r="W14" s="45"/>
      <c r="X14" s="45"/>
      <c r="Y14" s="45"/>
      <c r="Z14" s="45"/>
      <c r="AA14" s="45"/>
      <c r="AB14" s="45"/>
      <c r="AC14" s="45"/>
      <c r="AD14" s="45"/>
      <c r="AE14" s="45"/>
      <c r="AF14" s="45"/>
      <c r="AG14" s="45"/>
      <c r="AH14" s="45"/>
      <c r="AI14" s="45"/>
      <c r="AJ14" s="45"/>
      <c r="AK14" s="45"/>
      <c r="AL14" s="44"/>
      <c r="AM14" s="59" t="s">
        <v>185</v>
      </c>
      <c r="AN14" s="45"/>
      <c r="AO14" s="45"/>
      <c r="AP14" s="45"/>
      <c r="AQ14" s="34" t="s">
        <v>180</v>
      </c>
      <c r="AR14" s="34"/>
      <c r="AS14" s="34"/>
      <c r="AT14" s="34"/>
      <c r="AU14" s="58" t="s">
        <v>186</v>
      </c>
      <c r="AV14" s="58"/>
      <c r="AX14" s="44"/>
      <c r="AZ14" s="32"/>
      <c r="BA14" s="32"/>
      <c r="BB14" s="137"/>
    </row>
    <row r="15" spans="2:85" ht="18.75" customHeight="1" x14ac:dyDescent="0.15">
      <c r="B15" s="95"/>
      <c r="C15" s="32"/>
      <c r="D15" s="32"/>
      <c r="E15" s="32"/>
      <c r="F15" s="32"/>
      <c r="G15" s="32"/>
      <c r="H15" s="32"/>
      <c r="I15" s="32"/>
      <c r="J15" s="32"/>
      <c r="K15" s="32"/>
      <c r="L15" s="32"/>
      <c r="M15" s="33"/>
      <c r="N15" s="33"/>
      <c r="O15" s="33"/>
      <c r="P15" s="33"/>
      <c r="Q15" s="33"/>
      <c r="R15" s="33"/>
      <c r="S15" s="33"/>
      <c r="T15" s="33"/>
      <c r="U15" s="32"/>
      <c r="V15" s="32"/>
      <c r="W15" s="32"/>
      <c r="X15" s="32"/>
      <c r="Y15" s="32"/>
      <c r="Z15" s="32"/>
      <c r="AA15" s="32"/>
      <c r="AB15" s="32"/>
      <c r="AC15" s="32"/>
      <c r="AD15" s="32"/>
      <c r="AE15" s="32"/>
      <c r="AF15" s="32"/>
      <c r="AG15" s="32"/>
      <c r="AH15" s="32"/>
      <c r="AI15" s="32"/>
      <c r="AJ15" s="32"/>
      <c r="AK15" s="34"/>
      <c r="AL15" s="34"/>
      <c r="AM15" s="34"/>
      <c r="AN15" s="34"/>
      <c r="AO15" s="34"/>
      <c r="AP15" s="34"/>
      <c r="AQ15" s="34"/>
      <c r="AR15" s="34"/>
      <c r="AS15" s="34"/>
      <c r="AT15" s="34"/>
      <c r="AU15" s="59"/>
      <c r="AV15" s="59"/>
      <c r="AW15" s="46"/>
      <c r="AX15" s="46"/>
      <c r="AY15" s="46"/>
      <c r="AZ15" s="32"/>
      <c r="BA15" s="32"/>
      <c r="BB15" s="137"/>
    </row>
    <row r="16" spans="2:85" s="86" customFormat="1" ht="17.25" customHeight="1" x14ac:dyDescent="0.15">
      <c r="B16" s="84"/>
      <c r="C16" s="77"/>
      <c r="D16" s="77"/>
      <c r="E16" s="77"/>
      <c r="F16" s="44" t="s">
        <v>187</v>
      </c>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51"/>
      <c r="AL16" s="51"/>
      <c r="AM16" s="51"/>
      <c r="AN16" s="51"/>
      <c r="AO16" s="51"/>
      <c r="AP16" s="51"/>
      <c r="AQ16" s="51"/>
      <c r="AR16" s="51"/>
      <c r="AS16" s="51"/>
      <c r="AT16" s="51"/>
      <c r="AU16" s="77"/>
      <c r="AV16" s="77"/>
      <c r="AW16" s="77"/>
      <c r="AX16" s="77"/>
      <c r="AY16" s="77"/>
      <c r="AZ16" s="77"/>
      <c r="BA16" s="77"/>
      <c r="BB16" s="85"/>
    </row>
    <row r="17" spans="2:54" s="86" customFormat="1" ht="17.25" customHeight="1" x14ac:dyDescent="0.15">
      <c r="B17" s="84"/>
      <c r="C17" s="77"/>
      <c r="D17" s="77"/>
      <c r="E17" s="77"/>
      <c r="F17" s="44" t="s">
        <v>188</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51"/>
      <c r="AL17" s="51"/>
      <c r="AM17" s="51"/>
      <c r="AN17" s="51"/>
      <c r="AO17" s="51"/>
      <c r="AP17" s="51"/>
      <c r="AQ17" s="51"/>
      <c r="AR17" s="51"/>
      <c r="AS17" s="51"/>
      <c r="AT17" s="51"/>
      <c r="AU17" s="77"/>
      <c r="AV17" s="77"/>
      <c r="AW17" s="77"/>
      <c r="AX17" s="77"/>
      <c r="AY17" s="77"/>
      <c r="AZ17" s="77"/>
      <c r="BA17" s="77"/>
      <c r="BB17" s="85"/>
    </row>
    <row r="18" spans="2:54" ht="15" customHeight="1" x14ac:dyDescent="0.15">
      <c r="B18" s="121"/>
      <c r="C18" s="122"/>
      <c r="D18" s="122"/>
      <c r="E18" s="123"/>
      <c r="F18" s="123"/>
      <c r="G18" s="123"/>
      <c r="H18" s="123"/>
      <c r="I18" s="123"/>
      <c r="J18" s="123"/>
      <c r="K18" s="123"/>
      <c r="L18" s="123"/>
      <c r="M18" s="123"/>
      <c r="N18" s="132"/>
      <c r="O18" s="123"/>
      <c r="P18" s="123"/>
      <c r="Q18" s="123"/>
      <c r="R18" s="123"/>
      <c r="S18" s="123"/>
      <c r="T18" s="138"/>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32"/>
      <c r="AU18" s="132"/>
      <c r="AV18" s="132"/>
      <c r="AW18" s="123"/>
      <c r="AX18" s="123"/>
      <c r="AY18" s="138"/>
      <c r="AZ18" s="123"/>
      <c r="BA18" s="123"/>
      <c r="BB18" s="124"/>
    </row>
    <row r="19" spans="2:54" ht="21.6" customHeight="1" x14ac:dyDescent="0.15">
      <c r="B19" s="32"/>
      <c r="C19" s="32"/>
      <c r="D19" s="32"/>
      <c r="E19" s="32"/>
      <c r="F19" s="32"/>
      <c r="G19" s="32"/>
      <c r="H19" s="32"/>
      <c r="I19" s="32"/>
      <c r="J19" s="32"/>
      <c r="K19" s="32"/>
      <c r="L19" s="32"/>
      <c r="M19" s="32"/>
      <c r="N19" s="33"/>
      <c r="O19" s="32"/>
      <c r="P19" s="32"/>
      <c r="Q19" s="32"/>
      <c r="R19" s="32"/>
      <c r="S19" s="32"/>
      <c r="T19" s="46"/>
      <c r="U19" s="32"/>
      <c r="V19" s="32"/>
      <c r="W19" s="32"/>
      <c r="X19" s="32"/>
      <c r="Y19" s="32"/>
      <c r="Z19" s="32"/>
      <c r="AA19" s="32"/>
      <c r="AB19" s="32"/>
      <c r="AC19" s="32"/>
      <c r="AD19" s="32"/>
      <c r="AE19" s="32"/>
      <c r="AF19" s="32"/>
      <c r="AG19" s="32"/>
      <c r="AH19" s="32"/>
      <c r="AI19" s="32"/>
      <c r="AJ19" s="32"/>
      <c r="AK19" s="34"/>
      <c r="AL19" s="34"/>
      <c r="AM19" s="34"/>
      <c r="AN19" s="34"/>
      <c r="AO19" s="34"/>
      <c r="AP19" s="34"/>
      <c r="AQ19" s="34"/>
      <c r="AR19" s="34"/>
      <c r="AS19" s="34"/>
      <c r="AT19" s="133"/>
      <c r="AU19" s="33"/>
      <c r="AV19" s="33"/>
      <c r="AW19" s="32"/>
      <c r="AX19" s="32"/>
      <c r="AY19" s="46"/>
      <c r="AZ19" s="32"/>
      <c r="BA19" s="32"/>
      <c r="BB19" s="32"/>
    </row>
    <row r="20" spans="2:54" ht="21.6" customHeight="1" x14ac:dyDescent="0.15"/>
    <row r="21" spans="2:54" ht="22.5" hidden="1" customHeight="1" x14ac:dyDescent="0.15"/>
    <row r="22" spans="2:54" ht="22.5" hidden="1" customHeight="1" x14ac:dyDescent="0.15"/>
    <row r="23" spans="2:54" ht="21" customHeight="1" x14ac:dyDescent="0.15">
      <c r="B23" s="91"/>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1081" t="s">
        <v>154</v>
      </c>
      <c r="AJ23" s="1081"/>
      <c r="AK23" s="1081"/>
      <c r="AL23" s="1081"/>
      <c r="AM23" s="1081"/>
      <c r="AN23" s="1081"/>
      <c r="AO23" s="1081"/>
      <c r="AP23" s="1081"/>
      <c r="AQ23" s="1081"/>
      <c r="AR23" s="1081"/>
      <c r="AS23" s="1081"/>
      <c r="AT23" s="1081"/>
      <c r="AU23" s="1081"/>
      <c r="AV23" s="1081"/>
      <c r="AW23" s="1081"/>
      <c r="AX23" s="1081"/>
      <c r="AY23" s="1081"/>
      <c r="AZ23" s="38"/>
      <c r="BA23" s="92"/>
      <c r="BB23" s="134"/>
    </row>
    <row r="24" spans="2:54" ht="30" customHeight="1" x14ac:dyDescent="0.15">
      <c r="B24" s="135" t="s">
        <v>189</v>
      </c>
      <c r="C24" s="136"/>
      <c r="D24" s="32"/>
      <c r="E24" s="32"/>
      <c r="F24" s="32"/>
      <c r="G24" s="32"/>
      <c r="H24" s="32"/>
      <c r="I24" s="32" t="s">
        <v>176</v>
      </c>
      <c r="J24" s="32"/>
      <c r="K24" s="32"/>
      <c r="L24" s="32"/>
      <c r="M24" s="1092" t="s">
        <v>190</v>
      </c>
      <c r="N24" s="1092"/>
      <c r="O24" s="1092"/>
      <c r="P24" s="1092"/>
      <c r="Q24" s="1092"/>
      <c r="R24" s="1092"/>
      <c r="S24" s="1092"/>
      <c r="T24" s="1092"/>
      <c r="U24" s="32"/>
      <c r="V24" s="45" t="s">
        <v>191</v>
      </c>
      <c r="W24" s="45"/>
      <c r="X24" s="45"/>
      <c r="Y24" s="45"/>
      <c r="Z24" s="45"/>
      <c r="AA24" s="45"/>
      <c r="AB24" s="45"/>
      <c r="AC24" s="45"/>
      <c r="AD24" s="45"/>
      <c r="AE24" s="45"/>
      <c r="AF24" s="45"/>
      <c r="AG24" s="45"/>
      <c r="AH24" s="45"/>
      <c r="AI24" s="45"/>
      <c r="AJ24" s="45"/>
      <c r="AK24" s="45"/>
      <c r="AL24" s="45"/>
      <c r="AM24" s="59" t="s">
        <v>192</v>
      </c>
      <c r="AN24" s="45"/>
      <c r="AO24" s="45"/>
      <c r="AP24" s="34"/>
      <c r="AQ24" s="34" t="s">
        <v>180</v>
      </c>
      <c r="AR24" s="34"/>
      <c r="AS24" s="34"/>
      <c r="AT24" s="34"/>
      <c r="AU24" s="139"/>
      <c r="AV24" s="44"/>
      <c r="AW24" s="44"/>
      <c r="AX24" s="44"/>
      <c r="AY24" s="59"/>
      <c r="AZ24" s="32"/>
      <c r="BA24" s="32"/>
      <c r="BB24" s="137"/>
    </row>
    <row r="25" spans="2:54" ht="30" customHeight="1" x14ac:dyDescent="0.15">
      <c r="B25" s="95"/>
      <c r="C25" s="32"/>
      <c r="D25" s="32"/>
      <c r="E25" s="32"/>
      <c r="F25" s="32"/>
      <c r="G25" s="32"/>
      <c r="H25" s="32"/>
      <c r="I25" s="32"/>
      <c r="J25" s="32" t="s">
        <v>193</v>
      </c>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4"/>
      <c r="AL25" s="34"/>
      <c r="AM25" s="34"/>
      <c r="AN25" s="34"/>
      <c r="AO25" s="34"/>
      <c r="AP25" s="34"/>
      <c r="AQ25" s="34"/>
      <c r="AR25" s="34"/>
      <c r="AS25" s="34"/>
      <c r="AT25" s="34"/>
      <c r="AU25" s="32"/>
      <c r="AV25" s="58"/>
      <c r="AW25" s="58"/>
      <c r="AX25" s="58"/>
      <c r="AY25" s="58"/>
      <c r="AZ25" s="32"/>
      <c r="BA25" s="32"/>
      <c r="BB25" s="137"/>
    </row>
    <row r="26" spans="2:54" ht="30" customHeight="1" x14ac:dyDescent="0.15">
      <c r="B26" s="95"/>
      <c r="C26" s="32"/>
      <c r="D26" s="32"/>
      <c r="E26" s="32"/>
      <c r="F26" s="32"/>
      <c r="G26" s="32"/>
      <c r="H26" s="32"/>
      <c r="I26" s="32"/>
      <c r="J26" s="32"/>
      <c r="K26" s="32"/>
      <c r="L26" s="32"/>
      <c r="M26" s="1092" t="s">
        <v>194</v>
      </c>
      <c r="N26" s="1092"/>
      <c r="O26" s="1092"/>
      <c r="P26" s="1092"/>
      <c r="Q26" s="1092"/>
      <c r="R26" s="1092"/>
      <c r="S26" s="1092"/>
      <c r="T26" s="1092"/>
      <c r="U26" s="32"/>
      <c r="V26" s="45" t="s">
        <v>195</v>
      </c>
      <c r="W26" s="45"/>
      <c r="X26" s="45"/>
      <c r="Y26" s="45"/>
      <c r="Z26" s="45"/>
      <c r="AA26" s="45"/>
      <c r="AB26" s="45"/>
      <c r="AC26" s="45"/>
      <c r="AD26" s="45"/>
      <c r="AE26" s="45"/>
      <c r="AF26" s="45"/>
      <c r="AG26" s="45"/>
      <c r="AH26" s="45"/>
      <c r="AI26" s="45"/>
      <c r="AJ26" s="45"/>
      <c r="AK26" s="45"/>
      <c r="AL26" s="45"/>
      <c r="AM26" s="59" t="s">
        <v>196</v>
      </c>
      <c r="AN26" s="45"/>
      <c r="AO26" s="45"/>
      <c r="AP26" s="34"/>
      <c r="AQ26" s="34"/>
      <c r="AR26" s="34"/>
      <c r="AS26" s="34"/>
      <c r="AT26" s="34"/>
      <c r="AU26" s="139"/>
      <c r="AV26" s="139"/>
      <c r="AW26" s="44"/>
      <c r="AX26" s="44"/>
      <c r="AY26" s="59"/>
      <c r="AZ26" s="32"/>
      <c r="BA26" s="32"/>
      <c r="BB26" s="137"/>
    </row>
    <row r="27" spans="2:54" ht="15" customHeight="1" x14ac:dyDescent="0.15">
      <c r="B27" s="121"/>
      <c r="C27" s="122"/>
      <c r="D27" s="122"/>
      <c r="E27" s="122"/>
      <c r="F27" s="122"/>
      <c r="G27" s="122"/>
      <c r="H27" s="122"/>
      <c r="I27" s="122"/>
      <c r="J27" s="122"/>
      <c r="K27" s="122"/>
      <c r="L27" s="122"/>
      <c r="M27" s="122"/>
      <c r="N27" s="129"/>
      <c r="O27" s="122"/>
      <c r="P27" s="122"/>
      <c r="Q27" s="122"/>
      <c r="R27" s="122"/>
      <c r="S27" s="122"/>
      <c r="T27" s="131"/>
      <c r="U27" s="122"/>
      <c r="V27" s="122"/>
      <c r="W27" s="122"/>
      <c r="X27" s="122"/>
      <c r="Y27" s="122"/>
      <c r="Z27" s="122"/>
      <c r="AA27" s="122"/>
      <c r="AB27" s="122"/>
      <c r="AC27" s="122"/>
      <c r="AD27" s="122"/>
      <c r="AE27" s="122"/>
      <c r="AF27" s="122"/>
      <c r="AG27" s="122"/>
      <c r="AH27" s="122"/>
      <c r="AI27" s="122"/>
      <c r="AJ27" s="122"/>
      <c r="AK27" s="123"/>
      <c r="AL27" s="123"/>
      <c r="AM27" s="123"/>
      <c r="AN27" s="123"/>
      <c r="AO27" s="123"/>
      <c r="AP27" s="123"/>
      <c r="AQ27" s="123"/>
      <c r="AR27" s="123"/>
      <c r="AS27" s="123"/>
      <c r="AT27" s="132"/>
      <c r="AU27" s="129"/>
      <c r="AV27" s="129"/>
      <c r="AW27" s="122"/>
      <c r="AX27" s="122"/>
      <c r="AY27" s="131"/>
      <c r="AZ27" s="122"/>
      <c r="BA27" s="122"/>
      <c r="BB27" s="124"/>
    </row>
    <row r="28" spans="2:54" ht="21.6" customHeight="1" x14ac:dyDescent="0.15">
      <c r="B28" s="32"/>
      <c r="C28" s="32"/>
      <c r="D28" s="32"/>
      <c r="E28" s="32"/>
      <c r="F28" s="32"/>
      <c r="G28" s="32"/>
      <c r="H28" s="32"/>
      <c r="I28" s="32"/>
      <c r="J28" s="32"/>
      <c r="K28" s="32"/>
      <c r="L28" s="32"/>
      <c r="M28" s="32"/>
      <c r="N28" s="33"/>
      <c r="O28" s="32"/>
      <c r="P28" s="32"/>
      <c r="Q28" s="32"/>
      <c r="R28" s="32"/>
      <c r="S28" s="32"/>
      <c r="T28" s="46"/>
      <c r="U28" s="32"/>
      <c r="V28" s="32"/>
      <c r="W28" s="32"/>
      <c r="X28" s="32"/>
      <c r="Y28" s="32"/>
      <c r="Z28" s="32"/>
      <c r="AA28" s="32"/>
      <c r="AB28" s="32"/>
      <c r="AC28" s="32"/>
      <c r="AD28" s="32"/>
      <c r="AE28" s="32"/>
      <c r="AF28" s="32"/>
      <c r="AG28" s="32"/>
      <c r="AH28" s="32"/>
      <c r="AI28" s="32"/>
      <c r="AJ28" s="32"/>
      <c r="AK28" s="34"/>
      <c r="AL28" s="34"/>
      <c r="AM28" s="34"/>
      <c r="AN28" s="34"/>
      <c r="AO28" s="34"/>
      <c r="AP28" s="34"/>
      <c r="AQ28" s="34"/>
      <c r="AR28" s="34"/>
      <c r="AS28" s="34"/>
      <c r="AT28" s="133"/>
      <c r="AU28" s="33"/>
      <c r="AV28" s="33"/>
      <c r="AW28" s="32"/>
      <c r="AX28" s="32"/>
      <c r="AY28" s="46"/>
      <c r="AZ28" s="32"/>
      <c r="BA28" s="32"/>
      <c r="BB28" s="32"/>
    </row>
    <row r="29" spans="2:54" ht="21.6" customHeight="1" x14ac:dyDescent="0.15"/>
    <row r="30" spans="2:54" ht="30" customHeight="1" x14ac:dyDescent="0.15">
      <c r="B30" s="140" t="s">
        <v>197</v>
      </c>
      <c r="C30" s="141"/>
      <c r="D30" s="92"/>
      <c r="E30" s="92"/>
      <c r="F30" s="92"/>
      <c r="G30" s="92"/>
      <c r="H30" s="92"/>
      <c r="I30" s="92"/>
      <c r="J30" s="92"/>
      <c r="K30" s="142"/>
      <c r="L30" s="142"/>
      <c r="M30" s="142"/>
      <c r="N30" s="143"/>
      <c r="O30" s="144" t="s">
        <v>198</v>
      </c>
      <c r="P30" s="145"/>
      <c r="Q30" s="93" t="s">
        <v>70</v>
      </c>
      <c r="R30" s="142"/>
      <c r="S30" s="142"/>
      <c r="T30" s="142"/>
      <c r="U30" s="142"/>
      <c r="V30" s="142"/>
      <c r="W30" s="142"/>
      <c r="X30" s="146" t="s">
        <v>199</v>
      </c>
      <c r="Y30" s="92"/>
      <c r="Z30" s="92"/>
      <c r="AA30" s="142"/>
      <c r="AB30" s="142"/>
      <c r="AC30" s="142"/>
      <c r="AD30" s="142"/>
      <c r="AE30" s="92"/>
      <c r="AF30" s="92"/>
      <c r="AG30" s="92"/>
      <c r="AH30" s="92"/>
      <c r="AI30" s="92"/>
      <c r="AJ30" s="92"/>
      <c r="AK30" s="147"/>
      <c r="AL30" s="147"/>
      <c r="AM30" s="147"/>
      <c r="AN30" s="147"/>
      <c r="AO30" s="147"/>
      <c r="AP30" s="148"/>
      <c r="AQ30" s="148"/>
      <c r="AR30" s="148"/>
      <c r="AS30" s="148"/>
      <c r="AT30" s="148"/>
      <c r="AU30" s="149"/>
      <c r="AV30" s="149"/>
      <c r="AW30" s="92"/>
      <c r="AX30" s="92"/>
      <c r="AY30" s="150"/>
      <c r="AZ30" s="92"/>
      <c r="BA30" s="92"/>
      <c r="BB30" s="134"/>
    </row>
    <row r="31" spans="2:54" ht="15" customHeight="1" x14ac:dyDescent="0.15">
      <c r="B31" s="151"/>
      <c r="C31" s="136"/>
      <c r="D31" s="32"/>
      <c r="E31" s="32"/>
      <c r="F31" s="32"/>
      <c r="G31" s="32"/>
      <c r="H31" s="32"/>
      <c r="I31" s="32"/>
      <c r="J31" s="32"/>
      <c r="K31" s="32"/>
      <c r="L31" s="44"/>
      <c r="M31" s="44"/>
      <c r="N31" s="44"/>
      <c r="O31" s="44"/>
      <c r="P31" s="44"/>
      <c r="Q31" s="44"/>
      <c r="R31" s="44"/>
      <c r="S31" s="44"/>
      <c r="T31" s="44"/>
      <c r="U31" s="44"/>
      <c r="V31" s="44"/>
      <c r="W31" s="44"/>
      <c r="X31" s="44"/>
      <c r="Y31" s="44"/>
      <c r="Z31" s="44"/>
      <c r="AA31" s="44"/>
      <c r="AB31" s="44"/>
      <c r="AC31" s="44"/>
      <c r="AD31" s="44"/>
      <c r="AE31" s="32"/>
      <c r="AF31" s="32"/>
      <c r="AG31" s="32"/>
      <c r="AH31" s="32"/>
      <c r="AI31" s="32"/>
      <c r="AJ31" s="32"/>
      <c r="AK31" s="133"/>
      <c r="AL31" s="133"/>
      <c r="AM31" s="133"/>
      <c r="AN31" s="133"/>
      <c r="AO31" s="133"/>
      <c r="AP31" s="34"/>
      <c r="AQ31" s="34"/>
      <c r="AR31" s="34"/>
      <c r="AS31" s="34"/>
      <c r="AT31" s="34"/>
      <c r="AU31" s="33"/>
      <c r="AV31" s="33"/>
      <c r="AW31" s="32"/>
      <c r="AX31" s="32"/>
      <c r="AY31" s="46"/>
      <c r="AZ31" s="32"/>
      <c r="BA31" s="32"/>
      <c r="BB31" s="137"/>
    </row>
    <row r="32" spans="2:54" s="103" customFormat="1" ht="21.75" customHeight="1" x14ac:dyDescent="0.15">
      <c r="B32" s="102"/>
      <c r="C32" s="33"/>
      <c r="D32" s="33"/>
      <c r="E32" s="33"/>
      <c r="F32" s="44" t="s">
        <v>200</v>
      </c>
      <c r="G32" s="33"/>
      <c r="H32" s="33"/>
      <c r="I32" s="33"/>
      <c r="J32" s="33"/>
      <c r="K32" s="33"/>
      <c r="L32" s="33"/>
      <c r="M32" s="33"/>
      <c r="N32" s="33"/>
      <c r="O32" s="33"/>
      <c r="P32" s="33"/>
      <c r="Q32" s="33"/>
      <c r="R32" s="33"/>
      <c r="S32" s="33"/>
      <c r="T32" s="46"/>
      <c r="U32" s="33"/>
      <c r="V32" s="33"/>
      <c r="W32" s="33"/>
      <c r="X32" s="33"/>
      <c r="Y32" s="33"/>
      <c r="Z32" s="33"/>
      <c r="AA32" s="33"/>
      <c r="AB32" s="33"/>
      <c r="AC32" s="33"/>
      <c r="AD32" s="33"/>
      <c r="AE32" s="33"/>
      <c r="AF32" s="33"/>
      <c r="AG32" s="33"/>
      <c r="AH32" s="33"/>
      <c r="AI32" s="33"/>
      <c r="AJ32" s="33"/>
      <c r="AK32" s="133"/>
      <c r="AL32" s="133"/>
      <c r="AM32" s="133"/>
      <c r="AN32" s="133"/>
      <c r="AO32" s="133"/>
      <c r="AP32" s="133"/>
      <c r="AQ32" s="133"/>
      <c r="AR32" s="133"/>
      <c r="AS32" s="133"/>
      <c r="AT32" s="133"/>
      <c r="AU32" s="33"/>
      <c r="AV32" s="33"/>
      <c r="AW32" s="33"/>
      <c r="AX32" s="33"/>
      <c r="AY32" s="46"/>
      <c r="AZ32" s="33"/>
      <c r="BA32" s="33"/>
      <c r="BB32" s="101"/>
    </row>
    <row r="33" spans="1:54" s="103" customFormat="1" ht="12" customHeight="1" x14ac:dyDescent="0.15">
      <c r="B33" s="102"/>
      <c r="C33" s="33"/>
      <c r="D33" s="33"/>
      <c r="E33" s="33"/>
      <c r="F33" s="44"/>
      <c r="G33" s="33"/>
      <c r="H33" s="33"/>
      <c r="I33" s="33"/>
      <c r="J33" s="33"/>
      <c r="K33" s="33"/>
      <c r="L33" s="33"/>
      <c r="M33" s="33"/>
      <c r="N33" s="33"/>
      <c r="O33" s="33"/>
      <c r="P33" s="33"/>
      <c r="Q33" s="33"/>
      <c r="R33" s="33"/>
      <c r="S33" s="33"/>
      <c r="T33" s="46"/>
      <c r="U33" s="33"/>
      <c r="V33" s="33"/>
      <c r="W33" s="33"/>
      <c r="X33" s="33"/>
      <c r="Y33" s="33"/>
      <c r="Z33" s="33"/>
      <c r="AA33" s="33"/>
      <c r="AB33" s="33"/>
      <c r="AC33" s="33"/>
      <c r="AD33" s="33"/>
      <c r="AE33" s="33"/>
      <c r="AF33" s="33"/>
      <c r="AG33" s="33"/>
      <c r="AH33" s="33"/>
      <c r="AI33" s="33"/>
      <c r="AJ33" s="33"/>
      <c r="AK33" s="133"/>
      <c r="AL33" s="133"/>
      <c r="AM33" s="133"/>
      <c r="AN33" s="133"/>
      <c r="AO33" s="133"/>
      <c r="AP33" s="133"/>
      <c r="AQ33" s="133"/>
      <c r="AR33" s="133"/>
      <c r="AS33" s="133"/>
      <c r="AT33" s="133"/>
      <c r="AU33" s="33"/>
      <c r="AV33" s="33"/>
      <c r="AW33" s="33"/>
      <c r="AX33" s="33"/>
      <c r="AY33" s="46"/>
      <c r="AZ33" s="33"/>
      <c r="BA33" s="33"/>
      <c r="BB33" s="101"/>
    </row>
    <row r="34" spans="1:54" s="103" customFormat="1" ht="21.75" customHeight="1" x14ac:dyDescent="0.15">
      <c r="B34" s="102"/>
      <c r="C34" s="33"/>
      <c r="D34" s="33"/>
      <c r="E34" s="33"/>
      <c r="F34" s="45" t="s">
        <v>201</v>
      </c>
      <c r="G34" s="33"/>
      <c r="H34" s="33"/>
      <c r="I34" s="33"/>
      <c r="J34" s="33"/>
      <c r="K34" s="33"/>
      <c r="L34" s="33"/>
      <c r="M34" s="33"/>
      <c r="N34" s="33"/>
      <c r="O34" s="33"/>
      <c r="P34" s="33"/>
      <c r="Q34" s="33"/>
      <c r="R34" s="33"/>
      <c r="S34" s="33"/>
      <c r="T34" s="46"/>
      <c r="U34" s="33"/>
      <c r="V34" s="33"/>
      <c r="W34" s="33"/>
      <c r="X34" s="33"/>
      <c r="Y34" s="33"/>
      <c r="Z34" s="33"/>
      <c r="AA34" s="33"/>
      <c r="AB34" s="33"/>
      <c r="AC34" s="33"/>
      <c r="AD34" s="33"/>
      <c r="AE34" s="33"/>
      <c r="AF34" s="33"/>
      <c r="AG34" s="33"/>
      <c r="AH34" s="33"/>
      <c r="AI34" s="33"/>
      <c r="AJ34" s="33"/>
      <c r="AK34" s="133"/>
      <c r="AL34" s="133"/>
      <c r="AM34" s="133"/>
      <c r="AN34" s="133"/>
      <c r="AO34" s="133"/>
      <c r="AP34" s="133"/>
      <c r="AQ34" s="133"/>
      <c r="AR34" s="133"/>
      <c r="AS34" s="133"/>
      <c r="AT34" s="133"/>
      <c r="AU34" s="33"/>
      <c r="AV34" s="33"/>
      <c r="AW34" s="33"/>
      <c r="AX34" s="33"/>
      <c r="AY34" s="46"/>
      <c r="AZ34" s="33"/>
      <c r="BA34" s="33"/>
      <c r="BB34" s="101"/>
    </row>
    <row r="35" spans="1:54" ht="15" customHeight="1" x14ac:dyDescent="0.15">
      <c r="B35" s="121"/>
      <c r="C35" s="122"/>
      <c r="D35" s="122"/>
      <c r="E35" s="122"/>
      <c r="F35" s="152"/>
      <c r="G35" s="122"/>
      <c r="H35" s="122"/>
      <c r="I35" s="122"/>
      <c r="J35" s="122"/>
      <c r="K35" s="122"/>
      <c r="L35" s="122"/>
      <c r="M35" s="122"/>
      <c r="N35" s="129"/>
      <c r="O35" s="122"/>
      <c r="P35" s="122"/>
      <c r="Q35" s="122"/>
      <c r="R35" s="122"/>
      <c r="S35" s="122"/>
      <c r="T35" s="131"/>
      <c r="U35" s="122"/>
      <c r="V35" s="122"/>
      <c r="W35" s="122"/>
      <c r="X35" s="122"/>
      <c r="Y35" s="122"/>
      <c r="Z35" s="122"/>
      <c r="AA35" s="122"/>
      <c r="AB35" s="122"/>
      <c r="AC35" s="122"/>
      <c r="AD35" s="122"/>
      <c r="AE35" s="122"/>
      <c r="AF35" s="122"/>
      <c r="AG35" s="122"/>
      <c r="AH35" s="122"/>
      <c r="AI35" s="122"/>
      <c r="AJ35" s="122"/>
      <c r="AK35" s="123"/>
      <c r="AL35" s="123"/>
      <c r="AM35" s="123"/>
      <c r="AN35" s="123"/>
      <c r="AO35" s="123"/>
      <c r="AP35" s="123"/>
      <c r="AQ35" s="123"/>
      <c r="AR35" s="123"/>
      <c r="AS35" s="123"/>
      <c r="AT35" s="123"/>
      <c r="AU35" s="129"/>
      <c r="AV35" s="129"/>
      <c r="AW35" s="122"/>
      <c r="AX35" s="122"/>
      <c r="AY35" s="131"/>
      <c r="AZ35" s="122"/>
      <c r="BA35" s="122"/>
      <c r="BB35" s="124"/>
    </row>
    <row r="36" spans="1:54" ht="36.950000000000003" customHeight="1" x14ac:dyDescent="0.15">
      <c r="B36" s="92"/>
      <c r="C36" s="92"/>
      <c r="D36" s="92"/>
      <c r="E36" s="92"/>
      <c r="F36" s="142"/>
      <c r="G36" s="92"/>
      <c r="H36" s="92"/>
      <c r="I36" s="92"/>
      <c r="J36" s="92"/>
      <c r="K36" s="92"/>
      <c r="L36" s="92"/>
      <c r="M36" s="92"/>
      <c r="N36" s="149"/>
      <c r="O36" s="92"/>
      <c r="P36" s="92"/>
      <c r="Q36" s="92"/>
      <c r="R36" s="92"/>
      <c r="S36" s="92"/>
      <c r="T36" s="150"/>
      <c r="U36" s="92"/>
      <c r="V36" s="92"/>
      <c r="W36" s="92"/>
      <c r="X36" s="92"/>
      <c r="Y36" s="92"/>
      <c r="Z36" s="92"/>
      <c r="AA36" s="92"/>
      <c r="AB36" s="92"/>
      <c r="AC36" s="92"/>
      <c r="AD36" s="92"/>
      <c r="AE36" s="92"/>
      <c r="AF36" s="92"/>
      <c r="AG36" s="92"/>
      <c r="AH36" s="92"/>
      <c r="AI36" s="92"/>
      <c r="AJ36" s="92"/>
      <c r="AK36" s="148"/>
      <c r="AL36" s="148"/>
      <c r="AM36" s="148"/>
      <c r="AN36" s="148"/>
      <c r="AO36" s="148"/>
      <c r="AP36" s="148"/>
      <c r="AQ36" s="148"/>
      <c r="AR36" s="148"/>
      <c r="AS36" s="148"/>
      <c r="AT36" s="148"/>
      <c r="AU36" s="149"/>
      <c r="AV36" s="149"/>
      <c r="AW36" s="92"/>
      <c r="AX36" s="92"/>
      <c r="AY36" s="150"/>
      <c r="AZ36" s="92"/>
      <c r="BA36" s="92"/>
      <c r="BB36" s="92"/>
    </row>
    <row r="37" spans="1:54" ht="9.9499999999999993" customHeight="1" x14ac:dyDescent="0.15">
      <c r="B37" s="153"/>
      <c r="C37" s="154"/>
      <c r="D37" s="154"/>
      <c r="E37" s="154"/>
      <c r="F37" s="155"/>
      <c r="G37" s="154"/>
      <c r="H37" s="154"/>
      <c r="I37" s="154"/>
      <c r="J37" s="154"/>
      <c r="K37" s="154"/>
      <c r="L37" s="154"/>
      <c r="M37" s="154"/>
      <c r="N37" s="156"/>
      <c r="O37" s="154"/>
      <c r="P37" s="154"/>
      <c r="Q37" s="154"/>
      <c r="R37" s="154"/>
      <c r="S37" s="154"/>
      <c r="T37" s="157"/>
      <c r="U37" s="154"/>
      <c r="V37" s="154"/>
      <c r="W37" s="154"/>
      <c r="X37" s="154"/>
      <c r="Y37" s="154"/>
      <c r="Z37" s="154"/>
      <c r="AA37" s="154"/>
      <c r="AB37" s="154"/>
      <c r="AC37" s="154"/>
      <c r="AD37" s="154"/>
      <c r="AE37" s="154"/>
      <c r="AF37" s="154"/>
      <c r="AG37" s="154"/>
      <c r="AH37" s="154"/>
      <c r="AI37" s="154"/>
      <c r="AJ37" s="154"/>
      <c r="AK37" s="158"/>
      <c r="AL37" s="158"/>
      <c r="AM37" s="158"/>
      <c r="AN37" s="158"/>
      <c r="AO37" s="158"/>
      <c r="AP37" s="158"/>
      <c r="AQ37" s="158"/>
      <c r="AR37" s="158"/>
      <c r="AS37" s="158"/>
      <c r="AT37" s="158"/>
      <c r="AU37" s="156"/>
      <c r="AV37" s="156"/>
      <c r="AW37" s="154"/>
      <c r="AX37" s="154"/>
      <c r="AY37" s="157"/>
      <c r="AZ37" s="154"/>
      <c r="BA37" s="154"/>
      <c r="BB37" s="159"/>
    </row>
    <row r="38" spans="1:54" s="86" customFormat="1" ht="20.100000000000001" customHeight="1" x14ac:dyDescent="0.15">
      <c r="B38" s="160"/>
      <c r="C38" s="77" t="s">
        <v>202</v>
      </c>
      <c r="D38" s="77"/>
      <c r="E38" s="77"/>
      <c r="F38" s="77"/>
      <c r="G38" s="77"/>
      <c r="H38" s="77"/>
      <c r="I38" s="77"/>
      <c r="J38" s="77"/>
      <c r="K38" s="77"/>
      <c r="L38" s="77"/>
      <c r="M38" s="77"/>
      <c r="N38" s="77"/>
      <c r="O38" s="77"/>
      <c r="P38" s="77"/>
      <c r="Q38" s="77"/>
      <c r="R38" s="77"/>
      <c r="S38" s="77"/>
      <c r="T38" s="119"/>
      <c r="U38" s="77"/>
      <c r="V38" s="77"/>
      <c r="W38" s="77"/>
      <c r="X38" s="77"/>
      <c r="Y38" s="77"/>
      <c r="Z38" s="77"/>
      <c r="AA38" s="77"/>
      <c r="AB38" s="77"/>
      <c r="AC38" s="77"/>
      <c r="AD38" s="77"/>
      <c r="AE38" s="77"/>
      <c r="AF38" s="77"/>
      <c r="AG38" s="77"/>
      <c r="AH38" s="77"/>
      <c r="AI38" s="77"/>
      <c r="AJ38" s="77"/>
      <c r="AK38" s="51"/>
      <c r="AL38" s="51"/>
      <c r="AM38" s="51"/>
      <c r="AN38" s="51"/>
      <c r="AO38" s="51"/>
      <c r="AP38" s="51"/>
      <c r="AQ38" s="51"/>
      <c r="AR38" s="51"/>
      <c r="AS38" s="51"/>
      <c r="AT38" s="51"/>
      <c r="AU38" s="77"/>
      <c r="AV38" s="77"/>
      <c r="AW38" s="77"/>
      <c r="AX38" s="77"/>
      <c r="AY38" s="119"/>
      <c r="AZ38" s="77"/>
      <c r="BA38" s="77"/>
      <c r="BB38" s="161"/>
    </row>
    <row r="39" spans="1:54" s="75" customFormat="1" ht="20.100000000000001" customHeight="1" x14ac:dyDescent="0.15">
      <c r="A39" s="77"/>
      <c r="B39" s="162"/>
      <c r="C39" s="77" t="s">
        <v>203</v>
      </c>
      <c r="D39" s="71"/>
      <c r="E39" s="71"/>
      <c r="F39" s="71"/>
      <c r="G39" s="71"/>
      <c r="H39" s="71"/>
      <c r="I39" s="71"/>
      <c r="J39" s="71"/>
      <c r="K39" s="71"/>
      <c r="L39" s="71"/>
      <c r="M39" s="71"/>
      <c r="N39" s="77"/>
      <c r="O39" s="71"/>
      <c r="P39" s="71"/>
      <c r="Q39" s="71"/>
      <c r="R39" s="71"/>
      <c r="S39" s="71"/>
      <c r="T39" s="119"/>
      <c r="U39" s="71"/>
      <c r="V39" s="71"/>
      <c r="W39" s="71"/>
      <c r="X39" s="71"/>
      <c r="Y39" s="71"/>
      <c r="Z39" s="71"/>
      <c r="AA39" s="71"/>
      <c r="AB39" s="71"/>
      <c r="AC39" s="71"/>
      <c r="AD39" s="71"/>
      <c r="AE39" s="71"/>
      <c r="AF39" s="71"/>
      <c r="AG39" s="71"/>
      <c r="AH39" s="71"/>
      <c r="AI39" s="71"/>
      <c r="AJ39" s="71"/>
      <c r="AK39" s="73"/>
      <c r="AL39" s="73"/>
      <c r="AM39" s="73"/>
      <c r="AN39" s="73"/>
      <c r="AO39" s="73"/>
      <c r="AP39" s="73"/>
      <c r="AQ39" s="73"/>
      <c r="AR39" s="73"/>
      <c r="AS39" s="73"/>
      <c r="AT39" s="73"/>
      <c r="AU39" s="77"/>
      <c r="AV39" s="77"/>
      <c r="AW39" s="71"/>
      <c r="AX39" s="71"/>
      <c r="AY39" s="119"/>
      <c r="AZ39" s="71"/>
      <c r="BA39" s="71"/>
      <c r="BB39" s="163"/>
    </row>
    <row r="40" spans="1:54" s="75" customFormat="1" ht="18" customHeight="1" x14ac:dyDescent="0.15">
      <c r="B40" s="160"/>
      <c r="C40" s="71"/>
      <c r="D40" s="71"/>
      <c r="E40" s="71"/>
      <c r="F40" s="71"/>
      <c r="G40" s="71"/>
      <c r="H40" s="71"/>
      <c r="I40" s="71"/>
      <c r="J40" s="71"/>
      <c r="K40" s="71"/>
      <c r="L40" s="71"/>
      <c r="M40" s="71"/>
      <c r="N40" s="77"/>
      <c r="O40" s="71"/>
      <c r="P40" s="71"/>
      <c r="Q40" s="71"/>
      <c r="R40" s="71"/>
      <c r="S40" s="71"/>
      <c r="T40" s="119"/>
      <c r="U40" s="71"/>
      <c r="V40" s="71"/>
      <c r="W40" s="71"/>
      <c r="X40" s="71"/>
      <c r="Y40" s="71"/>
      <c r="Z40" s="71"/>
      <c r="AA40" s="71"/>
      <c r="AB40" s="71"/>
      <c r="AC40" s="71"/>
      <c r="AD40" s="71"/>
      <c r="AE40" s="71"/>
      <c r="AF40" s="71"/>
      <c r="AG40" s="71"/>
      <c r="AH40" s="71"/>
      <c r="AI40" s="71"/>
      <c r="AJ40" s="71"/>
      <c r="AK40" s="73"/>
      <c r="AL40" s="73"/>
      <c r="AM40" s="73"/>
      <c r="AN40" s="73"/>
      <c r="AO40" s="73"/>
      <c r="AP40" s="73"/>
      <c r="AQ40" s="73"/>
      <c r="AR40" s="73"/>
      <c r="AS40" s="73"/>
      <c r="AT40" s="73"/>
      <c r="AU40" s="77"/>
      <c r="AV40" s="77"/>
      <c r="AW40" s="71"/>
      <c r="AX40" s="71"/>
      <c r="AY40" s="119"/>
      <c r="AZ40" s="71"/>
      <c r="BA40" s="71"/>
      <c r="BB40" s="163"/>
    </row>
    <row r="41" spans="1:54" s="75" customFormat="1" ht="15.95" customHeight="1" x14ac:dyDescent="0.15">
      <c r="B41" s="162"/>
      <c r="C41" s="164" t="s">
        <v>204</v>
      </c>
      <c r="E41" s="164"/>
      <c r="F41" s="164"/>
      <c r="G41" s="164"/>
      <c r="H41" s="164"/>
      <c r="I41" s="164"/>
      <c r="J41" s="164"/>
      <c r="K41" s="164"/>
      <c r="L41" s="164"/>
      <c r="M41" s="164"/>
      <c r="N41" s="165"/>
      <c r="O41" s="164"/>
      <c r="P41" s="164"/>
      <c r="Q41" s="164"/>
      <c r="R41" s="164"/>
      <c r="S41" s="164"/>
      <c r="T41" s="166"/>
      <c r="U41" s="164"/>
      <c r="V41" s="164"/>
      <c r="W41" s="164"/>
      <c r="X41" s="164"/>
      <c r="Y41" s="164"/>
      <c r="Z41" s="164"/>
      <c r="AA41" s="164"/>
      <c r="AB41" s="164"/>
      <c r="AC41" s="164"/>
      <c r="AD41" s="164"/>
      <c r="AE41" s="164"/>
      <c r="AF41" s="164"/>
      <c r="AG41" s="164"/>
      <c r="AH41" s="164"/>
      <c r="AI41" s="164"/>
      <c r="AJ41" s="164"/>
      <c r="AK41" s="167"/>
      <c r="AL41" s="167"/>
      <c r="AM41" s="167"/>
      <c r="AN41" s="167"/>
      <c r="AO41" s="167"/>
      <c r="AP41" s="167"/>
      <c r="AQ41" s="167"/>
      <c r="AR41" s="167"/>
      <c r="AS41" s="167"/>
      <c r="AT41" s="167"/>
      <c r="AU41" s="165"/>
      <c r="AV41" s="165"/>
      <c r="AW41" s="164"/>
      <c r="AX41" s="164"/>
      <c r="AY41" s="166"/>
      <c r="AZ41" s="164"/>
      <c r="BA41" s="164"/>
      <c r="BB41" s="163"/>
    </row>
    <row r="42" spans="1:54" s="75" customFormat="1" ht="15.95" customHeight="1" x14ac:dyDescent="0.15">
      <c r="B42" s="162"/>
      <c r="C42" s="164" t="s">
        <v>205</v>
      </c>
      <c r="D42" s="164"/>
      <c r="E42" s="164"/>
      <c r="F42" s="164"/>
      <c r="G42" s="164"/>
      <c r="H42" s="164"/>
      <c r="I42" s="164"/>
      <c r="J42" s="164"/>
      <c r="K42" s="164"/>
      <c r="L42" s="164"/>
      <c r="M42" s="164"/>
      <c r="N42" s="165"/>
      <c r="O42" s="164"/>
      <c r="P42" s="164"/>
      <c r="Q42" s="164"/>
      <c r="R42" s="164"/>
      <c r="S42" s="164"/>
      <c r="T42" s="166"/>
      <c r="U42" s="164"/>
      <c r="V42" s="164"/>
      <c r="W42" s="164"/>
      <c r="X42" s="164"/>
      <c r="Y42" s="164"/>
      <c r="Z42" s="164"/>
      <c r="AA42" s="164"/>
      <c r="AB42" s="164"/>
      <c r="AC42" s="164"/>
      <c r="AD42" s="164"/>
      <c r="AE42" s="164"/>
      <c r="AF42" s="164"/>
      <c r="AG42" s="164"/>
      <c r="AH42" s="164"/>
      <c r="AI42" s="164"/>
      <c r="AJ42" s="164"/>
      <c r="AK42" s="167"/>
      <c r="AL42" s="167"/>
      <c r="AM42" s="167"/>
      <c r="AN42" s="167"/>
      <c r="AO42" s="167"/>
      <c r="AP42" s="167"/>
      <c r="AQ42" s="167"/>
      <c r="AR42" s="167"/>
      <c r="AS42" s="167"/>
      <c r="AT42" s="168"/>
      <c r="AU42" s="165"/>
      <c r="AV42" s="165"/>
      <c r="AW42" s="164"/>
      <c r="AX42" s="164"/>
      <c r="AY42" s="166"/>
      <c r="AZ42" s="164"/>
      <c r="BA42" s="164"/>
      <c r="BB42" s="163"/>
    </row>
    <row r="43" spans="1:54" s="75" customFormat="1" ht="15.95" customHeight="1" x14ac:dyDescent="0.15">
      <c r="B43" s="162"/>
      <c r="C43" s="164" t="s">
        <v>206</v>
      </c>
      <c r="D43" s="164"/>
      <c r="E43" s="164"/>
      <c r="F43" s="164"/>
      <c r="G43" s="164"/>
      <c r="H43" s="164"/>
      <c r="I43" s="164"/>
      <c r="J43" s="164"/>
      <c r="K43" s="164"/>
      <c r="L43" s="164"/>
      <c r="M43" s="164"/>
      <c r="N43" s="165"/>
      <c r="O43" s="164"/>
      <c r="P43" s="164"/>
      <c r="Q43" s="164"/>
      <c r="R43" s="164"/>
      <c r="S43" s="164"/>
      <c r="T43" s="166"/>
      <c r="U43" s="164"/>
      <c r="V43" s="164"/>
      <c r="W43" s="164"/>
      <c r="X43" s="164"/>
      <c r="Y43" s="164"/>
      <c r="Z43" s="164"/>
      <c r="AA43" s="164"/>
      <c r="AB43" s="164"/>
      <c r="AC43" s="164"/>
      <c r="AD43" s="164"/>
      <c r="AE43" s="164"/>
      <c r="AF43" s="164"/>
      <c r="AG43" s="164"/>
      <c r="AH43" s="164"/>
      <c r="AI43" s="164"/>
      <c r="AJ43" s="164"/>
      <c r="AK43" s="167"/>
      <c r="AL43" s="167"/>
      <c r="AM43" s="167"/>
      <c r="AN43" s="167"/>
      <c r="AO43" s="167"/>
      <c r="AP43" s="167"/>
      <c r="AQ43" s="167"/>
      <c r="AR43" s="167"/>
      <c r="AS43" s="167"/>
      <c r="AT43" s="168"/>
      <c r="AU43" s="165"/>
      <c r="AV43" s="165"/>
      <c r="AW43" s="164"/>
      <c r="AX43" s="164"/>
      <c r="AY43" s="166"/>
      <c r="AZ43" s="164"/>
      <c r="BA43" s="164"/>
      <c r="BB43" s="163"/>
    </row>
    <row r="44" spans="1:54" s="75" customFormat="1" ht="15.95" customHeight="1" x14ac:dyDescent="0.15">
      <c r="B44" s="162"/>
      <c r="C44" s="164" t="s">
        <v>207</v>
      </c>
      <c r="D44" s="164"/>
      <c r="E44" s="164"/>
      <c r="F44" s="164"/>
      <c r="G44" s="164"/>
      <c r="H44" s="164"/>
      <c r="I44" s="164"/>
      <c r="J44" s="164"/>
      <c r="K44" s="164"/>
      <c r="L44" s="164"/>
      <c r="M44" s="164"/>
      <c r="N44" s="165"/>
      <c r="O44" s="164"/>
      <c r="P44" s="164"/>
      <c r="Q44" s="164"/>
      <c r="R44" s="164"/>
      <c r="S44" s="164"/>
      <c r="T44" s="166"/>
      <c r="U44" s="164"/>
      <c r="V44" s="164"/>
      <c r="W44" s="164"/>
      <c r="X44" s="164"/>
      <c r="Y44" s="164"/>
      <c r="Z44" s="164"/>
      <c r="AA44" s="164"/>
      <c r="AB44" s="164"/>
      <c r="AC44" s="164"/>
      <c r="AD44" s="164"/>
      <c r="AE44" s="164"/>
      <c r="AF44" s="164"/>
      <c r="AG44" s="164"/>
      <c r="AH44" s="164"/>
      <c r="AI44" s="164"/>
      <c r="AJ44" s="164"/>
      <c r="AK44" s="167"/>
      <c r="AL44" s="167"/>
      <c r="AM44" s="167"/>
      <c r="AN44" s="167"/>
      <c r="AO44" s="167"/>
      <c r="AP44" s="167"/>
      <c r="AQ44" s="167"/>
      <c r="AR44" s="167"/>
      <c r="AS44" s="167"/>
      <c r="AT44" s="168"/>
      <c r="AU44" s="165"/>
      <c r="AV44" s="165"/>
      <c r="AW44" s="164"/>
      <c r="AX44" s="164"/>
      <c r="AY44" s="166"/>
      <c r="AZ44" s="164"/>
      <c r="BA44" s="164"/>
      <c r="BB44" s="163"/>
    </row>
    <row r="45" spans="1:54" s="75" customFormat="1" ht="9.9499999999999993" customHeight="1" x14ac:dyDescent="0.15">
      <c r="B45" s="169"/>
      <c r="C45" s="170"/>
      <c r="D45" s="170"/>
      <c r="E45" s="170"/>
      <c r="F45" s="170"/>
      <c r="G45" s="170"/>
      <c r="H45" s="170"/>
      <c r="I45" s="170"/>
      <c r="J45" s="170"/>
      <c r="K45" s="170"/>
      <c r="L45" s="170"/>
      <c r="M45" s="170"/>
      <c r="N45" s="171"/>
      <c r="O45" s="170"/>
      <c r="P45" s="170"/>
      <c r="Q45" s="170"/>
      <c r="R45" s="170"/>
      <c r="S45" s="170"/>
      <c r="T45" s="172"/>
      <c r="U45" s="170"/>
      <c r="V45" s="170"/>
      <c r="W45" s="170"/>
      <c r="X45" s="170"/>
      <c r="Y45" s="170"/>
      <c r="Z45" s="170"/>
      <c r="AA45" s="170"/>
      <c r="AB45" s="170"/>
      <c r="AC45" s="170"/>
      <c r="AD45" s="170"/>
      <c r="AE45" s="170"/>
      <c r="AF45" s="170"/>
      <c r="AG45" s="170"/>
      <c r="AH45" s="170"/>
      <c r="AI45" s="170"/>
      <c r="AJ45" s="170"/>
      <c r="AK45" s="173"/>
      <c r="AL45" s="173"/>
      <c r="AM45" s="173"/>
      <c r="AN45" s="173"/>
      <c r="AO45" s="173"/>
      <c r="AP45" s="173"/>
      <c r="AQ45" s="173"/>
      <c r="AR45" s="173"/>
      <c r="AS45" s="173"/>
      <c r="AT45" s="174"/>
      <c r="AU45" s="171"/>
      <c r="AV45" s="171"/>
      <c r="AW45" s="170"/>
      <c r="AX45" s="170"/>
      <c r="AY45" s="172"/>
      <c r="AZ45" s="170"/>
      <c r="BA45" s="170"/>
      <c r="BB45" s="175"/>
    </row>
    <row r="46" spans="1:54" ht="6.75" customHeight="1" x14ac:dyDescent="0.15">
      <c r="B46" s="32"/>
      <c r="C46" s="32"/>
      <c r="D46" s="32"/>
      <c r="E46" s="32"/>
      <c r="F46" s="32"/>
      <c r="G46" s="32"/>
      <c r="H46" s="32"/>
      <c r="I46" s="32"/>
      <c r="J46" s="32"/>
      <c r="K46" s="32"/>
      <c r="L46" s="32"/>
      <c r="M46" s="32"/>
      <c r="N46" s="33"/>
      <c r="O46" s="32"/>
      <c r="P46" s="32"/>
      <c r="Q46" s="32"/>
      <c r="R46" s="32"/>
      <c r="S46" s="32"/>
      <c r="T46" s="46"/>
      <c r="U46" s="32"/>
      <c r="V46" s="32"/>
      <c r="W46" s="32"/>
      <c r="X46" s="32"/>
      <c r="Y46" s="32"/>
      <c r="Z46" s="32"/>
      <c r="AA46" s="32"/>
      <c r="AB46" s="32"/>
      <c r="AC46" s="32"/>
      <c r="AD46" s="32"/>
      <c r="AE46" s="32"/>
      <c r="AF46" s="32"/>
      <c r="AG46" s="32"/>
      <c r="AH46" s="32"/>
      <c r="AI46" s="32"/>
      <c r="AJ46" s="32"/>
      <c r="AK46" s="34"/>
      <c r="AL46" s="34"/>
      <c r="AM46" s="34"/>
      <c r="AN46" s="34"/>
      <c r="AO46" s="34"/>
      <c r="AP46" s="34"/>
      <c r="AQ46" s="34"/>
      <c r="AR46" s="34"/>
      <c r="AS46" s="34"/>
      <c r="AT46" s="133"/>
      <c r="AU46" s="33"/>
      <c r="AV46" s="33"/>
      <c r="AW46" s="32"/>
      <c r="AX46" s="32"/>
      <c r="AY46" s="46"/>
      <c r="AZ46" s="32"/>
      <c r="BA46" s="32"/>
      <c r="BB46" s="32"/>
    </row>
    <row r="47" spans="1:54" ht="10.5" customHeight="1" x14ac:dyDescent="0.15">
      <c r="B47" s="32"/>
      <c r="C47" s="32"/>
      <c r="D47" s="32"/>
      <c r="E47" s="32"/>
      <c r="F47" s="32"/>
      <c r="G47" s="32"/>
      <c r="H47" s="32"/>
      <c r="I47" s="32"/>
      <c r="J47" s="32"/>
      <c r="K47" s="32"/>
      <c r="L47" s="32"/>
      <c r="M47" s="32"/>
      <c r="N47" s="33"/>
      <c r="O47" s="32"/>
      <c r="P47" s="32"/>
      <c r="Q47" s="32"/>
      <c r="R47" s="32"/>
      <c r="S47" s="32"/>
      <c r="T47" s="46"/>
      <c r="U47" s="32"/>
      <c r="V47" s="32"/>
      <c r="W47" s="32"/>
      <c r="X47" s="32"/>
      <c r="Y47" s="32"/>
      <c r="Z47" s="32"/>
      <c r="AA47" s="32"/>
      <c r="AB47" s="32"/>
      <c r="AC47" s="32"/>
      <c r="AD47" s="32"/>
      <c r="AE47" s="32"/>
      <c r="AF47" s="32"/>
      <c r="AG47" s="32"/>
      <c r="AH47" s="32"/>
      <c r="AI47" s="32"/>
      <c r="AJ47" s="32"/>
      <c r="AK47" s="34"/>
      <c r="AL47" s="34"/>
      <c r="AM47" s="34"/>
      <c r="AN47" s="34"/>
      <c r="AO47" s="34"/>
      <c r="AP47" s="34"/>
      <c r="AQ47" s="34"/>
      <c r="AR47" s="34"/>
      <c r="AS47" s="34"/>
      <c r="AT47" s="133"/>
      <c r="AU47" s="33"/>
      <c r="AV47" s="33"/>
      <c r="AW47" s="32"/>
      <c r="AX47" s="32"/>
      <c r="AY47" s="46"/>
      <c r="AZ47" s="32"/>
      <c r="BA47" s="32"/>
      <c r="BB47" s="32"/>
    </row>
    <row r="48" spans="1:54" s="75" customFormat="1" ht="18.75" customHeight="1" x14ac:dyDescent="0.15">
      <c r="AK48" s="176"/>
      <c r="AL48" s="176"/>
      <c r="AM48" s="176"/>
      <c r="AN48" s="176"/>
      <c r="AO48" s="176"/>
      <c r="AP48" s="176"/>
      <c r="AQ48" s="176"/>
      <c r="AR48" s="176"/>
      <c r="AS48" s="176"/>
      <c r="AT48" s="176"/>
    </row>
    <row r="49" spans="2:76" ht="10.5" customHeight="1" x14ac:dyDescent="0.15">
      <c r="B49" s="32"/>
      <c r="C49" s="32"/>
      <c r="D49" s="32"/>
      <c r="E49" s="32"/>
      <c r="F49" s="32"/>
      <c r="G49" s="32"/>
      <c r="H49" s="32"/>
      <c r="I49" s="32"/>
      <c r="J49" s="32"/>
      <c r="K49" s="32"/>
      <c r="L49" s="32"/>
      <c r="M49" s="32"/>
      <c r="N49" s="33"/>
      <c r="O49" s="32"/>
      <c r="P49" s="32"/>
      <c r="Q49" s="32"/>
      <c r="R49" s="32"/>
      <c r="S49" s="32"/>
      <c r="T49" s="46"/>
      <c r="U49" s="32"/>
      <c r="V49" s="32"/>
      <c r="W49" s="32"/>
      <c r="X49" s="32"/>
      <c r="Y49" s="32"/>
      <c r="Z49" s="32"/>
      <c r="AA49" s="32"/>
      <c r="AB49" s="32"/>
      <c r="AC49" s="32"/>
      <c r="AD49" s="32"/>
      <c r="AE49" s="32"/>
      <c r="AF49" s="32"/>
      <c r="AG49" s="32"/>
      <c r="AH49" s="32"/>
      <c r="AI49" s="32"/>
      <c r="AJ49" s="32"/>
      <c r="AK49" s="34"/>
      <c r="AL49" s="34"/>
      <c r="AM49" s="34"/>
      <c r="AN49" s="34"/>
      <c r="AO49" s="34"/>
      <c r="AP49" s="34"/>
      <c r="AQ49" s="34"/>
      <c r="AR49" s="34"/>
      <c r="AS49" s="34"/>
      <c r="AT49" s="133"/>
      <c r="AU49" s="33"/>
      <c r="AV49" s="33"/>
      <c r="AW49" s="32"/>
      <c r="AX49" s="32"/>
      <c r="AY49" s="46"/>
      <c r="AZ49" s="32"/>
      <c r="BA49" s="32"/>
      <c r="BB49" s="32"/>
      <c r="BR49" s="177"/>
      <c r="BS49" s="178"/>
      <c r="BT49" s="179"/>
      <c r="BU49" s="179"/>
      <c r="BV49" s="179"/>
      <c r="BW49" s="179"/>
      <c r="BX49" s="179"/>
    </row>
    <row r="50" spans="2:76" ht="10.5" customHeight="1" x14ac:dyDescent="0.15">
      <c r="B50" s="32"/>
      <c r="C50" s="32"/>
      <c r="D50" s="32"/>
      <c r="E50" s="32"/>
      <c r="F50" s="32"/>
      <c r="G50" s="32"/>
      <c r="H50" s="32"/>
      <c r="I50" s="32"/>
      <c r="J50" s="32"/>
      <c r="K50" s="32"/>
      <c r="L50" s="32"/>
      <c r="M50" s="32"/>
      <c r="N50" s="33"/>
      <c r="O50" s="32"/>
      <c r="P50" s="32"/>
      <c r="Q50" s="32"/>
      <c r="R50" s="32"/>
      <c r="S50" s="32"/>
      <c r="T50" s="46"/>
      <c r="U50" s="32"/>
      <c r="V50" s="32"/>
      <c r="W50" s="32"/>
      <c r="X50" s="32"/>
      <c r="Y50" s="32"/>
      <c r="Z50" s="32"/>
      <c r="AA50" s="32"/>
      <c r="AB50" s="32"/>
      <c r="AC50" s="32"/>
      <c r="AD50" s="32"/>
      <c r="AE50" s="32"/>
      <c r="AF50" s="32"/>
      <c r="AG50" s="32"/>
      <c r="AH50" s="32"/>
      <c r="AI50" s="32"/>
      <c r="AJ50" s="32"/>
      <c r="AK50" s="34"/>
      <c r="AL50" s="34"/>
      <c r="AM50" s="34"/>
      <c r="AN50" s="34"/>
      <c r="AO50" s="34"/>
      <c r="AP50" s="34"/>
      <c r="AQ50" s="34"/>
      <c r="AR50" s="34"/>
      <c r="AS50" s="34"/>
      <c r="AT50" s="133"/>
      <c r="AU50" s="33"/>
      <c r="AV50" s="33"/>
      <c r="AW50" s="32"/>
      <c r="AX50" s="32"/>
      <c r="AY50" s="46"/>
      <c r="AZ50" s="32"/>
      <c r="BA50" s="32"/>
      <c r="BB50" s="32"/>
      <c r="BR50" s="32"/>
      <c r="BS50" s="45"/>
      <c r="BT50" s="32"/>
      <c r="BU50" s="32"/>
      <c r="BV50" s="32"/>
      <c r="BW50" s="32"/>
      <c r="BX50" s="32"/>
    </row>
    <row r="51" spans="2:76" ht="18" customHeight="1" x14ac:dyDescent="0.15">
      <c r="BR51" s="32"/>
      <c r="BS51" s="45"/>
      <c r="BT51" s="32"/>
      <c r="BU51" s="32"/>
      <c r="BV51" s="32"/>
      <c r="BW51" s="32"/>
      <c r="BX51" s="32"/>
    </row>
    <row r="52" spans="2:76" ht="18.75" customHeight="1" x14ac:dyDescent="0.15">
      <c r="BR52" s="32"/>
      <c r="BS52" s="32"/>
      <c r="BT52" s="32"/>
      <c r="BU52" s="32"/>
      <c r="BV52" s="32"/>
      <c r="BW52" s="32"/>
      <c r="BX52" s="32"/>
    </row>
    <row r="53" spans="2:76" s="180" customFormat="1" ht="14.25" x14ac:dyDescent="0.15">
      <c r="AK53" s="181"/>
      <c r="AL53" s="181"/>
      <c r="AM53" s="181"/>
      <c r="AN53" s="181"/>
      <c r="AO53" s="181"/>
      <c r="AP53" s="181"/>
      <c r="AQ53" s="181"/>
      <c r="AR53" s="181"/>
      <c r="AS53" s="181"/>
      <c r="AT53" s="181"/>
      <c r="BR53" s="32"/>
      <c r="BS53" s="32"/>
      <c r="BT53" s="32"/>
      <c r="BU53" s="32"/>
      <c r="BV53" s="32"/>
      <c r="BW53" s="32"/>
      <c r="BX53" s="32"/>
    </row>
    <row r="54" spans="2:76" s="180" customFormat="1" ht="14.25" x14ac:dyDescent="0.15">
      <c r="AK54" s="181"/>
      <c r="AL54" s="181"/>
      <c r="AM54" s="181"/>
      <c r="AN54" s="181"/>
      <c r="AO54" s="181"/>
      <c r="AP54" s="181"/>
      <c r="AQ54" s="181"/>
      <c r="AR54" s="181"/>
      <c r="AS54" s="181"/>
      <c r="AT54" s="181"/>
    </row>
    <row r="55" spans="2:76" s="180" customFormat="1" ht="19.5" customHeight="1" x14ac:dyDescent="0.15">
      <c r="D55" s="182"/>
      <c r="F55" s="183"/>
      <c r="AK55" s="181"/>
      <c r="AL55" s="181"/>
      <c r="AM55" s="181"/>
      <c r="AN55" s="181"/>
      <c r="AO55" s="181"/>
      <c r="AP55" s="181"/>
      <c r="AQ55" s="181"/>
      <c r="AR55" s="181"/>
      <c r="AS55" s="181"/>
      <c r="AT55" s="181"/>
    </row>
    <row r="56" spans="2:76" s="180" customFormat="1" ht="14.25" x14ac:dyDescent="0.15">
      <c r="D56" s="182"/>
      <c r="AK56" s="181"/>
      <c r="AL56" s="181"/>
      <c r="AM56" s="181"/>
      <c r="AN56" s="181"/>
      <c r="AO56" s="181"/>
      <c r="AP56" s="181"/>
      <c r="AQ56" s="181"/>
      <c r="AR56" s="181"/>
      <c r="AS56" s="181"/>
      <c r="AT56" s="181"/>
    </row>
    <row r="57" spans="2:76" s="180" customFormat="1" ht="27" customHeight="1" x14ac:dyDescent="0.15">
      <c r="E57" s="182"/>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5"/>
      <c r="AL57" s="185"/>
      <c r="AM57" s="185"/>
      <c r="AN57" s="185"/>
      <c r="AO57" s="185"/>
      <c r="AP57" s="185"/>
      <c r="AQ57" s="185"/>
      <c r="AR57" s="185"/>
      <c r="AS57" s="185"/>
      <c r="AT57" s="185"/>
      <c r="AU57" s="184"/>
      <c r="AV57" s="184"/>
      <c r="AW57" s="184"/>
      <c r="AX57" s="184"/>
      <c r="AY57" s="184"/>
      <c r="AZ57" s="184"/>
    </row>
    <row r="58" spans="2:76" s="180" customFormat="1" ht="27" customHeight="1" x14ac:dyDescent="0.15">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5"/>
      <c r="AL58" s="185"/>
      <c r="AM58" s="185"/>
      <c r="AN58" s="185"/>
      <c r="AO58" s="185"/>
      <c r="AP58" s="185"/>
      <c r="AQ58" s="185"/>
      <c r="AR58" s="185"/>
      <c r="AS58" s="185"/>
      <c r="AT58" s="185"/>
      <c r="AU58" s="184"/>
      <c r="AV58" s="184"/>
      <c r="AW58" s="184"/>
      <c r="AX58" s="184"/>
      <c r="AY58" s="184"/>
      <c r="AZ58" s="184"/>
    </row>
    <row r="59" spans="2:76" s="180" customFormat="1" ht="27" customHeight="1" x14ac:dyDescent="0.15">
      <c r="E59" s="182"/>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5"/>
      <c r="AL59" s="185"/>
      <c r="AM59" s="185"/>
      <c r="AN59" s="185"/>
      <c r="AO59" s="185"/>
      <c r="AP59" s="185"/>
      <c r="AQ59" s="185"/>
      <c r="AR59" s="185"/>
      <c r="AS59" s="185"/>
      <c r="AT59" s="185"/>
      <c r="AU59" s="184"/>
      <c r="AV59" s="184"/>
      <c r="AW59" s="184"/>
      <c r="AX59" s="184"/>
      <c r="AY59" s="184"/>
      <c r="AZ59" s="184"/>
    </row>
    <row r="60" spans="2:76" s="180" customFormat="1" ht="27" customHeight="1" x14ac:dyDescent="0.15">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5"/>
      <c r="AL60" s="185"/>
      <c r="AM60" s="185"/>
      <c r="AN60" s="185"/>
      <c r="AO60" s="185"/>
      <c r="AP60" s="185"/>
      <c r="AQ60" s="185"/>
      <c r="AR60" s="185"/>
      <c r="AS60" s="185"/>
      <c r="AT60" s="185"/>
      <c r="AU60" s="184"/>
      <c r="AV60" s="184"/>
      <c r="AW60" s="184"/>
      <c r="AX60" s="184"/>
      <c r="AY60" s="184"/>
      <c r="AZ60" s="184"/>
    </row>
    <row r="61" spans="2:76" s="180" customFormat="1" ht="21" customHeight="1" x14ac:dyDescent="0.15">
      <c r="D61" s="186"/>
      <c r="E61" s="186"/>
      <c r="F61" s="111"/>
      <c r="G61" s="111"/>
      <c r="H61" s="111"/>
      <c r="I61" s="111"/>
      <c r="J61" s="111"/>
      <c r="K61" s="111"/>
      <c r="L61" s="111"/>
      <c r="M61" s="111"/>
      <c r="N61" s="111"/>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5"/>
      <c r="AL61" s="185"/>
      <c r="AM61" s="185"/>
      <c r="AN61" s="185"/>
      <c r="AO61" s="185"/>
      <c r="AP61" s="185"/>
      <c r="AQ61" s="185"/>
      <c r="AR61" s="185"/>
      <c r="AS61" s="185"/>
      <c r="AT61" s="185"/>
      <c r="AU61" s="184"/>
      <c r="AV61" s="184"/>
      <c r="AW61" s="184"/>
      <c r="AX61" s="184"/>
      <c r="AY61" s="184"/>
      <c r="AZ61" s="184"/>
    </row>
    <row r="62" spans="2:76" s="180" customFormat="1" ht="18.75" customHeight="1" x14ac:dyDescent="0.15">
      <c r="AK62" s="181"/>
      <c r="AL62" s="181"/>
      <c r="AM62" s="181"/>
      <c r="AN62" s="181"/>
      <c r="AO62" s="181"/>
      <c r="AP62" s="181"/>
      <c r="AQ62" s="181"/>
      <c r="AR62" s="181"/>
      <c r="AS62" s="181"/>
      <c r="AT62" s="181"/>
    </row>
    <row r="64" spans="2:76" s="75" customFormat="1" ht="18.75" customHeight="1" x14ac:dyDescent="0.15">
      <c r="AK64" s="176"/>
      <c r="AL64" s="176"/>
      <c r="AM64" s="176"/>
      <c r="AN64" s="176"/>
      <c r="AO64" s="176"/>
      <c r="AP64" s="176"/>
      <c r="AQ64" s="176"/>
      <c r="AR64" s="176"/>
      <c r="AS64" s="176"/>
      <c r="AT64" s="176"/>
    </row>
  </sheetData>
  <mergeCells count="12">
    <mergeCell ref="AB2:AF2"/>
    <mergeCell ref="AI2:AM2"/>
    <mergeCell ref="AN2:AY2"/>
    <mergeCell ref="M24:T24"/>
    <mergeCell ref="M26:T26"/>
    <mergeCell ref="AI10:AM10"/>
    <mergeCell ref="AN10:AY10"/>
    <mergeCell ref="M11:T11"/>
    <mergeCell ref="M12:T12"/>
    <mergeCell ref="M14:T14"/>
    <mergeCell ref="AI23:AM23"/>
    <mergeCell ref="AN23:AY23"/>
  </mergeCells>
  <phoneticPr fontId="2"/>
  <printOptions horizontalCentered="1"/>
  <pageMargins left="0.78740157480314965" right="0.59055118110236227" top="0.78740157480314965" bottom="0.59055118110236227" header="0.35433070866141736" footer="0.19685039370078741"/>
  <pageSetup paperSize="9" scale="88" fitToWidth="0" fitToHeight="0" orientation="portrait" r:id="rId1"/>
  <headerFooter alignWithMargins="0">
    <oddFooter>&amp;C3</oddFooter>
  </headerFooter>
  <ignoredErrors>
    <ignoredError sqref="B3:AM4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5"/>
  <sheetViews>
    <sheetView view="pageBreakPreview" zoomScale="70" zoomScaleNormal="100" zoomScaleSheetLayoutView="80" workbookViewId="0">
      <selection activeCell="N12" sqref="N12"/>
    </sheetView>
  </sheetViews>
  <sheetFormatPr defaultRowHeight="25.5" customHeight="1" x14ac:dyDescent="0.15"/>
  <cols>
    <col min="1" max="1" width="2.5" style="188" customWidth="1"/>
    <col min="2" max="4" width="1.25" style="188" customWidth="1"/>
    <col min="5" max="5" width="15" style="188" customWidth="1"/>
    <col min="6" max="8" width="1.25" style="188" customWidth="1"/>
    <col min="9" max="9" width="3.75" style="188" customWidth="1"/>
    <col min="10" max="10" width="4.75" style="188" customWidth="1"/>
    <col min="11" max="11" width="1.625" style="188" customWidth="1"/>
    <col min="12" max="13" width="17.625" style="187" customWidth="1"/>
    <col min="14" max="14" width="16.25" style="187" customWidth="1"/>
    <col min="15" max="15" width="9.625" style="187" customWidth="1"/>
    <col min="16" max="16" width="2.25" style="187" customWidth="1"/>
    <col min="17" max="16384" width="9" style="187"/>
  </cols>
  <sheetData>
    <row r="1" spans="1:16" ht="25.5" customHeight="1" x14ac:dyDescent="0.15">
      <c r="A1" s="274" t="s">
        <v>249</v>
      </c>
      <c r="N1" s="275"/>
    </row>
    <row r="2" spans="1:16" ht="13.5" customHeight="1" x14ac:dyDescent="0.15">
      <c r="A2" s="274"/>
    </row>
    <row r="3" spans="1:16" ht="25.5" customHeight="1" x14ac:dyDescent="0.15">
      <c r="A3" s="274" t="s">
        <v>248</v>
      </c>
    </row>
    <row r="4" spans="1:16" ht="13.5" hidden="1" customHeight="1" x14ac:dyDescent="0.15"/>
    <row r="5" spans="1:16" s="271" customFormat="1" ht="18" customHeight="1" x14ac:dyDescent="0.15">
      <c r="A5" s="273"/>
      <c r="B5" s="273"/>
      <c r="C5" s="273"/>
      <c r="D5" s="273"/>
      <c r="E5" s="273"/>
      <c r="F5" s="273"/>
      <c r="G5" s="273"/>
      <c r="H5" s="273"/>
      <c r="I5" s="273"/>
      <c r="J5" s="273"/>
      <c r="K5" s="273"/>
      <c r="N5" s="1097" t="s">
        <v>247</v>
      </c>
      <c r="O5" s="1097"/>
      <c r="P5" s="272"/>
    </row>
    <row r="6" spans="1:16" s="264" customFormat="1" ht="35.25" customHeight="1" x14ac:dyDescent="0.15">
      <c r="A6" s="215"/>
      <c r="B6" s="214"/>
      <c r="C6" s="1098" t="s">
        <v>246</v>
      </c>
      <c r="D6" s="1098"/>
      <c r="E6" s="1098"/>
      <c r="F6" s="1098"/>
      <c r="G6" s="1098"/>
      <c r="H6" s="1098"/>
      <c r="I6" s="1098"/>
      <c r="J6" s="270"/>
      <c r="K6" s="269"/>
      <c r="L6" s="267" t="s">
        <v>245</v>
      </c>
      <c r="M6" s="268" t="s">
        <v>244</v>
      </c>
      <c r="N6" s="268" t="s">
        <v>243</v>
      </c>
      <c r="O6" s="267" t="s">
        <v>58</v>
      </c>
      <c r="P6" s="200"/>
    </row>
    <row r="7" spans="1:16" ht="35.25" customHeight="1" x14ac:dyDescent="0.15">
      <c r="A7" s="263"/>
      <c r="B7" s="262"/>
      <c r="C7" s="1099" t="s">
        <v>176</v>
      </c>
      <c r="D7" s="1099"/>
      <c r="E7" s="1099"/>
      <c r="F7" s="1099"/>
      <c r="G7" s="1099"/>
      <c r="H7" s="1099"/>
      <c r="I7" s="1099"/>
      <c r="J7" s="261"/>
      <c r="K7" s="260"/>
      <c r="L7" s="259">
        <v>1908838</v>
      </c>
      <c r="M7" s="259">
        <v>1841921</v>
      </c>
      <c r="N7" s="259">
        <v>66917</v>
      </c>
      <c r="O7" s="258">
        <v>3.6</v>
      </c>
    </row>
    <row r="8" spans="1:16" ht="35.25" customHeight="1" x14ac:dyDescent="0.15">
      <c r="A8" s="263"/>
      <c r="B8" s="262"/>
      <c r="C8" s="1099" t="s">
        <v>240</v>
      </c>
      <c r="D8" s="1099"/>
      <c r="E8" s="1099"/>
      <c r="F8" s="1099"/>
      <c r="G8" s="1099"/>
      <c r="H8" s="1099"/>
      <c r="I8" s="1099"/>
      <c r="J8" s="261"/>
      <c r="K8" s="260"/>
      <c r="L8" s="259">
        <v>1618944</v>
      </c>
      <c r="M8" s="259">
        <v>1620750</v>
      </c>
      <c r="N8" s="259">
        <v>-1806</v>
      </c>
      <c r="O8" s="258">
        <v>-0.1</v>
      </c>
    </row>
    <row r="9" spans="1:16" ht="35.25" customHeight="1" x14ac:dyDescent="0.15">
      <c r="A9" s="221"/>
      <c r="B9" s="257"/>
      <c r="C9" s="1100" t="s">
        <v>239</v>
      </c>
      <c r="D9" s="1100"/>
      <c r="E9" s="1101"/>
      <c r="F9" s="1101"/>
      <c r="G9" s="1101"/>
      <c r="H9" s="1101"/>
      <c r="I9" s="1101"/>
      <c r="J9" s="1101"/>
      <c r="K9" s="240"/>
      <c r="L9" s="239">
        <v>2414</v>
      </c>
      <c r="M9" s="239">
        <v>2086</v>
      </c>
      <c r="N9" s="239">
        <f>L9-M9</f>
        <v>328</v>
      </c>
      <c r="O9" s="238">
        <v>15.7</v>
      </c>
    </row>
    <row r="10" spans="1:16" ht="35.25" customHeight="1" x14ac:dyDescent="0.15">
      <c r="A10" s="221"/>
      <c r="B10" s="232"/>
      <c r="C10" s="1095" t="s">
        <v>237</v>
      </c>
      <c r="D10" s="1095"/>
      <c r="E10" s="1096"/>
      <c r="F10" s="1096"/>
      <c r="G10" s="1096"/>
      <c r="H10" s="1096"/>
      <c r="I10" s="1096"/>
      <c r="J10" s="1096"/>
      <c r="K10" s="248"/>
      <c r="L10" s="247">
        <v>2800</v>
      </c>
      <c r="M10" s="247">
        <v>2854</v>
      </c>
      <c r="N10" s="247">
        <v>-54</v>
      </c>
      <c r="O10" s="246">
        <v>-1.9</v>
      </c>
    </row>
    <row r="11" spans="1:16" ht="35.25" customHeight="1" x14ac:dyDescent="0.15">
      <c r="A11" s="221"/>
      <c r="B11" s="232"/>
      <c r="C11" s="1095" t="s">
        <v>235</v>
      </c>
      <c r="D11" s="1095"/>
      <c r="E11" s="1096"/>
      <c r="F11" s="1096"/>
      <c r="G11" s="1096"/>
      <c r="H11" s="1096"/>
      <c r="I11" s="1096"/>
      <c r="J11" s="1096"/>
      <c r="K11" s="248"/>
      <c r="L11" s="247">
        <v>234</v>
      </c>
      <c r="M11" s="247">
        <v>258</v>
      </c>
      <c r="N11" s="247">
        <v>-25</v>
      </c>
      <c r="O11" s="246">
        <v>-9.5</v>
      </c>
    </row>
    <row r="12" spans="1:16" ht="35.25" customHeight="1" x14ac:dyDescent="0.15">
      <c r="A12" s="221"/>
      <c r="B12" s="250"/>
      <c r="C12" s="1095" t="s">
        <v>233</v>
      </c>
      <c r="D12" s="1095"/>
      <c r="E12" s="1096"/>
      <c r="F12" s="1096"/>
      <c r="G12" s="1096"/>
      <c r="H12" s="1096"/>
      <c r="I12" s="1096"/>
      <c r="J12" s="1096"/>
      <c r="K12" s="231"/>
      <c r="L12" s="237">
        <v>303407</v>
      </c>
      <c r="M12" s="237">
        <v>292628</v>
      </c>
      <c r="N12" s="237">
        <v>10780</v>
      </c>
      <c r="O12" s="253">
        <v>3.7</v>
      </c>
    </row>
    <row r="13" spans="1:16" ht="35.25" customHeight="1" x14ac:dyDescent="0.15">
      <c r="A13" s="221"/>
      <c r="B13" s="250"/>
      <c r="C13" s="1095" t="s">
        <v>231</v>
      </c>
      <c r="D13" s="1095"/>
      <c r="E13" s="1096"/>
      <c r="F13" s="1096"/>
      <c r="G13" s="1096"/>
      <c r="H13" s="1096"/>
      <c r="I13" s="1096"/>
      <c r="J13" s="1096"/>
      <c r="K13" s="231"/>
      <c r="L13" s="237">
        <v>539</v>
      </c>
      <c r="M13" s="254">
        <v>540</v>
      </c>
      <c r="N13" s="237">
        <v>0</v>
      </c>
      <c r="O13" s="253" t="s">
        <v>230</v>
      </c>
    </row>
    <row r="14" spans="1:16" ht="35.25" customHeight="1" x14ac:dyDescent="0.15">
      <c r="A14" s="221"/>
      <c r="B14" s="250"/>
      <c r="C14" s="1095" t="s">
        <v>228</v>
      </c>
      <c r="D14" s="1095"/>
      <c r="E14" s="1096"/>
      <c r="F14" s="1096"/>
      <c r="G14" s="1096"/>
      <c r="H14" s="1096"/>
      <c r="I14" s="1096"/>
      <c r="J14" s="1096"/>
      <c r="K14" s="231"/>
      <c r="L14" s="237">
        <v>318752</v>
      </c>
      <c r="M14" s="237">
        <v>306628</v>
      </c>
      <c r="N14" s="237">
        <v>12124</v>
      </c>
      <c r="O14" s="236">
        <v>4</v>
      </c>
    </row>
    <row r="15" spans="1:16" ht="35.25" customHeight="1" thickBot="1" x14ac:dyDescent="0.2">
      <c r="A15" s="221"/>
      <c r="B15" s="250"/>
      <c r="C15" s="1095" t="s">
        <v>226</v>
      </c>
      <c r="D15" s="1095"/>
      <c r="E15" s="1096"/>
      <c r="F15" s="1096"/>
      <c r="G15" s="1096"/>
      <c r="H15" s="1096"/>
      <c r="I15" s="1096"/>
      <c r="J15" s="1096"/>
      <c r="K15" s="231"/>
      <c r="L15" s="237">
        <v>37208</v>
      </c>
      <c r="M15" s="237">
        <v>35684</v>
      </c>
      <c r="N15" s="237">
        <v>1525</v>
      </c>
      <c r="O15" s="246">
        <v>4.3</v>
      </c>
    </row>
    <row r="16" spans="1:16" ht="35.25" customHeight="1" thickTop="1" x14ac:dyDescent="0.15">
      <c r="A16" s="221"/>
      <c r="B16" s="227"/>
      <c r="C16" s="1105" t="s">
        <v>224</v>
      </c>
      <c r="D16" s="1105"/>
      <c r="E16" s="1105"/>
      <c r="F16" s="1105"/>
      <c r="G16" s="1105"/>
      <c r="H16" s="1105"/>
      <c r="I16" s="1105"/>
      <c r="J16" s="1105"/>
      <c r="K16" s="226"/>
      <c r="L16" s="225">
        <v>665354</v>
      </c>
      <c r="M16" s="225">
        <v>640676</v>
      </c>
      <c r="N16" s="225">
        <v>24678</v>
      </c>
      <c r="O16" s="224">
        <v>3.9</v>
      </c>
    </row>
    <row r="17" spans="1:15" ht="35.25" customHeight="1" x14ac:dyDescent="0.15">
      <c r="A17" s="221"/>
      <c r="B17" s="230"/>
      <c r="C17" s="1102" t="s">
        <v>223</v>
      </c>
      <c r="D17" s="1102"/>
      <c r="E17" s="1102"/>
      <c r="F17" s="1102"/>
      <c r="G17" s="1102"/>
      <c r="H17" s="1102"/>
      <c r="I17" s="1102"/>
      <c r="J17" s="1102"/>
      <c r="K17" s="231"/>
      <c r="L17" s="237">
        <v>14916</v>
      </c>
      <c r="M17" s="237">
        <v>13203</v>
      </c>
      <c r="N17" s="237">
        <v>1713</v>
      </c>
      <c r="O17" s="236">
        <v>13</v>
      </c>
    </row>
    <row r="18" spans="1:15" ht="35.25" customHeight="1" x14ac:dyDescent="0.15">
      <c r="A18" s="221"/>
      <c r="B18" s="245"/>
      <c r="C18" s="1095" t="s">
        <v>221</v>
      </c>
      <c r="D18" s="1095"/>
      <c r="E18" s="1096"/>
      <c r="F18" s="1096"/>
      <c r="G18" s="1096"/>
      <c r="H18" s="1096"/>
      <c r="I18" s="1096"/>
      <c r="J18" s="1096"/>
      <c r="K18" s="248"/>
      <c r="L18" s="247">
        <v>41641</v>
      </c>
      <c r="M18" s="247">
        <v>48382</v>
      </c>
      <c r="N18" s="247">
        <v>-6740</v>
      </c>
      <c r="O18" s="246">
        <v>-13.9</v>
      </c>
    </row>
    <row r="19" spans="1:15" ht="35.25" customHeight="1" thickBot="1" x14ac:dyDescent="0.2">
      <c r="A19" s="221"/>
      <c r="B19" s="245"/>
      <c r="C19" s="1103" t="s">
        <v>219</v>
      </c>
      <c r="D19" s="1103"/>
      <c r="E19" s="1104"/>
      <c r="F19" s="1104"/>
      <c r="G19" s="1104"/>
      <c r="H19" s="1104"/>
      <c r="I19" s="1104"/>
      <c r="J19" s="1104"/>
      <c r="K19" s="229"/>
      <c r="L19" s="244">
        <v>169342</v>
      </c>
      <c r="M19" s="244">
        <v>156381</v>
      </c>
      <c r="N19" s="244">
        <v>12961</v>
      </c>
      <c r="O19" s="243">
        <v>8.3000000000000007</v>
      </c>
    </row>
    <row r="20" spans="1:15" ht="35.25" customHeight="1" thickTop="1" x14ac:dyDescent="0.15">
      <c r="A20" s="221"/>
      <c r="B20" s="227"/>
      <c r="C20" s="1105" t="s">
        <v>217</v>
      </c>
      <c r="D20" s="1105"/>
      <c r="E20" s="1105"/>
      <c r="F20" s="1105"/>
      <c r="G20" s="1105"/>
      <c r="H20" s="1105"/>
      <c r="I20" s="1105"/>
      <c r="J20" s="1105"/>
      <c r="K20" s="226"/>
      <c r="L20" s="225">
        <v>225900</v>
      </c>
      <c r="M20" s="225">
        <v>217966</v>
      </c>
      <c r="N20" s="225">
        <v>7934</v>
      </c>
      <c r="O20" s="224">
        <v>3.6</v>
      </c>
    </row>
    <row r="21" spans="1:15" ht="35.25" customHeight="1" x14ac:dyDescent="0.15">
      <c r="A21" s="221"/>
      <c r="B21" s="220"/>
      <c r="C21" s="1100" t="s">
        <v>216</v>
      </c>
      <c r="D21" s="1100"/>
      <c r="E21" s="1101"/>
      <c r="F21" s="1101"/>
      <c r="G21" s="1101"/>
      <c r="H21" s="1101"/>
      <c r="I21" s="1101"/>
      <c r="J21" s="1101"/>
      <c r="K21" s="240"/>
      <c r="L21" s="239">
        <v>96918</v>
      </c>
      <c r="M21" s="239">
        <v>104565</v>
      </c>
      <c r="N21" s="239">
        <v>-7647</v>
      </c>
      <c r="O21" s="238">
        <v>-7.3</v>
      </c>
    </row>
    <row r="22" spans="1:15" ht="35.25" customHeight="1" thickBot="1" x14ac:dyDescent="0.2">
      <c r="A22" s="221"/>
      <c r="B22" s="232"/>
      <c r="C22" s="1108" t="s">
        <v>214</v>
      </c>
      <c r="D22" s="1108"/>
      <c r="E22" s="1109"/>
      <c r="F22" s="1109"/>
      <c r="G22" s="1096"/>
      <c r="H22" s="1096"/>
      <c r="I22" s="1096"/>
      <c r="J22" s="1096"/>
      <c r="K22" s="231"/>
      <c r="L22" s="237">
        <v>3541</v>
      </c>
      <c r="M22" s="237">
        <v>1872</v>
      </c>
      <c r="N22" s="237">
        <v>1669</v>
      </c>
      <c r="O22" s="236">
        <v>89.2</v>
      </c>
    </row>
    <row r="23" spans="1:15" ht="35.25" customHeight="1" thickTop="1" x14ac:dyDescent="0.15">
      <c r="A23" s="221"/>
      <c r="B23" s="227"/>
      <c r="C23" s="1105" t="s">
        <v>212</v>
      </c>
      <c r="D23" s="1105"/>
      <c r="E23" s="1105"/>
      <c r="F23" s="1105"/>
      <c r="G23" s="1105"/>
      <c r="H23" s="1105"/>
      <c r="I23" s="1105"/>
      <c r="J23" s="1105"/>
      <c r="K23" s="226"/>
      <c r="L23" s="225">
        <f>SUM(L21:L22)-1</f>
        <v>100458</v>
      </c>
      <c r="M23" s="225">
        <f>SUM(M21:M22)-1</f>
        <v>106436</v>
      </c>
      <c r="N23" s="225">
        <f>SUM(N21:N22)</f>
        <v>-5978</v>
      </c>
      <c r="O23" s="224">
        <v>-5.6</v>
      </c>
    </row>
    <row r="24" spans="1:15" ht="35.25" customHeight="1" x14ac:dyDescent="0.15">
      <c r="A24" s="221"/>
      <c r="B24" s="220"/>
      <c r="C24" s="1110" t="s">
        <v>211</v>
      </c>
      <c r="D24" s="1110"/>
      <c r="E24" s="1111"/>
      <c r="F24" s="1111"/>
      <c r="G24" s="1111"/>
      <c r="H24" s="1111"/>
      <c r="I24" s="1111"/>
      <c r="J24" s="1111"/>
      <c r="K24" s="219"/>
      <c r="L24" s="218">
        <v>627232</v>
      </c>
      <c r="M24" s="218">
        <v>655672</v>
      </c>
      <c r="N24" s="218">
        <v>-28441</v>
      </c>
      <c r="O24" s="217">
        <v>-4.3</v>
      </c>
    </row>
    <row r="25" spans="1:15" ht="35.25" customHeight="1" x14ac:dyDescent="0.15">
      <c r="A25" s="215"/>
      <c r="B25" s="214"/>
      <c r="C25" s="214"/>
      <c r="D25" s="214"/>
      <c r="E25" s="1112" t="s">
        <v>209</v>
      </c>
      <c r="F25" s="1112"/>
      <c r="G25" s="1112"/>
      <c r="H25" s="1112"/>
      <c r="I25" s="1112"/>
      <c r="J25" s="213"/>
      <c r="K25" s="212"/>
      <c r="L25" s="211">
        <v>3527782</v>
      </c>
      <c r="M25" s="211">
        <v>3462671</v>
      </c>
      <c r="N25" s="211">
        <f>SUM(N7,N8)</f>
        <v>65111</v>
      </c>
      <c r="O25" s="210">
        <v>1.9</v>
      </c>
    </row>
    <row r="26" spans="1:15" ht="35.25" customHeight="1" x14ac:dyDescent="0.15">
      <c r="A26" s="208"/>
      <c r="B26" s="207"/>
      <c r="C26" s="207"/>
      <c r="D26" s="207"/>
      <c r="E26" s="1106" t="s">
        <v>208</v>
      </c>
      <c r="F26" s="1106"/>
      <c r="G26" s="1106"/>
      <c r="H26" s="1106"/>
      <c r="I26" s="1106"/>
      <c r="J26" s="206"/>
      <c r="K26" s="205"/>
      <c r="L26" s="204">
        <v>2773621</v>
      </c>
      <c r="M26" s="204">
        <v>2685763</v>
      </c>
      <c r="N26" s="204">
        <v>87857</v>
      </c>
      <c r="O26" s="203">
        <v>3.3</v>
      </c>
    </row>
    <row r="27" spans="1:15" ht="9" customHeight="1" x14ac:dyDescent="0.15">
      <c r="A27" s="200"/>
      <c r="B27" s="199"/>
      <c r="C27" s="198"/>
      <c r="D27" s="198"/>
      <c r="E27" s="197"/>
      <c r="F27" s="197"/>
      <c r="G27" s="197"/>
      <c r="H27" s="197"/>
      <c r="I27" s="197"/>
      <c r="J27" s="197"/>
      <c r="K27" s="196"/>
      <c r="L27" s="195"/>
      <c r="M27" s="195"/>
      <c r="N27" s="195"/>
      <c r="O27" s="194"/>
    </row>
    <row r="28" spans="1:15" s="192" customFormat="1" ht="30" customHeight="1" x14ac:dyDescent="0.15">
      <c r="A28" s="193"/>
      <c r="B28" s="1107"/>
      <c r="C28" s="1107"/>
      <c r="D28" s="1107"/>
      <c r="E28" s="1107"/>
      <c r="F28" s="1107"/>
      <c r="G28" s="1107"/>
      <c r="H28" s="1107"/>
      <c r="I28" s="1107"/>
      <c r="J28" s="1107"/>
      <c r="K28" s="1107"/>
      <c r="L28" s="1107"/>
      <c r="M28" s="1107"/>
      <c r="N28" s="1107"/>
      <c r="O28" s="1107"/>
    </row>
    <row r="29" spans="1:15" ht="25.5" customHeight="1" x14ac:dyDescent="0.15">
      <c r="O29" s="190"/>
    </row>
    <row r="30" spans="1:15" ht="25.5" customHeight="1" x14ac:dyDescent="0.15">
      <c r="O30" s="190"/>
    </row>
    <row r="31" spans="1:15" ht="25.5" customHeight="1" x14ac:dyDescent="0.15">
      <c r="O31" s="190"/>
    </row>
    <row r="32" spans="1:15" ht="25.5" customHeight="1" x14ac:dyDescent="0.15">
      <c r="O32" s="190"/>
    </row>
    <row r="33" spans="15:15" ht="25.5" customHeight="1" x14ac:dyDescent="0.15">
      <c r="O33" s="191"/>
    </row>
    <row r="34" spans="15:15" ht="25.5" customHeight="1" x14ac:dyDescent="0.15">
      <c r="O34" s="190"/>
    </row>
    <row r="35" spans="15:15" ht="25.5" customHeight="1" x14ac:dyDescent="0.15">
      <c r="O35" s="189"/>
    </row>
  </sheetData>
  <mergeCells count="23">
    <mergeCell ref="E26:I26"/>
    <mergeCell ref="B28:O28"/>
    <mergeCell ref="C22:J22"/>
    <mergeCell ref="C24:J24"/>
    <mergeCell ref="C23:J23"/>
    <mergeCell ref="E25:I25"/>
    <mergeCell ref="C18:J18"/>
    <mergeCell ref="C19:J19"/>
    <mergeCell ref="C21:J21"/>
    <mergeCell ref="C16:J16"/>
    <mergeCell ref="C20:J20"/>
    <mergeCell ref="C12:J12"/>
    <mergeCell ref="C13:J13"/>
    <mergeCell ref="C14:J14"/>
    <mergeCell ref="C15:J15"/>
    <mergeCell ref="C17:J17"/>
    <mergeCell ref="C10:J10"/>
    <mergeCell ref="C11:J11"/>
    <mergeCell ref="N5:O5"/>
    <mergeCell ref="C6:I6"/>
    <mergeCell ref="C7:I7"/>
    <mergeCell ref="C8:I8"/>
    <mergeCell ref="C9:J9"/>
  </mergeCells>
  <phoneticPr fontId="2"/>
  <printOptions horizontalCentered="1"/>
  <pageMargins left="0.6692913385826772" right="0.59055118110236227" top="0.62992125984251968" bottom="0.43307086614173229" header="0.39370078740157483" footer="0.39370078740157483"/>
  <pageSetup paperSize="9" scale="90" orientation="portrait" r:id="rId1"/>
  <headerFooter alignWithMargins="0">
    <oddFooter>&amp;C4</oddFooter>
  </headerFooter>
  <ignoredErrors>
    <ignoredError sqref="L23:N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28"/>
  <sheetViews>
    <sheetView view="pageBreakPreview" zoomScale="70" zoomScaleNormal="100" zoomScaleSheetLayoutView="80" workbookViewId="0">
      <selection activeCell="B30" sqref="B30"/>
    </sheetView>
  </sheetViews>
  <sheetFormatPr defaultRowHeight="25.5" customHeight="1" x14ac:dyDescent="0.15"/>
  <cols>
    <col min="1" max="1" width="2.25" style="187" customWidth="1"/>
    <col min="2" max="2" width="94" style="187" customWidth="1"/>
    <col min="3" max="16384" width="9" style="187"/>
  </cols>
  <sheetData>
    <row r="2" spans="1:2" ht="13.5" customHeight="1" x14ac:dyDescent="0.15"/>
    <row r="4" spans="1:2" ht="13.5" hidden="1" customHeight="1" x14ac:dyDescent="0.15"/>
    <row r="5" spans="1:2" s="271" customFormat="1" ht="18" customHeight="1" x14ac:dyDescent="0.15">
      <c r="A5" s="272"/>
    </row>
    <row r="6" spans="1:2" s="264" customFormat="1" ht="35.25" customHeight="1" x14ac:dyDescent="0.15">
      <c r="A6" s="266"/>
      <c r="B6" s="265" t="s">
        <v>242</v>
      </c>
    </row>
    <row r="7" spans="1:2" ht="35.25" customHeight="1" x14ac:dyDescent="0.15">
      <c r="A7" s="216"/>
      <c r="B7" s="228" t="s">
        <v>241</v>
      </c>
    </row>
    <row r="8" spans="1:2" ht="35.25" customHeight="1" x14ac:dyDescent="0.15">
      <c r="A8" s="249"/>
      <c r="B8" s="201"/>
    </row>
    <row r="9" spans="1:2" ht="35.25" customHeight="1" x14ac:dyDescent="0.15">
      <c r="A9" s="256"/>
      <c r="B9" s="255" t="s">
        <v>238</v>
      </c>
    </row>
    <row r="10" spans="1:2" ht="35.25" customHeight="1" x14ac:dyDescent="0.15">
      <c r="A10" s="234"/>
      <c r="B10" s="233" t="s">
        <v>236</v>
      </c>
    </row>
    <row r="11" spans="1:2" ht="35.25" customHeight="1" x14ac:dyDescent="0.15">
      <c r="A11" s="234"/>
      <c r="B11" s="233" t="s">
        <v>234</v>
      </c>
    </row>
    <row r="12" spans="1:2" ht="35.25" customHeight="1" x14ac:dyDescent="0.15">
      <c r="A12" s="234"/>
      <c r="B12" s="233" t="s">
        <v>232</v>
      </c>
    </row>
    <row r="13" spans="1:2" ht="35.25" customHeight="1" x14ac:dyDescent="0.15">
      <c r="A13" s="234"/>
      <c r="B13" s="233" t="s">
        <v>229</v>
      </c>
    </row>
    <row r="14" spans="1:2" ht="35.25" customHeight="1" x14ac:dyDescent="0.15">
      <c r="A14" s="234"/>
      <c r="B14" s="233" t="s">
        <v>227</v>
      </c>
    </row>
    <row r="15" spans="1:2" ht="35.25" customHeight="1" thickBot="1" x14ac:dyDescent="0.2">
      <c r="A15" s="252"/>
      <c r="B15" s="251" t="s">
        <v>225</v>
      </c>
    </row>
    <row r="16" spans="1:2" ht="35.25" customHeight="1" thickTop="1" x14ac:dyDescent="0.15">
      <c r="A16" s="223"/>
      <c r="B16" s="222"/>
    </row>
    <row r="17" spans="1:2" ht="35.25" customHeight="1" x14ac:dyDescent="0.15">
      <c r="A17" s="216"/>
      <c r="B17" s="228" t="s">
        <v>222</v>
      </c>
    </row>
    <row r="18" spans="1:2" ht="35.25" customHeight="1" x14ac:dyDescent="0.15">
      <c r="A18" s="234"/>
      <c r="B18" s="233" t="s">
        <v>220</v>
      </c>
    </row>
    <row r="19" spans="1:2" ht="35.25" customHeight="1" thickBot="1" x14ac:dyDescent="0.2">
      <c r="A19" s="242"/>
      <c r="B19" s="241" t="s">
        <v>218</v>
      </c>
    </row>
    <row r="20" spans="1:2" ht="35.25" customHeight="1" thickTop="1" x14ac:dyDescent="0.15">
      <c r="A20" s="223"/>
      <c r="B20" s="222"/>
    </row>
    <row r="21" spans="1:2" ht="35.25" customHeight="1" x14ac:dyDescent="0.15">
      <c r="A21" s="216"/>
      <c r="B21" s="228" t="s">
        <v>215</v>
      </c>
    </row>
    <row r="22" spans="1:2" ht="35.25" customHeight="1" thickBot="1" x14ac:dyDescent="0.2">
      <c r="A22" s="234"/>
      <c r="B22" s="233" t="s">
        <v>213</v>
      </c>
    </row>
    <row r="23" spans="1:2" ht="35.25" customHeight="1" thickTop="1" x14ac:dyDescent="0.15">
      <c r="A23" s="223"/>
      <c r="B23" s="222"/>
    </row>
    <row r="24" spans="1:2" ht="35.25" customHeight="1" x14ac:dyDescent="0.15">
      <c r="A24" s="216"/>
      <c r="B24" s="1113" t="s">
        <v>210</v>
      </c>
    </row>
    <row r="25" spans="1:2" ht="35.25" customHeight="1" x14ac:dyDescent="0.15">
      <c r="A25" s="209"/>
      <c r="B25" s="1114"/>
    </row>
    <row r="26" spans="1:2" ht="35.25" customHeight="1" x14ac:dyDescent="0.15">
      <c r="A26" s="202"/>
      <c r="B26" s="201"/>
    </row>
    <row r="27" spans="1:2" ht="9" customHeight="1" x14ac:dyDescent="0.15"/>
    <row r="28" spans="1:2" s="192" customFormat="1" ht="30" customHeight="1" x14ac:dyDescent="0.15"/>
  </sheetData>
  <mergeCells count="1">
    <mergeCell ref="B24:B25"/>
  </mergeCells>
  <phoneticPr fontId="2"/>
  <printOptions horizontalCentered="1"/>
  <pageMargins left="0.6692913385826772" right="0.59055118110236227" top="0.62992125984251968" bottom="0.43307086614173229" header="0.39370078740157483" footer="0.39370078740157483"/>
  <pageSetup paperSize="9" scale="90"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view="pageBreakPreview" zoomScaleNormal="50" zoomScaleSheetLayoutView="100" workbookViewId="0">
      <pane xSplit="6" ySplit="6" topLeftCell="G7" activePane="bottomRight" state="frozen"/>
      <selection activeCell="Z24" sqref="Z24"/>
      <selection pane="topRight" activeCell="Z24" sqref="Z24"/>
      <selection pane="bottomLeft" activeCell="Z24" sqref="Z24"/>
      <selection pane="bottomRight" activeCell="Z24" sqref="Z24"/>
    </sheetView>
  </sheetViews>
  <sheetFormatPr defaultRowHeight="37.5" customHeight="1" x14ac:dyDescent="0.15"/>
  <cols>
    <col min="1" max="1" width="2.625" style="281" customWidth="1"/>
    <col min="2" max="2" width="2.75" style="281" customWidth="1"/>
    <col min="3" max="3" width="6.5" style="281" customWidth="1"/>
    <col min="4" max="4" width="15.5" style="281" customWidth="1"/>
    <col min="5" max="5" width="2.75" style="281" customWidth="1"/>
    <col min="6" max="6" width="2.625" style="281" customWidth="1"/>
    <col min="7" max="8" width="17.625" style="187" customWidth="1"/>
    <col min="9" max="9" width="17.625" style="192" customWidth="1"/>
    <col min="10" max="10" width="9.625" style="287" customWidth="1"/>
    <col min="11" max="11" width="2.375" style="287" customWidth="1"/>
    <col min="12" max="12" width="9" style="284"/>
    <col min="13" max="13" width="94" style="287" customWidth="1"/>
    <col min="14" max="14" width="9" style="285"/>
    <col min="15" max="15" width="10.5" style="192" bestFit="1" customWidth="1"/>
    <col min="16" max="16384" width="9" style="192"/>
  </cols>
  <sheetData>
    <row r="1" spans="1:14" ht="25.5" customHeight="1" x14ac:dyDescent="0.15">
      <c r="I1" s="282"/>
      <c r="J1" s="283"/>
      <c r="K1" s="283"/>
      <c r="M1" s="283"/>
    </row>
    <row r="2" spans="1:14" ht="14.25" customHeight="1" x14ac:dyDescent="0.15">
      <c r="I2" s="282"/>
      <c r="J2" s="283"/>
      <c r="K2" s="283"/>
      <c r="M2" s="283"/>
    </row>
    <row r="3" spans="1:14" ht="25.5" customHeight="1" x14ac:dyDescent="0.15">
      <c r="A3" s="274" t="s">
        <v>250</v>
      </c>
      <c r="B3" s="188"/>
      <c r="C3" s="188"/>
      <c r="D3" s="188"/>
      <c r="E3" s="188"/>
      <c r="F3" s="188"/>
      <c r="I3" s="286"/>
    </row>
    <row r="4" spans="1:14" s="291" customFormat="1" ht="15" customHeight="1" x14ac:dyDescent="0.15">
      <c r="A4" s="288"/>
      <c r="B4" s="288"/>
      <c r="C4" s="288"/>
      <c r="D4" s="288"/>
      <c r="E4" s="288"/>
      <c r="F4" s="288"/>
      <c r="G4" s="288"/>
      <c r="H4" s="288"/>
      <c r="I4" s="23"/>
      <c r="J4" s="289"/>
      <c r="K4" s="289"/>
      <c r="L4" s="284"/>
      <c r="M4" s="289"/>
      <c r="N4" s="290"/>
    </row>
    <row r="5" spans="1:14" s="291" customFormat="1" ht="18" customHeight="1" x14ac:dyDescent="0.15">
      <c r="A5" s="273"/>
      <c r="B5" s="273"/>
      <c r="C5" s="273"/>
      <c r="D5" s="273"/>
      <c r="E5" s="273"/>
      <c r="F5" s="273"/>
      <c r="G5" s="271"/>
      <c r="H5" s="271"/>
      <c r="I5" s="1116" t="s">
        <v>251</v>
      </c>
      <c r="J5" s="1116"/>
      <c r="K5" s="292"/>
      <c r="L5" s="284"/>
      <c r="M5" s="284"/>
      <c r="N5" s="290"/>
    </row>
    <row r="6" spans="1:14" s="301" customFormat="1" ht="45" customHeight="1" x14ac:dyDescent="0.15">
      <c r="A6" s="293"/>
      <c r="B6" s="280"/>
      <c r="C6" s="1110" t="s">
        <v>253</v>
      </c>
      <c r="D6" s="1110"/>
      <c r="E6" s="1110"/>
      <c r="F6" s="294"/>
      <c r="G6" s="268" t="s">
        <v>245</v>
      </c>
      <c r="H6" s="268" t="s">
        <v>244</v>
      </c>
      <c r="I6" s="295" t="s">
        <v>243</v>
      </c>
      <c r="J6" s="267" t="s">
        <v>58</v>
      </c>
      <c r="K6" s="296"/>
      <c r="L6" s="299"/>
      <c r="M6" s="300"/>
    </row>
    <row r="7" spans="1:14" s="310" customFormat="1" ht="45" customHeight="1" x14ac:dyDescent="0.15">
      <c r="A7" s="302"/>
      <c r="B7" s="303"/>
      <c r="C7" s="1117" t="s">
        <v>255</v>
      </c>
      <c r="D7" s="1117"/>
      <c r="E7" s="1117"/>
      <c r="F7" s="304"/>
      <c r="G7" s="305">
        <v>1908838</v>
      </c>
      <c r="H7" s="305">
        <v>1841921</v>
      </c>
      <c r="I7" s="306">
        <v>66917</v>
      </c>
      <c r="J7" s="307">
        <v>3.6</v>
      </c>
      <c r="K7" s="200"/>
      <c r="L7" s="284"/>
      <c r="M7" s="200"/>
      <c r="N7" s="309"/>
    </row>
    <row r="8" spans="1:14" s="291" customFormat="1" ht="45" customHeight="1" x14ac:dyDescent="0.15">
      <c r="A8" s="1118"/>
      <c r="B8" s="311"/>
      <c r="C8" s="1119" t="s">
        <v>256</v>
      </c>
      <c r="D8" s="1119"/>
      <c r="E8" s="1119"/>
      <c r="F8" s="312"/>
      <c r="G8" s="239">
        <v>794469</v>
      </c>
      <c r="H8" s="239">
        <v>765228</v>
      </c>
      <c r="I8" s="239">
        <v>29241</v>
      </c>
      <c r="J8" s="238">
        <v>3.8</v>
      </c>
      <c r="K8" s="313"/>
      <c r="L8" s="284"/>
      <c r="M8" s="316"/>
      <c r="N8" s="290"/>
    </row>
    <row r="9" spans="1:14" ht="45" customHeight="1" x14ac:dyDescent="0.15">
      <c r="A9" s="1118"/>
      <c r="B9" s="317"/>
      <c r="C9" s="1120" t="s">
        <v>257</v>
      </c>
      <c r="D9" s="1120"/>
      <c r="E9" s="1120"/>
      <c r="F9" s="318"/>
      <c r="G9" s="247">
        <v>3104</v>
      </c>
      <c r="H9" s="247">
        <v>3313</v>
      </c>
      <c r="I9" s="247">
        <v>-209</v>
      </c>
      <c r="J9" s="246">
        <v>-6.3</v>
      </c>
      <c r="K9" s="313"/>
      <c r="M9" s="316"/>
    </row>
    <row r="10" spans="1:14" ht="45" customHeight="1" x14ac:dyDescent="0.15">
      <c r="A10" s="1118"/>
      <c r="B10" s="317"/>
      <c r="C10" s="1120" t="s">
        <v>258</v>
      </c>
      <c r="D10" s="1120"/>
      <c r="E10" s="1120"/>
      <c r="F10" s="318"/>
      <c r="G10" s="247">
        <v>28000</v>
      </c>
      <c r="H10" s="247">
        <v>28000</v>
      </c>
      <c r="I10" s="235" t="s">
        <v>259</v>
      </c>
      <c r="J10" s="321" t="s">
        <v>259</v>
      </c>
      <c r="K10" s="322"/>
      <c r="M10" s="325"/>
    </row>
    <row r="11" spans="1:14" s="291" customFormat="1" ht="45" customHeight="1" x14ac:dyDescent="0.15">
      <c r="A11" s="1118"/>
      <c r="B11" s="317"/>
      <c r="C11" s="1120" t="s">
        <v>261</v>
      </c>
      <c r="D11" s="1120"/>
      <c r="E11" s="1120"/>
      <c r="F11" s="318"/>
      <c r="G11" s="247">
        <v>121777</v>
      </c>
      <c r="H11" s="247">
        <v>118212</v>
      </c>
      <c r="I11" s="247">
        <v>3565</v>
      </c>
      <c r="J11" s="246">
        <v>3</v>
      </c>
      <c r="K11" s="313"/>
      <c r="L11" s="284"/>
      <c r="M11" s="313"/>
      <c r="N11" s="290"/>
    </row>
    <row r="12" spans="1:14" ht="45" customHeight="1" x14ac:dyDescent="0.15">
      <c r="A12" s="1118"/>
      <c r="B12" s="317"/>
      <c r="C12" s="1120" t="s">
        <v>263</v>
      </c>
      <c r="D12" s="1120"/>
      <c r="E12" s="1120"/>
      <c r="F12" s="318"/>
      <c r="G12" s="247">
        <v>626613</v>
      </c>
      <c r="H12" s="247">
        <v>602148</v>
      </c>
      <c r="I12" s="247">
        <v>24465</v>
      </c>
      <c r="J12" s="246">
        <v>4.0999999999999996</v>
      </c>
      <c r="K12" s="313"/>
      <c r="M12" s="316"/>
    </row>
    <row r="13" spans="1:14" ht="45" customHeight="1" x14ac:dyDescent="0.15">
      <c r="A13" s="1118"/>
      <c r="B13" s="327"/>
      <c r="C13" s="1121" t="s">
        <v>265</v>
      </c>
      <c r="D13" s="1121"/>
      <c r="E13" s="1121"/>
      <c r="F13" s="328"/>
      <c r="G13" s="247">
        <v>144569</v>
      </c>
      <c r="H13" s="247">
        <v>139867</v>
      </c>
      <c r="I13" s="247">
        <v>4702</v>
      </c>
      <c r="J13" s="246">
        <v>3.4</v>
      </c>
      <c r="K13" s="313"/>
      <c r="M13" s="313"/>
    </row>
    <row r="14" spans="1:14" ht="45" customHeight="1" x14ac:dyDescent="0.15">
      <c r="A14" s="1118"/>
      <c r="B14" s="329"/>
      <c r="C14" s="330" t="s">
        <v>266</v>
      </c>
      <c r="D14" s="1122" t="s">
        <v>160</v>
      </c>
      <c r="E14" s="1122"/>
      <c r="F14" s="331"/>
      <c r="G14" s="247">
        <v>12700</v>
      </c>
      <c r="H14" s="247">
        <v>28400</v>
      </c>
      <c r="I14" s="247">
        <v>-15700</v>
      </c>
      <c r="J14" s="246">
        <v>-55.3</v>
      </c>
      <c r="K14" s="313"/>
      <c r="M14" s="316"/>
    </row>
    <row r="15" spans="1:14" ht="45" customHeight="1" x14ac:dyDescent="0.15">
      <c r="A15" s="1118"/>
      <c r="B15" s="332"/>
      <c r="C15" s="330" t="s">
        <v>268</v>
      </c>
      <c r="D15" s="1123" t="s">
        <v>160</v>
      </c>
      <c r="E15" s="1123"/>
      <c r="F15" s="331"/>
      <c r="G15" s="247">
        <v>131869</v>
      </c>
      <c r="H15" s="247">
        <v>111467</v>
      </c>
      <c r="I15" s="247">
        <v>20402</v>
      </c>
      <c r="J15" s="246">
        <v>18.3</v>
      </c>
      <c r="K15" s="313"/>
      <c r="M15" s="313"/>
    </row>
    <row r="16" spans="1:14" ht="45" customHeight="1" thickBot="1" x14ac:dyDescent="0.2">
      <c r="A16" s="1118"/>
      <c r="B16" s="334"/>
      <c r="C16" s="1124" t="s">
        <v>270</v>
      </c>
      <c r="D16" s="1124"/>
      <c r="E16" s="1124"/>
      <c r="F16" s="335"/>
      <c r="G16" s="336">
        <v>190305</v>
      </c>
      <c r="H16" s="336">
        <v>185153</v>
      </c>
      <c r="I16" s="336">
        <v>5153</v>
      </c>
      <c r="J16" s="337">
        <v>2.8</v>
      </c>
      <c r="K16" s="313"/>
      <c r="M16" s="316"/>
    </row>
    <row r="17" spans="1:14" s="310" customFormat="1" ht="45" customHeight="1" thickTop="1" x14ac:dyDescent="0.15">
      <c r="A17" s="1125" t="s">
        <v>272</v>
      </c>
      <c r="B17" s="1126"/>
      <c r="C17" s="1126"/>
      <c r="D17" s="1126"/>
      <c r="E17" s="1126"/>
      <c r="F17" s="1126"/>
      <c r="G17" s="340">
        <v>1908838</v>
      </c>
      <c r="H17" s="340">
        <v>1841921</v>
      </c>
      <c r="I17" s="341">
        <v>66917</v>
      </c>
      <c r="J17" s="342">
        <v>3.6</v>
      </c>
      <c r="K17" s="200"/>
      <c r="L17" s="284"/>
      <c r="M17" s="200"/>
      <c r="N17" s="309"/>
    </row>
    <row r="18" spans="1:14" s="350" customFormat="1" ht="45" customHeight="1" x14ac:dyDescent="0.15">
      <c r="A18" s="345"/>
      <c r="B18" s="346"/>
      <c r="C18" s="1115" t="s">
        <v>273</v>
      </c>
      <c r="D18" s="1115"/>
      <c r="E18" s="1115"/>
      <c r="F18" s="347"/>
      <c r="G18" s="239">
        <v>289790</v>
      </c>
      <c r="H18" s="239">
        <v>290916</v>
      </c>
      <c r="I18" s="348">
        <v>-1127</v>
      </c>
      <c r="J18" s="238">
        <v>-0.4</v>
      </c>
      <c r="K18" s="313"/>
      <c r="L18" s="284"/>
      <c r="M18" s="313"/>
      <c r="N18" s="349"/>
    </row>
    <row r="19" spans="1:14" s="350" customFormat="1" ht="45" customHeight="1" x14ac:dyDescent="0.15">
      <c r="A19" s="345"/>
      <c r="B19" s="351"/>
      <c r="C19" s="1128" t="s">
        <v>80</v>
      </c>
      <c r="D19" s="1128"/>
      <c r="E19" s="1128"/>
      <c r="F19" s="352"/>
      <c r="G19" s="247">
        <v>658611</v>
      </c>
      <c r="H19" s="247">
        <v>631899</v>
      </c>
      <c r="I19" s="353">
        <v>26713</v>
      </c>
      <c r="J19" s="246">
        <v>4.2</v>
      </c>
      <c r="K19" s="313"/>
      <c r="L19" s="284"/>
      <c r="M19" s="316"/>
      <c r="N19" s="349"/>
    </row>
    <row r="20" spans="1:14" s="350" customFormat="1" ht="45" customHeight="1" x14ac:dyDescent="0.15">
      <c r="A20" s="345"/>
      <c r="B20" s="351"/>
      <c r="C20" s="1128" t="s">
        <v>86</v>
      </c>
      <c r="D20" s="1128"/>
      <c r="E20" s="1128"/>
      <c r="F20" s="352"/>
      <c r="G20" s="247">
        <v>187459</v>
      </c>
      <c r="H20" s="247">
        <v>188222</v>
      </c>
      <c r="I20" s="353">
        <v>-763</v>
      </c>
      <c r="J20" s="246">
        <v>-0.4</v>
      </c>
      <c r="K20" s="313"/>
      <c r="L20" s="284"/>
      <c r="M20" s="313"/>
      <c r="N20" s="349"/>
    </row>
    <row r="21" spans="1:14" s="187" customFormat="1" ht="45" customHeight="1" x14ac:dyDescent="0.15">
      <c r="A21" s="354"/>
      <c r="B21" s="355"/>
      <c r="C21" s="1095" t="s">
        <v>91</v>
      </c>
      <c r="D21" s="1095"/>
      <c r="E21" s="1095"/>
      <c r="F21" s="356"/>
      <c r="G21" s="247">
        <v>310499</v>
      </c>
      <c r="H21" s="247">
        <v>290988</v>
      </c>
      <c r="I21" s="247">
        <v>19511</v>
      </c>
      <c r="J21" s="246">
        <v>6.7</v>
      </c>
      <c r="K21" s="313"/>
      <c r="L21" s="284"/>
      <c r="M21" s="316"/>
      <c r="N21" s="357"/>
    </row>
    <row r="22" spans="1:14" s="187" customFormat="1" ht="45" customHeight="1" x14ac:dyDescent="0.15">
      <c r="A22" s="354"/>
      <c r="B22" s="355"/>
      <c r="C22" s="1095" t="s">
        <v>278</v>
      </c>
      <c r="D22" s="1095"/>
      <c r="E22" s="1095"/>
      <c r="F22" s="356"/>
      <c r="G22" s="247">
        <v>253717</v>
      </c>
      <c r="H22" s="247">
        <v>230203</v>
      </c>
      <c r="I22" s="247">
        <v>23514</v>
      </c>
      <c r="J22" s="246">
        <v>10.199999999999999</v>
      </c>
      <c r="K22" s="313"/>
      <c r="L22" s="284"/>
      <c r="M22" s="316"/>
      <c r="N22" s="357"/>
    </row>
    <row r="23" spans="1:14" s="350" customFormat="1" ht="45" customHeight="1" x14ac:dyDescent="0.15">
      <c r="A23" s="358"/>
      <c r="B23" s="359"/>
      <c r="C23" s="1129" t="s">
        <v>280</v>
      </c>
      <c r="D23" s="1129"/>
      <c r="E23" s="1129"/>
      <c r="F23" s="360"/>
      <c r="G23" s="361">
        <v>208762</v>
      </c>
      <c r="H23" s="361">
        <v>209692</v>
      </c>
      <c r="I23" s="362">
        <v>-930</v>
      </c>
      <c r="J23" s="363">
        <v>-0.4</v>
      </c>
      <c r="K23" s="313"/>
      <c r="L23" s="284"/>
      <c r="M23" s="313"/>
      <c r="N23" s="349"/>
    </row>
    <row r="24" spans="1:14" s="368" customFormat="1" ht="13.5" x14ac:dyDescent="0.15">
      <c r="A24" s="1130"/>
      <c r="B24" s="1130"/>
      <c r="C24" s="1130"/>
      <c r="D24" s="1130"/>
      <c r="E24" s="1130"/>
      <c r="F24" s="1130"/>
      <c r="G24" s="1130"/>
      <c r="H24" s="1130"/>
      <c r="I24" s="1130"/>
      <c r="J24" s="1130"/>
      <c r="K24" s="366"/>
      <c r="L24" s="367"/>
      <c r="M24" s="366"/>
    </row>
    <row r="25" spans="1:14" s="368" customFormat="1" ht="3.75" customHeight="1" x14ac:dyDescent="0.15">
      <c r="A25" s="193"/>
      <c r="B25" s="369"/>
      <c r="C25" s="369"/>
      <c r="D25" s="369"/>
      <c r="E25" s="369"/>
      <c r="F25" s="369"/>
      <c r="G25" s="369"/>
      <c r="H25" s="369"/>
      <c r="I25" s="369"/>
      <c r="J25" s="369"/>
      <c r="K25" s="369"/>
      <c r="L25" s="367"/>
      <c r="M25" s="369"/>
    </row>
    <row r="26" spans="1:14" ht="14.25" x14ac:dyDescent="0.15">
      <c r="A26" s="1127"/>
      <c r="B26" s="1127"/>
      <c r="C26" s="1127"/>
      <c r="D26" s="1127"/>
      <c r="E26" s="1127"/>
      <c r="F26" s="1127"/>
      <c r="G26" s="1127"/>
      <c r="H26" s="1127"/>
      <c r="I26" s="1127"/>
      <c r="J26" s="1127"/>
      <c r="K26" s="370"/>
      <c r="M26" s="370"/>
    </row>
  </sheetData>
  <mergeCells count="22">
    <mergeCell ref="A26:J26"/>
    <mergeCell ref="C19:E19"/>
    <mergeCell ref="C20:E20"/>
    <mergeCell ref="C21:E21"/>
    <mergeCell ref="C22:E22"/>
    <mergeCell ref="C23:E23"/>
    <mergeCell ref="A24:J24"/>
    <mergeCell ref="C18:E18"/>
    <mergeCell ref="I5:J5"/>
    <mergeCell ref="C6:E6"/>
    <mergeCell ref="C7:E7"/>
    <mergeCell ref="A8:A16"/>
    <mergeCell ref="C8:E8"/>
    <mergeCell ref="C9:E9"/>
    <mergeCell ref="C10:E10"/>
    <mergeCell ref="C11:E11"/>
    <mergeCell ref="C12:E12"/>
    <mergeCell ref="C13:E13"/>
    <mergeCell ref="D14:E14"/>
    <mergeCell ref="D15:E15"/>
    <mergeCell ref="C16:E16"/>
    <mergeCell ref="A17:F17"/>
  </mergeCells>
  <phoneticPr fontId="2"/>
  <printOptions horizontalCentered="1"/>
  <pageMargins left="0.6692913385826772" right="0.59055118110236227" top="0.62992125984251968" bottom="0.43307086614173229" header="0.39370078740157483" footer="0.39370078740157483"/>
  <pageSetup paperSize="9" scale="90" fitToWidth="0" fitToHeight="0"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showGridLines="0" view="pageBreakPreview" zoomScaleNormal="50" zoomScaleSheetLayoutView="100" workbookViewId="0">
      <pane xSplit="1" ySplit="6" topLeftCell="B7" activePane="bottomRight" state="frozen"/>
      <selection activeCell="Z24" sqref="Z24"/>
      <selection pane="topRight" activeCell="Z24" sqref="Z24"/>
      <selection pane="bottomLeft" activeCell="Z24" sqref="Z24"/>
      <selection pane="bottomRight" activeCell="B10" sqref="B10"/>
    </sheetView>
  </sheetViews>
  <sheetFormatPr defaultRowHeight="37.5" customHeight="1" x14ac:dyDescent="0.15"/>
  <cols>
    <col min="1" max="1" width="2.375" style="287" customWidth="1"/>
    <col min="2" max="2" width="94" style="287" customWidth="1"/>
    <col min="3" max="3" width="9" style="284"/>
    <col min="4" max="4" width="94" style="287" customWidth="1"/>
    <col min="5" max="5" width="9" style="285"/>
    <col min="6" max="6" width="10.5" style="192" bestFit="1" customWidth="1"/>
    <col min="7" max="16384" width="9" style="192"/>
  </cols>
  <sheetData>
    <row r="1" spans="1:5" ht="25.5" customHeight="1" x14ac:dyDescent="0.15">
      <c r="A1" s="283"/>
      <c r="B1" s="283"/>
      <c r="D1" s="283"/>
    </row>
    <row r="2" spans="1:5" ht="14.25" customHeight="1" x14ac:dyDescent="0.15">
      <c r="A2" s="283"/>
      <c r="B2" s="283"/>
      <c r="D2" s="283"/>
    </row>
    <row r="3" spans="1:5" ht="25.5" customHeight="1" x14ac:dyDescent="0.15"/>
    <row r="4" spans="1:5" s="291" customFormat="1" ht="15" customHeight="1" x14ac:dyDescent="0.15">
      <c r="A4" s="289"/>
      <c r="B4" s="289"/>
      <c r="C4" s="284"/>
      <c r="D4" s="289"/>
      <c r="E4" s="290"/>
    </row>
    <row r="5" spans="1:5" s="291" customFormat="1" ht="18" customHeight="1" x14ac:dyDescent="0.15">
      <c r="A5" s="1116" t="s">
        <v>252</v>
      </c>
      <c r="B5" s="1116"/>
      <c r="C5" s="284"/>
      <c r="D5" s="284"/>
      <c r="E5" s="290"/>
    </row>
    <row r="6" spans="1:5" s="301" customFormat="1" ht="45" customHeight="1" x14ac:dyDescent="0.15">
      <c r="A6" s="297"/>
      <c r="B6" s="298" t="s">
        <v>254</v>
      </c>
      <c r="C6" s="299"/>
      <c r="D6" s="300"/>
    </row>
    <row r="7" spans="1:5" s="310" customFormat="1" ht="45" customHeight="1" x14ac:dyDescent="0.15">
      <c r="A7" s="266"/>
      <c r="B7" s="308"/>
      <c r="C7" s="284"/>
      <c r="D7" s="200"/>
      <c r="E7" s="309"/>
    </row>
    <row r="8" spans="1:5" s="291" customFormat="1" ht="45" customHeight="1" x14ac:dyDescent="0.15">
      <c r="A8" s="314"/>
      <c r="B8" s="1062" t="s">
        <v>699</v>
      </c>
      <c r="C8" s="284"/>
      <c r="D8" s="316"/>
      <c r="E8" s="290"/>
    </row>
    <row r="9" spans="1:5" ht="45" customHeight="1" x14ac:dyDescent="0.15">
      <c r="A9" s="319"/>
      <c r="B9" s="320"/>
      <c r="D9" s="316"/>
    </row>
    <row r="10" spans="1:5" ht="45" customHeight="1" x14ac:dyDescent="0.15">
      <c r="A10" s="323"/>
      <c r="B10" s="324" t="s">
        <v>260</v>
      </c>
      <c r="D10" s="325"/>
    </row>
    <row r="11" spans="1:5" s="291" customFormat="1" ht="45" customHeight="1" x14ac:dyDescent="0.15">
      <c r="A11" s="319"/>
      <c r="B11" s="326" t="s">
        <v>262</v>
      </c>
      <c r="C11" s="284"/>
      <c r="D11" s="313"/>
      <c r="E11" s="290"/>
    </row>
    <row r="12" spans="1:5" ht="45" customHeight="1" x14ac:dyDescent="0.15">
      <c r="A12" s="319"/>
      <c r="B12" s="320" t="s">
        <v>264</v>
      </c>
      <c r="D12" s="316"/>
    </row>
    <row r="13" spans="1:5" ht="45" customHeight="1" x14ac:dyDescent="0.15">
      <c r="A13" s="319"/>
      <c r="B13" s="326"/>
      <c r="D13" s="313"/>
    </row>
    <row r="14" spans="1:5" ht="45" customHeight="1" x14ac:dyDescent="0.15">
      <c r="A14" s="319"/>
      <c r="B14" s="320" t="s">
        <v>267</v>
      </c>
      <c r="D14" s="316"/>
    </row>
    <row r="15" spans="1:5" ht="45" customHeight="1" x14ac:dyDescent="0.15">
      <c r="A15" s="314"/>
      <c r="B15" s="333" t="s">
        <v>269</v>
      </c>
      <c r="D15" s="313"/>
    </row>
    <row r="16" spans="1:5" ht="45" customHeight="1" thickBot="1" x14ac:dyDescent="0.2">
      <c r="A16" s="338"/>
      <c r="B16" s="339" t="s">
        <v>271</v>
      </c>
      <c r="D16" s="316"/>
    </row>
    <row r="17" spans="1:5" s="310" customFormat="1" ht="45" customHeight="1" thickTop="1" x14ac:dyDescent="0.15">
      <c r="A17" s="343"/>
      <c r="B17" s="344"/>
      <c r="C17" s="284"/>
      <c r="D17" s="200"/>
      <c r="E17" s="309"/>
    </row>
    <row r="18" spans="1:5" s="350" customFormat="1" ht="45" customHeight="1" x14ac:dyDescent="0.15">
      <c r="A18" s="314"/>
      <c r="B18" s="315" t="s">
        <v>274</v>
      </c>
      <c r="C18" s="284"/>
      <c r="D18" s="313"/>
      <c r="E18" s="349"/>
    </row>
    <row r="19" spans="1:5" s="350" customFormat="1" ht="45" customHeight="1" x14ac:dyDescent="0.15">
      <c r="A19" s="319"/>
      <c r="B19" s="320" t="s">
        <v>275</v>
      </c>
      <c r="C19" s="284"/>
      <c r="D19" s="316"/>
      <c r="E19" s="349"/>
    </row>
    <row r="20" spans="1:5" s="350" customFormat="1" ht="45" customHeight="1" x14ac:dyDescent="0.15">
      <c r="A20" s="319"/>
      <c r="B20" s="326" t="s">
        <v>276</v>
      </c>
      <c r="C20" s="284"/>
      <c r="D20" s="313"/>
      <c r="E20" s="349"/>
    </row>
    <row r="21" spans="1:5" s="187" customFormat="1" ht="45" customHeight="1" x14ac:dyDescent="0.15">
      <c r="A21" s="319"/>
      <c r="B21" s="320" t="s">
        <v>277</v>
      </c>
      <c r="C21" s="284"/>
      <c r="D21" s="316"/>
      <c r="E21" s="357"/>
    </row>
    <row r="22" spans="1:5" s="187" customFormat="1" ht="45" customHeight="1" x14ac:dyDescent="0.15">
      <c r="A22" s="319"/>
      <c r="B22" s="320" t="s">
        <v>279</v>
      </c>
      <c r="C22" s="284"/>
      <c r="D22" s="316"/>
      <c r="E22" s="357"/>
    </row>
    <row r="23" spans="1:5" s="350" customFormat="1" ht="45" customHeight="1" x14ac:dyDescent="0.15">
      <c r="A23" s="364"/>
      <c r="B23" s="365" t="s">
        <v>281</v>
      </c>
      <c r="C23" s="284"/>
      <c r="D23" s="313"/>
      <c r="E23" s="349"/>
    </row>
    <row r="24" spans="1:5" s="368" customFormat="1" ht="13.5" x14ac:dyDescent="0.15">
      <c r="A24" s="366"/>
      <c r="B24" s="366"/>
      <c r="C24" s="367"/>
      <c r="D24" s="366"/>
    </row>
    <row r="25" spans="1:5" s="368" customFormat="1" ht="3.75" customHeight="1" x14ac:dyDescent="0.15">
      <c r="A25" s="369"/>
      <c r="B25" s="369"/>
      <c r="C25" s="367"/>
      <c r="D25" s="369"/>
    </row>
    <row r="26" spans="1:5" ht="14.25" x14ac:dyDescent="0.15">
      <c r="A26" s="370"/>
      <c r="B26" s="370"/>
      <c r="D26" s="370"/>
    </row>
  </sheetData>
  <mergeCells count="1">
    <mergeCell ref="A5:B5"/>
  </mergeCells>
  <phoneticPr fontId="2"/>
  <printOptions horizontalCentered="1"/>
  <pageMargins left="0.6692913385826772" right="0.59055118110236227" top="0.62992125984251968" bottom="0.43307086614173229" header="0.39370078740157483" footer="0.39370078740157483"/>
  <pageSetup paperSize="9" scale="90" fitToWidth="0" fitToHeight="0"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24</vt:i4>
      </vt:variant>
    </vt:vector>
  </HeadingPairs>
  <TitlesOfParts>
    <vt:vector size="56" baseType="lpstr">
      <vt:lpstr>表紙</vt:lpstr>
      <vt:lpstr>目次</vt:lpstr>
      <vt:lpstr>P1</vt:lpstr>
      <vt:lpstr>P2</vt:lpstr>
      <vt:lpstr>P3</vt:lpstr>
      <vt:lpstr>P4</vt:lpstr>
      <vt:lpstr>P5</vt:lpstr>
      <vt:lpstr>P6</vt:lpstr>
      <vt:lpstr>P7</vt:lpstr>
      <vt:lpstr>P8</vt:lpstr>
      <vt:lpstr>P9</vt:lpstr>
      <vt:lpstr>P10</vt:lpstr>
      <vt:lpstr>P11</vt:lpstr>
      <vt:lpstr>P12</vt:lpstr>
      <vt:lpstr>P13</vt:lpstr>
      <vt:lpstr>P14</vt:lpstr>
      <vt:lpstr>Ｐ15</vt:lpstr>
      <vt:lpstr>カメラ (入湯・事業所) </vt:lpstr>
      <vt:lpstr>Ｐ16</vt:lpstr>
      <vt:lpstr>カメラ（都計・森林環境譲与税）</vt:lpstr>
      <vt:lpstr>Ｐ17</vt:lpstr>
      <vt:lpstr>カメラ（消費税）</vt:lpstr>
      <vt:lpstr>P18</vt:lpstr>
      <vt:lpstr>カメラ（市たばこ税）</vt:lpstr>
      <vt:lpstr>P19</vt:lpstr>
      <vt:lpstr>P20</vt:lpstr>
      <vt:lpstr>R5一般会計歳出 (2)</vt:lpstr>
      <vt:lpstr>一般会計歳出</vt:lpstr>
      <vt:lpstr>BD表</vt:lpstr>
      <vt:lpstr>ＢＤ収入の推移</vt:lpstr>
      <vt:lpstr>BD構成比</vt:lpstr>
      <vt:lpstr>収納率カメラ</vt:lpstr>
      <vt:lpstr>'P10'!Print_Area</vt:lpstr>
      <vt:lpstr>'P11'!Print_Area</vt:lpstr>
      <vt:lpstr>'P12'!Print_Area</vt:lpstr>
      <vt:lpstr>'P13'!Print_Area</vt:lpstr>
      <vt:lpstr>'P14'!Print_Area</vt:lpstr>
      <vt:lpstr>'Ｐ15'!Print_Area</vt:lpstr>
      <vt:lpstr>'Ｐ16'!Print_Area</vt:lpstr>
      <vt:lpstr>'Ｐ17'!Print_Area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'R5一般会計歳出 (2)'!Print_Area</vt:lpstr>
      <vt:lpstr>'カメラ (入湯・事業所) '!Print_Area</vt:lpstr>
      <vt:lpstr>一般会計歳出!Print_Area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2023-02-09T03:16:49Z</dcterms:created>
  <dcterms:modified xsi:type="dcterms:W3CDTF">2023-02-14T03:03:17Z</dcterms:modified>
</cp:coreProperties>
</file>