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48377D9D-49A3-4127-87B0-E20348EF3A27}" xr6:coauthVersionLast="47" xr6:coauthVersionMax="47" xr10:uidLastSave="{00000000-0000-0000-0000-000000000000}"/>
  <bookViews>
    <workbookView xWindow="2280" yWindow="700" windowWidth="16140" windowHeight="9640" tabRatio="812" xr2:uid="{00000000-000D-0000-FFFF-FFFF00000000}"/>
  </bookViews>
  <sheets>
    <sheet name="一般会計" sheetId="82" r:id="rId1"/>
  </sheets>
  <definedNames>
    <definedName name="_xlnm.Print_Area" localSheetId="0">一般会計!$A$1:$F$37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82" l="1"/>
  <c r="D37" i="82"/>
  <c r="C37" i="82"/>
  <c r="C36" i="82"/>
  <c r="E33" i="82"/>
  <c r="E32" i="82"/>
  <c r="E35" i="82" l="1"/>
  <c r="E34" i="82"/>
  <c r="F37" i="82"/>
  <c r="F36" i="82"/>
  <c r="D8" i="82"/>
  <c r="E8" i="82" s="1"/>
  <c r="D19" i="82"/>
  <c r="C18" i="82"/>
  <c r="C19" i="82" s="1"/>
  <c r="D31" i="82"/>
  <c r="E31" i="82" s="1"/>
  <c r="E30" i="82"/>
  <c r="E28" i="82"/>
  <c r="E26" i="82"/>
  <c r="E24" i="82"/>
  <c r="E22" i="82"/>
  <c r="E20" i="82"/>
  <c r="D29" i="82"/>
  <c r="E29" i="82" s="1"/>
  <c r="D27" i="82"/>
  <c r="E27" i="82" s="1"/>
  <c r="D25" i="82"/>
  <c r="C25" i="82"/>
  <c r="D23" i="82"/>
  <c r="E23" i="82" s="1"/>
  <c r="D21" i="82"/>
  <c r="C21" i="82"/>
  <c r="E15" i="82"/>
  <c r="E14" i="82"/>
  <c r="E13" i="82"/>
  <c r="E12" i="82"/>
  <c r="E11" i="82"/>
  <c r="E10" i="82"/>
  <c r="E25" i="82" l="1"/>
  <c r="D9" i="82"/>
  <c r="E21" i="82"/>
  <c r="E19" i="82"/>
  <c r="E18" i="82"/>
  <c r="E36" i="82"/>
  <c r="E37" i="82" l="1"/>
  <c r="E9" i="82"/>
</calcChain>
</file>

<file path=xl/sharedStrings.xml><?xml version="1.0" encoding="utf-8"?>
<sst xmlns="http://schemas.openxmlformats.org/spreadsheetml/2006/main" count="45" uniqueCount="39">
  <si>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</si>
  <si>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所属計</t>
    <rPh sb="0" eb="2">
      <t>ショゾク</t>
    </rPh>
    <phoneticPr fontId="2"/>
  </si>
  <si>
    <t>予算事業一覧</t>
    <rPh sb="0" eb="2">
      <t>ヨサン</t>
    </rPh>
    <rPh sb="2" eb="4">
      <t>ジギョウ</t>
    </rPh>
    <rPh sb="4" eb="6">
      <t>イチラン</t>
    </rPh>
    <phoneticPr fontId="3"/>
  </si>
  <si>
    <t>(単位：千円)</t>
    <phoneticPr fontId="2"/>
  </si>
  <si>
    <t>事  業  名</t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</si>
  <si>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</si>
  <si>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増  減</t>
    <rPh sb="0" eb="1">
      <t>ゾウ</t>
    </rPh>
    <rPh sb="3" eb="4">
      <t>ゲン</t>
    </rPh>
    <phoneticPr fontId="2"/>
  </si>
  <si>
    <t>当 初 ①</t>
    <phoneticPr fontId="2"/>
  </si>
  <si>
    <t>算 定 ②</t>
    <rPh sb="0" eb="1">
      <t>サン</t>
    </rPh>
    <rPh sb="2" eb="3">
      <t>サダム</t>
    </rPh>
    <phoneticPr fontId="2"/>
  </si>
  <si>
    <t>（② - ①）</t>
    <phoneticPr fontId="2"/>
  </si>
  <si>
    <t>5 年 度</t>
    <phoneticPr fontId="2"/>
  </si>
  <si>
    <t>6  年 度</t>
    <rPh sb="3" eb="4">
      <t>ネン</t>
    </rPh>
    <rPh sb="5" eb="6">
      <t>ド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</si>
  <si>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</si>
  <si>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所属名　　財政局　</t>
    <rPh sb="0" eb="2">
      <t>ショゾク</t>
    </rPh>
    <rPh sb="2" eb="3">
      <t>メイ</t>
    </rPh>
    <rPh sb="5" eb="7">
      <t>ザイセイ</t>
    </rPh>
    <rPh sb="7" eb="8">
      <t>キョク</t>
    </rPh>
    <phoneticPr fontId="2"/>
  </si>
  <si>
    <t>市の財政計画、税財政企画調査等財政管理費</t>
    <rPh sb="0" eb="1">
      <t>シ</t>
    </rPh>
    <rPh sb="2" eb="4">
      <t>ザイセイ</t>
    </rPh>
    <rPh sb="4" eb="6">
      <t>ケイカク</t>
    </rPh>
    <rPh sb="7" eb="8">
      <t>ゼイ</t>
    </rPh>
    <rPh sb="8" eb="10">
      <t>ザイセイ</t>
    </rPh>
    <rPh sb="10" eb="12">
      <t>キカク</t>
    </rPh>
    <rPh sb="12" eb="14">
      <t>チョウサ</t>
    </rPh>
    <rPh sb="14" eb="15">
      <t>ナド</t>
    </rPh>
    <rPh sb="15" eb="17">
      <t>ザイセイ</t>
    </rPh>
    <rPh sb="17" eb="20">
      <t>カンリヒ</t>
    </rPh>
    <phoneticPr fontId="3"/>
  </si>
  <si>
    <t>財務課</t>
    <rPh sb="0" eb="3">
      <t>ザイムカ</t>
    </rPh>
    <phoneticPr fontId="11"/>
  </si>
  <si>
    <t>都市整備事業基金積立金</t>
    <rPh sb="0" eb="4">
      <t>トシセイビ</t>
    </rPh>
    <rPh sb="4" eb="8">
      <t>ジギョウキキン</t>
    </rPh>
    <rPh sb="8" eb="11">
      <t>ツミタテキン</t>
    </rPh>
    <phoneticPr fontId="11"/>
  </si>
  <si>
    <t>財政調整基金積立金</t>
    <rPh sb="0" eb="6">
      <t>ザイセイチョウセイキキン</t>
    </rPh>
    <rPh sb="6" eb="9">
      <t>ツミタテキン</t>
    </rPh>
    <phoneticPr fontId="11"/>
  </si>
  <si>
    <t>バックオフィスDX推進事業（予算編成システム）</t>
    <rPh sb="9" eb="11">
      <t>スイシン</t>
    </rPh>
    <rPh sb="11" eb="13">
      <t>ジギョウ</t>
    </rPh>
    <rPh sb="14" eb="16">
      <t>ヨサン</t>
    </rPh>
    <rPh sb="16" eb="18">
      <t>ヘンセイ</t>
    </rPh>
    <phoneticPr fontId="3"/>
  </si>
  <si>
    <t>市税の賦課徴収関係経費</t>
    <rPh sb="0" eb="2">
      <t>シゼイ</t>
    </rPh>
    <rPh sb="3" eb="5">
      <t>フカ</t>
    </rPh>
    <rPh sb="5" eb="7">
      <t>チョウシュウ</t>
    </rPh>
    <rPh sb="7" eb="9">
      <t>カンケイ</t>
    </rPh>
    <rPh sb="9" eb="11">
      <t>ケイヒ</t>
    </rPh>
    <phoneticPr fontId="2"/>
  </si>
  <si>
    <t>管理課　他</t>
    <phoneticPr fontId="2"/>
  </si>
  <si>
    <t>税務事務に係るシステム運用関係経費</t>
    <rPh sb="0" eb="2">
      <t>ゼイム</t>
    </rPh>
    <rPh sb="2" eb="4">
      <t>ジム</t>
    </rPh>
    <rPh sb="5" eb="6">
      <t>カカ</t>
    </rPh>
    <rPh sb="11" eb="13">
      <t>ウンヨウ</t>
    </rPh>
    <rPh sb="13" eb="15">
      <t>カンケイ</t>
    </rPh>
    <rPh sb="15" eb="17">
      <t>ケイヒ</t>
    </rPh>
    <phoneticPr fontId="2"/>
  </si>
  <si>
    <t>管理課　他</t>
    <rPh sb="0" eb="3">
      <t>カンリカ</t>
    </rPh>
    <rPh sb="4" eb="5">
      <t>ホカ</t>
    </rPh>
    <phoneticPr fontId="2"/>
  </si>
  <si>
    <t>納税推進センターによる初期滞納段階での納税催告経費</t>
    <rPh sb="0" eb="4">
      <t>ノウゼイスイシン</t>
    </rPh>
    <rPh sb="11" eb="17">
      <t>ショキタイノウダンカイ</t>
    </rPh>
    <rPh sb="19" eb="21">
      <t>ノウゼイ</t>
    </rPh>
    <rPh sb="21" eb="23">
      <t>サイコク</t>
    </rPh>
    <rPh sb="23" eb="25">
      <t>ケイヒ</t>
    </rPh>
    <phoneticPr fontId="2"/>
  </si>
  <si>
    <t>収税課</t>
    <rPh sb="0" eb="2">
      <t>シュウゼイ</t>
    </rPh>
    <rPh sb="2" eb="3">
      <t>カ</t>
    </rPh>
    <phoneticPr fontId="2"/>
  </si>
  <si>
    <t>市債権回収対策室に係る運営経費</t>
    <rPh sb="0" eb="8">
      <t>シサイケンカイシュウタイサクシツ</t>
    </rPh>
    <rPh sb="9" eb="10">
      <t>カカ</t>
    </rPh>
    <rPh sb="11" eb="13">
      <t>ウンエイ</t>
    </rPh>
    <rPh sb="13" eb="15">
      <t>ケイヒ</t>
    </rPh>
    <phoneticPr fontId="2"/>
  </si>
  <si>
    <t>収税課</t>
    <rPh sb="0" eb="2">
      <t>シュウゼイ</t>
    </rPh>
    <rPh sb="2" eb="3">
      <t>カ</t>
    </rPh>
    <phoneticPr fontId="12"/>
  </si>
  <si>
    <t>市税等の過年度過誤納還付金</t>
    <rPh sb="0" eb="3">
      <t>シゼイトウ</t>
    </rPh>
    <rPh sb="4" eb="7">
      <t>カネンド</t>
    </rPh>
    <rPh sb="7" eb="10">
      <t>カゴノウ</t>
    </rPh>
    <rPh sb="10" eb="13">
      <t>カンプキン</t>
    </rPh>
    <phoneticPr fontId="2"/>
  </si>
  <si>
    <t>管理課</t>
    <rPh sb="0" eb="3">
      <t>カンリカ</t>
    </rPh>
    <phoneticPr fontId="2"/>
  </si>
  <si>
    <t>過誤納金の還付に伴う加算金</t>
    <rPh sb="0" eb="3">
      <t>カゴノウ</t>
    </rPh>
    <rPh sb="3" eb="4">
      <t>キン</t>
    </rPh>
    <rPh sb="5" eb="7">
      <t>カンプ</t>
    </rPh>
    <rPh sb="8" eb="9">
      <t>トモナ</t>
    </rPh>
    <rPh sb="10" eb="13">
      <t>カサンキン</t>
    </rPh>
    <phoneticPr fontId="2"/>
  </si>
  <si>
    <t>固定資産評価審査委員会に係る運営関係経費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2" eb="13">
      <t>カカ</t>
    </rPh>
    <rPh sb="14" eb="16">
      <t>ウンエイ</t>
    </rPh>
    <rPh sb="16" eb="18">
      <t>カンケイ</t>
    </rPh>
    <rPh sb="18" eb="20">
      <t>ケイヒ</t>
    </rPh>
    <phoneticPr fontId="2"/>
  </si>
  <si>
    <t>財務課</t>
    <rPh sb="0" eb="3">
      <t>ザイムカ</t>
    </rPh>
    <phoneticPr fontId="3"/>
  </si>
  <si>
    <t>予備費</t>
    <rPh sb="0" eb="3">
      <t>ヨビヒ</t>
    </rPh>
    <phoneticPr fontId="3"/>
  </si>
  <si>
    <t>各所施設に係る整備費</t>
    <rPh sb="0" eb="2">
      <t>カクショ</t>
    </rPh>
    <rPh sb="2" eb="4">
      <t>シセツ</t>
    </rPh>
    <rPh sb="5" eb="6">
      <t>カカ</t>
    </rPh>
    <rPh sb="7" eb="10">
      <t>セイビヒ</t>
    </rPh>
    <phoneticPr fontId="12"/>
  </si>
  <si>
    <t>財務課</t>
    <rPh sb="0" eb="2">
      <t>ザイム</t>
    </rPh>
    <rPh sb="2" eb="3">
      <t>カ</t>
    </rPh>
    <phoneticPr fontId="12"/>
  </si>
  <si>
    <t>　　</t>
  </si>
  <si>
    <t>元利償還金及公債諸費</t>
    <rPh sb="0" eb="2">
      <t>ガンリ</t>
    </rPh>
    <rPh sb="2" eb="5">
      <t>ショウカンキン</t>
    </rPh>
    <rPh sb="5" eb="6">
      <t>オヨ</t>
    </rPh>
    <rPh sb="6" eb="10">
      <t>コウサイショヒ</t>
    </rPh>
    <phoneticPr fontId="2"/>
  </si>
  <si>
    <t>財源課</t>
    <rPh sb="0" eb="3">
      <t>ザイゲンカ</t>
    </rPh>
    <phoneticPr fontId="2"/>
  </si>
  <si>
    <t>備考</t>
    <rPh sb="0" eb="2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</si>
</sst>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6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4" fillId="0" borderId="0" applyNumberFormat="0" applyFill="0" applyBorder="0" applyAlignment="0" applyProtection="0"/>
  </cellStyleXfs>
  <cellXfs count="95">
    <xf numFmtId="0" fontId="0" fillId="0" borderId="0" xfId="0"/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horizontal="left" vertical="center"/>
    </xf>
    <xf numFmtId="0" fontId="5" fillId="0" borderId="0" xfId="3" applyNumberFormat="1" applyFont="1" applyFill="1" applyAlignment="1">
      <alignment horizontal="right" vertical="center"/>
    </xf>
    <xf numFmtId="0" fontId="6" fillId="0" borderId="1" xfId="3" applyNumberFormat="1" applyFont="1" applyFill="1" applyBorder="1" applyAlignment="1">
      <alignment horizontal="center" vertical="center"/>
    </xf>
    <xf numFmtId="177" fontId="5" fillId="0" borderId="2" xfId="3" applyNumberFormat="1" applyFont="1" applyFill="1" applyBorder="1" applyAlignment="1">
      <alignment vertical="center" shrinkToFit="1"/>
    </xf>
    <xf numFmtId="177" fontId="5" fillId="0" borderId="3" xfId="3" applyNumberFormat="1" applyFont="1" applyFill="1" applyBorder="1" applyAlignment="1">
      <alignment horizontal="right" vertical="center" shrinkToFit="1"/>
    </xf>
    <xf numFmtId="179" fontId="5" fillId="0" borderId="2" xfId="3" applyNumberFormat="1" applyFont="1" applyFill="1" applyBorder="1" applyAlignment="1">
      <alignment vertical="center" shrinkToFit="1"/>
    </xf>
    <xf numFmtId="178" fontId="5" fillId="0" borderId="4" xfId="3" applyNumberFormat="1" applyFont="1" applyFill="1" applyBorder="1" applyAlignment="1">
      <alignment vertical="center" shrinkToFit="1"/>
    </xf>
    <xf numFmtId="177" fontId="5" fillId="0" borderId="3" xfId="3" applyNumberFormat="1" applyFont="1" applyFill="1" applyBorder="1" applyAlignment="1">
      <alignment vertical="center" shrinkToFit="1"/>
    </xf>
    <xf numFmtId="179" fontId="5" fillId="0" borderId="4" xfId="3" applyNumberFormat="1" applyFont="1" applyFill="1" applyBorder="1" applyAlignment="1">
      <alignment vertical="center" shrinkToFit="1"/>
    </xf>
    <xf numFmtId="179" fontId="5" fillId="0" borderId="5" xfId="3" applyNumberFormat="1" applyFont="1" applyFill="1" applyBorder="1" applyAlignment="1">
      <alignment vertical="center" shrinkToFit="1"/>
    </xf>
    <xf numFmtId="178" fontId="5" fillId="0" borderId="5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Alignment="1">
      <alignment horizontal="left" vertical="center"/>
    </xf>
    <xf numFmtId="0" fontId="6" fillId="0" borderId="0" xfId="3" applyNumberFormat="1" applyFont="1" applyFill="1" applyAlignment="1">
      <alignment vertical="center"/>
    </xf>
    <xf numFmtId="0" fontId="6" fillId="0" borderId="6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Alignment="1">
      <alignment horizontal="right" vertical="center"/>
    </xf>
    <xf numFmtId="0" fontId="6" fillId="0" borderId="0" xfId="3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177" fontId="13" fillId="0" borderId="3" xfId="3" applyNumberFormat="1" applyFont="1" applyFill="1" applyBorder="1" applyAlignment="1">
      <alignment vertical="center" shrinkToFit="1"/>
    </xf>
    <xf numFmtId="179" fontId="13" fillId="0" borderId="4" xfId="3" applyNumberFormat="1" applyFont="1" applyFill="1" applyBorder="1" applyAlignment="1">
      <alignment vertical="center" shrinkToFit="1"/>
    </xf>
    <xf numFmtId="177" fontId="13" fillId="0" borderId="2" xfId="3" applyNumberFormat="1" applyFont="1" applyFill="1" applyBorder="1" applyAlignment="1">
      <alignment vertical="center" shrinkToFit="1"/>
    </xf>
    <xf numFmtId="179" fontId="13" fillId="0" borderId="2" xfId="3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/>
    <xf numFmtId="0" fontId="5" fillId="0" borderId="0" xfId="3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8" fontId="5" fillId="0" borderId="0" xfId="3" applyNumberFormat="1" applyFont="1" applyFill="1" applyBorder="1" applyAlignment="1">
      <alignment vertical="center" shrinkToFit="1"/>
    </xf>
    <xf numFmtId="0" fontId="9" fillId="0" borderId="0" xfId="3" applyFont="1" applyAlignment="1">
      <alignment horizontal="right" vertical="center"/>
    </xf>
    <xf numFmtId="177" fontId="5" fillId="0" borderId="7" xfId="3" applyNumberFormat="1" applyFont="1" applyBorder="1" applyAlignment="1">
      <alignment vertical="center" shrinkToFit="1"/>
    </xf>
    <xf numFmtId="179" fontId="5" fillId="0" borderId="8" xfId="3" applyNumberFormat="1" applyFont="1" applyBorder="1" applyAlignment="1">
      <alignment vertical="center" shrinkToFit="1"/>
    </xf>
    <xf numFmtId="0" fontId="5" fillId="0" borderId="7" xfId="0" applyFont="1" applyBorder="1" applyAlignment="1">
      <alignment vertical="center"/>
    </xf>
    <xf numFmtId="178" fontId="5" fillId="0" borderId="8" xfId="3" applyNumberFormat="1" applyFont="1" applyBorder="1" applyAlignment="1">
      <alignment vertical="center" shrinkToFit="1"/>
    </xf>
    <xf numFmtId="0" fontId="5" fillId="0" borderId="8" xfId="0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8" fontId="5" fillId="0" borderId="9" xfId="3" applyNumberFormat="1" applyFont="1" applyBorder="1" applyAlignment="1">
      <alignment vertical="center" shrinkToFit="1"/>
    </xf>
    <xf numFmtId="0" fontId="6" fillId="0" borderId="4" xfId="3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38" fontId="5" fillId="0" borderId="3" xfId="1" applyFont="1" applyFill="1" applyBorder="1" applyAlignment="1">
      <alignment vertical="center" shrinkToFit="1"/>
    </xf>
    <xf numFmtId="177" fontId="5" fillId="0" borderId="2" xfId="3" applyNumberFormat="1" applyFont="1" applyBorder="1" applyAlignment="1">
      <alignment vertical="center" shrinkToFit="1"/>
    </xf>
    <xf numFmtId="0" fontId="5" fillId="0" borderId="0" xfId="3" applyFont="1" applyAlignment="1">
      <alignment vertical="center"/>
    </xf>
    <xf numFmtId="179" fontId="5" fillId="0" borderId="4" xfId="3" applyNumberFormat="1" applyFont="1" applyBorder="1" applyAlignment="1">
      <alignment vertical="center" shrinkToFit="1"/>
    </xf>
    <xf numFmtId="178" fontId="5" fillId="0" borderId="4" xfId="3" applyNumberFormat="1" applyFont="1" applyBorder="1" applyAlignment="1">
      <alignment vertical="center" shrinkToFit="1"/>
    </xf>
    <xf numFmtId="38" fontId="5" fillId="2" borderId="3" xfId="1" applyFont="1" applyFill="1" applyBorder="1" applyAlignment="1">
      <alignment vertical="center" shrinkToFit="1"/>
    </xf>
    <xf numFmtId="179" fontId="5" fillId="2" borderId="4" xfId="3" applyNumberFormat="1" applyFont="1" applyFill="1" applyBorder="1" applyAlignment="1">
      <alignment vertical="center" shrinkToFit="1"/>
    </xf>
    <xf numFmtId="179" fontId="5" fillId="0" borderId="2" xfId="3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177" fontId="5" fillId="0" borderId="3" xfId="3" applyNumberFormat="1" applyFont="1" applyBorder="1" applyAlignment="1">
      <alignment vertical="center" shrinkToFit="1"/>
    </xf>
    <xf numFmtId="0" fontId="5" fillId="0" borderId="0" xfId="3" applyFont="1" applyFill="1" applyAlignment="1">
      <alignment horizontal="right" vertical="center"/>
    </xf>
    <xf numFmtId="0" fontId="8" fillId="0" borderId="0" xfId="3" applyNumberFormat="1" applyFont="1" applyFill="1" applyAlignment="1">
      <alignment vertical="center"/>
    </xf>
    <xf numFmtId="0" fontId="9" fillId="0" borderId="17" xfId="3" applyFont="1" applyBorder="1" applyAlignment="1">
      <alignment horizontal="right" vertical="center" wrapText="1"/>
    </xf>
    <xf numFmtId="0" fontId="6" fillId="0" borderId="18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6" xfId="3" applyNumberFormat="1" applyFont="1" applyFill="1" applyBorder="1" applyAlignment="1">
      <alignment horizontal="center" vertical="center" wrapText="1"/>
    </xf>
    <xf numFmtId="0" fontId="6" fillId="0" borderId="4" xfId="3" applyNumberFormat="1" applyFont="1" applyFill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177" fontId="6" fillId="0" borderId="3" xfId="3" applyNumberFormat="1" applyFont="1" applyFill="1" applyBorder="1" applyAlignment="1">
      <alignment horizontal="center" vertical="center" wrapText="1"/>
    </xf>
    <xf numFmtId="177" fontId="6" fillId="0" borderId="4" xfId="3" applyNumberFormat="1" applyFont="1" applyFill="1" applyBorder="1" applyAlignment="1">
      <alignment horizontal="center" vertical="center" wrapText="1"/>
    </xf>
    <xf numFmtId="176" fontId="6" fillId="0" borderId="3" xfId="3" applyNumberFormat="1" applyFont="1" applyFill="1" applyBorder="1" applyAlignment="1">
      <alignment horizontal="center" vertical="center"/>
    </xf>
    <xf numFmtId="176" fontId="6" fillId="0" borderId="4" xfId="3" applyNumberFormat="1" applyFont="1" applyFill="1" applyBorder="1" applyAlignment="1">
      <alignment horizontal="center" vertical="center"/>
    </xf>
    <xf numFmtId="176" fontId="6" fillId="0" borderId="11" xfId="3" applyNumberFormat="1" applyFont="1" applyBorder="1" applyAlignment="1">
      <alignment horizontal="left" vertical="center"/>
    </xf>
    <xf numFmtId="176" fontId="6" fillId="0" borderId="12" xfId="3" applyNumberFormat="1" applyFont="1" applyBorder="1" applyAlignment="1">
      <alignment horizontal="left" vertical="center"/>
    </xf>
    <xf numFmtId="176" fontId="6" fillId="0" borderId="3" xfId="3" applyNumberFormat="1" applyFont="1" applyBorder="1" applyAlignment="1">
      <alignment horizontal="center" vertical="center"/>
    </xf>
    <xf numFmtId="176" fontId="6" fillId="0" borderId="4" xfId="3" applyNumberFormat="1" applyFont="1" applyBorder="1" applyAlignment="1">
      <alignment horizontal="center" vertical="center"/>
    </xf>
    <xf numFmtId="0" fontId="6" fillId="0" borderId="11" xfId="3" applyFont="1" applyBorder="1" applyAlignment="1">
      <alignment horizontal="left" vertical="center" wrapText="1"/>
    </xf>
    <xf numFmtId="0" fontId="6" fillId="0" borderId="12" xfId="3" applyFont="1" applyBorder="1" applyAlignment="1">
      <alignment horizontal="left" vertical="center" wrapText="1"/>
    </xf>
    <xf numFmtId="177" fontId="6" fillId="0" borderId="3" xfId="3" applyNumberFormat="1" applyFont="1" applyBorder="1" applyAlignment="1">
      <alignment horizontal="center" vertical="center" wrapText="1"/>
    </xf>
    <xf numFmtId="177" fontId="6" fillId="0" borderId="4" xfId="3" applyNumberFormat="1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7" fillId="0" borderId="0" xfId="3" applyNumberFormat="1" applyFont="1" applyFill="1" applyAlignment="1">
      <alignment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177" fontId="6" fillId="0" borderId="2" xfId="3" applyNumberFormat="1" applyFont="1" applyFill="1" applyBorder="1" applyAlignment="1">
      <alignment horizontal="center" vertical="center" wrapText="1"/>
    </xf>
    <xf numFmtId="0" fontId="6" fillId="0" borderId="14" xfId="3" applyNumberFormat="1" applyFont="1" applyFill="1" applyBorder="1" applyAlignment="1">
      <alignment horizontal="center" vertical="center"/>
    </xf>
    <xf numFmtId="0" fontId="6" fillId="0" borderId="15" xfId="3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/>
    </xf>
    <xf numFmtId="0" fontId="6" fillId="0" borderId="17" xfId="3" applyNumberFormat="1" applyFont="1" applyFill="1" applyBorder="1" applyAlignment="1">
      <alignment horizontal="center" vertical="center"/>
    </xf>
    <xf numFmtId="0" fontId="15" fillId="0" borderId="11" xfId="4" applyNumberFormat="1" applyFont="1" applyFill="1" applyBorder="1" applyAlignment="1">
      <alignment horizontal="left" vertical="center" wrapText="1"/>
    </xf>
    <xf numFmtId="0" fontId="15" fillId="0" borderId="12" xfId="4" applyNumberFormat="1" applyFont="1" applyFill="1" applyBorder="1" applyAlignment="1">
      <alignment horizontal="left" vertical="center" wrapText="1"/>
    </xf>
    <xf numFmtId="176" fontId="15" fillId="0" borderId="11" xfId="4" applyNumberFormat="1" applyFont="1" applyFill="1" applyBorder="1" applyAlignment="1">
      <alignment horizontal="left" vertical="center"/>
    </xf>
    <xf numFmtId="176" fontId="15" fillId="0" borderId="12" xfId="4" applyNumberFormat="1" applyFont="1" applyFill="1" applyBorder="1" applyAlignment="1">
      <alignment horizontal="left" vertical="center"/>
    </xf>
    <xf numFmtId="0" fontId="15" fillId="0" borderId="11" xfId="4" applyFont="1" applyFill="1" applyBorder="1" applyAlignment="1">
      <alignment horizontal="left" vertical="center" wrapText="1"/>
    </xf>
    <xf numFmtId="0" fontId="15" fillId="0" borderId="12" xfId="4" applyFont="1" applyFill="1" applyBorder="1" applyAlignment="1">
      <alignment horizontal="left" vertical="center" wrapText="1"/>
    </xf>
    <xf numFmtId="0" fontId="15" fillId="0" borderId="13" xfId="4" applyFont="1" applyFill="1" applyBorder="1" applyAlignment="1">
      <alignment horizontal="left" vertical="center" wrapText="1"/>
    </xf>
    <xf numFmtId="0" fontId="15" fillId="0" borderId="10" xfId="4" applyFont="1" applyFill="1" applyBorder="1" applyAlignment="1">
      <alignment horizontal="left" vertical="center" wrapText="1"/>
    </xf>
    <xf numFmtId="0" fontId="15" fillId="0" borderId="11" xfId="4" applyFont="1" applyBorder="1" applyAlignment="1">
      <alignment vertical="center"/>
    </xf>
    <xf numFmtId="0" fontId="15" fillId="0" borderId="12" xfId="4" applyFont="1" applyBorder="1" applyAlignment="1">
      <alignment vertical="center"/>
    </xf>
  </cellXfs>
  <cellStyles count="5">
    <cellStyle name="ハイパーリンク" xfId="4" builtinId="8"/>
    <cellStyle name="桁区切り 2" xfId="1" xr:uid="{00000000-0005-0000-0000-000000000000}"/>
    <cellStyle name="標準" xfId="0" builtinId="0"/>
    <cellStyle name="標準 2" xfId="2" xr:uid="{00000000-0005-0000-0000-000002000000}"/>
    <cellStyle name="標準_③予算事業別調書(目次様式)" xfId="3" xr:uid="{00000000-0005-0000-0000-000003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zaisei/cmsfiles/contents/0000614/614661/231221-8.xls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ity.osaka.lg.jp/zaisei/cmsfiles/contents/0000614/614661/231221-3.xlsx" TargetMode="External"/><Relationship Id="rId7" Type="http://schemas.openxmlformats.org/officeDocument/2006/relationships/hyperlink" Target="https://www.city.osaka.lg.jp/zaisei/cmsfiles/contents/0000614/614661/231221-7.xlsx" TargetMode="External"/><Relationship Id="rId12" Type="http://schemas.openxmlformats.org/officeDocument/2006/relationships/hyperlink" Target="https://www.city.osaka.lg.jp/zaisei/cmsfiles/contents/0000614/614661/231221-12.xlsx" TargetMode="External"/><Relationship Id="rId2" Type="http://schemas.openxmlformats.org/officeDocument/2006/relationships/hyperlink" Target="https://www.city.osaka.lg.jp/zaisei/cmsfiles/contents/0000614/614661/231221-2.xlsx" TargetMode="External"/><Relationship Id="rId1" Type="http://schemas.openxmlformats.org/officeDocument/2006/relationships/hyperlink" Target="https://www.city.osaka.lg.jp/zaisei/cmsfiles/contents/0000614/614661/231221-1.xlsx" TargetMode="External"/><Relationship Id="rId6" Type="http://schemas.openxmlformats.org/officeDocument/2006/relationships/hyperlink" Target="https://www.city.osaka.lg.jp/zaisei/cmsfiles/contents/0000614/614661/231221-6.xlsx" TargetMode="External"/><Relationship Id="rId11" Type="http://schemas.openxmlformats.org/officeDocument/2006/relationships/hyperlink" Target="https://www.city.osaka.lg.jp/zaisei/cmsfiles/contents/0000614/614661/231221-11.xlsx" TargetMode="External"/><Relationship Id="rId5" Type="http://schemas.openxmlformats.org/officeDocument/2006/relationships/hyperlink" Target="https://www.city.osaka.lg.jp/zaisei/cmsfiles/contents/0000614/614661/231221-5.xlsx" TargetMode="External"/><Relationship Id="rId10" Type="http://schemas.openxmlformats.org/officeDocument/2006/relationships/hyperlink" Target="https://www.city.osaka.lg.jp/zaisei/cmsfiles/contents/0000614/614661/231221-10.xlsx" TargetMode="External"/><Relationship Id="rId4" Type="http://schemas.openxmlformats.org/officeDocument/2006/relationships/hyperlink" Target="https://www.city.osaka.lg.jp/zaisei/cmsfiles/contents/0000614/614661/231221-4.xlsx" TargetMode="External"/><Relationship Id="rId9" Type="http://schemas.openxmlformats.org/officeDocument/2006/relationships/hyperlink" Target="https://www.city.osaka.lg.jp/zaisei/cmsfiles/contents/0000614/614661/231221-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H93"/>
  <sheetViews>
    <sheetView showGridLines="0" tabSelected="1" view="pageBreakPreview" zoomScaleNormal="100" zoomScaleSheetLayoutView="100" workbookViewId="0">
      <selection activeCell="B14" sqref="B14:B15"/>
    </sheetView>
  </sheetViews>
  <sheetFormatPr defaultColWidth="8.6328125" defaultRowHeight="12.5"/>
  <cols>
    <col min="1" max="1" width="23.7265625" style="1" customWidth="1"/>
    <col min="2" max="2" width="17.453125" style="1" customWidth="1"/>
    <col min="3" max="4" width="12.453125" style="1" customWidth="1"/>
    <col min="5" max="5" width="12.453125" style="2" customWidth="1"/>
    <col min="6" max="6" width="9.36328125" style="2" customWidth="1"/>
    <col min="7" max="7" width="6.26953125" style="3" customWidth="1"/>
    <col min="8" max="8" width="9.36328125" style="3" customWidth="1"/>
    <col min="9" max="9" width="3.26953125" style="3" bestFit="1" customWidth="1"/>
    <col min="10" max="10" width="7.36328125" style="3" bestFit="1" customWidth="1"/>
    <col min="11" max="203" width="8.6328125" style="3" customWidth="1"/>
    <col min="204" max="16384" width="8.6328125" style="3"/>
  </cols>
  <sheetData>
    <row r="1" spans="1:8" ht="18" customHeight="1">
      <c r="A1" s="77" t="s">
        <v>2</v>
      </c>
      <c r="B1" s="77"/>
      <c r="C1" s="77"/>
      <c r="G1" s="52"/>
      <c r="H1" s="52"/>
    </row>
    <row r="2" spans="1:8" ht="15" customHeight="1"/>
    <row r="3" spans="1:8" ht="18" customHeight="1">
      <c r="A3" s="53" t="s">
        <v>12</v>
      </c>
      <c r="B3" s="53"/>
      <c r="C3" s="53"/>
      <c r="D3" s="3"/>
      <c r="F3" s="19" t="s">
        <v>13</v>
      </c>
    </row>
    <row r="4" spans="1:8" ht="10.5" customHeight="1">
      <c r="A4" s="3"/>
      <c r="B4" s="3"/>
      <c r="D4" s="3"/>
      <c r="E4" s="4"/>
      <c r="F4" s="4"/>
    </row>
    <row r="5" spans="1:8" ht="27" customHeight="1" thickBot="1">
      <c r="A5" s="3"/>
      <c r="B5" s="3"/>
      <c r="C5" s="54" t="s">
        <v>0</v>
      </c>
      <c r="D5" s="54"/>
      <c r="F5" s="32" t="s">
        <v>3</v>
      </c>
    </row>
    <row r="6" spans="1:8" ht="15" customHeight="1">
      <c r="A6" s="55" t="s">
        <v>4</v>
      </c>
      <c r="B6" s="57" t="s">
        <v>5</v>
      </c>
      <c r="C6" s="18" t="s">
        <v>10</v>
      </c>
      <c r="D6" s="6" t="s">
        <v>11</v>
      </c>
      <c r="E6" s="18" t="s">
        <v>6</v>
      </c>
      <c r="F6" s="59" t="s">
        <v>38</v>
      </c>
    </row>
    <row r="7" spans="1:8" ht="15" customHeight="1">
      <c r="A7" s="56"/>
      <c r="B7" s="58"/>
      <c r="C7" s="40" t="s">
        <v>7</v>
      </c>
      <c r="D7" s="40" t="s">
        <v>8</v>
      </c>
      <c r="E7" s="40" t="s">
        <v>9</v>
      </c>
      <c r="F7" s="60"/>
    </row>
    <row r="8" spans="1:8" ht="15" customHeight="1">
      <c r="A8" s="85" t="s">
        <v>14</v>
      </c>
      <c r="B8" s="78" t="s">
        <v>15</v>
      </c>
      <c r="C8" s="11">
        <v>29582</v>
      </c>
      <c r="D8" s="11">
        <f>23628+486+2552</f>
        <v>26666</v>
      </c>
      <c r="E8" s="11">
        <f t="shared" ref="E8:E37" si="0">+D8-C8</f>
        <v>-2916</v>
      </c>
      <c r="F8" s="76"/>
    </row>
    <row r="9" spans="1:8" ht="15" customHeight="1">
      <c r="A9" s="86"/>
      <c r="B9" s="79"/>
      <c r="C9" s="12">
        <v>29206</v>
      </c>
      <c r="D9" s="12">
        <f>D8-376</f>
        <v>26290</v>
      </c>
      <c r="E9" s="10">
        <f t="shared" si="0"/>
        <v>-2916</v>
      </c>
      <c r="F9" s="60"/>
    </row>
    <row r="10" spans="1:8" ht="15" customHeight="1">
      <c r="A10" s="85" t="s">
        <v>18</v>
      </c>
      <c r="B10" s="78" t="s">
        <v>15</v>
      </c>
      <c r="C10" s="7">
        <v>350000</v>
      </c>
      <c r="D10" s="7">
        <v>348726</v>
      </c>
      <c r="E10" s="7">
        <f t="shared" si="0"/>
        <v>-1274</v>
      </c>
      <c r="F10" s="76"/>
    </row>
    <row r="11" spans="1:8" ht="15" customHeight="1">
      <c r="A11" s="86"/>
      <c r="B11" s="79"/>
      <c r="C11" s="9">
        <v>350000</v>
      </c>
      <c r="D11" s="9">
        <v>348726</v>
      </c>
      <c r="E11" s="10">
        <f t="shared" si="0"/>
        <v>-1274</v>
      </c>
      <c r="F11" s="60"/>
    </row>
    <row r="12" spans="1:8" ht="15" customHeight="1">
      <c r="A12" s="87" t="s">
        <v>16</v>
      </c>
      <c r="B12" s="64" t="s">
        <v>15</v>
      </c>
      <c r="C12" s="8">
        <v>5617</v>
      </c>
      <c r="D12" s="8">
        <v>3012</v>
      </c>
      <c r="E12" s="7">
        <f t="shared" si="0"/>
        <v>-2605</v>
      </c>
      <c r="F12" s="33"/>
    </row>
    <row r="13" spans="1:8" ht="15" customHeight="1">
      <c r="A13" s="88"/>
      <c r="B13" s="65"/>
      <c r="C13" s="12">
        <v>0</v>
      </c>
      <c r="D13" s="12">
        <v>0</v>
      </c>
      <c r="E13" s="10">
        <f t="shared" si="0"/>
        <v>0</v>
      </c>
      <c r="F13" s="34"/>
    </row>
    <row r="14" spans="1:8" ht="15" customHeight="1">
      <c r="A14" s="87" t="s">
        <v>17</v>
      </c>
      <c r="B14" s="64" t="s">
        <v>15</v>
      </c>
      <c r="C14" s="51">
        <v>973226</v>
      </c>
      <c r="D14" s="51">
        <v>1230123</v>
      </c>
      <c r="E14" s="7">
        <f t="shared" si="0"/>
        <v>256897</v>
      </c>
      <c r="F14" s="35"/>
    </row>
    <row r="15" spans="1:8" ht="15" customHeight="1">
      <c r="A15" s="88"/>
      <c r="B15" s="65"/>
      <c r="C15" s="45">
        <v>1</v>
      </c>
      <c r="D15" s="45">
        <v>1</v>
      </c>
      <c r="E15" s="10">
        <f t="shared" si="0"/>
        <v>0</v>
      </c>
      <c r="F15" s="36"/>
      <c r="G15" s="29"/>
    </row>
    <row r="16" spans="1:8" s="44" customFormat="1" ht="15" customHeight="1">
      <c r="A16" s="70" t="s">
        <v>33</v>
      </c>
      <c r="B16" s="72" t="s">
        <v>34</v>
      </c>
      <c r="C16" s="43">
        <v>500000</v>
      </c>
      <c r="D16" s="7">
        <v>500000</v>
      </c>
      <c r="E16" s="43">
        <v>0</v>
      </c>
      <c r="F16" s="74" t="s">
        <v>35</v>
      </c>
      <c r="G16" s="50"/>
    </row>
    <row r="17" spans="1:8" s="44" customFormat="1" ht="15" customHeight="1">
      <c r="A17" s="71"/>
      <c r="B17" s="73"/>
      <c r="C17" s="45">
        <v>500000</v>
      </c>
      <c r="D17" s="12">
        <v>500000</v>
      </c>
      <c r="E17" s="46">
        <v>0</v>
      </c>
      <c r="F17" s="75"/>
      <c r="G17" s="50"/>
    </row>
    <row r="18" spans="1:8" ht="15" customHeight="1">
      <c r="A18" s="89" t="s">
        <v>21</v>
      </c>
      <c r="B18" s="62" t="s">
        <v>22</v>
      </c>
      <c r="C18" s="23">
        <f>3926250+6648</f>
        <v>3932898</v>
      </c>
      <c r="D18" s="23">
        <v>4097876</v>
      </c>
      <c r="E18" s="7">
        <f t="shared" si="0"/>
        <v>164978</v>
      </c>
      <c r="F18" s="33"/>
      <c r="G18" s="29"/>
    </row>
    <row r="19" spans="1:8" ht="15" customHeight="1">
      <c r="A19" s="90"/>
      <c r="B19" s="63"/>
      <c r="C19" s="24">
        <f>C18-44483</f>
        <v>3888415</v>
      </c>
      <c r="D19" s="24">
        <f>D18-21389</f>
        <v>4076487</v>
      </c>
      <c r="E19" s="10">
        <f t="shared" si="0"/>
        <v>188072</v>
      </c>
      <c r="F19" s="34"/>
      <c r="G19" s="29"/>
    </row>
    <row r="20" spans="1:8" ht="15" customHeight="1">
      <c r="A20" s="85" t="s">
        <v>19</v>
      </c>
      <c r="B20" s="62" t="s">
        <v>20</v>
      </c>
      <c r="C20" s="8">
        <v>2558402</v>
      </c>
      <c r="D20" s="8">
        <v>2674882</v>
      </c>
      <c r="E20" s="7">
        <f t="shared" si="0"/>
        <v>116480</v>
      </c>
      <c r="F20" s="33"/>
    </row>
    <row r="21" spans="1:8" ht="15" customHeight="1">
      <c r="A21" s="86"/>
      <c r="B21" s="63"/>
      <c r="C21" s="12">
        <f>C20-((464751-50932)-1-2176-2000)</f>
        <v>2148760</v>
      </c>
      <c r="D21" s="12">
        <f>D20-(444714-1-2176-2000)</f>
        <v>2234345</v>
      </c>
      <c r="E21" s="10">
        <f t="shared" si="0"/>
        <v>85585</v>
      </c>
      <c r="F21" s="34"/>
    </row>
    <row r="22" spans="1:8" ht="15" customHeight="1">
      <c r="A22" s="89" t="s">
        <v>23</v>
      </c>
      <c r="B22" s="62" t="s">
        <v>24</v>
      </c>
      <c r="C22" s="11">
        <v>300168</v>
      </c>
      <c r="D22" s="11">
        <v>323772</v>
      </c>
      <c r="E22" s="7">
        <f t="shared" si="0"/>
        <v>23604</v>
      </c>
      <c r="F22" s="35"/>
    </row>
    <row r="23" spans="1:8" ht="15" customHeight="1">
      <c r="A23" s="90"/>
      <c r="B23" s="63"/>
      <c r="C23" s="12">
        <v>300168</v>
      </c>
      <c r="D23" s="12">
        <f>D22</f>
        <v>323772</v>
      </c>
      <c r="E23" s="10">
        <f t="shared" si="0"/>
        <v>23604</v>
      </c>
      <c r="F23" s="37"/>
    </row>
    <row r="24" spans="1:8" ht="15" customHeight="1">
      <c r="A24" s="91" t="s">
        <v>25</v>
      </c>
      <c r="B24" s="62" t="s">
        <v>26</v>
      </c>
      <c r="C24" s="11">
        <v>24259</v>
      </c>
      <c r="D24" s="11">
        <v>26519</v>
      </c>
      <c r="E24" s="7">
        <f t="shared" si="0"/>
        <v>2260</v>
      </c>
      <c r="F24" s="35"/>
    </row>
    <row r="25" spans="1:8" ht="15" customHeight="1">
      <c r="A25" s="91"/>
      <c r="B25" s="80"/>
      <c r="C25" s="12">
        <f>C24-(2176+2000)</f>
        <v>20083</v>
      </c>
      <c r="D25" s="12">
        <f>D24-(2176+2000)</f>
        <v>22343</v>
      </c>
      <c r="E25" s="10">
        <f t="shared" si="0"/>
        <v>2260</v>
      </c>
      <c r="F25" s="36"/>
    </row>
    <row r="26" spans="1:8" ht="15" customHeight="1">
      <c r="A26" s="92" t="s">
        <v>27</v>
      </c>
      <c r="B26" s="62" t="s">
        <v>28</v>
      </c>
      <c r="C26" s="11">
        <v>5300000</v>
      </c>
      <c r="D26" s="11">
        <v>6000000</v>
      </c>
      <c r="E26" s="7">
        <f t="shared" si="0"/>
        <v>700000</v>
      </c>
      <c r="F26" s="35"/>
    </row>
    <row r="27" spans="1:8" ht="15" customHeight="1">
      <c r="A27" s="92"/>
      <c r="B27" s="63"/>
      <c r="C27" s="12">
        <v>5300000</v>
      </c>
      <c r="D27" s="12">
        <f>D26</f>
        <v>6000000</v>
      </c>
      <c r="E27" s="10">
        <f t="shared" si="0"/>
        <v>700000</v>
      </c>
      <c r="F27" s="36"/>
    </row>
    <row r="28" spans="1:8" ht="15" customHeight="1">
      <c r="A28" s="89" t="s">
        <v>29</v>
      </c>
      <c r="B28" s="62" t="s">
        <v>28</v>
      </c>
      <c r="C28" s="25">
        <v>200000</v>
      </c>
      <c r="D28" s="25">
        <v>200000</v>
      </c>
      <c r="E28" s="7">
        <f t="shared" si="0"/>
        <v>0</v>
      </c>
      <c r="F28" s="35"/>
    </row>
    <row r="29" spans="1:8" ht="15" customHeight="1">
      <c r="A29" s="90"/>
      <c r="B29" s="63"/>
      <c r="C29" s="26">
        <v>200000</v>
      </c>
      <c r="D29" s="9">
        <f>D28</f>
        <v>200000</v>
      </c>
      <c r="E29" s="10">
        <f t="shared" si="0"/>
        <v>0</v>
      </c>
      <c r="F29" s="37"/>
    </row>
    <row r="30" spans="1:8" ht="15" customHeight="1">
      <c r="A30" s="92" t="s">
        <v>30</v>
      </c>
      <c r="B30" s="62" t="s">
        <v>28</v>
      </c>
      <c r="C30" s="11">
        <v>3106</v>
      </c>
      <c r="D30" s="11">
        <v>3106</v>
      </c>
      <c r="E30" s="7">
        <f t="shared" si="0"/>
        <v>0</v>
      </c>
      <c r="F30" s="35"/>
    </row>
    <row r="31" spans="1:8" ht="15" customHeight="1">
      <c r="A31" s="92"/>
      <c r="B31" s="63"/>
      <c r="C31" s="12">
        <v>3105</v>
      </c>
      <c r="D31" s="12">
        <f>D30-1</f>
        <v>3105</v>
      </c>
      <c r="E31" s="10">
        <f t="shared" si="0"/>
        <v>0</v>
      </c>
      <c r="F31" s="37"/>
      <c r="G31" s="29"/>
      <c r="H31" s="29"/>
    </row>
    <row r="32" spans="1:8" s="44" customFormat="1" ht="15" customHeight="1">
      <c r="A32" s="93" t="s">
        <v>36</v>
      </c>
      <c r="B32" s="72" t="s">
        <v>37</v>
      </c>
      <c r="C32" s="43">
        <v>187459024</v>
      </c>
      <c r="D32" s="43">
        <v>164940612</v>
      </c>
      <c r="E32" s="43">
        <f t="shared" si="0"/>
        <v>-22518412</v>
      </c>
      <c r="F32" s="74" t="s">
        <v>35</v>
      </c>
      <c r="G32" s="50"/>
    </row>
    <row r="33" spans="1:8" s="44" customFormat="1" ht="15" customHeight="1">
      <c r="A33" s="94"/>
      <c r="B33" s="73"/>
      <c r="C33" s="49">
        <v>187459024</v>
      </c>
      <c r="D33" s="9">
        <v>164940612</v>
      </c>
      <c r="E33" s="46">
        <f t="shared" si="0"/>
        <v>-22518412</v>
      </c>
      <c r="F33" s="75"/>
      <c r="G33" s="50"/>
    </row>
    <row r="34" spans="1:8" s="44" customFormat="1" ht="15" customHeight="1">
      <c r="A34" s="66" t="s">
        <v>32</v>
      </c>
      <c r="B34" s="68" t="s">
        <v>31</v>
      </c>
      <c r="C34" s="47">
        <v>5000000</v>
      </c>
      <c r="D34" s="42">
        <v>2000000</v>
      </c>
      <c r="E34" s="43">
        <f t="shared" si="0"/>
        <v>-3000000</v>
      </c>
      <c r="F34" s="41"/>
    </row>
    <row r="35" spans="1:8" s="44" customFormat="1" ht="15" customHeight="1">
      <c r="A35" s="67"/>
      <c r="B35" s="69"/>
      <c r="C35" s="48">
        <v>5000000</v>
      </c>
      <c r="D35" s="12">
        <v>2000000</v>
      </c>
      <c r="E35" s="46">
        <f t="shared" si="0"/>
        <v>-3000000</v>
      </c>
      <c r="F35" s="41"/>
    </row>
    <row r="36" spans="1:8" ht="13.5" customHeight="1">
      <c r="A36" s="81" t="s">
        <v>1</v>
      </c>
      <c r="B36" s="82"/>
      <c r="C36" s="11">
        <f>+SUM(C8,C10,C12,C14,C16,C18,C20,C22,C24,C26,C28,C30,C32,C34)</f>
        <v>206636282</v>
      </c>
      <c r="D36" s="11">
        <f>+SUM(D8,D10,D12,D14,D16,D18,D20,D22,D24,D26,D28,D30,D32,D34)</f>
        <v>182375294</v>
      </c>
      <c r="E36" s="7">
        <f t="shared" si="0"/>
        <v>-24260988</v>
      </c>
      <c r="F36" s="38" t="str">
        <f>IF(SUMIF(H12:H25,H36,F12:F25)=0,"　",SUMIF(H12:H25,H36,F12:F25))</f>
        <v>　</v>
      </c>
      <c r="G36" s="61"/>
      <c r="H36" s="30"/>
    </row>
    <row r="37" spans="1:8" ht="18" customHeight="1" thickBot="1">
      <c r="A37" s="83"/>
      <c r="B37" s="84"/>
      <c r="C37" s="13">
        <f>+SUM(C9,C11,C13,C15,C17,C19,C21,C23,C25,C27,C29,C31,C33,C35)</f>
        <v>205198762</v>
      </c>
      <c r="D37" s="13">
        <f>+SUM(D9,D11,D13,D15,D17,D19,D21,D23,D25,D27,D29,D31,D33,D35)</f>
        <v>180675681</v>
      </c>
      <c r="E37" s="14">
        <f t="shared" si="0"/>
        <v>-24523081</v>
      </c>
      <c r="F37" s="39" t="str">
        <f>IF(SUMIF(H12:H25,H37,F12:F25)=0,"　",SUMIF(H12:H25,H37,F12:F25))</f>
        <v>　</v>
      </c>
      <c r="G37" s="61"/>
      <c r="H37" s="31"/>
    </row>
    <row r="38" spans="1:8" ht="18" customHeight="1">
      <c r="A38" s="20"/>
      <c r="B38" s="20"/>
      <c r="C38" s="20"/>
      <c r="D38" s="20"/>
      <c r="E38" s="15"/>
      <c r="F38" s="15"/>
    </row>
    <row r="39" spans="1:8" ht="15.75" customHeight="1">
      <c r="A39" s="16"/>
      <c r="D39" s="17"/>
      <c r="E39" s="5"/>
      <c r="F39" s="5"/>
      <c r="G39" s="16"/>
    </row>
    <row r="40" spans="1:8" ht="13">
      <c r="A40" s="27"/>
      <c r="B40" s="22"/>
      <c r="C40" s="22"/>
      <c r="E40" s="5"/>
      <c r="F40" s="5"/>
      <c r="G40" s="16"/>
    </row>
    <row r="41" spans="1:8" ht="13">
      <c r="A41" s="21"/>
      <c r="B41" s="22"/>
      <c r="C41" s="22"/>
    </row>
    <row r="42" spans="1:8" ht="8.25" customHeight="1">
      <c r="A42" s="21"/>
      <c r="B42" s="22"/>
      <c r="C42" s="22"/>
    </row>
    <row r="43" spans="1:8" ht="13">
      <c r="A43" s="21"/>
      <c r="B43" s="22"/>
      <c r="C43" s="22"/>
    </row>
    <row r="44" spans="1:8" ht="13">
      <c r="A44" s="21"/>
      <c r="B44" s="22"/>
      <c r="C44" s="22"/>
    </row>
    <row r="45" spans="1:8" ht="6" customHeight="1">
      <c r="A45" s="21"/>
      <c r="B45" s="22"/>
      <c r="C45" s="22"/>
    </row>
    <row r="46" spans="1:8" ht="13">
      <c r="A46" s="21"/>
      <c r="B46" s="22"/>
      <c r="C46" s="22"/>
    </row>
    <row r="47" spans="1:8" ht="10.5" customHeight="1">
      <c r="A47" s="21"/>
      <c r="B47" s="22"/>
      <c r="C47" s="22"/>
    </row>
    <row r="48" spans="1:8" ht="13">
      <c r="A48" s="21"/>
      <c r="B48" s="22"/>
      <c r="C48" s="22"/>
    </row>
    <row r="49" spans="1:3" ht="13">
      <c r="A49" s="21"/>
      <c r="B49" s="22"/>
      <c r="C49" s="22"/>
    </row>
    <row r="50" spans="1:3" ht="13">
      <c r="A50" s="21"/>
      <c r="B50" s="22"/>
      <c r="C50" s="22"/>
    </row>
    <row r="51" spans="1:3" ht="15.75" customHeight="1">
      <c r="A51" s="21"/>
      <c r="B51" s="3"/>
      <c r="C51" s="22"/>
    </row>
    <row r="52" spans="1:3" ht="15.75" customHeight="1">
      <c r="A52" s="21"/>
      <c r="B52" s="22"/>
      <c r="C52" s="22"/>
    </row>
    <row r="53" spans="1:3" ht="15.75" customHeight="1">
      <c r="A53" s="21"/>
      <c r="B53" s="22"/>
      <c r="C53" s="22"/>
    </row>
    <row r="54" spans="1:3" ht="15.75" customHeight="1">
      <c r="A54" s="21"/>
      <c r="B54" s="22"/>
      <c r="C54" s="22"/>
    </row>
    <row r="55" spans="1:3" ht="15.75" customHeight="1">
      <c r="A55" s="21"/>
      <c r="B55" s="22"/>
      <c r="C55" s="22"/>
    </row>
    <row r="56" spans="1:3" ht="15.75" customHeight="1">
      <c r="A56" s="21"/>
      <c r="B56" s="22"/>
      <c r="C56" s="22"/>
    </row>
    <row r="57" spans="1:3" ht="15.75" customHeight="1">
      <c r="A57" s="21"/>
      <c r="B57" s="22"/>
      <c r="C57" s="22"/>
    </row>
    <row r="58" spans="1:3" ht="15.75" customHeight="1">
      <c r="A58" s="21"/>
      <c r="B58" s="22"/>
      <c r="C58" s="22"/>
    </row>
    <row r="59" spans="1:3" ht="15.75" customHeight="1">
      <c r="A59" s="21"/>
      <c r="B59" s="22"/>
      <c r="C59" s="22"/>
    </row>
    <row r="60" spans="1:3" ht="6" customHeight="1">
      <c r="A60" s="21"/>
      <c r="B60" s="22"/>
      <c r="C60" s="22"/>
    </row>
    <row r="61" spans="1:3" ht="15.75" customHeight="1">
      <c r="A61" s="21"/>
      <c r="B61" s="22"/>
      <c r="C61" s="22"/>
    </row>
    <row r="62" spans="1:3" ht="15.75" customHeight="1">
      <c r="A62" s="21"/>
      <c r="B62" s="22"/>
      <c r="C62" s="22"/>
    </row>
    <row r="63" spans="1:3" ht="13">
      <c r="A63" s="21"/>
      <c r="B63" s="22"/>
      <c r="C63" s="22"/>
    </row>
    <row r="64" spans="1:3" ht="13">
      <c r="A64" s="21"/>
      <c r="B64" s="22"/>
      <c r="C64" s="22"/>
    </row>
    <row r="65" spans="1:3" ht="6" customHeight="1">
      <c r="A65" s="21"/>
      <c r="B65" s="22"/>
      <c r="C65" s="22"/>
    </row>
    <row r="66" spans="1:3" ht="13">
      <c r="A66" s="21"/>
      <c r="B66" s="22"/>
      <c r="C66" s="22"/>
    </row>
    <row r="67" spans="1:3" ht="9" customHeight="1">
      <c r="A67" s="21"/>
      <c r="B67" s="22"/>
      <c r="C67" s="22"/>
    </row>
    <row r="68" spans="1:3" ht="13">
      <c r="A68" s="21"/>
      <c r="B68" s="22"/>
      <c r="C68" s="22"/>
    </row>
    <row r="69" spans="1:3" ht="13">
      <c r="A69" s="21"/>
      <c r="B69" s="22"/>
      <c r="C69" s="22"/>
    </row>
    <row r="70" spans="1:3" ht="9" customHeight="1">
      <c r="A70" s="21"/>
      <c r="B70" s="22"/>
      <c r="C70" s="22"/>
    </row>
    <row r="71" spans="1:3" ht="13">
      <c r="A71" s="21"/>
      <c r="B71" s="22"/>
      <c r="C71" s="22"/>
    </row>
    <row r="72" spans="1:3" ht="13">
      <c r="A72" s="21"/>
      <c r="B72" s="22"/>
      <c r="C72" s="22"/>
    </row>
    <row r="73" spans="1:3" ht="9" customHeight="1">
      <c r="A73" s="21"/>
      <c r="B73" s="22"/>
      <c r="C73" s="22"/>
    </row>
    <row r="74" spans="1:3" ht="13">
      <c r="A74" s="21"/>
      <c r="B74" s="22"/>
      <c r="C74" s="22"/>
    </row>
    <row r="75" spans="1:3" ht="13">
      <c r="A75" s="21"/>
      <c r="B75" s="22"/>
      <c r="C75" s="22"/>
    </row>
    <row r="76" spans="1:3" ht="6" customHeight="1">
      <c r="A76" s="21"/>
      <c r="B76" s="22"/>
      <c r="C76" s="22"/>
    </row>
    <row r="77" spans="1:3" ht="15.75" customHeight="1">
      <c r="A77" s="21"/>
      <c r="B77" s="22"/>
      <c r="C77" s="22"/>
    </row>
    <row r="78" spans="1:3" ht="8.25" customHeight="1">
      <c r="A78" s="21"/>
      <c r="B78" s="22"/>
      <c r="C78" s="22"/>
    </row>
    <row r="79" spans="1:3" ht="15" customHeight="1">
      <c r="A79" s="21"/>
      <c r="B79" s="28"/>
      <c r="C79" s="22"/>
    </row>
    <row r="80" spans="1:3" ht="15" customHeight="1">
      <c r="A80" s="21"/>
      <c r="B80" s="22"/>
      <c r="C80" s="22"/>
    </row>
    <row r="81" spans="1:3" ht="15" customHeight="1">
      <c r="A81" s="22"/>
      <c r="B81" s="22"/>
      <c r="C81" s="22"/>
    </row>
    <row r="82" spans="1:3" ht="15" customHeight="1"/>
    <row r="83" spans="1:3" ht="15" customHeight="1"/>
    <row r="84" spans="1:3" ht="15" customHeight="1"/>
    <row r="85" spans="1:3" ht="15" customHeight="1"/>
    <row r="86" spans="1:3" ht="15" customHeight="1"/>
    <row r="87" spans="1:3" ht="15" customHeight="1"/>
    <row r="88" spans="1:3" ht="15" customHeight="1"/>
    <row r="89" spans="1:3" ht="15" customHeight="1"/>
    <row r="90" spans="1:3" ht="15" customHeight="1"/>
    <row r="91" spans="1:3" ht="15" customHeight="1"/>
    <row r="92" spans="1:3" ht="15" customHeight="1"/>
    <row r="93" spans="1:3" ht="15" customHeight="1"/>
  </sheetData>
  <mergeCells count="41">
    <mergeCell ref="A24:A25"/>
    <mergeCell ref="B24:B25"/>
    <mergeCell ref="A36:B37"/>
    <mergeCell ref="B26:B27"/>
    <mergeCell ref="B22:B23"/>
    <mergeCell ref="A32:A33"/>
    <mergeCell ref="B32:B33"/>
    <mergeCell ref="A30:A31"/>
    <mergeCell ref="B30:B31"/>
    <mergeCell ref="A26:A27"/>
    <mergeCell ref="A28:A29"/>
    <mergeCell ref="B28:B29"/>
    <mergeCell ref="F10:F11"/>
    <mergeCell ref="A1:C1"/>
    <mergeCell ref="A8:A9"/>
    <mergeCell ref="B8:B9"/>
    <mergeCell ref="F8:F9"/>
    <mergeCell ref="A10:A11"/>
    <mergeCell ref="B10:B11"/>
    <mergeCell ref="G36:G37"/>
    <mergeCell ref="A20:A21"/>
    <mergeCell ref="B20:B21"/>
    <mergeCell ref="A12:A13"/>
    <mergeCell ref="B12:B13"/>
    <mergeCell ref="A14:A15"/>
    <mergeCell ref="B14:B15"/>
    <mergeCell ref="A34:A35"/>
    <mergeCell ref="B34:B35"/>
    <mergeCell ref="A16:A17"/>
    <mergeCell ref="B16:B17"/>
    <mergeCell ref="F16:F17"/>
    <mergeCell ref="A18:A19"/>
    <mergeCell ref="B18:B19"/>
    <mergeCell ref="F32:F33"/>
    <mergeCell ref="A22:A23"/>
    <mergeCell ref="G1:H1"/>
    <mergeCell ref="A3:C3"/>
    <mergeCell ref="C5:D5"/>
    <mergeCell ref="A6:A7"/>
    <mergeCell ref="B6:B7"/>
    <mergeCell ref="F6:F7"/>
  </mergeCells>
  <phoneticPr fontId="3"/>
  <conditionalFormatting sqref="H36">
    <cfRule type="cellIs" dxfId="1" priority="2" stopIfTrue="1" operator="equal">
      <formula>0</formula>
    </cfRule>
  </conditionalFormatting>
  <conditionalFormatting sqref="F36">
    <cfRule type="cellIs" dxfId="0" priority="1" stopIfTrue="1" operator="equal">
      <formula>0</formula>
    </cfRule>
  </conditionalFormatting>
  <dataValidations count="1">
    <dataValidation type="list" allowBlank="1" showInputMessage="1" showErrorMessage="1" sqref="WVN16:WVN17 JB16:JB17 SX16:SX17 ACT16:ACT17 AMP16:AMP17 AWL16:AWL17 BGH16:BGH17 BQD16:BQD17 BZZ16:BZZ17 CJV16:CJV17 CTR16:CTR17 DDN16:DDN17 DNJ16:DNJ17 DXF16:DXF17 EHB16:EHB17 EQX16:EQX17 FAT16:FAT17 FKP16:FKP17 FUL16:FUL17 GEH16:GEH17 GOD16:GOD17 GXZ16:GXZ17 HHV16:HHV17 HRR16:HRR17 IBN16:IBN17 ILJ16:ILJ17 IVF16:IVF17 JFB16:JFB17 JOX16:JOX17 JYT16:JYT17 KIP16:KIP17 KSL16:KSL17 LCH16:LCH17 LMD16:LMD17 LVZ16:LVZ17 MFV16:MFV17 MPR16:MPR17 MZN16:MZN17 NJJ16:NJJ17 NTF16:NTF17 ODB16:ODB17 OMX16:OMX17 OWT16:OWT17 PGP16:PGP17 PQL16:PQL17 QAH16:QAH17 QKD16:QKD17 QTZ16:QTZ17 RDV16:RDV17 RNR16:RNR17 RXN16:RXN17 SHJ16:SHJ17 SRF16:SRF17 TBB16:TBB17 TKX16:TKX17 TUT16:TUT17 UEP16:UEP17 UOL16:UOL17 UYH16:UYH17 VID16:VID17 VRZ16:VRZ17 WBV16:WBV17 WLR16:WLR17 F8:F35 WLR32:WLR35 WBV32:WBV35 VRZ32:VRZ35 VID32:VID35 UYH32:UYH35 UOL32:UOL35 UEP32:UEP35 TUT32:TUT35 TKX32:TKX35 TBB32:TBB35 SRF32:SRF35 SHJ32:SHJ35 RXN32:RXN35 RNR32:RNR35 RDV32:RDV35 QTZ32:QTZ35 QKD32:QKD35 QAH32:QAH35 PQL32:PQL35 PGP32:PGP35 OWT32:OWT35 OMX32:OMX35 ODB32:ODB35 NTF32:NTF35 NJJ32:NJJ35 MZN32:MZN35 MPR32:MPR35 MFV32:MFV35 LVZ32:LVZ35 LMD32:LMD35 LCH32:LCH35 KSL32:KSL35 KIP32:KIP35 JYT32:JYT35 JOX32:JOX35 JFB32:JFB35 IVF32:IVF35 ILJ32:ILJ35 IBN32:IBN35 HRR32:HRR35 HHV32:HHV35 GXZ32:GXZ35 GOD32:GOD35 GEH32:GEH35 FUL32:FUL35 FKP32:FKP35 FAT32:FAT35 EQX32:EQX35 EHB32:EHB35 DXF32:DXF35 DNJ32:DNJ35 DDN32:DDN35 CTR32:CTR35 CJV32:CJV35 BZZ32:BZZ35 BQD32:BQD35 BGH32:BGH35 AWL32:AWL35 AMP32:AMP35 ACT32:ACT35 SX32:SX35 JB32:JB35 WVN32:WVN35" xr:uid="{00000000-0002-0000-0000-000000000000}">
      <formula1>"　　,区ＣＭ"</formula1>
    </dataValidation>
  </dataValidations>
  <hyperlinks>
    <hyperlink ref="A8:A9" r:id="rId1" display="市の財政計画、税財政企画調査等財政管理費" xr:uid="{240EE3C2-4FE2-4567-94A5-29DA6475F657}"/>
    <hyperlink ref="A10:A11" r:id="rId2" display="バックオフィスDX推進事業（予算編成システム）" xr:uid="{AB226FEF-9EDB-4249-8A08-87F44FBF3F3F}"/>
    <hyperlink ref="A12:A13" r:id="rId3" display="都市整備事業基金積立金" xr:uid="{C05CB621-408B-4F68-8E6B-02E1D38414C0}"/>
    <hyperlink ref="A14:A15" r:id="rId4" display="財政調整基金積立金" xr:uid="{A215FF78-D423-44C4-AE7A-C86D13DBEED9}"/>
    <hyperlink ref="A18:A19" r:id="rId5" display="税務事務に係るシステム運用関係経費" xr:uid="{FBBB5729-7701-4FC8-84ED-599FDE303E6A}"/>
    <hyperlink ref="A20:A21" r:id="rId6" display="市税の賦課徴収関係経費" xr:uid="{53F96B81-7BB3-4202-BFA5-2D6D1113DD32}"/>
    <hyperlink ref="A22:A23" r:id="rId7" display="納税推進センターによる初期滞納段階での納税催告経費" xr:uid="{78243108-23FF-4658-8251-5C79BDD3D06D}"/>
    <hyperlink ref="A24:A25" r:id="rId8" display="市債権回収対策室に係る運営経費" xr:uid="{59F17DB7-D49C-4B42-9871-706E5F074C5F}"/>
    <hyperlink ref="A26:A27" r:id="rId9" display="市税等の過年度過誤納還付金" xr:uid="{3C003DAC-6737-41A5-A804-A113D62B9331}"/>
    <hyperlink ref="A28:A29" r:id="rId10" display="過誤納金の還付に伴う加算金" xr:uid="{195B96E7-2A06-4E94-825A-D33BF4BCC0E9}"/>
    <hyperlink ref="A30:A31" r:id="rId11" display="固定資産評価審査委員会に係る運営関係経費" xr:uid="{32C5929D-A355-4636-9428-243A6A6AC694}"/>
    <hyperlink ref="A32:A33" r:id="rId12" display="元利償還金及公債諸費" xr:uid="{01288BEF-2101-4D02-AFEC-779B0754687D}"/>
  </hyperlinks>
  <pageMargins left="0.62992125984251968" right="0.51181102362204722" top="0.62992125984251968" bottom="0.51181102362204722" header="0.31496062992125984" footer="0.31496062992125984"/>
  <pageSetup paperSize="9" orientation="portrait" blackAndWhite="1" cellComments="asDisplayed" r:id="rId1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一般会計</vt:lpstr>
      <vt:lpstr>一般会計!Print_Area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2023-12-12T01:06:42Z</dcterms:created>
  <dcterms:modified xsi:type="dcterms:W3CDTF">2024-03-01T06:03:14Z</dcterms:modified>
</cp:coreProperties>
</file>