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DB387492-5DB7-404F-97C8-362D1E871967}" xr6:coauthVersionLast="47" xr6:coauthVersionMax="47" xr10:uidLastSave="{00000000-0000-0000-0000-000000000000}"/>
  <bookViews>
    <workbookView xWindow="760" yWindow="760" windowWidth="16140" windowHeight="9640" tabRatio="812" xr2:uid="{00000000-000D-0000-FFFF-FFFF00000000}"/>
  </bookViews>
  <sheets>
    <sheet name="公債費会計" sheetId="85" r:id="rId1"/>
  </sheets>
  <definedNames>
    <definedName name="_xlnm.Print_Area" localSheetId="0">公債費会計!$A$5:$I$43</definedName>
    <definedName name="_xlnm.Print_Area">#REF!</definedName>
    <definedName name="_xlnm.Print_Titles" localSheetId="0">公債費会計!$7:$11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85" l="1"/>
  <c r="G30" i="85"/>
  <c r="F36" i="85" l="1"/>
  <c r="F24" i="85"/>
  <c r="I43" i="85"/>
  <c r="I42" i="85"/>
  <c r="H42" i="85" s="1"/>
  <c r="F40" i="85"/>
  <c r="E40" i="85"/>
  <c r="G38" i="85"/>
  <c r="G34" i="85"/>
  <c r="G32" i="85"/>
  <c r="G28" i="85"/>
  <c r="G26" i="85"/>
  <c r="E24" i="85"/>
  <c r="G22" i="85"/>
  <c r="G20" i="85"/>
  <c r="G18" i="85"/>
  <c r="G16" i="85"/>
  <c r="G14" i="85"/>
  <c r="G12" i="85"/>
  <c r="G40" i="85" l="1"/>
  <c r="G36" i="85"/>
  <c r="E42" i="85"/>
  <c r="G24" i="85"/>
  <c r="F42" i="85"/>
  <c r="G42" i="85" l="1"/>
</calcChain>
</file>

<file path=xl/sharedStrings.xml><?xml version="1.0" encoding="utf-8"?>
<sst xmlns="http://schemas.openxmlformats.org/spreadsheetml/2006/main" count="65" uniqueCount="48">
  <si>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</si>
  <si>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</si>
  <si>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</si>
  <si>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</si>
  <si>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</si>
  <si>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</si>
  <si>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</si>
  <si>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</si>
  <si>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</si>
  <si>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</si>
  <si>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</si>
  <si>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</si>
  <si>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</si>
  <si>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</si>
  <si>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予備費計</t>
    <rPh sb="0" eb="3">
      <t>ヨビヒ</t>
    </rPh>
    <rPh sb="3" eb="4">
      <t>ケイ</t>
    </rPh>
    <phoneticPr fontId="3"/>
  </si>
  <si>
    <t>会計名　　公債費会計　　</t>
    <rPh sb="0" eb="2">
      <t>カイケイ</t>
    </rPh>
    <rPh sb="2" eb="3">
      <t>メイ</t>
    </rPh>
    <rPh sb="5" eb="8">
      <t>コウサイヒ</t>
    </rPh>
    <rPh sb="8" eb="10">
      <t>カイケイ</t>
    </rPh>
    <phoneticPr fontId="3"/>
  </si>
  <si>
    <t>所属名　財政局　</t>
    <rPh sb="0" eb="2">
      <t>ショゾク</t>
    </rPh>
    <rPh sb="2" eb="3">
      <t>メイ</t>
    </rPh>
    <rPh sb="4" eb="6">
      <t>ザイセイ</t>
    </rPh>
    <rPh sb="6" eb="7">
      <t>キョク</t>
    </rPh>
    <phoneticPr fontId="3"/>
  </si>
  <si>
    <t>1-1-1</t>
    <phoneticPr fontId="4"/>
  </si>
  <si>
    <t>財源課</t>
    <rPh sb="0" eb="2">
      <t>ザイゲン</t>
    </rPh>
    <rPh sb="2" eb="3">
      <t>カ</t>
    </rPh>
    <phoneticPr fontId="4"/>
  </si>
  <si>
    <t>1-2-1</t>
    <phoneticPr fontId="4"/>
  </si>
  <si>
    <t>1-3-1</t>
    <phoneticPr fontId="4"/>
  </si>
  <si>
    <t>1-4-1</t>
    <phoneticPr fontId="4"/>
  </si>
  <si>
    <t>1-5-1</t>
    <phoneticPr fontId="4"/>
  </si>
  <si>
    <t>1-6-1</t>
    <phoneticPr fontId="3"/>
  </si>
  <si>
    <t>繰出金計</t>
    <rPh sb="0" eb="2">
      <t>クリダ</t>
    </rPh>
    <rPh sb="2" eb="3">
      <t>キン</t>
    </rPh>
    <rPh sb="3" eb="4">
      <t>ケイ</t>
    </rPh>
    <phoneticPr fontId="3"/>
  </si>
  <si>
    <t>2-1-1</t>
    <phoneticPr fontId="4"/>
  </si>
  <si>
    <t>2-1-2</t>
    <phoneticPr fontId="4"/>
  </si>
  <si>
    <t>2-2-1</t>
    <phoneticPr fontId="4"/>
  </si>
  <si>
    <t>2-2-2</t>
    <phoneticPr fontId="4"/>
  </si>
  <si>
    <t>公債費計</t>
    <rPh sb="0" eb="3">
      <t>コウサイヒ</t>
    </rPh>
    <rPh sb="3" eb="4">
      <t>ケイ</t>
    </rPh>
    <phoneticPr fontId="3"/>
  </si>
  <si>
    <t>3-1-1</t>
    <phoneticPr fontId="4"/>
  </si>
  <si>
    <t>財源課</t>
    <rPh sb="0" eb="3">
      <t>ザイゲンカ</t>
    </rPh>
    <phoneticPr fontId="4"/>
  </si>
  <si>
    <t>会計計</t>
    <rPh sb="2" eb="3">
      <t>ケイ</t>
    </rPh>
    <phoneticPr fontId="3"/>
  </si>
  <si>
    <t>一般会計繰出金</t>
    <rPh sb="0" eb="2">
      <t>イッパン</t>
    </rPh>
    <rPh sb="2" eb="4">
      <t>カイケイ</t>
    </rPh>
    <rPh sb="4" eb="6">
      <t>クリダ</t>
    </rPh>
    <rPh sb="6" eb="7">
      <t>キン</t>
    </rPh>
    <phoneticPr fontId="4"/>
  </si>
  <si>
    <t>食肉市場事業会計繰出金</t>
    <rPh sb="0" eb="2">
      <t>ショクニク</t>
    </rPh>
    <rPh sb="2" eb="4">
      <t>シジョウ</t>
    </rPh>
    <rPh sb="4" eb="6">
      <t>ジギョウ</t>
    </rPh>
    <rPh sb="6" eb="8">
      <t>カイケイ</t>
    </rPh>
    <rPh sb="8" eb="10">
      <t>クリダ</t>
    </rPh>
    <rPh sb="10" eb="11">
      <t>キン</t>
    </rPh>
    <phoneticPr fontId="4"/>
  </si>
  <si>
    <t>中央卸売市場事業会計繰出金</t>
    <rPh sb="0" eb="6">
      <t>チュウオウオロシウリシジョウ</t>
    </rPh>
    <rPh sb="6" eb="12">
      <t>ジギョウカイケイクリダ</t>
    </rPh>
    <rPh sb="12" eb="13">
      <t>キン</t>
    </rPh>
    <phoneticPr fontId="4"/>
  </si>
  <si>
    <t>港営事業会計繰出金</t>
    <rPh sb="0" eb="1">
      <t>ミナト</t>
    </rPh>
    <rPh sb="1" eb="2">
      <t>エイ</t>
    </rPh>
    <rPh sb="2" eb="4">
      <t>ジギョウ</t>
    </rPh>
    <rPh sb="4" eb="6">
      <t>カイケイ</t>
    </rPh>
    <rPh sb="6" eb="8">
      <t>クリダ</t>
    </rPh>
    <rPh sb="8" eb="9">
      <t>キン</t>
    </rPh>
    <phoneticPr fontId="4"/>
  </si>
  <si>
    <t>下水道事業会計繰出金</t>
    <rPh sb="0" eb="5">
      <t>ゲスイドウジギョウ</t>
    </rPh>
    <rPh sb="5" eb="7">
      <t>カイケイ</t>
    </rPh>
    <rPh sb="7" eb="9">
      <t>クリダ</t>
    </rPh>
    <rPh sb="9" eb="10">
      <t>キン</t>
    </rPh>
    <phoneticPr fontId="4"/>
  </si>
  <si>
    <t>水道事業会計繰出金</t>
    <rPh sb="0" eb="4">
      <t>スイドウジギョウ</t>
    </rPh>
    <rPh sb="4" eb="8">
      <t>カイケイクリダ</t>
    </rPh>
    <rPh sb="8" eb="9">
      <t>キン</t>
    </rPh>
    <phoneticPr fontId="4"/>
  </si>
  <si>
    <t>元金償還金</t>
    <rPh sb="0" eb="4">
      <t>ガンキンショウカン</t>
    </rPh>
    <rPh sb="4" eb="5">
      <t>キン</t>
    </rPh>
    <phoneticPr fontId="4"/>
  </si>
  <si>
    <t>利子償還金</t>
    <rPh sb="0" eb="2">
      <t>リシ</t>
    </rPh>
    <rPh sb="2" eb="4">
      <t>ショウカン</t>
    </rPh>
    <rPh sb="4" eb="5">
      <t>キン</t>
    </rPh>
    <phoneticPr fontId="3"/>
  </si>
  <si>
    <t>財政局職員の人件費</t>
    <rPh sb="0" eb="2">
      <t>ザイセイ</t>
    </rPh>
    <rPh sb="2" eb="3">
      <t>キョク</t>
    </rPh>
    <rPh sb="3" eb="5">
      <t>ショクイン</t>
    </rPh>
    <rPh sb="6" eb="9">
      <t>ジンケンヒ</t>
    </rPh>
    <phoneticPr fontId="4"/>
  </si>
  <si>
    <t>事務費</t>
    <rPh sb="0" eb="2">
      <t>ジム</t>
    </rPh>
    <rPh sb="2" eb="3">
      <t>ヒ</t>
    </rPh>
    <phoneticPr fontId="3"/>
  </si>
  <si>
    <t>公債償還基金積立金</t>
    <rPh sb="0" eb="4">
      <t>コウサイショウカン</t>
    </rPh>
    <rPh sb="4" eb="6">
      <t>キキン</t>
    </rPh>
    <rPh sb="6" eb="9">
      <t>ツミタテキン</t>
    </rPh>
    <phoneticPr fontId="3"/>
  </si>
  <si>
    <t>予備費</t>
    <rPh sb="0" eb="3">
      <t>ヨビヒ</t>
    </rPh>
    <phoneticPr fontId="3"/>
  </si>
  <si>
    <t>2-1-3</t>
    <phoneticPr fontId="4"/>
  </si>
  <si>
    <t>5 年 度</t>
    <phoneticPr fontId="3"/>
  </si>
  <si>
    <t>6 年 度</t>
    <rPh sb="2" eb="3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</si>
</sst>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/>
    <xf numFmtId="0" fontId="6" fillId="0" borderId="13" xfId="0" applyFont="1" applyFill="1" applyBorder="1" applyAlignment="1"/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/>
    <xf numFmtId="178" fontId="6" fillId="0" borderId="15" xfId="3" applyNumberFormat="1" applyFont="1" applyFill="1" applyBorder="1" applyAlignment="1">
      <alignment vertical="center" shrinkToFit="1"/>
    </xf>
    <xf numFmtId="0" fontId="7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9" xfId="3" applyNumberFormat="1" applyFont="1" applyFill="1" applyBorder="1" applyAlignment="1">
      <alignment vertical="center" shrinkToFit="1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3" fillId="0" borderId="10" xfId="8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177" fontId="6" fillId="0" borderId="14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4" xfId="3" applyNumberFormat="1" applyFont="1" applyFill="1" applyBorder="1" applyAlignment="1">
      <alignment horizontal="right" vertical="center" shrinkToFit="1"/>
    </xf>
    <xf numFmtId="0" fontId="13" fillId="0" borderId="11" xfId="8" applyNumberFormat="1" applyFont="1" applyFill="1" applyBorder="1" applyAlignment="1">
      <alignment horizontal="left" vertical="center" wrapText="1"/>
    </xf>
    <xf numFmtId="0" fontId="13" fillId="0" borderId="9" xfId="8" applyNumberFormat="1" applyFont="1" applyFill="1" applyBorder="1" applyAlignment="1">
      <alignment horizontal="left" vertical="center" wrapTex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49" fontId="7" fillId="0" borderId="10" xfId="3" applyNumberFormat="1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177" fontId="7" fillId="0" borderId="10" xfId="3" applyNumberFormat="1" applyFont="1" applyFill="1" applyBorder="1" applyAlignment="1">
      <alignment horizontal="center" vertical="center" wrapText="1"/>
    </xf>
    <xf numFmtId="0" fontId="13" fillId="0" borderId="20" xfId="8" applyFont="1" applyFill="1" applyBorder="1" applyAlignment="1">
      <alignment vertical="center" wrapText="1"/>
    </xf>
    <xf numFmtId="0" fontId="13" fillId="0" borderId="22" xfId="8" applyFont="1" applyFill="1" applyBorder="1" applyAlignment="1">
      <alignment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41</xdr:row>
      <xdr:rowOff>0</xdr:rowOff>
    </xdr:from>
    <xdr:to>
      <xdr:col>5</xdr:col>
      <xdr:colOff>419100</xdr:colOff>
      <xdr:row>50</xdr:row>
      <xdr:rowOff>152400</xdr:rowOff>
    </xdr:to>
    <xdr:sp macro="" textlink="">
      <xdr:nvSpPr>
        <xdr:cNvPr id="2" name="AutoShape 40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2100" y="809625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zaisei/cmsfiles/contents/0000614/614661/240215-K9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city.osaka.lg.jp/zaisei/cmsfiles/contents/0000614/614661/240215-K1-6.xlsx" TargetMode="External"/><Relationship Id="rId7" Type="http://schemas.openxmlformats.org/officeDocument/2006/relationships/hyperlink" Target="http://www.city.osaka.lg.jp/zaisei/cmsfiles/contents/0000614/614661/240215-K8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ity.osaka.lg.jp/zaisei/cmsfiles/contents/0000614/614661/240215-K1-6.xlsx" TargetMode="External"/><Relationship Id="rId1" Type="http://schemas.openxmlformats.org/officeDocument/2006/relationships/hyperlink" Target="http://www.city.osaka.lg.jp/zaisei/cmsfiles/contents/0000614/614661/240215-K1-6.xlsx" TargetMode="External"/><Relationship Id="rId6" Type="http://schemas.openxmlformats.org/officeDocument/2006/relationships/hyperlink" Target="http://www.city.osaka.lg.jp/zaisei/cmsfiles/contents/0000614/614661/240215-K7.xlsx" TargetMode="External"/><Relationship Id="rId11" Type="http://schemas.openxmlformats.org/officeDocument/2006/relationships/hyperlink" Target="http://www.city.osaka.lg.jp/zaisei/cmsfiles/ontents/0000614/614661/240215-K1-6.xlsx" TargetMode="External"/><Relationship Id="rId5" Type="http://schemas.openxmlformats.org/officeDocument/2006/relationships/hyperlink" Target="http://www.city.osaka.lg.jp/zaisei/cmsfiles/contents/0000614/614661/240215-K1-6.xlsx" TargetMode="External"/><Relationship Id="rId10" Type="http://schemas.openxmlformats.org/officeDocument/2006/relationships/hyperlink" Target="http://www.city.osaka.lg.jp/zaisei/cmsfiles/contents/0000614/614661/240215-K12.xlsx" TargetMode="External"/><Relationship Id="rId4" Type="http://schemas.openxmlformats.org/officeDocument/2006/relationships/hyperlink" Target="http://www.city.osaka.lg.jp/zaisei/cmsfiles/contents/0000614/614661/240215-K1-6.xlsx" TargetMode="External"/><Relationship Id="rId9" Type="http://schemas.openxmlformats.org/officeDocument/2006/relationships/hyperlink" Target="http://www.city.osaka.lg.jp/zaisei/cmsfiles/contents/0000614/614661/240215-K1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7"/>
  <sheetViews>
    <sheetView tabSelected="1" view="pageBreakPreview" topLeftCell="A29" zoomScaleNormal="100" zoomScaleSheetLayoutView="100" workbookViewId="0">
      <selection activeCell="C38" sqref="C38:C39"/>
    </sheetView>
  </sheetViews>
  <sheetFormatPr defaultColWidth="8.6328125" defaultRowHeight="18" customHeight="1"/>
  <cols>
    <col min="1" max="1" width="3.7265625" style="4" customWidth="1"/>
    <col min="2" max="2" width="12.453125" style="4" customWidth="1"/>
    <col min="3" max="3" width="23.7265625" style="4" customWidth="1"/>
    <col min="4" max="4" width="17.453125" style="4" customWidth="1"/>
    <col min="5" max="5" width="12.453125" style="4" customWidth="1"/>
    <col min="6" max="7" width="12.453125" style="5" customWidth="1"/>
    <col min="8" max="8" width="6.26953125" style="7" customWidth="1"/>
    <col min="9" max="9" width="9.36328125" style="7" customWidth="1"/>
    <col min="10" max="10" width="3.26953125" style="7" bestFit="1" customWidth="1"/>
    <col min="11" max="11" width="7.36328125" style="7" bestFit="1" customWidth="1"/>
    <col min="12" max="12" width="2.90625" style="7" customWidth="1"/>
    <col min="13" max="221" width="8.6328125" style="7" customWidth="1"/>
    <col min="222" max="16384" width="8.6328125" style="7"/>
  </cols>
  <sheetData>
    <row r="1" spans="1:9" ht="17.25" customHeight="1">
      <c r="G1" s="6"/>
    </row>
    <row r="2" spans="1:9" ht="17.25" customHeight="1">
      <c r="A2" s="8"/>
      <c r="B2" s="8"/>
      <c r="G2" s="9"/>
      <c r="I2" s="10"/>
    </row>
    <row r="3" spans="1:9" ht="17.25" customHeight="1">
      <c r="A3" s="8"/>
      <c r="B3" s="8"/>
      <c r="G3" s="11"/>
      <c r="I3" s="10"/>
    </row>
    <row r="4" spans="1:9" ht="17.25" customHeight="1">
      <c r="G4" s="9"/>
    </row>
    <row r="5" spans="1:9" ht="18" customHeight="1">
      <c r="A5" s="8" t="s">
        <v>13</v>
      </c>
      <c r="B5" s="8"/>
      <c r="G5" s="4"/>
      <c r="H5" s="12"/>
      <c r="I5" s="12"/>
    </row>
    <row r="6" spans="1:9" ht="15" customHeight="1">
      <c r="G6" s="4"/>
    </row>
    <row r="7" spans="1:9" ht="18" customHeight="1">
      <c r="A7" s="13" t="s">
        <v>15</v>
      </c>
      <c r="B7" s="13"/>
      <c r="D7" s="7"/>
      <c r="E7" s="7"/>
      <c r="F7" s="13"/>
      <c r="G7" s="13"/>
      <c r="I7" s="14" t="s">
        <v>16</v>
      </c>
    </row>
    <row r="8" spans="1:9" ht="10.5" customHeight="1">
      <c r="A8" s="7"/>
      <c r="B8" s="7"/>
      <c r="D8" s="7"/>
      <c r="E8" s="7"/>
      <c r="F8" s="13"/>
      <c r="G8" s="13"/>
    </row>
    <row r="9" spans="1:9" ht="27" customHeight="1" thickBot="1">
      <c r="A9" s="7"/>
      <c r="B9" s="7"/>
      <c r="E9" s="70"/>
      <c r="F9" s="70"/>
      <c r="G9" s="15"/>
      <c r="I9" s="16" t="s">
        <v>0</v>
      </c>
    </row>
    <row r="10" spans="1:9" ht="15" customHeight="1">
      <c r="A10" s="17" t="s">
        <v>1</v>
      </c>
      <c r="B10" s="1" t="s">
        <v>9</v>
      </c>
      <c r="C10" s="71" t="s">
        <v>8</v>
      </c>
      <c r="D10" s="73" t="s">
        <v>10</v>
      </c>
      <c r="E10" s="2" t="s">
        <v>46</v>
      </c>
      <c r="F10" s="1" t="s">
        <v>47</v>
      </c>
      <c r="G10" s="2" t="s">
        <v>6</v>
      </c>
      <c r="H10" s="74" t="s">
        <v>2</v>
      </c>
      <c r="I10" s="75"/>
    </row>
    <row r="11" spans="1:9" ht="15" customHeight="1">
      <c r="A11" s="18" t="s">
        <v>3</v>
      </c>
      <c r="B11" s="19" t="s">
        <v>5</v>
      </c>
      <c r="C11" s="72"/>
      <c r="D11" s="72"/>
      <c r="E11" s="3" t="s">
        <v>11</v>
      </c>
      <c r="F11" s="3" t="s">
        <v>12</v>
      </c>
      <c r="G11" s="3" t="s">
        <v>7</v>
      </c>
      <c r="H11" s="76"/>
      <c r="I11" s="77"/>
    </row>
    <row r="12" spans="1:9" ht="15" customHeight="1">
      <c r="A12" s="44">
        <v>1</v>
      </c>
      <c r="B12" s="46" t="s">
        <v>17</v>
      </c>
      <c r="C12" s="60" t="s">
        <v>33</v>
      </c>
      <c r="D12" s="49" t="s">
        <v>18</v>
      </c>
      <c r="E12" s="35">
        <v>144569000</v>
      </c>
      <c r="F12" s="35">
        <v>145265500</v>
      </c>
      <c r="G12" s="35">
        <f>+F12-E12</f>
        <v>696500</v>
      </c>
      <c r="H12" s="33" t="s">
        <v>4</v>
      </c>
      <c r="I12" s="20"/>
    </row>
    <row r="13" spans="1:9" ht="15" customHeight="1">
      <c r="A13" s="45"/>
      <c r="B13" s="47"/>
      <c r="C13" s="61"/>
      <c r="D13" s="50"/>
      <c r="E13" s="36"/>
      <c r="F13" s="36"/>
      <c r="G13" s="36"/>
      <c r="H13" s="37"/>
      <c r="I13" s="21"/>
    </row>
    <row r="14" spans="1:9" ht="15" customHeight="1">
      <c r="A14" s="44">
        <v>2</v>
      </c>
      <c r="B14" s="46" t="s">
        <v>19</v>
      </c>
      <c r="C14" s="60" t="s">
        <v>34</v>
      </c>
      <c r="D14" s="49" t="s">
        <v>18</v>
      </c>
      <c r="E14" s="35">
        <v>20000</v>
      </c>
      <c r="F14" s="35">
        <v>40000</v>
      </c>
      <c r="G14" s="35">
        <f>+F14-E14</f>
        <v>20000</v>
      </c>
      <c r="H14" s="33" t="s">
        <v>4</v>
      </c>
      <c r="I14" s="20"/>
    </row>
    <row r="15" spans="1:9" ht="15" customHeight="1">
      <c r="A15" s="45"/>
      <c r="B15" s="47"/>
      <c r="C15" s="61"/>
      <c r="D15" s="50"/>
      <c r="E15" s="36"/>
      <c r="F15" s="36"/>
      <c r="G15" s="36"/>
      <c r="H15" s="37"/>
      <c r="I15" s="21"/>
    </row>
    <row r="16" spans="1:9" ht="15" customHeight="1">
      <c r="A16" s="44">
        <v>3</v>
      </c>
      <c r="B16" s="46" t="s">
        <v>20</v>
      </c>
      <c r="C16" s="68" t="s">
        <v>35</v>
      </c>
      <c r="D16" s="49" t="s">
        <v>18</v>
      </c>
      <c r="E16" s="35">
        <v>1597000</v>
      </c>
      <c r="F16" s="35">
        <v>1718000</v>
      </c>
      <c r="G16" s="35">
        <f>+F16-E16</f>
        <v>121000</v>
      </c>
      <c r="H16" s="33" t="s">
        <v>4</v>
      </c>
      <c r="I16" s="20"/>
    </row>
    <row r="17" spans="1:9" ht="15" customHeight="1">
      <c r="A17" s="45"/>
      <c r="B17" s="47"/>
      <c r="C17" s="69"/>
      <c r="D17" s="50"/>
      <c r="E17" s="36"/>
      <c r="F17" s="36"/>
      <c r="G17" s="36"/>
      <c r="H17" s="37"/>
      <c r="I17" s="21"/>
    </row>
    <row r="18" spans="1:9" ht="15" customHeight="1">
      <c r="A18" s="44">
        <v>4</v>
      </c>
      <c r="B18" s="65" t="s">
        <v>21</v>
      </c>
      <c r="C18" s="66" t="s">
        <v>36</v>
      </c>
      <c r="D18" s="67" t="s">
        <v>18</v>
      </c>
      <c r="E18" s="35">
        <v>20503000</v>
      </c>
      <c r="F18" s="35">
        <v>14506000</v>
      </c>
      <c r="G18" s="35">
        <f>+F18-E18</f>
        <v>-5997000</v>
      </c>
      <c r="H18" s="33" t="s">
        <v>4</v>
      </c>
      <c r="I18" s="20"/>
    </row>
    <row r="19" spans="1:9" ht="15" customHeight="1">
      <c r="A19" s="45"/>
      <c r="B19" s="47"/>
      <c r="C19" s="66"/>
      <c r="D19" s="50"/>
      <c r="E19" s="36"/>
      <c r="F19" s="36"/>
      <c r="G19" s="36"/>
      <c r="H19" s="37"/>
      <c r="I19" s="21"/>
    </row>
    <row r="20" spans="1:9" ht="15" customHeight="1">
      <c r="A20" s="44">
        <v>5</v>
      </c>
      <c r="B20" s="46" t="s">
        <v>22</v>
      </c>
      <c r="C20" s="60" t="s">
        <v>37</v>
      </c>
      <c r="D20" s="49" t="s">
        <v>18</v>
      </c>
      <c r="E20" s="35">
        <v>32956000</v>
      </c>
      <c r="F20" s="35">
        <v>32269000</v>
      </c>
      <c r="G20" s="35">
        <f>+F20-E20</f>
        <v>-687000</v>
      </c>
      <c r="H20" s="33" t="s">
        <v>4</v>
      </c>
      <c r="I20" s="20"/>
    </row>
    <row r="21" spans="1:9" ht="15" customHeight="1">
      <c r="A21" s="45"/>
      <c r="B21" s="47"/>
      <c r="C21" s="61"/>
      <c r="D21" s="50"/>
      <c r="E21" s="36"/>
      <c r="F21" s="36"/>
      <c r="G21" s="36"/>
      <c r="H21" s="37"/>
      <c r="I21" s="21"/>
    </row>
    <row r="22" spans="1:9" ht="15" customHeight="1">
      <c r="A22" s="44">
        <v>6</v>
      </c>
      <c r="B22" s="46" t="s">
        <v>23</v>
      </c>
      <c r="C22" s="60" t="s">
        <v>38</v>
      </c>
      <c r="D22" s="49" t="s">
        <v>18</v>
      </c>
      <c r="E22" s="35">
        <v>14800000</v>
      </c>
      <c r="F22" s="35">
        <v>13300000</v>
      </c>
      <c r="G22" s="35">
        <f>+F22-E22</f>
        <v>-1500000</v>
      </c>
      <c r="H22" s="33" t="s">
        <v>4</v>
      </c>
      <c r="I22" s="20"/>
    </row>
    <row r="23" spans="1:9" ht="15" customHeight="1">
      <c r="A23" s="45"/>
      <c r="B23" s="47"/>
      <c r="C23" s="61"/>
      <c r="D23" s="50"/>
      <c r="E23" s="36"/>
      <c r="F23" s="36"/>
      <c r="G23" s="36"/>
      <c r="H23" s="37"/>
      <c r="I23" s="21"/>
    </row>
    <row r="24" spans="1:9" ht="15" customHeight="1">
      <c r="A24" s="38" t="s">
        <v>24</v>
      </c>
      <c r="B24" s="39"/>
      <c r="C24" s="39"/>
      <c r="D24" s="40"/>
      <c r="E24" s="35">
        <f>SUM(E12:E23)</f>
        <v>214445000</v>
      </c>
      <c r="F24" s="35">
        <f>SUM(F12:F23)</f>
        <v>207098500</v>
      </c>
      <c r="G24" s="35">
        <f>+F24-E24</f>
        <v>-7346500</v>
      </c>
      <c r="H24" s="33"/>
      <c r="I24" s="20"/>
    </row>
    <row r="25" spans="1:9" ht="15" customHeight="1">
      <c r="A25" s="41"/>
      <c r="B25" s="42"/>
      <c r="C25" s="42"/>
      <c r="D25" s="43"/>
      <c r="E25" s="36"/>
      <c r="F25" s="36"/>
      <c r="G25" s="36"/>
      <c r="H25" s="37"/>
      <c r="I25" s="21"/>
    </row>
    <row r="26" spans="1:9" ht="15" customHeight="1">
      <c r="A26" s="44">
        <v>7</v>
      </c>
      <c r="B26" s="46" t="s">
        <v>25</v>
      </c>
      <c r="C26" s="60" t="s">
        <v>39</v>
      </c>
      <c r="D26" s="49" t="s">
        <v>18</v>
      </c>
      <c r="E26" s="58">
        <v>314606124</v>
      </c>
      <c r="F26" s="58">
        <v>326767210</v>
      </c>
      <c r="G26" s="35">
        <f>+F26-E26</f>
        <v>12161086</v>
      </c>
      <c r="H26" s="33"/>
      <c r="I26" s="22"/>
    </row>
    <row r="27" spans="1:9" ht="15" customHeight="1">
      <c r="A27" s="45"/>
      <c r="B27" s="47"/>
      <c r="C27" s="61"/>
      <c r="D27" s="50"/>
      <c r="E27" s="62"/>
      <c r="F27" s="62"/>
      <c r="G27" s="36"/>
      <c r="H27" s="37"/>
      <c r="I27" s="23"/>
    </row>
    <row r="28" spans="1:9" ht="15" customHeight="1">
      <c r="A28" s="44">
        <v>8</v>
      </c>
      <c r="B28" s="46" t="s">
        <v>26</v>
      </c>
      <c r="C28" s="60" t="s">
        <v>40</v>
      </c>
      <c r="D28" s="49" t="s">
        <v>18</v>
      </c>
      <c r="E28" s="58">
        <v>25352507</v>
      </c>
      <c r="F28" s="58">
        <v>22963802</v>
      </c>
      <c r="G28" s="35">
        <f>+F28-E28</f>
        <v>-2388705</v>
      </c>
      <c r="H28" s="33"/>
      <c r="I28" s="20"/>
    </row>
    <row r="29" spans="1:9" ht="15" customHeight="1">
      <c r="A29" s="45"/>
      <c r="B29" s="47"/>
      <c r="C29" s="61"/>
      <c r="D29" s="50"/>
      <c r="E29" s="62"/>
      <c r="F29" s="62"/>
      <c r="G29" s="36"/>
      <c r="H29" s="37"/>
      <c r="I29" s="24"/>
    </row>
    <row r="30" spans="1:9" ht="15" customHeight="1">
      <c r="A30" s="44">
        <v>9</v>
      </c>
      <c r="B30" s="46" t="s">
        <v>45</v>
      </c>
      <c r="C30" s="60" t="s">
        <v>43</v>
      </c>
      <c r="D30" s="49" t="s">
        <v>18</v>
      </c>
      <c r="E30" s="58">
        <v>71575196</v>
      </c>
      <c r="F30" s="58">
        <v>56924547</v>
      </c>
      <c r="G30" s="35">
        <f>+F30-E30</f>
        <v>-14650649</v>
      </c>
      <c r="H30" s="33"/>
      <c r="I30" s="22"/>
    </row>
    <row r="31" spans="1:9" ht="15" customHeight="1">
      <c r="A31" s="45"/>
      <c r="B31" s="47"/>
      <c r="C31" s="61"/>
      <c r="D31" s="50"/>
      <c r="E31" s="62"/>
      <c r="F31" s="62"/>
      <c r="G31" s="36"/>
      <c r="H31" s="37"/>
      <c r="I31" s="23"/>
    </row>
    <row r="32" spans="1:9" ht="15" customHeight="1">
      <c r="A32" s="44">
        <v>10</v>
      </c>
      <c r="B32" s="46" t="s">
        <v>27</v>
      </c>
      <c r="C32" s="63" t="s">
        <v>41</v>
      </c>
      <c r="D32" s="49" t="s">
        <v>18</v>
      </c>
      <c r="E32" s="58">
        <v>125257</v>
      </c>
      <c r="F32" s="58">
        <v>121883</v>
      </c>
      <c r="G32" s="35">
        <f>+F32-E32</f>
        <v>-3374</v>
      </c>
      <c r="H32" s="33"/>
      <c r="I32" s="22"/>
    </row>
    <row r="33" spans="1:9" ht="15" customHeight="1">
      <c r="A33" s="45"/>
      <c r="B33" s="47"/>
      <c r="C33" s="64"/>
      <c r="D33" s="50"/>
      <c r="E33" s="62"/>
      <c r="F33" s="62"/>
      <c r="G33" s="36"/>
      <c r="H33" s="37"/>
      <c r="I33" s="23"/>
    </row>
    <row r="34" spans="1:9" ht="15" customHeight="1">
      <c r="A34" s="44">
        <v>11</v>
      </c>
      <c r="B34" s="46" t="s">
        <v>28</v>
      </c>
      <c r="C34" s="60" t="s">
        <v>42</v>
      </c>
      <c r="D34" s="49" t="s">
        <v>18</v>
      </c>
      <c r="E34" s="58">
        <v>1117434</v>
      </c>
      <c r="F34" s="58">
        <v>1171745</v>
      </c>
      <c r="G34" s="35">
        <f>+F34-E34</f>
        <v>54311</v>
      </c>
      <c r="H34" s="33" t="s">
        <v>4</v>
      </c>
      <c r="I34" s="20"/>
    </row>
    <row r="35" spans="1:9" ht="15" customHeight="1">
      <c r="A35" s="45"/>
      <c r="B35" s="47"/>
      <c r="C35" s="61"/>
      <c r="D35" s="50"/>
      <c r="E35" s="62"/>
      <c r="F35" s="62"/>
      <c r="G35" s="36"/>
      <c r="H35" s="37"/>
      <c r="I35" s="21"/>
    </row>
    <row r="36" spans="1:9" ht="15" customHeight="1">
      <c r="A36" s="38" t="s">
        <v>29</v>
      </c>
      <c r="B36" s="39"/>
      <c r="C36" s="39"/>
      <c r="D36" s="40"/>
      <c r="E36" s="35">
        <f>SUM(E26:E35)</f>
        <v>412776518</v>
      </c>
      <c r="F36" s="35">
        <f>SUM(F26:F35)</f>
        <v>407949187</v>
      </c>
      <c r="G36" s="35">
        <f>+F36-E36</f>
        <v>-4827331</v>
      </c>
      <c r="H36" s="33"/>
      <c r="I36" s="20"/>
    </row>
    <row r="37" spans="1:9" ht="15" customHeight="1">
      <c r="A37" s="41"/>
      <c r="B37" s="42"/>
      <c r="C37" s="42"/>
      <c r="D37" s="43"/>
      <c r="E37" s="36"/>
      <c r="F37" s="36"/>
      <c r="G37" s="36"/>
      <c r="H37" s="37"/>
      <c r="I37" s="21"/>
    </row>
    <row r="38" spans="1:9" ht="15" customHeight="1">
      <c r="A38" s="44">
        <v>12</v>
      </c>
      <c r="B38" s="46" t="s">
        <v>30</v>
      </c>
      <c r="C38" s="48" t="s">
        <v>44</v>
      </c>
      <c r="D38" s="49" t="s">
        <v>31</v>
      </c>
      <c r="E38" s="35">
        <v>10000</v>
      </c>
      <c r="F38" s="35">
        <v>10000</v>
      </c>
      <c r="G38" s="35">
        <f>+F38-E38</f>
        <v>0</v>
      </c>
      <c r="H38" s="33" t="s">
        <v>4</v>
      </c>
      <c r="I38" s="20"/>
    </row>
    <row r="39" spans="1:9" ht="15" customHeight="1">
      <c r="A39" s="45"/>
      <c r="B39" s="47"/>
      <c r="C39" s="48"/>
      <c r="D39" s="50"/>
      <c r="E39" s="36"/>
      <c r="F39" s="36"/>
      <c r="G39" s="36"/>
      <c r="H39" s="37"/>
      <c r="I39" s="21"/>
    </row>
    <row r="40" spans="1:9" ht="15" customHeight="1">
      <c r="A40" s="38" t="s">
        <v>14</v>
      </c>
      <c r="B40" s="39"/>
      <c r="C40" s="39"/>
      <c r="D40" s="40"/>
      <c r="E40" s="35">
        <f>+E38</f>
        <v>10000</v>
      </c>
      <c r="F40" s="35">
        <f>+F38</f>
        <v>10000</v>
      </c>
      <c r="G40" s="35">
        <f>+F40-E40</f>
        <v>0</v>
      </c>
      <c r="H40" s="33"/>
      <c r="I40" s="20"/>
    </row>
    <row r="41" spans="1:9" ht="15" customHeight="1">
      <c r="A41" s="41"/>
      <c r="B41" s="42"/>
      <c r="C41" s="42"/>
      <c r="D41" s="43"/>
      <c r="E41" s="36"/>
      <c r="F41" s="36"/>
      <c r="G41" s="36"/>
      <c r="H41" s="37"/>
      <c r="I41" s="21"/>
    </row>
    <row r="42" spans="1:9" ht="15" customHeight="1">
      <c r="A42" s="51" t="s">
        <v>32</v>
      </c>
      <c r="B42" s="52"/>
      <c r="C42" s="52"/>
      <c r="D42" s="53"/>
      <c r="E42" s="35">
        <f>+E24+E36+E40</f>
        <v>627231518</v>
      </c>
      <c r="F42" s="35">
        <f>+F24+F36+F40</f>
        <v>615057687</v>
      </c>
      <c r="G42" s="58">
        <f>+F42-E42</f>
        <v>-12173831</v>
      </c>
      <c r="H42" s="33" t="str">
        <f>IF(I42="　","　","区CM")</f>
        <v>　</v>
      </c>
      <c r="I42" s="25" t="str">
        <f>IF(SUMIF(K22:K41,K42,I22:I41)=0,"　",SUMIF(K22:K41,K42,I22:I41))</f>
        <v>　</v>
      </c>
    </row>
    <row r="43" spans="1:9" ht="15" customHeight="1" thickBot="1">
      <c r="A43" s="54"/>
      <c r="B43" s="55"/>
      <c r="C43" s="55"/>
      <c r="D43" s="56"/>
      <c r="E43" s="57"/>
      <c r="F43" s="57"/>
      <c r="G43" s="59"/>
      <c r="H43" s="34"/>
      <c r="I43" s="26" t="str">
        <f>IF(SUMIF(K22:K41,K43,I22:I41)=0,"　",SUMIF(K22:K41,K43,I22:I41))</f>
        <v>　</v>
      </c>
    </row>
    <row r="44" spans="1:9" ht="12.5">
      <c r="A44" s="27"/>
      <c r="B44" s="27"/>
      <c r="C44" s="27"/>
      <c r="D44" s="27"/>
      <c r="E44" s="28"/>
      <c r="F44" s="29"/>
      <c r="G44" s="29"/>
    </row>
    <row r="45" spans="1:9" ht="18" customHeight="1">
      <c r="A45" s="30"/>
      <c r="D45" s="31"/>
      <c r="F45" s="32"/>
      <c r="G45" s="32"/>
      <c r="H45" s="30"/>
    </row>
    <row r="46" spans="1:9" ht="18" customHeight="1">
      <c r="F46" s="32"/>
      <c r="G46" s="32"/>
      <c r="H46" s="30"/>
    </row>
    <row r="47" spans="1:9" ht="18" customHeight="1">
      <c r="F47" s="32"/>
      <c r="G47" s="32"/>
      <c r="H47" s="30"/>
    </row>
  </sheetData>
  <mergeCells count="120">
    <mergeCell ref="E9:F9"/>
    <mergeCell ref="C10:C11"/>
    <mergeCell ref="D10:D11"/>
    <mergeCell ref="H10:I11"/>
    <mergeCell ref="A12:A13"/>
    <mergeCell ref="B12:B13"/>
    <mergeCell ref="C12:C13"/>
    <mergeCell ref="D12:D13"/>
    <mergeCell ref="E12:E13"/>
    <mergeCell ref="F12:F13"/>
    <mergeCell ref="G12:G13"/>
    <mergeCell ref="H12:H13"/>
    <mergeCell ref="E14:E15"/>
    <mergeCell ref="F14:F15"/>
    <mergeCell ref="G14:G15"/>
    <mergeCell ref="H14:H15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A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32:A33"/>
    <mergeCell ref="B32:B33"/>
    <mergeCell ref="C32:C33"/>
    <mergeCell ref="D32:D33"/>
    <mergeCell ref="E32:E33"/>
    <mergeCell ref="F32:F33"/>
    <mergeCell ref="G32:G33"/>
    <mergeCell ref="H32:H33"/>
    <mergeCell ref="H30:H31"/>
    <mergeCell ref="G30:G31"/>
    <mergeCell ref="F30:F31"/>
    <mergeCell ref="E30:E31"/>
    <mergeCell ref="D30:D31"/>
    <mergeCell ref="C30:C31"/>
    <mergeCell ref="B30:B31"/>
    <mergeCell ref="A30:A31"/>
    <mergeCell ref="G34:G35"/>
    <mergeCell ref="H34:H35"/>
    <mergeCell ref="A34:A35"/>
    <mergeCell ref="B34:B35"/>
    <mergeCell ref="C34:C35"/>
    <mergeCell ref="D34:D35"/>
    <mergeCell ref="E34:E35"/>
    <mergeCell ref="F34:F35"/>
    <mergeCell ref="A36:D37"/>
    <mergeCell ref="E36:E37"/>
    <mergeCell ref="F36:F37"/>
    <mergeCell ref="G36:G37"/>
    <mergeCell ref="H36:H37"/>
    <mergeCell ref="H42:H43"/>
    <mergeCell ref="F38:F39"/>
    <mergeCell ref="G38:G39"/>
    <mergeCell ref="H38:H39"/>
    <mergeCell ref="A40:D41"/>
    <mergeCell ref="E40:E41"/>
    <mergeCell ref="F40:F41"/>
    <mergeCell ref="G40:G41"/>
    <mergeCell ref="H40:H41"/>
    <mergeCell ref="A38:A39"/>
    <mergeCell ref="B38:B39"/>
    <mergeCell ref="C38:C39"/>
    <mergeCell ref="D38:D39"/>
    <mergeCell ref="E38:E39"/>
    <mergeCell ref="A42:D43"/>
    <mergeCell ref="E42:E43"/>
    <mergeCell ref="F42:F43"/>
    <mergeCell ref="G42:G43"/>
  </mergeCells>
  <phoneticPr fontId="4"/>
  <conditionalFormatting sqref="I4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 xr:uid="{00000000-0002-0000-0000-000000000000}">
      <formula1>"調 整 ③,予 算 案 ②,予 算 ②"</formula1>
    </dataValidation>
    <dataValidation type="list" allowBlank="1" showInputMessage="1" showErrorMessage="1" sqref="H12:H23 H38:H39 H26:H35" xr:uid="{00000000-0002-0000-0000-000001000000}">
      <formula1>"　　,区ＣＭ"</formula1>
    </dataValidation>
  </dataValidations>
  <hyperlinks>
    <hyperlink ref="C14:C15" r:id="rId1" display="食肉市場事業会計繰出金" xr:uid="{00000000-0004-0000-0000-000000000000}"/>
    <hyperlink ref="C12:C13" r:id="rId2" display="一般会計繰出金" xr:uid="{00000000-0004-0000-0000-000001000000}"/>
    <hyperlink ref="C16:C17" r:id="rId3" display="中央卸売市場事業会計繰出金" xr:uid="{00000000-0004-0000-0000-000002000000}"/>
    <hyperlink ref="C18:C19" r:id="rId4" display="港営事業会計繰出金" xr:uid="{00000000-0004-0000-0000-000003000000}"/>
    <hyperlink ref="C20:C21" r:id="rId5" display="下水道事業会計繰出金" xr:uid="{00000000-0004-0000-0000-000004000000}"/>
    <hyperlink ref="C26:C27" r:id="rId6" display="元金償還金" xr:uid="{00000000-0004-0000-0000-000006000000}"/>
    <hyperlink ref="C28:C29" r:id="rId7" display="利子償還金" xr:uid="{00000000-0004-0000-0000-000007000000}"/>
    <hyperlink ref="C30:C31" r:id="rId8" display="公債償還基金積立金" xr:uid="{00000000-0004-0000-0000-000008000000}"/>
    <hyperlink ref="C34:C35" r:id="rId9" display="事務費" xr:uid="{00000000-0004-0000-0000-000009000000}"/>
    <hyperlink ref="C38:C39" r:id="rId10" display="予備費" xr:uid="{00000000-0004-0000-0000-00000A000000}"/>
    <hyperlink ref="C22:C23" r:id="rId11" display="水道事業会計繰出金" xr:uid="{00000000-0004-0000-0000-000005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公債費会計</vt:lpstr>
      <vt:lpstr>公債費会計!Print_Area</vt:lpstr>
      <vt:lpstr>公債費会計!Print_Titles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2024-02-19T04:43:18Z</dcterms:modified>
</cp:coreProperties>
</file>